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Ex2.xml" ContentType="application/vnd.ms-office.chartex+xml"/>
  <Override PartName="/xl/charts/style32.xml" ContentType="application/vnd.ms-office.chartstyle+xml"/>
  <Override PartName="/xl/charts/colors32.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harts/chart33.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0651CC7-1261-45DC-A5B5-AFD95B6C888A}" xr6:coauthVersionLast="47" xr6:coauthVersionMax="47" xr10:uidLastSave="{00000000-0000-0000-0000-000000000000}"/>
  <bookViews>
    <workbookView xWindow="-120" yWindow="-120" windowWidth="29040" windowHeight="15720" tabRatio="897" xr2:uid="{1FB46518-9ACD-4F27-950C-50124FE58D31}"/>
  </bookViews>
  <sheets>
    <sheet name="Dashboard" sheetId="9" r:id="rId1"/>
    <sheet name="streaming_service_data RAW" sheetId="1" r:id="rId2"/>
    <sheet name="DATA FINAL" sheetId="3" r:id="rId3"/>
    <sheet name="Subscription &amp; Revenue Analysis" sheetId="4" r:id="rId4"/>
    <sheet name="User Engagement Metrics " sheetId="5" r:id="rId5"/>
    <sheet name="Demographic &amp; Behavioral Insigh" sheetId="6" r:id="rId6"/>
    <sheet name="Retention &amp; Loyalty" sheetId="7" r:id="rId7"/>
    <sheet name="Payment Preferences &amp; Regional " sheetId="8" r:id="rId8"/>
    <sheet name="Checks" sheetId="2" r:id="rId9"/>
  </sheets>
  <definedNames>
    <definedName name="_xlnm._FilterDatabase" localSheetId="7" hidden="1">'Payment Preferences &amp; Regional '!$A$40:$B$47</definedName>
    <definedName name="_xlnm._FilterDatabase" localSheetId="3" hidden="1">'Subscription &amp; Revenue Analysis'!$A$67:$B$75</definedName>
    <definedName name="_xlchart.v1.0" hidden="1">'Retention &amp; Loyalty'!$D$33</definedName>
    <definedName name="_xlchart.v1.1" hidden="1">'Retention &amp; Loyalty'!$D$34:$D$957</definedName>
    <definedName name="_xlchart.v1.2" hidden="1">'Retention &amp; Loyalty'!$D$33</definedName>
    <definedName name="_xlchart.v1.3" hidden="1">'Retention &amp; Loyalty'!$D$34:$D$957</definedName>
    <definedName name="Slicer_Favorite_Genre">#N/A</definedName>
    <definedName name="Slicer_First_Device_Used">#N/A</definedName>
    <definedName name="Slicer_Primary_Watch_Time">#N/A</definedName>
    <definedName name="Slicer_User_ID">#N/A</definedName>
    <definedName name="Slicer_Years__Join_Date_Final">#N/A</definedName>
  </definedNames>
  <calcPr calcId="191029"/>
  <pivotCaches>
    <pivotCache cacheId="2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31" i="5" l="1"/>
  <c r="E50" i="8"/>
  <c r="AJ2" i="3"/>
  <c r="AF1003" i="3"/>
  <c r="AE1003" i="3"/>
  <c r="AD1003" i="3"/>
  <c r="AC1003" i="3"/>
  <c r="AB1003" i="3"/>
  <c r="AA1003" i="3"/>
  <c r="Z1003" i="3"/>
  <c r="Y1003" i="3"/>
  <c r="X1003" i="3"/>
  <c r="W1003" i="3"/>
  <c r="V1003" i="3"/>
  <c r="U1003" i="3"/>
  <c r="T1003" i="3"/>
  <c r="S1003" i="3"/>
  <c r="R1003" i="3"/>
  <c r="Q1003" i="3"/>
  <c r="P1003" i="3"/>
  <c r="O1003" i="3"/>
  <c r="N1003" i="3"/>
  <c r="M1003" i="3"/>
  <c r="L1003" i="3"/>
  <c r="H1003" i="3"/>
  <c r="G1003" i="3"/>
  <c r="B1003" i="3"/>
  <c r="A1003" i="3"/>
  <c r="Z1001" i="3"/>
  <c r="Z1000" i="3"/>
  <c r="Z999" i="3"/>
  <c r="Z998" i="3"/>
  <c r="Z997" i="3"/>
  <c r="Z996" i="3"/>
  <c r="Z995" i="3"/>
  <c r="Z994" i="3"/>
  <c r="Z993" i="3"/>
  <c r="Z992" i="3"/>
  <c r="Z991" i="3"/>
  <c r="Z990" i="3"/>
  <c r="Z989" i="3"/>
  <c r="Z988" i="3"/>
  <c r="Z987" i="3"/>
  <c r="Z986" i="3"/>
  <c r="Z985" i="3"/>
  <c r="F985" i="3"/>
  <c r="Z984" i="3"/>
  <c r="F984" i="3"/>
  <c r="Z983" i="3"/>
  <c r="F983" i="3"/>
  <c r="Z982" i="3"/>
  <c r="F982" i="3"/>
  <c r="Z981" i="3"/>
  <c r="F981" i="3"/>
  <c r="Z980" i="3"/>
  <c r="F980" i="3"/>
  <c r="Z979" i="3"/>
  <c r="F979" i="3"/>
  <c r="Z978" i="3"/>
  <c r="F978" i="3"/>
  <c r="Z977" i="3"/>
  <c r="F977" i="3"/>
  <c r="Z976" i="3"/>
  <c r="F976" i="3"/>
  <c r="Z975" i="3"/>
  <c r="F975" i="3"/>
  <c r="Z974" i="3"/>
  <c r="F974" i="3"/>
  <c r="Z973" i="3"/>
  <c r="F973" i="3"/>
  <c r="Z972" i="3"/>
  <c r="F972" i="3"/>
  <c r="Z971" i="3"/>
  <c r="F971" i="3"/>
  <c r="Z970" i="3"/>
  <c r="F970" i="3"/>
  <c r="Z969" i="3"/>
  <c r="F969" i="3"/>
  <c r="Z968" i="3"/>
  <c r="F968" i="3"/>
  <c r="Z967" i="3"/>
  <c r="F967" i="3"/>
  <c r="Z966" i="3"/>
  <c r="Z965" i="3"/>
  <c r="Z964" i="3"/>
  <c r="Z963" i="3"/>
  <c r="Z962" i="3"/>
  <c r="Z961" i="3"/>
  <c r="Z960" i="3"/>
  <c r="Z959" i="3"/>
  <c r="Z958" i="3"/>
  <c r="Z957" i="3"/>
  <c r="Z956" i="3"/>
  <c r="F956" i="3"/>
  <c r="Z955" i="3"/>
  <c r="F955" i="3"/>
  <c r="Z954" i="3"/>
  <c r="F954" i="3"/>
  <c r="Z953" i="3"/>
  <c r="F953" i="3"/>
  <c r="Z952" i="3"/>
  <c r="F952" i="3"/>
  <c r="Z951" i="3"/>
  <c r="F951" i="3"/>
  <c r="Z950" i="3"/>
  <c r="F950" i="3"/>
  <c r="Z949" i="3"/>
  <c r="F949" i="3"/>
  <c r="Z948" i="3"/>
  <c r="F948" i="3"/>
  <c r="Z947" i="3"/>
  <c r="F947" i="3"/>
  <c r="Z946" i="3"/>
  <c r="F946" i="3"/>
  <c r="Z945" i="3"/>
  <c r="F945" i="3"/>
  <c r="Z944" i="3"/>
  <c r="F944" i="3"/>
  <c r="Z943" i="3"/>
  <c r="F943" i="3"/>
  <c r="Z942" i="3"/>
  <c r="F942" i="3"/>
  <c r="Z941" i="3"/>
  <c r="F941" i="3"/>
  <c r="Z940" i="3"/>
  <c r="F940" i="3"/>
  <c r="Z939" i="3"/>
  <c r="F939" i="3"/>
  <c r="Z938" i="3"/>
  <c r="F938" i="3"/>
  <c r="Z937" i="3"/>
  <c r="F937" i="3"/>
  <c r="Z936" i="3"/>
  <c r="F936" i="3"/>
  <c r="Z935" i="3"/>
  <c r="F935" i="3"/>
  <c r="Z934" i="3"/>
  <c r="F934" i="3"/>
  <c r="Z933" i="3"/>
  <c r="F933" i="3"/>
  <c r="Z932" i="3"/>
  <c r="F932" i="3"/>
  <c r="Z931" i="3"/>
  <c r="Z930" i="3"/>
  <c r="Z929" i="3"/>
  <c r="Z928" i="3"/>
  <c r="Z927" i="3"/>
  <c r="Z926" i="3"/>
  <c r="Z925" i="3"/>
  <c r="Z924" i="3"/>
  <c r="Z923" i="3"/>
  <c r="Z922" i="3"/>
  <c r="Z921" i="3"/>
  <c r="Z920" i="3"/>
  <c r="Z919" i="3"/>
  <c r="Z918" i="3"/>
  <c r="Z917" i="3"/>
  <c r="Z916" i="3"/>
  <c r="F916" i="3"/>
  <c r="Z915" i="3"/>
  <c r="F915" i="3"/>
  <c r="Z914" i="3"/>
  <c r="F914" i="3"/>
  <c r="Z913" i="3"/>
  <c r="F913" i="3"/>
  <c r="Z912" i="3"/>
  <c r="F912" i="3"/>
  <c r="Z911" i="3"/>
  <c r="F911" i="3"/>
  <c r="Z910" i="3"/>
  <c r="F910" i="3"/>
  <c r="Z909" i="3"/>
  <c r="F909" i="3"/>
  <c r="Z908" i="3"/>
  <c r="F908" i="3"/>
  <c r="Z907" i="3"/>
  <c r="F907" i="3"/>
  <c r="Z906" i="3"/>
  <c r="F906" i="3"/>
  <c r="Z905" i="3"/>
  <c r="F905" i="3"/>
  <c r="Z904" i="3"/>
  <c r="F904" i="3"/>
  <c r="Z903" i="3"/>
  <c r="F903" i="3"/>
  <c r="Z902" i="3"/>
  <c r="F902" i="3"/>
  <c r="Z901" i="3"/>
  <c r="F901" i="3"/>
  <c r="Z900" i="3"/>
  <c r="Z899" i="3"/>
  <c r="Z898" i="3"/>
  <c r="Z897" i="3"/>
  <c r="Z896" i="3"/>
  <c r="Z895" i="3"/>
  <c r="Z894" i="3"/>
  <c r="Z893" i="3"/>
  <c r="Z892" i="3"/>
  <c r="Z891" i="3"/>
  <c r="Z890" i="3"/>
  <c r="Z889" i="3"/>
  <c r="F889" i="3"/>
  <c r="Z888" i="3"/>
  <c r="F888" i="3"/>
  <c r="Z887" i="3"/>
  <c r="F887" i="3"/>
  <c r="Z886" i="3"/>
  <c r="F886" i="3"/>
  <c r="Z885" i="3"/>
  <c r="F885" i="3"/>
  <c r="Z884" i="3"/>
  <c r="F884" i="3"/>
  <c r="Z883" i="3"/>
  <c r="F883" i="3"/>
  <c r="Z882" i="3"/>
  <c r="F882" i="3"/>
  <c r="Z881" i="3"/>
  <c r="F881" i="3"/>
  <c r="Z880" i="3"/>
  <c r="F880" i="3"/>
  <c r="Z879" i="3"/>
  <c r="F879" i="3"/>
  <c r="Z878" i="3"/>
  <c r="F878" i="3"/>
  <c r="Z877" i="3"/>
  <c r="F877" i="3"/>
  <c r="Z876" i="3"/>
  <c r="F876" i="3"/>
  <c r="Z875" i="3"/>
  <c r="F875" i="3"/>
  <c r="Z874" i="3"/>
  <c r="F874" i="3"/>
  <c r="Z873" i="3"/>
  <c r="F873" i="3"/>
  <c r="Z872" i="3"/>
  <c r="F872" i="3"/>
  <c r="Z871" i="3"/>
  <c r="F871" i="3"/>
  <c r="Z870" i="3"/>
  <c r="F870" i="3"/>
  <c r="Z869" i="3"/>
  <c r="F869" i="3"/>
  <c r="Z868" i="3"/>
  <c r="F868" i="3"/>
  <c r="Z867" i="3"/>
  <c r="Z866" i="3"/>
  <c r="Z865" i="3"/>
  <c r="Z864" i="3"/>
  <c r="Z863" i="3"/>
  <c r="Z862" i="3"/>
  <c r="Z861" i="3"/>
  <c r="Z860" i="3"/>
  <c r="Z859" i="3"/>
  <c r="Z858" i="3"/>
  <c r="Z857" i="3"/>
  <c r="Z856" i="3"/>
  <c r="Z855" i="3"/>
  <c r="F855" i="3"/>
  <c r="Z854" i="3"/>
  <c r="F854" i="3"/>
  <c r="Z853" i="3"/>
  <c r="F853" i="3"/>
  <c r="Z852" i="3"/>
  <c r="F852" i="3"/>
  <c r="Z851" i="3"/>
  <c r="F851" i="3"/>
  <c r="Z850" i="3"/>
  <c r="F850" i="3"/>
  <c r="Z849" i="3"/>
  <c r="F849" i="3"/>
  <c r="Z848" i="3"/>
  <c r="F848" i="3"/>
  <c r="Z847" i="3"/>
  <c r="F847" i="3"/>
  <c r="Z846" i="3"/>
  <c r="F846" i="3"/>
  <c r="Z845" i="3"/>
  <c r="F845" i="3"/>
  <c r="Z844" i="3"/>
  <c r="F844" i="3"/>
  <c r="Z843" i="3"/>
  <c r="F843" i="3"/>
  <c r="Z842" i="3"/>
  <c r="F842" i="3"/>
  <c r="Z841" i="3"/>
  <c r="F841" i="3"/>
  <c r="Z840" i="3"/>
  <c r="F840" i="3"/>
  <c r="Z839" i="3"/>
  <c r="Z838" i="3"/>
  <c r="Z837" i="3"/>
  <c r="Z836" i="3"/>
  <c r="Z835" i="3"/>
  <c r="Z834" i="3"/>
  <c r="Z833" i="3"/>
  <c r="Z832" i="3"/>
  <c r="Z831" i="3"/>
  <c r="Z830" i="3"/>
  <c r="Z829" i="3"/>
  <c r="Z828" i="3"/>
  <c r="Z827" i="3"/>
  <c r="F827" i="3"/>
  <c r="Z826" i="3"/>
  <c r="F826" i="3"/>
  <c r="Z825" i="3"/>
  <c r="F825" i="3"/>
  <c r="Z824" i="3"/>
  <c r="F824" i="3"/>
  <c r="Z823" i="3"/>
  <c r="F823" i="3"/>
  <c r="Z822" i="3"/>
  <c r="F822" i="3"/>
  <c r="Z821" i="3"/>
  <c r="F821" i="3"/>
  <c r="Z820" i="3"/>
  <c r="F820" i="3"/>
  <c r="Z819" i="3"/>
  <c r="F819" i="3"/>
  <c r="Z818" i="3"/>
  <c r="F818" i="3"/>
  <c r="Z817" i="3"/>
  <c r="F817" i="3"/>
  <c r="Z816" i="3"/>
  <c r="F816" i="3"/>
  <c r="Z815" i="3"/>
  <c r="Z814" i="3"/>
  <c r="Z813" i="3"/>
  <c r="Z812" i="3"/>
  <c r="Z811" i="3"/>
  <c r="Z810" i="3"/>
  <c r="Z809" i="3"/>
  <c r="Z808" i="3"/>
  <c r="Z807" i="3"/>
  <c r="Z806" i="3"/>
  <c r="Z805" i="3"/>
  <c r="Z804" i="3"/>
  <c r="F804" i="3"/>
  <c r="Z803" i="3"/>
  <c r="F803" i="3"/>
  <c r="Z802" i="3"/>
  <c r="F802" i="3"/>
  <c r="Z801" i="3"/>
  <c r="F801" i="3"/>
  <c r="Z800" i="3"/>
  <c r="F800" i="3"/>
  <c r="Z799" i="3"/>
  <c r="F799" i="3"/>
  <c r="Z798" i="3"/>
  <c r="F798" i="3"/>
  <c r="Z797" i="3"/>
  <c r="F797" i="3"/>
  <c r="Z796" i="3"/>
  <c r="F796" i="3"/>
  <c r="Z795" i="3"/>
  <c r="F795" i="3"/>
  <c r="Z794" i="3"/>
  <c r="F794" i="3"/>
  <c r="Z793" i="3"/>
  <c r="F793" i="3"/>
  <c r="Z792" i="3"/>
  <c r="F792" i="3"/>
  <c r="Z791" i="3"/>
  <c r="F791" i="3"/>
  <c r="Z790" i="3"/>
  <c r="F790" i="3"/>
  <c r="Z789" i="3"/>
  <c r="F789" i="3"/>
  <c r="Z788" i="3"/>
  <c r="F788" i="3"/>
  <c r="Z787" i="3"/>
  <c r="F787" i="3"/>
  <c r="Z786" i="3"/>
  <c r="F786" i="3"/>
  <c r="Z785" i="3"/>
  <c r="Z784" i="3"/>
  <c r="Z783" i="3"/>
  <c r="Z782" i="3"/>
  <c r="Z781" i="3"/>
  <c r="Z780" i="3"/>
  <c r="Z779" i="3"/>
  <c r="Z778" i="3"/>
  <c r="Z777" i="3"/>
  <c r="Z776" i="3"/>
  <c r="Z775" i="3"/>
  <c r="F775" i="3"/>
  <c r="Z774" i="3"/>
  <c r="F774" i="3"/>
  <c r="Z773" i="3"/>
  <c r="F773" i="3"/>
  <c r="Z772" i="3"/>
  <c r="F772" i="3"/>
  <c r="Z771" i="3"/>
  <c r="F771" i="3"/>
  <c r="Z770" i="3"/>
  <c r="F770" i="3"/>
  <c r="Z769" i="3"/>
  <c r="F769" i="3"/>
  <c r="Z768" i="3"/>
  <c r="F768" i="3"/>
  <c r="Z767" i="3"/>
  <c r="F767" i="3"/>
  <c r="Z766" i="3"/>
  <c r="F766" i="3"/>
  <c r="Z765" i="3"/>
  <c r="F765" i="3"/>
  <c r="Z764" i="3"/>
  <c r="F764" i="3"/>
  <c r="Z763" i="3"/>
  <c r="F763" i="3"/>
  <c r="Z762" i="3"/>
  <c r="F762" i="3"/>
  <c r="Z761" i="3"/>
  <c r="Z760" i="3"/>
  <c r="Z759" i="3"/>
  <c r="Z758" i="3"/>
  <c r="Z757" i="3"/>
  <c r="Z756" i="3"/>
  <c r="Z755" i="3"/>
  <c r="Z754" i="3"/>
  <c r="Z753" i="3"/>
  <c r="Z752" i="3"/>
  <c r="Z751" i="3"/>
  <c r="Z750" i="3"/>
  <c r="Z749" i="3"/>
  <c r="Z748" i="3"/>
  <c r="Z747" i="3"/>
  <c r="Z746" i="3"/>
  <c r="F746" i="3"/>
  <c r="Z745" i="3"/>
  <c r="F745" i="3"/>
  <c r="Z744" i="3"/>
  <c r="F744" i="3"/>
  <c r="Z743" i="3"/>
  <c r="F743" i="3"/>
  <c r="Z742" i="3"/>
  <c r="F742" i="3"/>
  <c r="Z741" i="3"/>
  <c r="F741" i="3"/>
  <c r="Z740" i="3"/>
  <c r="F740" i="3"/>
  <c r="Z739" i="3"/>
  <c r="F739" i="3"/>
  <c r="Z738" i="3"/>
  <c r="F738" i="3"/>
  <c r="Z737" i="3"/>
  <c r="F737" i="3"/>
  <c r="Z736" i="3"/>
  <c r="F736" i="3"/>
  <c r="Z735" i="3"/>
  <c r="F735" i="3"/>
  <c r="Z734" i="3"/>
  <c r="F734" i="3"/>
  <c r="Z733" i="3"/>
  <c r="F733" i="3"/>
  <c r="Z732" i="3"/>
  <c r="F732" i="3"/>
  <c r="Z731" i="3"/>
  <c r="F731" i="3"/>
  <c r="Z730" i="3"/>
  <c r="F730" i="3"/>
  <c r="Z729" i="3"/>
  <c r="F729" i="3"/>
  <c r="Z728" i="3"/>
  <c r="F728" i="3"/>
  <c r="Z727" i="3"/>
  <c r="Z726" i="3"/>
  <c r="Z725" i="3"/>
  <c r="Z724" i="3"/>
  <c r="Z723" i="3"/>
  <c r="Z722" i="3"/>
  <c r="Z721" i="3"/>
  <c r="Z720" i="3"/>
  <c r="Z719" i="3"/>
  <c r="Z718" i="3"/>
  <c r="Z717" i="3"/>
  <c r="F717" i="3"/>
  <c r="Z716" i="3"/>
  <c r="F716" i="3"/>
  <c r="Z715" i="3"/>
  <c r="F715" i="3"/>
  <c r="Z714" i="3"/>
  <c r="F714" i="3"/>
  <c r="Z713" i="3"/>
  <c r="F713" i="3"/>
  <c r="Z712" i="3"/>
  <c r="F712" i="3"/>
  <c r="Z711" i="3"/>
  <c r="F711" i="3"/>
  <c r="Z710" i="3"/>
  <c r="F710" i="3"/>
  <c r="Z709" i="3"/>
  <c r="F709" i="3"/>
  <c r="Z708" i="3"/>
  <c r="F708" i="3"/>
  <c r="Z707" i="3"/>
  <c r="F707" i="3"/>
  <c r="Z706" i="3"/>
  <c r="F706" i="3"/>
  <c r="Z705" i="3"/>
  <c r="F705" i="3"/>
  <c r="Z704" i="3"/>
  <c r="F704" i="3"/>
  <c r="Z703" i="3"/>
  <c r="F703" i="3"/>
  <c r="Z702" i="3"/>
  <c r="F702" i="3"/>
  <c r="Z701" i="3"/>
  <c r="Z700" i="3"/>
  <c r="Z699" i="3"/>
  <c r="Z698" i="3"/>
  <c r="Z697" i="3"/>
  <c r="Z696" i="3"/>
  <c r="Z695" i="3"/>
  <c r="Z694" i="3"/>
  <c r="Z693" i="3"/>
  <c r="Z692" i="3"/>
  <c r="Z691" i="3"/>
  <c r="Z690" i="3"/>
  <c r="Z689" i="3"/>
  <c r="Z688" i="3"/>
  <c r="Z687" i="3"/>
  <c r="Z686" i="3"/>
  <c r="Z685" i="3"/>
  <c r="Z684" i="3"/>
  <c r="Z683" i="3"/>
  <c r="Z682" i="3"/>
  <c r="F682" i="3"/>
  <c r="Z681" i="3"/>
  <c r="F681" i="3"/>
  <c r="Z680" i="3"/>
  <c r="F680" i="3"/>
  <c r="Z679" i="3"/>
  <c r="F679" i="3"/>
  <c r="Z678" i="3"/>
  <c r="F678" i="3"/>
  <c r="Z677" i="3"/>
  <c r="F677" i="3"/>
  <c r="Z676" i="3"/>
  <c r="F676" i="3"/>
  <c r="Z675" i="3"/>
  <c r="F675" i="3"/>
  <c r="Z674" i="3"/>
  <c r="F674" i="3"/>
  <c r="Z673" i="3"/>
  <c r="F673" i="3"/>
  <c r="Z672" i="3"/>
  <c r="F672" i="3"/>
  <c r="Z671" i="3"/>
  <c r="F671" i="3"/>
  <c r="Z670" i="3"/>
  <c r="F670" i="3"/>
  <c r="Z669" i="3"/>
  <c r="F669" i="3"/>
  <c r="Z668" i="3"/>
  <c r="F668" i="3"/>
  <c r="Z667" i="3"/>
  <c r="F667" i="3"/>
  <c r="Z666" i="3"/>
  <c r="F666" i="3"/>
  <c r="Z665" i="3"/>
  <c r="F665" i="3"/>
  <c r="Z664" i="3"/>
  <c r="F664" i="3"/>
  <c r="Z663" i="3"/>
  <c r="F663" i="3"/>
  <c r="Z662" i="3"/>
  <c r="F662" i="3"/>
  <c r="Z661" i="3"/>
  <c r="F661" i="3"/>
  <c r="Z660" i="3"/>
  <c r="F660" i="3"/>
  <c r="Z659" i="3"/>
  <c r="F659" i="3"/>
  <c r="Z658" i="3"/>
  <c r="F658" i="3"/>
  <c r="Z657" i="3"/>
  <c r="Z656" i="3"/>
  <c r="Z655" i="3"/>
  <c r="Z654" i="3"/>
  <c r="Z653" i="3"/>
  <c r="Z652" i="3"/>
  <c r="Z651" i="3"/>
  <c r="Z650" i="3"/>
  <c r="Z649" i="3"/>
  <c r="F649" i="3"/>
  <c r="Z648" i="3"/>
  <c r="F648" i="3"/>
  <c r="Z647" i="3"/>
  <c r="F647" i="3"/>
  <c r="Z646" i="3"/>
  <c r="F646" i="3"/>
  <c r="Z645" i="3"/>
  <c r="F645" i="3"/>
  <c r="Z644" i="3"/>
  <c r="F644" i="3"/>
  <c r="Z643" i="3"/>
  <c r="F643" i="3"/>
  <c r="Z642" i="3"/>
  <c r="F642" i="3"/>
  <c r="Z641" i="3"/>
  <c r="F641" i="3"/>
  <c r="Z640" i="3"/>
  <c r="F640" i="3"/>
  <c r="Z639" i="3"/>
  <c r="F639" i="3"/>
  <c r="Z638" i="3"/>
  <c r="F638" i="3"/>
  <c r="Z637" i="3"/>
  <c r="F637" i="3"/>
  <c r="Z636" i="3"/>
  <c r="F636" i="3"/>
  <c r="Z635" i="3"/>
  <c r="F635" i="3"/>
  <c r="Z634" i="3"/>
  <c r="F634" i="3"/>
  <c r="Z633" i="3"/>
  <c r="F633" i="3"/>
  <c r="Z632" i="3"/>
  <c r="F632" i="3"/>
  <c r="Z631" i="3"/>
  <c r="K631" i="3"/>
  <c r="Z630" i="3"/>
  <c r="K630" i="3"/>
  <c r="Z629" i="3"/>
  <c r="K629" i="3"/>
  <c r="Z628" i="3"/>
  <c r="K628" i="3"/>
  <c r="Z627" i="3"/>
  <c r="K627" i="3"/>
  <c r="Z626" i="3"/>
  <c r="K626" i="3"/>
  <c r="Z625" i="3"/>
  <c r="K625" i="3"/>
  <c r="Z624" i="3"/>
  <c r="K624" i="3"/>
  <c r="Z623" i="3"/>
  <c r="K623" i="3"/>
  <c r="Z622" i="3"/>
  <c r="K622" i="3"/>
  <c r="Z621" i="3"/>
  <c r="K621" i="3"/>
  <c r="Z620" i="3"/>
  <c r="K620" i="3"/>
  <c r="Z619" i="3"/>
  <c r="K619" i="3"/>
  <c r="Z618" i="3"/>
  <c r="K618" i="3"/>
  <c r="F618" i="3"/>
  <c r="Z617" i="3"/>
  <c r="K617" i="3"/>
  <c r="F617" i="3"/>
  <c r="Z616" i="3"/>
  <c r="K616" i="3"/>
  <c r="F616" i="3"/>
  <c r="Z615" i="3"/>
  <c r="K615" i="3"/>
  <c r="F615" i="3"/>
  <c r="Z614" i="3"/>
  <c r="K614" i="3"/>
  <c r="F614" i="3"/>
  <c r="Z613" i="3"/>
  <c r="K613" i="3"/>
  <c r="F613" i="3"/>
  <c r="Z612" i="3"/>
  <c r="K612" i="3"/>
  <c r="F612" i="3"/>
  <c r="Z611" i="3"/>
  <c r="K611" i="3"/>
  <c r="F611" i="3"/>
  <c r="Z610" i="3"/>
  <c r="K610" i="3"/>
  <c r="F610" i="3"/>
  <c r="Z609" i="3"/>
  <c r="K609" i="3"/>
  <c r="F609" i="3"/>
  <c r="Z608" i="3"/>
  <c r="K608" i="3"/>
  <c r="F608" i="3"/>
  <c r="Z607" i="3"/>
  <c r="K607" i="3"/>
  <c r="F607" i="3"/>
  <c r="Z606" i="3"/>
  <c r="K606" i="3"/>
  <c r="F606" i="3"/>
  <c r="Z605" i="3"/>
  <c r="K605" i="3"/>
  <c r="F605" i="3"/>
  <c r="Z604" i="3"/>
  <c r="K604" i="3"/>
  <c r="F604" i="3"/>
  <c r="Z603" i="3"/>
  <c r="K603" i="3"/>
  <c r="F603" i="3"/>
  <c r="Z602" i="3"/>
  <c r="K602" i="3"/>
  <c r="F602" i="3"/>
  <c r="Z601" i="3"/>
  <c r="K601" i="3"/>
  <c r="F601" i="3"/>
  <c r="Z600" i="3"/>
  <c r="K600" i="3"/>
  <c r="Z599" i="3"/>
  <c r="K599" i="3"/>
  <c r="Z598" i="3"/>
  <c r="K598" i="3"/>
  <c r="Z597" i="3"/>
  <c r="K597" i="3"/>
  <c r="Z596" i="3"/>
  <c r="K596" i="3"/>
  <c r="Z595" i="3"/>
  <c r="K595" i="3"/>
  <c r="Z594" i="3"/>
  <c r="K594" i="3"/>
  <c r="Z593" i="3"/>
  <c r="K593" i="3"/>
  <c r="Z592" i="3"/>
  <c r="K592" i="3"/>
  <c r="Z591" i="3"/>
  <c r="K591" i="3"/>
  <c r="Z590" i="3"/>
  <c r="K590" i="3"/>
  <c r="F590" i="3"/>
  <c r="Z589" i="3"/>
  <c r="K589" i="3"/>
  <c r="F589" i="3"/>
  <c r="Z588" i="3"/>
  <c r="K588" i="3"/>
  <c r="F588" i="3"/>
  <c r="Z587" i="3"/>
  <c r="K587" i="3"/>
  <c r="F587" i="3"/>
  <c r="Z586" i="3"/>
  <c r="K586" i="3"/>
  <c r="F586" i="3"/>
  <c r="Z585" i="3"/>
  <c r="K585" i="3"/>
  <c r="F585" i="3"/>
  <c r="Z584" i="3"/>
  <c r="K584" i="3"/>
  <c r="F584" i="3"/>
  <c r="Z583" i="3"/>
  <c r="K583" i="3"/>
  <c r="F583" i="3"/>
  <c r="Z582" i="3"/>
  <c r="K582" i="3"/>
  <c r="F582" i="3"/>
  <c r="Z581" i="3"/>
  <c r="K581" i="3"/>
  <c r="F581" i="3"/>
  <c r="Z580" i="3"/>
  <c r="K580" i="3"/>
  <c r="F580" i="3"/>
  <c r="Z579" i="3"/>
  <c r="K579" i="3"/>
  <c r="F579" i="3"/>
  <c r="Z578" i="3"/>
  <c r="K578" i="3"/>
  <c r="F578" i="3"/>
  <c r="Z577" i="3"/>
  <c r="K577" i="3"/>
  <c r="F577" i="3"/>
  <c r="Z576" i="3"/>
  <c r="K576" i="3"/>
  <c r="F576" i="3"/>
  <c r="Z575" i="3"/>
  <c r="K575" i="3"/>
  <c r="F575" i="3"/>
  <c r="Z574" i="3"/>
  <c r="K574" i="3"/>
  <c r="F574" i="3"/>
  <c r="Z573" i="3"/>
  <c r="K573" i="3"/>
  <c r="F573" i="3"/>
  <c r="Z572" i="3"/>
  <c r="K572" i="3"/>
  <c r="F572" i="3"/>
  <c r="Z571" i="3"/>
  <c r="K571" i="3"/>
  <c r="F571" i="3"/>
  <c r="Z570" i="3"/>
  <c r="K570" i="3"/>
  <c r="F570" i="3"/>
  <c r="Z569" i="3"/>
  <c r="K569" i="3"/>
  <c r="F569" i="3"/>
  <c r="Z568" i="3"/>
  <c r="K568" i="3"/>
  <c r="Z567" i="3"/>
  <c r="K567" i="3"/>
  <c r="Z566" i="3"/>
  <c r="K566" i="3"/>
  <c r="Z565" i="3"/>
  <c r="K565" i="3"/>
  <c r="Z564" i="3"/>
  <c r="K564" i="3"/>
  <c r="Z563" i="3"/>
  <c r="K563" i="3"/>
  <c r="Z562" i="3"/>
  <c r="K562" i="3"/>
  <c r="Z561" i="3"/>
  <c r="K561" i="3"/>
  <c r="Z560" i="3"/>
  <c r="K560" i="3"/>
  <c r="Z559" i="3"/>
  <c r="K559" i="3"/>
  <c r="Z558" i="3"/>
  <c r="K558" i="3"/>
  <c r="Z557" i="3"/>
  <c r="K557" i="3"/>
  <c r="Z556" i="3"/>
  <c r="K556" i="3"/>
  <c r="Z555" i="3"/>
  <c r="K555" i="3"/>
  <c r="Z554" i="3"/>
  <c r="K554" i="3"/>
  <c r="Z553" i="3"/>
  <c r="K553" i="3"/>
  <c r="Z552" i="3"/>
  <c r="K552" i="3"/>
  <c r="Z551" i="3"/>
  <c r="K551" i="3"/>
  <c r="F551" i="3"/>
  <c r="Z550" i="3"/>
  <c r="K550" i="3"/>
  <c r="F550" i="3"/>
  <c r="Z549" i="3"/>
  <c r="K549" i="3"/>
  <c r="F549" i="3"/>
  <c r="Z548" i="3"/>
  <c r="K548" i="3"/>
  <c r="F548" i="3"/>
  <c r="Z547" i="3"/>
  <c r="K547" i="3"/>
  <c r="F547" i="3"/>
  <c r="Z546" i="3"/>
  <c r="K546" i="3"/>
  <c r="F546" i="3"/>
  <c r="Z545" i="3"/>
  <c r="K545" i="3"/>
  <c r="F545" i="3"/>
  <c r="Z544" i="3"/>
  <c r="K544" i="3"/>
  <c r="F544" i="3"/>
  <c r="Z543" i="3"/>
  <c r="K543" i="3"/>
  <c r="F543" i="3"/>
  <c r="Z542" i="3"/>
  <c r="K542" i="3"/>
  <c r="F542" i="3"/>
  <c r="Z541" i="3"/>
  <c r="K541" i="3"/>
  <c r="F541" i="3"/>
  <c r="Z540" i="3"/>
  <c r="K540" i="3"/>
  <c r="F540" i="3"/>
  <c r="Z539" i="3"/>
  <c r="K539" i="3"/>
  <c r="F539" i="3"/>
  <c r="Z538" i="3"/>
  <c r="K538" i="3"/>
  <c r="F538" i="3"/>
  <c r="Z537" i="3"/>
  <c r="K537" i="3"/>
  <c r="F537" i="3"/>
  <c r="Z536" i="3"/>
  <c r="K536" i="3"/>
  <c r="Z535" i="3"/>
  <c r="K535" i="3"/>
  <c r="Z534" i="3"/>
  <c r="K534" i="3"/>
  <c r="Z533" i="3"/>
  <c r="K533" i="3"/>
  <c r="Z532" i="3"/>
  <c r="K532" i="3"/>
  <c r="Z531" i="3"/>
  <c r="K531" i="3"/>
  <c r="Z530" i="3"/>
  <c r="K530" i="3"/>
  <c r="Z529" i="3"/>
  <c r="K529" i="3"/>
  <c r="Z528" i="3"/>
  <c r="K528" i="3"/>
  <c r="Z527" i="3"/>
  <c r="K527" i="3"/>
  <c r="Z526" i="3"/>
  <c r="K526" i="3"/>
  <c r="Z525" i="3"/>
  <c r="K525" i="3"/>
  <c r="Z524" i="3"/>
  <c r="K524" i="3"/>
  <c r="Z523" i="3"/>
  <c r="K523" i="3"/>
  <c r="Z522" i="3"/>
  <c r="K522" i="3"/>
  <c r="Z521" i="3"/>
  <c r="K521" i="3"/>
  <c r="Z520" i="3"/>
  <c r="K520" i="3"/>
  <c r="F520" i="3"/>
  <c r="Z519" i="3"/>
  <c r="K519" i="3"/>
  <c r="F519" i="3"/>
  <c r="Z518" i="3"/>
  <c r="K518" i="3"/>
  <c r="F518" i="3"/>
  <c r="Z517" i="3"/>
  <c r="K517" i="3"/>
  <c r="F517" i="3"/>
  <c r="Z516" i="3"/>
  <c r="K516" i="3"/>
  <c r="F516" i="3"/>
  <c r="Z515" i="3"/>
  <c r="K515" i="3"/>
  <c r="F515" i="3"/>
  <c r="Z514" i="3"/>
  <c r="K514" i="3"/>
  <c r="F514" i="3"/>
  <c r="Z513" i="3"/>
  <c r="K513" i="3"/>
  <c r="F513" i="3"/>
  <c r="Z512" i="3"/>
  <c r="K512" i="3"/>
  <c r="F512" i="3"/>
  <c r="Z511" i="3"/>
  <c r="K511" i="3"/>
  <c r="F511" i="3"/>
  <c r="Z510" i="3"/>
  <c r="K510" i="3"/>
  <c r="F510" i="3"/>
  <c r="Z509" i="3"/>
  <c r="K509" i="3"/>
  <c r="F509" i="3"/>
  <c r="Z508" i="3"/>
  <c r="K508" i="3"/>
  <c r="F508" i="3"/>
  <c r="Z507" i="3"/>
  <c r="K507" i="3"/>
  <c r="F507" i="3"/>
  <c r="Z506" i="3"/>
  <c r="K506" i="3"/>
  <c r="F506" i="3"/>
  <c r="Z505" i="3"/>
  <c r="K505" i="3"/>
  <c r="F505" i="3"/>
  <c r="Z504" i="3"/>
  <c r="K504" i="3"/>
  <c r="F504" i="3"/>
  <c r="Z503" i="3"/>
  <c r="K503" i="3"/>
  <c r="Z502" i="3"/>
  <c r="K502" i="3"/>
  <c r="Z501" i="3"/>
  <c r="K501" i="3"/>
  <c r="Z500" i="3"/>
  <c r="K500" i="3"/>
  <c r="Z499" i="3"/>
  <c r="K499" i="3"/>
  <c r="Z498" i="3"/>
  <c r="K498" i="3"/>
  <c r="Z497" i="3"/>
  <c r="K497" i="3"/>
  <c r="Z496" i="3"/>
  <c r="K496" i="3"/>
  <c r="Z495" i="3"/>
  <c r="K495" i="3"/>
  <c r="Z494" i="3"/>
  <c r="K494" i="3"/>
  <c r="Z493" i="3"/>
  <c r="K493" i="3"/>
  <c r="Z492" i="3"/>
  <c r="K492" i="3"/>
  <c r="Z491" i="3"/>
  <c r="K491" i="3"/>
  <c r="Z490" i="3"/>
  <c r="K490" i="3"/>
  <c r="Z489" i="3"/>
  <c r="K489" i="3"/>
  <c r="F489" i="3"/>
  <c r="Z488" i="3"/>
  <c r="K488" i="3"/>
  <c r="F488" i="3"/>
  <c r="Z487" i="3"/>
  <c r="K487" i="3"/>
  <c r="F487" i="3"/>
  <c r="Z486" i="3"/>
  <c r="K486" i="3"/>
  <c r="F486" i="3"/>
  <c r="Z485" i="3"/>
  <c r="K485" i="3"/>
  <c r="F485" i="3"/>
  <c r="Z484" i="3"/>
  <c r="K484" i="3"/>
  <c r="F484" i="3"/>
  <c r="Z483" i="3"/>
  <c r="K483" i="3"/>
  <c r="F483" i="3"/>
  <c r="Z482" i="3"/>
  <c r="K482" i="3"/>
  <c r="F482" i="3"/>
  <c r="Z481" i="3"/>
  <c r="K481" i="3"/>
  <c r="F481" i="3"/>
  <c r="Z480" i="3"/>
  <c r="K480" i="3"/>
  <c r="F480" i="3"/>
  <c r="Z479" i="3"/>
  <c r="K479" i="3"/>
  <c r="F479" i="3"/>
  <c r="Z478" i="3"/>
  <c r="K478" i="3"/>
  <c r="F478" i="3"/>
  <c r="Z477" i="3"/>
  <c r="K477" i="3"/>
  <c r="F477" i="3"/>
  <c r="Z476" i="3"/>
  <c r="K476" i="3"/>
  <c r="F476" i="3"/>
  <c r="Z475" i="3"/>
  <c r="K475" i="3"/>
  <c r="F475" i="3"/>
  <c r="Z474" i="3"/>
  <c r="K474" i="3"/>
  <c r="F474" i="3"/>
  <c r="Z473" i="3"/>
  <c r="K473" i="3"/>
  <c r="F473" i="3"/>
  <c r="Z472" i="3"/>
  <c r="K472" i="3"/>
  <c r="F472" i="3"/>
  <c r="Z471" i="3"/>
  <c r="K471" i="3"/>
  <c r="F471" i="3"/>
  <c r="Z470" i="3"/>
  <c r="K470" i="3"/>
  <c r="F470" i="3"/>
  <c r="Z469" i="3"/>
  <c r="K469" i="3"/>
  <c r="F469" i="3"/>
  <c r="Z468" i="3"/>
  <c r="K468" i="3"/>
  <c r="Z467" i="3"/>
  <c r="K467" i="3"/>
  <c r="Z466" i="3"/>
  <c r="K466" i="3"/>
  <c r="Z465" i="3"/>
  <c r="K465" i="3"/>
  <c r="Z464" i="3"/>
  <c r="K464" i="3"/>
  <c r="Z463" i="3"/>
  <c r="K463" i="3"/>
  <c r="Z462" i="3"/>
  <c r="K462" i="3"/>
  <c r="Z461" i="3"/>
  <c r="K461" i="3"/>
  <c r="Z460" i="3"/>
  <c r="K460" i="3"/>
  <c r="Z459" i="3"/>
  <c r="K459" i="3"/>
  <c r="Z458" i="3"/>
  <c r="K458" i="3"/>
  <c r="Z457" i="3"/>
  <c r="K457" i="3"/>
  <c r="Z456" i="3"/>
  <c r="K456" i="3"/>
  <c r="F456" i="3"/>
  <c r="Z455" i="3"/>
  <c r="K455" i="3"/>
  <c r="F455" i="3"/>
  <c r="Z454" i="3"/>
  <c r="K454" i="3"/>
  <c r="F454" i="3"/>
  <c r="Z453" i="3"/>
  <c r="K453" i="3"/>
  <c r="F453" i="3"/>
  <c r="Z452" i="3"/>
  <c r="K452" i="3"/>
  <c r="F452" i="3"/>
  <c r="Z451" i="3"/>
  <c r="K451" i="3"/>
  <c r="F451" i="3"/>
  <c r="Z450" i="3"/>
  <c r="K450" i="3"/>
  <c r="F450" i="3"/>
  <c r="Z449" i="3"/>
  <c r="K449" i="3"/>
  <c r="F449" i="3"/>
  <c r="Z448" i="3"/>
  <c r="K448" i="3"/>
  <c r="F448" i="3"/>
  <c r="Z447" i="3"/>
  <c r="K447" i="3"/>
  <c r="F447" i="3"/>
  <c r="Z446" i="3"/>
  <c r="K446" i="3"/>
  <c r="F446" i="3"/>
  <c r="Z445" i="3"/>
  <c r="K445" i="3"/>
  <c r="F445" i="3"/>
  <c r="Z444" i="3"/>
  <c r="K444" i="3"/>
  <c r="F444" i="3"/>
  <c r="Z443" i="3"/>
  <c r="K443" i="3"/>
  <c r="F443" i="3"/>
  <c r="Z442" i="3"/>
  <c r="K442" i="3"/>
  <c r="F442" i="3"/>
  <c r="Z441" i="3"/>
  <c r="K441" i="3"/>
  <c r="F441" i="3"/>
  <c r="Z440" i="3"/>
  <c r="K440" i="3"/>
  <c r="F440" i="3"/>
  <c r="Z439" i="3"/>
  <c r="K439" i="3"/>
  <c r="F439" i="3"/>
  <c r="Z438" i="3"/>
  <c r="K438" i="3"/>
  <c r="F438" i="3"/>
  <c r="Z437" i="3"/>
  <c r="K437" i="3"/>
  <c r="F437" i="3"/>
  <c r="Z436" i="3"/>
  <c r="K436" i="3"/>
  <c r="F436" i="3"/>
  <c r="Z435" i="3"/>
  <c r="K435" i="3"/>
  <c r="F435" i="3"/>
  <c r="Z434" i="3"/>
  <c r="K434" i="3"/>
  <c r="F434" i="3"/>
  <c r="Z433" i="3"/>
  <c r="K433" i="3"/>
  <c r="F433" i="3"/>
  <c r="Z432" i="3"/>
  <c r="K432" i="3"/>
  <c r="F432" i="3"/>
  <c r="Z431" i="3"/>
  <c r="K431" i="3"/>
  <c r="F431" i="3"/>
  <c r="Z430" i="3"/>
  <c r="K430" i="3"/>
  <c r="F430" i="3"/>
  <c r="Z429" i="3"/>
  <c r="K429" i="3"/>
  <c r="F429" i="3"/>
  <c r="Z428" i="3"/>
  <c r="K428" i="3"/>
  <c r="F428" i="3"/>
  <c r="Z427" i="3"/>
  <c r="K427" i="3"/>
  <c r="F427" i="3"/>
  <c r="Z426" i="3"/>
  <c r="K426" i="3"/>
  <c r="F426" i="3"/>
  <c r="Z425" i="3"/>
  <c r="K425" i="3"/>
  <c r="F425" i="3"/>
  <c r="Z424" i="3"/>
  <c r="K424" i="3"/>
  <c r="F424" i="3"/>
  <c r="Z423" i="3"/>
  <c r="K423" i="3"/>
  <c r="Z422" i="3"/>
  <c r="K422" i="3"/>
  <c r="Z421" i="3"/>
  <c r="K421" i="3"/>
  <c r="Z420" i="3"/>
  <c r="K420" i="3"/>
  <c r="Z419" i="3"/>
  <c r="K419" i="3"/>
  <c r="Z418" i="3"/>
  <c r="K418" i="3"/>
  <c r="Z417" i="3"/>
  <c r="K417" i="3"/>
  <c r="Z416" i="3"/>
  <c r="K416" i="3"/>
  <c r="Z415" i="3"/>
  <c r="K415" i="3"/>
  <c r="Z414" i="3"/>
  <c r="K414" i="3"/>
  <c r="F414" i="3"/>
  <c r="Z413" i="3"/>
  <c r="K413" i="3"/>
  <c r="F413" i="3"/>
  <c r="Z412" i="3"/>
  <c r="K412" i="3"/>
  <c r="F412" i="3"/>
  <c r="Z411" i="3"/>
  <c r="K411" i="3"/>
  <c r="F411" i="3"/>
  <c r="Z410" i="3"/>
  <c r="K410" i="3"/>
  <c r="F410" i="3"/>
  <c r="Z409" i="3"/>
  <c r="K409" i="3"/>
  <c r="F409" i="3"/>
  <c r="Z408" i="3"/>
  <c r="K408" i="3"/>
  <c r="F408" i="3"/>
  <c r="Z407" i="3"/>
  <c r="K407" i="3"/>
  <c r="F407" i="3"/>
  <c r="Z406" i="3"/>
  <c r="K406" i="3"/>
  <c r="F406" i="3"/>
  <c r="Z405" i="3"/>
  <c r="K405" i="3"/>
  <c r="F405" i="3"/>
  <c r="Z404" i="3"/>
  <c r="K404" i="3"/>
  <c r="F404" i="3"/>
  <c r="Z403" i="3"/>
  <c r="K403" i="3"/>
  <c r="F403" i="3"/>
  <c r="Z402" i="3"/>
  <c r="K402" i="3"/>
  <c r="F402" i="3"/>
  <c r="Z401" i="3"/>
  <c r="K401" i="3"/>
  <c r="F401" i="3"/>
  <c r="Z400" i="3"/>
  <c r="K400" i="3"/>
  <c r="F400" i="3"/>
  <c r="Z399" i="3"/>
  <c r="K399" i="3"/>
  <c r="F399" i="3"/>
  <c r="Z398" i="3"/>
  <c r="K398" i="3"/>
  <c r="F398" i="3"/>
  <c r="Z397" i="3"/>
  <c r="K397" i="3"/>
  <c r="F397" i="3"/>
  <c r="Z396" i="3"/>
  <c r="K396" i="3"/>
  <c r="F396" i="3"/>
  <c r="Z395" i="3"/>
  <c r="K395" i="3"/>
  <c r="Z394" i="3"/>
  <c r="K394" i="3"/>
  <c r="Z393" i="3"/>
  <c r="K393" i="3"/>
  <c r="Z392" i="3"/>
  <c r="K392" i="3"/>
  <c r="Z391" i="3"/>
  <c r="K391" i="3"/>
  <c r="Z390" i="3"/>
  <c r="K390" i="3"/>
  <c r="Z389" i="3"/>
  <c r="K389" i="3"/>
  <c r="Z388" i="3"/>
  <c r="K388" i="3"/>
  <c r="Z387" i="3"/>
  <c r="K387" i="3"/>
  <c r="Z386" i="3"/>
  <c r="K386" i="3"/>
  <c r="Z385" i="3"/>
  <c r="K385" i="3"/>
  <c r="F385" i="3"/>
  <c r="Z384" i="3"/>
  <c r="K384" i="3"/>
  <c r="F384" i="3"/>
  <c r="Z383" i="3"/>
  <c r="K383" i="3"/>
  <c r="F383" i="3"/>
  <c r="Z382" i="3"/>
  <c r="K382" i="3"/>
  <c r="F382" i="3"/>
  <c r="Z381" i="3"/>
  <c r="K381" i="3"/>
  <c r="F381" i="3"/>
  <c r="Z380" i="3"/>
  <c r="K380" i="3"/>
  <c r="F380" i="3"/>
  <c r="Z379" i="3"/>
  <c r="K379" i="3"/>
  <c r="F379" i="3"/>
  <c r="Z378" i="3"/>
  <c r="K378" i="3"/>
  <c r="F378" i="3"/>
  <c r="Z377" i="3"/>
  <c r="K377" i="3"/>
  <c r="F377" i="3"/>
  <c r="Z376" i="3"/>
  <c r="K376" i="3"/>
  <c r="F376" i="3"/>
  <c r="Z375" i="3"/>
  <c r="K375" i="3"/>
  <c r="F375" i="3"/>
  <c r="Z374" i="3"/>
  <c r="K374" i="3"/>
  <c r="F374" i="3"/>
  <c r="Z373" i="3"/>
  <c r="K373" i="3"/>
  <c r="F373" i="3"/>
  <c r="Z372" i="3"/>
  <c r="K372" i="3"/>
  <c r="F372" i="3"/>
  <c r="Z371" i="3"/>
  <c r="K371" i="3"/>
  <c r="F371" i="3"/>
  <c r="Z370" i="3"/>
  <c r="K370" i="3"/>
  <c r="F370" i="3"/>
  <c r="Z369" i="3"/>
  <c r="K369" i="3"/>
  <c r="F369" i="3"/>
  <c r="Z368" i="3"/>
  <c r="K368" i="3"/>
  <c r="F368" i="3"/>
  <c r="Z367" i="3"/>
  <c r="K367" i="3"/>
  <c r="F367" i="3"/>
  <c r="Z366" i="3"/>
  <c r="K366" i="3"/>
  <c r="Z365" i="3"/>
  <c r="K365" i="3"/>
  <c r="Z364" i="3"/>
  <c r="K364" i="3"/>
  <c r="Z363" i="3"/>
  <c r="K363" i="3"/>
  <c r="Z362" i="3"/>
  <c r="K362" i="3"/>
  <c r="Z361" i="3"/>
  <c r="K361" i="3"/>
  <c r="Z360" i="3"/>
  <c r="K360" i="3"/>
  <c r="Z359" i="3"/>
  <c r="K359" i="3"/>
  <c r="Z358" i="3"/>
  <c r="K358" i="3"/>
  <c r="Z357" i="3"/>
  <c r="K357" i="3"/>
  <c r="Z356" i="3"/>
  <c r="K356" i="3"/>
  <c r="Z355" i="3"/>
  <c r="K355" i="3"/>
  <c r="Z354" i="3"/>
  <c r="K354" i="3"/>
  <c r="Z353" i="3"/>
  <c r="K353" i="3"/>
  <c r="Z352" i="3"/>
  <c r="K352" i="3"/>
  <c r="Z351" i="3"/>
  <c r="K351" i="3"/>
  <c r="Z350" i="3"/>
  <c r="K350" i="3"/>
  <c r="Z349" i="3"/>
  <c r="K349" i="3"/>
  <c r="Z348" i="3"/>
  <c r="K348" i="3"/>
  <c r="Z347" i="3"/>
  <c r="K347" i="3"/>
  <c r="F347" i="3"/>
  <c r="Z346" i="3"/>
  <c r="K346" i="3"/>
  <c r="F346" i="3"/>
  <c r="Z345" i="3"/>
  <c r="K345" i="3"/>
  <c r="F345" i="3"/>
  <c r="Z344" i="3"/>
  <c r="K344" i="3"/>
  <c r="F344" i="3"/>
  <c r="Z343" i="3"/>
  <c r="K343" i="3"/>
  <c r="F343" i="3"/>
  <c r="Z342" i="3"/>
  <c r="K342" i="3"/>
  <c r="F342" i="3"/>
  <c r="Z341" i="3"/>
  <c r="K341" i="3"/>
  <c r="F341" i="3"/>
  <c r="Z340" i="3"/>
  <c r="K340" i="3"/>
  <c r="F340" i="3"/>
  <c r="Z339" i="3"/>
  <c r="K339" i="3"/>
  <c r="F339" i="3"/>
  <c r="Z338" i="3"/>
  <c r="K338" i="3"/>
  <c r="F338" i="3"/>
  <c r="Z337" i="3"/>
  <c r="K337" i="3"/>
  <c r="F337" i="3"/>
  <c r="Z336" i="3"/>
  <c r="K336" i="3"/>
  <c r="F336" i="3"/>
  <c r="Z335" i="3"/>
  <c r="K335" i="3"/>
  <c r="F335" i="3"/>
  <c r="Z334" i="3"/>
  <c r="K334" i="3"/>
  <c r="F334" i="3"/>
  <c r="Z333" i="3"/>
  <c r="K333" i="3"/>
  <c r="F333" i="3"/>
  <c r="Z332" i="3"/>
  <c r="K332" i="3"/>
  <c r="F332" i="3"/>
  <c r="Z331" i="3"/>
  <c r="K331" i="3"/>
  <c r="F331" i="3"/>
  <c r="Z330" i="3"/>
  <c r="K330" i="3"/>
  <c r="F330" i="3"/>
  <c r="Z329" i="3"/>
  <c r="K329" i="3"/>
  <c r="F329" i="3"/>
  <c r="Z328" i="3"/>
  <c r="K328" i="3"/>
  <c r="F328" i="3"/>
  <c r="Z327" i="3"/>
  <c r="K327" i="3"/>
  <c r="F327" i="3"/>
  <c r="Z326" i="3"/>
  <c r="K326" i="3"/>
  <c r="F326" i="3"/>
  <c r="Z325" i="3"/>
  <c r="K325" i="3"/>
  <c r="F325" i="3"/>
  <c r="Z324" i="3"/>
  <c r="K324" i="3"/>
  <c r="Z323" i="3"/>
  <c r="K323" i="3"/>
  <c r="Z322" i="3"/>
  <c r="K322" i="3"/>
  <c r="Z321" i="3"/>
  <c r="K321" i="3"/>
  <c r="Z320" i="3"/>
  <c r="K320" i="3"/>
  <c r="Z319" i="3"/>
  <c r="K319" i="3"/>
  <c r="Z318" i="3"/>
  <c r="K318" i="3"/>
  <c r="Z317" i="3"/>
  <c r="K317" i="3"/>
  <c r="Z316" i="3"/>
  <c r="K316" i="3"/>
  <c r="Z315" i="3"/>
  <c r="K315" i="3"/>
  <c r="Z314" i="3"/>
  <c r="K314" i="3"/>
  <c r="Z313" i="3"/>
  <c r="K313" i="3"/>
  <c r="F313" i="3"/>
  <c r="Z312" i="3"/>
  <c r="K312" i="3"/>
  <c r="F312" i="3"/>
  <c r="Z311" i="3"/>
  <c r="K311" i="3"/>
  <c r="F311" i="3"/>
  <c r="Z310" i="3"/>
  <c r="K310" i="3"/>
  <c r="F310" i="3"/>
  <c r="Z309" i="3"/>
  <c r="K309" i="3"/>
  <c r="F309" i="3"/>
  <c r="Z308" i="3"/>
  <c r="K308" i="3"/>
  <c r="F308" i="3"/>
  <c r="Z307" i="3"/>
  <c r="K307" i="3"/>
  <c r="F307" i="3"/>
  <c r="Z306" i="3"/>
  <c r="K306" i="3"/>
  <c r="F306" i="3"/>
  <c r="Z305" i="3"/>
  <c r="K305" i="3"/>
  <c r="F305" i="3"/>
  <c r="Z304" i="3"/>
  <c r="K304" i="3"/>
  <c r="F304" i="3"/>
  <c r="Z303" i="3"/>
  <c r="K303" i="3"/>
  <c r="F303" i="3"/>
  <c r="Z302" i="3"/>
  <c r="K302" i="3"/>
  <c r="F302" i="3"/>
  <c r="Z301" i="3"/>
  <c r="K301" i="3"/>
  <c r="F301" i="3"/>
  <c r="Z300" i="3"/>
  <c r="K300" i="3"/>
  <c r="F300" i="3"/>
  <c r="Z299" i="3"/>
  <c r="K299" i="3"/>
  <c r="F299" i="3"/>
  <c r="Z298" i="3"/>
  <c r="K298" i="3"/>
  <c r="F298" i="3"/>
  <c r="Z297" i="3"/>
  <c r="K297" i="3"/>
  <c r="F297" i="3"/>
  <c r="Z296" i="3"/>
  <c r="K296" i="3"/>
  <c r="F296" i="3"/>
  <c r="Z295" i="3"/>
  <c r="K295" i="3"/>
  <c r="F295" i="3"/>
  <c r="Z294" i="3"/>
  <c r="K294" i="3"/>
  <c r="F294" i="3"/>
  <c r="Z293" i="3"/>
  <c r="K293" i="3"/>
  <c r="Z292" i="3"/>
  <c r="K292" i="3"/>
  <c r="Z291" i="3"/>
  <c r="K291" i="3"/>
  <c r="Z290" i="3"/>
  <c r="K290" i="3"/>
  <c r="Z289" i="3"/>
  <c r="K289" i="3"/>
  <c r="Z288" i="3"/>
  <c r="K288" i="3"/>
  <c r="Z287" i="3"/>
  <c r="K287" i="3"/>
  <c r="Z286" i="3"/>
  <c r="K286" i="3"/>
  <c r="Z285" i="3"/>
  <c r="K285" i="3"/>
  <c r="Z284" i="3"/>
  <c r="K284" i="3"/>
  <c r="Z283" i="3"/>
  <c r="K283" i="3"/>
  <c r="Z282" i="3"/>
  <c r="K282" i="3"/>
  <c r="Z281" i="3"/>
  <c r="K281" i="3"/>
  <c r="Z280" i="3"/>
  <c r="K280" i="3"/>
  <c r="F280" i="3"/>
  <c r="Z279" i="3"/>
  <c r="K279" i="3"/>
  <c r="F279" i="3"/>
  <c r="Z278" i="3"/>
  <c r="K278" i="3"/>
  <c r="F278" i="3"/>
  <c r="Z277" i="3"/>
  <c r="K277" i="3"/>
  <c r="F277" i="3"/>
  <c r="Z276" i="3"/>
  <c r="K276" i="3"/>
  <c r="F276" i="3"/>
  <c r="Z275" i="3"/>
  <c r="K275" i="3"/>
  <c r="F275" i="3"/>
  <c r="Z274" i="3"/>
  <c r="K274" i="3"/>
  <c r="F274" i="3"/>
  <c r="Z273" i="3"/>
  <c r="K273" i="3"/>
  <c r="F273" i="3"/>
  <c r="Z272" i="3"/>
  <c r="K272" i="3"/>
  <c r="F272" i="3"/>
  <c r="Z271" i="3"/>
  <c r="K271" i="3"/>
  <c r="F271" i="3"/>
  <c r="Z270" i="3"/>
  <c r="K270" i="3"/>
  <c r="F270" i="3"/>
  <c r="Z269" i="3"/>
  <c r="K269" i="3"/>
  <c r="F269" i="3"/>
  <c r="Z268" i="3"/>
  <c r="K268" i="3"/>
  <c r="F268" i="3"/>
  <c r="Z267" i="3"/>
  <c r="K267" i="3"/>
  <c r="F267" i="3"/>
  <c r="Z266" i="3"/>
  <c r="K266" i="3"/>
  <c r="F266" i="3"/>
  <c r="Z265" i="3"/>
  <c r="K265" i="3"/>
  <c r="F265" i="3"/>
  <c r="Z264" i="3"/>
  <c r="K264" i="3"/>
  <c r="F264" i="3"/>
  <c r="Z263" i="3"/>
  <c r="K263" i="3"/>
  <c r="F263" i="3"/>
  <c r="Z262" i="3"/>
  <c r="K262" i="3"/>
  <c r="F262" i="3"/>
  <c r="Z261" i="3"/>
  <c r="K261" i="3"/>
  <c r="F261" i="3"/>
  <c r="Z260" i="3"/>
  <c r="K260" i="3"/>
  <c r="F260" i="3"/>
  <c r="Z259" i="3"/>
  <c r="K259" i="3"/>
  <c r="F259" i="3"/>
  <c r="Z258" i="3"/>
  <c r="K258" i="3"/>
  <c r="F258" i="3"/>
  <c r="Z257" i="3"/>
  <c r="K257" i="3"/>
  <c r="F257" i="3"/>
  <c r="Z256" i="3"/>
  <c r="K256" i="3"/>
  <c r="F256" i="3"/>
  <c r="Z255" i="3"/>
  <c r="K255" i="3"/>
  <c r="F255" i="3"/>
  <c r="Z254" i="3"/>
  <c r="K254" i="3"/>
  <c r="F254" i="3"/>
  <c r="Z253" i="3"/>
  <c r="K253" i="3"/>
  <c r="F253" i="3"/>
  <c r="Z252" i="3"/>
  <c r="K252" i="3"/>
  <c r="F252" i="3"/>
  <c r="Z251" i="3"/>
  <c r="K251" i="3"/>
  <c r="F251" i="3"/>
  <c r="Z250" i="3"/>
  <c r="K250" i="3"/>
  <c r="F250" i="3"/>
  <c r="Z249" i="3"/>
  <c r="K249" i="3"/>
  <c r="F249" i="3"/>
  <c r="Z248" i="3"/>
  <c r="K248" i="3"/>
  <c r="F248" i="3"/>
  <c r="Z247" i="3"/>
  <c r="K247" i="3"/>
  <c r="F247" i="3"/>
  <c r="Z246" i="3"/>
  <c r="K246" i="3"/>
  <c r="F246" i="3"/>
  <c r="Z245" i="3"/>
  <c r="K245" i="3"/>
  <c r="Z244" i="3"/>
  <c r="K244" i="3"/>
  <c r="Z243" i="3"/>
  <c r="K243" i="3"/>
  <c r="Z242" i="3"/>
  <c r="K242" i="3"/>
  <c r="Z241" i="3"/>
  <c r="K241" i="3"/>
  <c r="Z240" i="3"/>
  <c r="K240" i="3"/>
  <c r="Z239" i="3"/>
  <c r="K239" i="3"/>
  <c r="Z238" i="3"/>
  <c r="K238" i="3"/>
  <c r="Z237" i="3"/>
  <c r="K237" i="3"/>
  <c r="Z236" i="3"/>
  <c r="K236" i="3"/>
  <c r="Z235" i="3"/>
  <c r="K235" i="3"/>
  <c r="Z234" i="3"/>
  <c r="K234" i="3"/>
  <c r="Z233" i="3"/>
  <c r="K233" i="3"/>
  <c r="Z232" i="3"/>
  <c r="K232" i="3"/>
  <c r="F232" i="3"/>
  <c r="Z231" i="3"/>
  <c r="K231" i="3"/>
  <c r="F231" i="3"/>
  <c r="Z230" i="3"/>
  <c r="K230" i="3"/>
  <c r="F230" i="3"/>
  <c r="Z229" i="3"/>
  <c r="K229" i="3"/>
  <c r="F229" i="3"/>
  <c r="Z228" i="3"/>
  <c r="K228" i="3"/>
  <c r="F228" i="3"/>
  <c r="Z227" i="3"/>
  <c r="K227" i="3"/>
  <c r="F227" i="3"/>
  <c r="Z226" i="3"/>
  <c r="K226" i="3"/>
  <c r="F226" i="3"/>
  <c r="Z225" i="3"/>
  <c r="K225" i="3"/>
  <c r="F225" i="3"/>
  <c r="Z224" i="3"/>
  <c r="K224" i="3"/>
  <c r="F224" i="3"/>
  <c r="Z223" i="3"/>
  <c r="K223" i="3"/>
  <c r="F223" i="3"/>
  <c r="Z222" i="3"/>
  <c r="K222" i="3"/>
  <c r="F222" i="3"/>
  <c r="Z221" i="3"/>
  <c r="K221" i="3"/>
  <c r="F221" i="3"/>
  <c r="Z220" i="3"/>
  <c r="K220" i="3"/>
  <c r="F220" i="3"/>
  <c r="Z219" i="3"/>
  <c r="K219" i="3"/>
  <c r="F219" i="3"/>
  <c r="Z218" i="3"/>
  <c r="K218" i="3"/>
  <c r="F218" i="3"/>
  <c r="Z217" i="3"/>
  <c r="K217" i="3"/>
  <c r="F217" i="3"/>
  <c r="Z216" i="3"/>
  <c r="K216" i="3"/>
  <c r="F216" i="3"/>
  <c r="Z215" i="3"/>
  <c r="K215" i="3"/>
  <c r="F215" i="3"/>
  <c r="Z214" i="3"/>
  <c r="K214" i="3"/>
  <c r="F214" i="3"/>
  <c r="Z213" i="3"/>
  <c r="K213" i="3"/>
  <c r="F213" i="3"/>
  <c r="Z212" i="3"/>
  <c r="K212" i="3"/>
  <c r="F212" i="3"/>
  <c r="Z211" i="3"/>
  <c r="K211" i="3"/>
  <c r="F211" i="3"/>
  <c r="Z210" i="3"/>
  <c r="K210" i="3"/>
  <c r="Z209" i="3"/>
  <c r="K209" i="3"/>
  <c r="Z208" i="3"/>
  <c r="K208" i="3"/>
  <c r="Z207" i="3"/>
  <c r="K207" i="3"/>
  <c r="Z206" i="3"/>
  <c r="K206" i="3"/>
  <c r="Z205" i="3"/>
  <c r="K205" i="3"/>
  <c r="Z204" i="3"/>
  <c r="K204" i="3"/>
  <c r="Z203" i="3"/>
  <c r="K203" i="3"/>
  <c r="Z202" i="3"/>
  <c r="K202" i="3"/>
  <c r="Z201" i="3"/>
  <c r="K201" i="3"/>
  <c r="Z200" i="3"/>
  <c r="K200" i="3"/>
  <c r="Z199" i="3"/>
  <c r="K199" i="3"/>
  <c r="Z198" i="3"/>
  <c r="K198" i="3"/>
  <c r="Z197" i="3"/>
  <c r="K197" i="3"/>
  <c r="Z196" i="3"/>
  <c r="K196" i="3"/>
  <c r="Z195" i="3"/>
  <c r="K195" i="3"/>
  <c r="F195" i="3"/>
  <c r="Z194" i="3"/>
  <c r="K194" i="3"/>
  <c r="F194" i="3"/>
  <c r="Z193" i="3"/>
  <c r="K193" i="3"/>
  <c r="F193" i="3"/>
  <c r="Z192" i="3"/>
  <c r="K192" i="3"/>
  <c r="F192" i="3"/>
  <c r="Z191" i="3"/>
  <c r="K191" i="3"/>
  <c r="F191" i="3"/>
  <c r="Z190" i="3"/>
  <c r="K190" i="3"/>
  <c r="F190" i="3"/>
  <c r="Z189" i="3"/>
  <c r="K189" i="3"/>
  <c r="F189" i="3"/>
  <c r="Z188" i="3"/>
  <c r="K188" i="3"/>
  <c r="F188" i="3"/>
  <c r="Z187" i="3"/>
  <c r="K187" i="3"/>
  <c r="F187" i="3"/>
  <c r="Z186" i="3"/>
  <c r="K186" i="3"/>
  <c r="F186" i="3"/>
  <c r="Z185" i="3"/>
  <c r="K185" i="3"/>
  <c r="F185" i="3"/>
  <c r="Z184" i="3"/>
  <c r="K184" i="3"/>
  <c r="F184" i="3"/>
  <c r="Z183" i="3"/>
  <c r="K183" i="3"/>
  <c r="F183" i="3"/>
  <c r="Z182" i="3"/>
  <c r="K182" i="3"/>
  <c r="F182" i="3"/>
  <c r="Z181" i="3"/>
  <c r="K181" i="3"/>
  <c r="F181" i="3"/>
  <c r="Z180" i="3"/>
  <c r="K180" i="3"/>
  <c r="F180" i="3"/>
  <c r="Z179" i="3"/>
  <c r="K179" i="3"/>
  <c r="F179" i="3"/>
  <c r="Z178" i="3"/>
  <c r="K178" i="3"/>
  <c r="F178" i="3"/>
  <c r="Z177" i="3"/>
  <c r="K177" i="3"/>
  <c r="F177" i="3"/>
  <c r="Z176" i="3"/>
  <c r="K176" i="3"/>
  <c r="F176" i="3"/>
  <c r="Z175" i="3"/>
  <c r="K175" i="3"/>
  <c r="Z174" i="3"/>
  <c r="K174" i="3"/>
  <c r="Z173" i="3"/>
  <c r="K173" i="3"/>
  <c r="Z172" i="3"/>
  <c r="K172" i="3"/>
  <c r="Z171" i="3"/>
  <c r="K171" i="3"/>
  <c r="Z170" i="3"/>
  <c r="K170" i="3"/>
  <c r="Z169" i="3"/>
  <c r="K169" i="3"/>
  <c r="Z168" i="3"/>
  <c r="K168" i="3"/>
  <c r="Z167" i="3"/>
  <c r="K167" i="3"/>
  <c r="Z166" i="3"/>
  <c r="K166" i="3"/>
  <c r="Z165" i="3"/>
  <c r="K165" i="3"/>
  <c r="Z164" i="3"/>
  <c r="K164" i="3"/>
  <c r="Z163" i="3"/>
  <c r="K163" i="3"/>
  <c r="F163" i="3"/>
  <c r="Z162" i="3"/>
  <c r="K162" i="3"/>
  <c r="F162" i="3"/>
  <c r="Z161" i="3"/>
  <c r="K161" i="3"/>
  <c r="F161" i="3"/>
  <c r="Z160" i="3"/>
  <c r="K160" i="3"/>
  <c r="F160" i="3"/>
  <c r="Z159" i="3"/>
  <c r="K159" i="3"/>
  <c r="F159" i="3"/>
  <c r="Z158" i="3"/>
  <c r="K158" i="3"/>
  <c r="F158" i="3"/>
  <c r="Z157" i="3"/>
  <c r="K157" i="3"/>
  <c r="F157" i="3"/>
  <c r="Z156" i="3"/>
  <c r="K156" i="3"/>
  <c r="F156" i="3"/>
  <c r="Z155" i="3"/>
  <c r="K155" i="3"/>
  <c r="F155" i="3"/>
  <c r="Z154" i="3"/>
  <c r="K154" i="3"/>
  <c r="F154" i="3"/>
  <c r="Z153" i="3"/>
  <c r="K153" i="3"/>
  <c r="F153" i="3"/>
  <c r="Z152" i="3"/>
  <c r="K152" i="3"/>
  <c r="F152" i="3"/>
  <c r="Z151" i="3"/>
  <c r="K151" i="3"/>
  <c r="F151" i="3"/>
  <c r="Z150" i="3"/>
  <c r="K150" i="3"/>
  <c r="F150" i="3"/>
  <c r="Z149" i="3"/>
  <c r="K149" i="3"/>
  <c r="F149" i="3"/>
  <c r="Z148" i="3"/>
  <c r="K148" i="3"/>
  <c r="F148" i="3"/>
  <c r="Z147" i="3"/>
  <c r="K147" i="3"/>
  <c r="F147" i="3"/>
  <c r="Z146" i="3"/>
  <c r="K146" i="3"/>
  <c r="F146" i="3"/>
  <c r="Z145" i="3"/>
  <c r="K145" i="3"/>
  <c r="F145" i="3"/>
  <c r="Z144" i="3"/>
  <c r="K144" i="3"/>
  <c r="F144" i="3"/>
  <c r="Z143" i="3"/>
  <c r="K143" i="3"/>
  <c r="F143" i="3"/>
  <c r="Z142" i="3"/>
  <c r="K142" i="3"/>
  <c r="F142" i="3"/>
  <c r="Z141" i="3"/>
  <c r="K141" i="3"/>
  <c r="F141" i="3"/>
  <c r="Z140" i="3"/>
  <c r="K140" i="3"/>
  <c r="F140" i="3"/>
  <c r="Z139" i="3"/>
  <c r="K139" i="3"/>
  <c r="F139" i="3"/>
  <c r="Z138" i="3"/>
  <c r="K138" i="3"/>
  <c r="F138" i="3"/>
  <c r="Z137" i="3"/>
  <c r="K137" i="3"/>
  <c r="F137" i="3"/>
  <c r="Z136" i="3"/>
  <c r="K136" i="3"/>
  <c r="F136" i="3"/>
  <c r="Z135" i="3"/>
  <c r="K135" i="3"/>
  <c r="Z134" i="3"/>
  <c r="K134" i="3"/>
  <c r="Z133" i="3"/>
  <c r="K133" i="3"/>
  <c r="Z132" i="3"/>
  <c r="K132" i="3"/>
  <c r="Z131" i="3"/>
  <c r="K131" i="3"/>
  <c r="Z130" i="3"/>
  <c r="K130" i="3"/>
  <c r="Z129" i="3"/>
  <c r="K129" i="3"/>
  <c r="Z128" i="3"/>
  <c r="K128" i="3"/>
  <c r="Z127" i="3"/>
  <c r="K127" i="3"/>
  <c r="Z126" i="3"/>
  <c r="K126" i="3"/>
  <c r="Z125" i="3"/>
  <c r="K125" i="3"/>
  <c r="Z124" i="3"/>
  <c r="K124" i="3"/>
  <c r="Z123" i="3"/>
  <c r="K123" i="3"/>
  <c r="Z122" i="3"/>
  <c r="K122" i="3"/>
  <c r="Z121" i="3"/>
  <c r="K121" i="3"/>
  <c r="F121" i="3"/>
  <c r="Z120" i="3"/>
  <c r="K120" i="3"/>
  <c r="F120" i="3"/>
  <c r="Z119" i="3"/>
  <c r="K119" i="3"/>
  <c r="F119" i="3"/>
  <c r="Z118" i="3"/>
  <c r="K118" i="3"/>
  <c r="F118" i="3"/>
  <c r="Z117" i="3"/>
  <c r="K117" i="3"/>
  <c r="F117" i="3"/>
  <c r="Z116" i="3"/>
  <c r="K116" i="3"/>
  <c r="F116" i="3"/>
  <c r="Z115" i="3"/>
  <c r="K115" i="3"/>
  <c r="F115" i="3"/>
  <c r="Z114" i="3"/>
  <c r="K114" i="3"/>
  <c r="F114" i="3"/>
  <c r="Z113" i="3"/>
  <c r="K113" i="3"/>
  <c r="F113" i="3"/>
  <c r="Z112" i="3"/>
  <c r="K112" i="3"/>
  <c r="F112" i="3"/>
  <c r="Z111" i="3"/>
  <c r="K111" i="3"/>
  <c r="F111" i="3"/>
  <c r="Z110" i="3"/>
  <c r="K110" i="3"/>
  <c r="F110" i="3"/>
  <c r="Z109" i="3"/>
  <c r="K109" i="3"/>
  <c r="F109" i="3"/>
  <c r="Z108" i="3"/>
  <c r="K108" i="3"/>
  <c r="F108" i="3"/>
  <c r="Z107" i="3"/>
  <c r="K107" i="3"/>
  <c r="F107" i="3"/>
  <c r="Z106" i="3"/>
  <c r="K106" i="3"/>
  <c r="F106" i="3"/>
  <c r="Z105" i="3"/>
  <c r="K105" i="3"/>
  <c r="F105" i="3"/>
  <c r="Z104" i="3"/>
  <c r="K104" i="3"/>
  <c r="F104" i="3"/>
  <c r="Z103" i="3"/>
  <c r="K103" i="3"/>
  <c r="F103" i="3"/>
  <c r="Z102" i="3"/>
  <c r="K102" i="3"/>
  <c r="F102" i="3"/>
  <c r="Z101" i="3"/>
  <c r="K101" i="3"/>
  <c r="F101" i="3"/>
  <c r="Z100" i="3"/>
  <c r="K100" i="3"/>
  <c r="F100" i="3"/>
  <c r="Z99" i="3"/>
  <c r="K99" i="3"/>
  <c r="F99" i="3"/>
  <c r="Z98" i="3"/>
  <c r="K98" i="3"/>
  <c r="Z97" i="3"/>
  <c r="K97" i="3"/>
  <c r="Z96" i="3"/>
  <c r="K96" i="3"/>
  <c r="Z95" i="3"/>
  <c r="K95" i="3"/>
  <c r="Z94" i="3"/>
  <c r="K94" i="3"/>
  <c r="Z93" i="3"/>
  <c r="K93" i="3"/>
  <c r="Z92" i="3"/>
  <c r="K92" i="3"/>
  <c r="Z91" i="3"/>
  <c r="K91" i="3"/>
  <c r="Z90" i="3"/>
  <c r="K90" i="3"/>
  <c r="Z89" i="3"/>
  <c r="K89" i="3"/>
  <c r="Z88" i="3"/>
  <c r="K88" i="3"/>
  <c r="Z87" i="3"/>
  <c r="K87" i="3"/>
  <c r="Z86" i="3"/>
  <c r="K86" i="3"/>
  <c r="Z85" i="3"/>
  <c r="K85" i="3"/>
  <c r="F85" i="3"/>
  <c r="Z84" i="3"/>
  <c r="K84" i="3"/>
  <c r="F84" i="3"/>
  <c r="Z83" i="3"/>
  <c r="K83" i="3"/>
  <c r="F83" i="3"/>
  <c r="Z82" i="3"/>
  <c r="K82" i="3"/>
  <c r="F82" i="3"/>
  <c r="Z81" i="3"/>
  <c r="K81" i="3"/>
  <c r="F81" i="3"/>
  <c r="Z80" i="3"/>
  <c r="K80" i="3"/>
  <c r="F80" i="3"/>
  <c r="Z79" i="3"/>
  <c r="K79" i="3"/>
  <c r="F79" i="3"/>
  <c r="Z78" i="3"/>
  <c r="K78" i="3"/>
  <c r="F78" i="3"/>
  <c r="Z77" i="3"/>
  <c r="K77" i="3"/>
  <c r="F77" i="3"/>
  <c r="Z76" i="3"/>
  <c r="K76" i="3"/>
  <c r="F76" i="3"/>
  <c r="Z75" i="3"/>
  <c r="K75" i="3"/>
  <c r="F75" i="3"/>
  <c r="Z74" i="3"/>
  <c r="K74" i="3"/>
  <c r="F74" i="3"/>
  <c r="Z73" i="3"/>
  <c r="K73" i="3"/>
  <c r="F73" i="3"/>
  <c r="Z72" i="3"/>
  <c r="K72" i="3"/>
  <c r="F72" i="3"/>
  <c r="Z71" i="3"/>
  <c r="K71" i="3"/>
  <c r="F71" i="3"/>
  <c r="Z70" i="3"/>
  <c r="K70" i="3"/>
  <c r="F70" i="3"/>
  <c r="Z69" i="3"/>
  <c r="K69" i="3"/>
  <c r="Z68" i="3"/>
  <c r="K68" i="3"/>
  <c r="Z67" i="3"/>
  <c r="K67" i="3"/>
  <c r="Z66" i="3"/>
  <c r="K66" i="3"/>
  <c r="Z65" i="3"/>
  <c r="K65" i="3"/>
  <c r="Z64" i="3"/>
  <c r="K64" i="3"/>
  <c r="Z63" i="3"/>
  <c r="K63" i="3"/>
  <c r="Z62" i="3"/>
  <c r="K62" i="3"/>
  <c r="Z61" i="3"/>
  <c r="K61" i="3"/>
  <c r="Z60" i="3"/>
  <c r="K60" i="3"/>
  <c r="Z59" i="3"/>
  <c r="K59" i="3"/>
  <c r="Z58" i="3"/>
  <c r="K58" i="3"/>
  <c r="Z57" i="3"/>
  <c r="K57" i="3"/>
  <c r="Z56" i="3"/>
  <c r="K56" i="3"/>
  <c r="Z55" i="3"/>
  <c r="K55" i="3"/>
  <c r="Z54" i="3"/>
  <c r="K54" i="3"/>
  <c r="Z53" i="3"/>
  <c r="K53" i="3"/>
  <c r="F53" i="3"/>
  <c r="Z52" i="3"/>
  <c r="K52" i="3"/>
  <c r="F52" i="3"/>
  <c r="Z51" i="3"/>
  <c r="K51" i="3"/>
  <c r="F51" i="3"/>
  <c r="Z50" i="3"/>
  <c r="K50" i="3"/>
  <c r="F50" i="3"/>
  <c r="Z49" i="3"/>
  <c r="K49" i="3"/>
  <c r="F49" i="3"/>
  <c r="Z48" i="3"/>
  <c r="K48" i="3"/>
  <c r="F48" i="3"/>
  <c r="Z47" i="3"/>
  <c r="K47" i="3"/>
  <c r="F47" i="3"/>
  <c r="Z46" i="3"/>
  <c r="K46" i="3"/>
  <c r="F46" i="3"/>
  <c r="Z45" i="3"/>
  <c r="K45" i="3"/>
  <c r="F45" i="3"/>
  <c r="Z44" i="3"/>
  <c r="K44" i="3"/>
  <c r="F44" i="3"/>
  <c r="Z43" i="3"/>
  <c r="K43" i="3"/>
  <c r="F43" i="3"/>
  <c r="Z42" i="3"/>
  <c r="K42" i="3"/>
  <c r="F42" i="3"/>
  <c r="Z41" i="3"/>
  <c r="K41" i="3"/>
  <c r="F41" i="3"/>
  <c r="Z40" i="3"/>
  <c r="K40" i="3"/>
  <c r="F40" i="3"/>
  <c r="Z39" i="3"/>
  <c r="K39" i="3"/>
  <c r="F39" i="3"/>
  <c r="Z38" i="3"/>
  <c r="K38" i="3"/>
  <c r="F38" i="3"/>
  <c r="Z37" i="3"/>
  <c r="K37" i="3"/>
  <c r="F37" i="3"/>
  <c r="Z36" i="3"/>
  <c r="K36" i="3"/>
  <c r="F36" i="3"/>
  <c r="Z35" i="3"/>
  <c r="K35" i="3"/>
  <c r="F35" i="3"/>
  <c r="Z34" i="3"/>
  <c r="K34" i="3"/>
  <c r="F34" i="3"/>
  <c r="Z33" i="3"/>
  <c r="K33" i="3"/>
  <c r="F33" i="3"/>
  <c r="Z32" i="3"/>
  <c r="K32" i="3"/>
  <c r="F32" i="3"/>
  <c r="Z31" i="3"/>
  <c r="K31" i="3"/>
  <c r="F31" i="3"/>
  <c r="Z30" i="3"/>
  <c r="K30" i="3"/>
  <c r="F30" i="3"/>
  <c r="Z29" i="3"/>
  <c r="K29" i="3"/>
  <c r="Z28" i="3"/>
  <c r="K28" i="3"/>
  <c r="Z27" i="3"/>
  <c r="K27" i="3"/>
  <c r="Z26" i="3"/>
  <c r="K26" i="3"/>
  <c r="Z25" i="3"/>
  <c r="K25" i="3"/>
  <c r="Z24" i="3"/>
  <c r="K24" i="3"/>
  <c r="Z23" i="3"/>
  <c r="K23" i="3"/>
  <c r="Z22" i="3"/>
  <c r="K22" i="3"/>
  <c r="Z21" i="3"/>
  <c r="K21" i="3"/>
  <c r="Z20" i="3"/>
  <c r="K20" i="3"/>
  <c r="F20" i="3"/>
  <c r="Z19" i="3"/>
  <c r="K19" i="3"/>
  <c r="F19" i="3"/>
  <c r="Z18" i="3"/>
  <c r="K18" i="3"/>
  <c r="F18" i="3"/>
  <c r="Z17" i="3"/>
  <c r="K17" i="3"/>
  <c r="F17" i="3"/>
  <c r="Z16" i="3"/>
  <c r="K16" i="3"/>
  <c r="F16" i="3"/>
  <c r="Z15" i="3"/>
  <c r="K15" i="3"/>
  <c r="F15" i="3"/>
  <c r="Z14" i="3"/>
  <c r="K14" i="3"/>
  <c r="F14" i="3"/>
  <c r="Z13" i="3"/>
  <c r="K13" i="3"/>
  <c r="F13" i="3"/>
  <c r="Z12" i="3"/>
  <c r="K12" i="3"/>
  <c r="F12" i="3"/>
  <c r="Z11" i="3"/>
  <c r="K11" i="3"/>
  <c r="F11" i="3"/>
  <c r="Z10" i="3"/>
  <c r="K10" i="3"/>
  <c r="F10" i="3"/>
  <c r="Z9" i="3"/>
  <c r="K9" i="3"/>
  <c r="F9" i="3"/>
  <c r="Z8" i="3"/>
  <c r="K8" i="3"/>
  <c r="F8" i="3"/>
  <c r="Z7" i="3"/>
  <c r="K7" i="3"/>
  <c r="F7" i="3"/>
  <c r="Z6" i="3"/>
  <c r="K6" i="3"/>
  <c r="F6" i="3"/>
  <c r="Z5" i="3"/>
  <c r="K5" i="3"/>
  <c r="F5" i="3"/>
  <c r="Z4" i="3"/>
  <c r="K4" i="3"/>
  <c r="F4" i="3"/>
  <c r="Z3" i="3"/>
  <c r="K3" i="3"/>
  <c r="F3" i="3"/>
  <c r="Z2" i="3"/>
  <c r="K2" i="3"/>
  <c r="F2" i="3"/>
</calcChain>
</file>

<file path=xl/sharedStrings.xml><?xml version="1.0" encoding="utf-8"?>
<sst xmlns="http://schemas.openxmlformats.org/spreadsheetml/2006/main" count="20536" uniqueCount="828">
  <si>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</si>
  <si>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</si>
  <si>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</si>
  <si>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</si>
  <si>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</si>
  <si>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</si>
  <si>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</si>
  <si>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</si>
  <si>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</si>
  <si>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</si>
  <si>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</si>
  <si>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</si>
  <si>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</si>
  <si>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</si>
  <si>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</si>
  <si>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</si>
  <si>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</si>
  <si>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</si>
  <si>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</si>
  <si>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</si>
  <si>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</si>
  <si>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</si>
  <si>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</si>
  <si>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</si>
  <si>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5/15/2023</t>
  </si>
  <si>
    <t>12/13/2024</t>
  </si>
  <si>
    <t>Action</t>
  </si>
  <si>
    <t>USA</t>
  </si>
  <si>
    <t>PayPal</t>
  </si>
  <si>
    <t>Hindi</t>
  </si>
  <si>
    <t>Active</t>
  </si>
  <si>
    <t>Smartphone</t>
  </si>
  <si>
    <t>35-44</t>
  </si>
  <si>
    <t>Late Night</t>
  </si>
  <si>
    <t>Patrick</t>
  </si>
  <si>
    <t>12/15/2024</t>
  </si>
  <si>
    <t>Drama</t>
  </si>
  <si>
    <t>German</t>
  </si>
  <si>
    <t>Desktop</t>
  </si>
  <si>
    <t>25-34</t>
  </si>
  <si>
    <t>Evening</t>
  </si>
  <si>
    <t>Robert</t>
  </si>
  <si>
    <t>12/14/2024</t>
  </si>
  <si>
    <t>Canada</t>
  </si>
  <si>
    <t>Debit Card</t>
  </si>
  <si>
    <t>Mandarin</t>
  </si>
  <si>
    <t>Cole</t>
  </si>
  <si>
    <t>1/31/2023</t>
  </si>
  <si>
    <t>Sci-Fi</t>
  </si>
  <si>
    <t>UK</t>
  </si>
  <si>
    <t>Jamie</t>
  </si>
  <si>
    <t>Documentary</t>
  </si>
  <si>
    <t>Mary</t>
  </si>
  <si>
    <t>9/17/2023</t>
  </si>
  <si>
    <t>11/19/2024</t>
  </si>
  <si>
    <t>India</t>
  </si>
  <si>
    <t>Credit Card</t>
  </si>
  <si>
    <t>Spanish</t>
  </si>
  <si>
    <t>Smart TV</t>
  </si>
  <si>
    <t>18-24</t>
  </si>
  <si>
    <t>Morning</t>
  </si>
  <si>
    <t>Theodore</t>
  </si>
  <si>
    <t>8/25/2024</t>
  </si>
  <si>
    <t>Horror</t>
  </si>
  <si>
    <t>English</t>
  </si>
  <si>
    <t>Laptop</t>
  </si>
  <si>
    <t>Olivia</t>
  </si>
  <si>
    <t>5/31/2024</t>
  </si>
  <si>
    <t>Australia</t>
  </si>
  <si>
    <t>45-54</t>
  </si>
  <si>
    <t>Patricia</t>
  </si>
  <si>
    <t>6/17/2023</t>
  </si>
  <si>
    <t>12/17/2024</t>
  </si>
  <si>
    <t>Comedy</t>
  </si>
  <si>
    <t>Germany</t>
  </si>
  <si>
    <t>Cryptocurrency</t>
  </si>
  <si>
    <t>Tablet</t>
  </si>
  <si>
    <t>Linda</t>
  </si>
  <si>
    <t>French</t>
  </si>
  <si>
    <t>55+</t>
  </si>
  <si>
    <t>Nichole</t>
  </si>
  <si>
    <t>3/28/2023</t>
  </si>
  <si>
    <t>11/22/2024</t>
  </si>
  <si>
    <t>Frances</t>
  </si>
  <si>
    <t>11/20/2024</t>
  </si>
  <si>
    <t>Maurice</t>
  </si>
  <si>
    <t>3/27/2023</t>
  </si>
  <si>
    <t>11/25/2024</t>
  </si>
  <si>
    <t>Jennifer</t>
  </si>
  <si>
    <t>9/15/2024</t>
  </si>
  <si>
    <t>11/30/2024</t>
  </si>
  <si>
    <t>Cheryl</t>
  </si>
  <si>
    <t>France</t>
  </si>
  <si>
    <t>Afternoon</t>
  </si>
  <si>
    <t>Kathy</t>
  </si>
  <si>
    <t>5/18/2024</t>
  </si>
  <si>
    <t>Cassie</t>
  </si>
  <si>
    <t>2/14/2023</t>
  </si>
  <si>
    <t>Charles</t>
  </si>
  <si>
    <t>11/27/2024</t>
  </si>
  <si>
    <t>Romance</t>
  </si>
  <si>
    <t>William</t>
  </si>
  <si>
    <t>9/20/2023</t>
  </si>
  <si>
    <t>12/18/2024</t>
  </si>
  <si>
    <t>Tiffany</t>
  </si>
  <si>
    <t>11/28/2024</t>
  </si>
  <si>
    <t>Mark</t>
  </si>
  <si>
    <t>7/15/2023</t>
  </si>
  <si>
    <t>6/13/2024</t>
  </si>
  <si>
    <t>11/23/2024</t>
  </si>
  <si>
    <t>Anne</t>
  </si>
  <si>
    <t>11/19/2023</t>
  </si>
  <si>
    <t>Carol</t>
  </si>
  <si>
    <t>9/22/2023</t>
  </si>
  <si>
    <t>Cynthia</t>
  </si>
  <si>
    <t>5/15/2024</t>
  </si>
  <si>
    <t>Destiny</t>
  </si>
  <si>
    <t>6/19/2023</t>
  </si>
  <si>
    <t>Brittany</t>
  </si>
  <si>
    <t>5/22/2024</t>
  </si>
  <si>
    <t>Amy</t>
  </si>
  <si>
    <t>1/30/2024</t>
  </si>
  <si>
    <t>Kimberly</t>
  </si>
  <si>
    <t>3/28/2024</t>
  </si>
  <si>
    <t>Ariel</t>
  </si>
  <si>
    <t>Lauren</t>
  </si>
  <si>
    <t>Joshua</t>
  </si>
  <si>
    <t>6/22/2023</t>
  </si>
  <si>
    <t>Megan</t>
  </si>
  <si>
    <t>12/16/2024</t>
  </si>
  <si>
    <t>Stephanie</t>
  </si>
  <si>
    <t>11/28/2023</t>
  </si>
  <si>
    <t>Terrence</t>
  </si>
  <si>
    <t>Julia</t>
  </si>
  <si>
    <t>11/21/2024</t>
  </si>
  <si>
    <t>Derrick</t>
  </si>
  <si>
    <t>9/15/2023</t>
  </si>
  <si>
    <t>Nathan</t>
  </si>
  <si>
    <t>Matthew</t>
  </si>
  <si>
    <t>8/18/2023</t>
  </si>
  <si>
    <t>Ashley</t>
  </si>
  <si>
    <t>2/16/2024</t>
  </si>
  <si>
    <t>Kerri</t>
  </si>
  <si>
    <t>Jessica</t>
  </si>
  <si>
    <t>9/17/2024</t>
  </si>
  <si>
    <t>7/18/2023</t>
  </si>
  <si>
    <t>Phillip</t>
  </si>
  <si>
    <t>Elizabeth</t>
  </si>
  <si>
    <t>Lisa</t>
  </si>
  <si>
    <t>4/26/2023</t>
  </si>
  <si>
    <t>Natalie</t>
  </si>
  <si>
    <t>3/25/2023</t>
  </si>
  <si>
    <t>Autumn</t>
  </si>
  <si>
    <t>James</t>
  </si>
  <si>
    <t>3/26/2023</t>
  </si>
  <si>
    <t>6/18/2024</t>
  </si>
  <si>
    <t>11/24/2024</t>
  </si>
  <si>
    <t>Michael</t>
  </si>
  <si>
    <t>7/27/2023</t>
  </si>
  <si>
    <t>10/31/2024</t>
  </si>
  <si>
    <t>Molly</t>
  </si>
  <si>
    <t>12/26/2022</t>
  </si>
  <si>
    <t>Lance</t>
  </si>
  <si>
    <t>12/31/2022</t>
  </si>
  <si>
    <t>Lori</t>
  </si>
  <si>
    <t>12/24/2022</t>
  </si>
  <si>
    <t>Jeremy</t>
  </si>
  <si>
    <t>12/19/2023</t>
  </si>
  <si>
    <t>11/29/2024</t>
  </si>
  <si>
    <t>Scott</t>
  </si>
  <si>
    <t>Sabrina</t>
  </si>
  <si>
    <t>Zachary</t>
  </si>
  <si>
    <t>Levi</t>
  </si>
  <si>
    <t>6/24/2023</t>
  </si>
  <si>
    <t>Christine</t>
  </si>
  <si>
    <t>12/29/2023</t>
  </si>
  <si>
    <t>Emily</t>
  </si>
  <si>
    <t>Jonathan</t>
  </si>
  <si>
    <t>3/15/2024</t>
  </si>
  <si>
    <t>David</t>
  </si>
  <si>
    <t>4/13/2023</t>
  </si>
  <si>
    <t>Gina</t>
  </si>
  <si>
    <t>2/19/2023</t>
  </si>
  <si>
    <t>Kristin</t>
  </si>
  <si>
    <t>Douglas</t>
  </si>
  <si>
    <t>11/26/2023</t>
  </si>
  <si>
    <t>Nicole</t>
  </si>
  <si>
    <t>10/13/2023</t>
  </si>
  <si>
    <t>Chloe</t>
  </si>
  <si>
    <t>7/31/2023</t>
  </si>
  <si>
    <t>Kevin</t>
  </si>
  <si>
    <t>Nicholas</t>
  </si>
  <si>
    <t>7/20/2024</t>
  </si>
  <si>
    <t>Terry</t>
  </si>
  <si>
    <t>Garrett</t>
  </si>
  <si>
    <t>10/25/2023</t>
  </si>
  <si>
    <t>Jose</t>
  </si>
  <si>
    <t>Courtney</t>
  </si>
  <si>
    <t>12/31/2023</t>
  </si>
  <si>
    <t>Kim</t>
  </si>
  <si>
    <t>8/20/2023</t>
  </si>
  <si>
    <t>Katherine</t>
  </si>
  <si>
    <t>Lynn</t>
  </si>
  <si>
    <t>10/20/2024</t>
  </si>
  <si>
    <t>Leah</t>
  </si>
  <si>
    <t>7/22/2024</t>
  </si>
  <si>
    <t>8/21/2024</t>
  </si>
  <si>
    <t>Kayla</t>
  </si>
  <si>
    <t>8/31/2024</t>
  </si>
  <si>
    <t>Katelyn</t>
  </si>
  <si>
    <t>4/30/2023</t>
  </si>
  <si>
    <t>Maria</t>
  </si>
  <si>
    <t>Justin</t>
  </si>
  <si>
    <t>12/18/2023</t>
  </si>
  <si>
    <t>11/26/2024</t>
  </si>
  <si>
    <t>Susan</t>
  </si>
  <si>
    <t>10/22/2023</t>
  </si>
  <si>
    <t>2/29/2024</t>
  </si>
  <si>
    <t>Sue</t>
  </si>
  <si>
    <t>Jean</t>
  </si>
  <si>
    <t>6/24/2024</t>
  </si>
  <si>
    <t>10/21/2023</t>
  </si>
  <si>
    <t>Ebony</t>
  </si>
  <si>
    <t>Derek</t>
  </si>
  <si>
    <t>John</t>
  </si>
  <si>
    <t>10/28/2023</t>
  </si>
  <si>
    <t>Rebecca</t>
  </si>
  <si>
    <t>4/15/2023</t>
  </si>
  <si>
    <t>Juan</t>
  </si>
  <si>
    <t>12/19/2022</t>
  </si>
  <si>
    <t>Gabrielle</t>
  </si>
  <si>
    <t>2/14/2024</t>
  </si>
  <si>
    <t>Samantha</t>
  </si>
  <si>
    <t>7/23/2023</t>
  </si>
  <si>
    <t>Jesse</t>
  </si>
  <si>
    <t>10/30/2024</t>
  </si>
  <si>
    <t>Aaron</t>
  </si>
  <si>
    <t>6/20/2023</t>
  </si>
  <si>
    <t>Melissa</t>
  </si>
  <si>
    <t>3/19/2024</t>
  </si>
  <si>
    <t>Erin</t>
  </si>
  <si>
    <t>Dale</t>
  </si>
  <si>
    <t>Gregory</t>
  </si>
  <si>
    <t>2/17/2023</t>
  </si>
  <si>
    <t>Sarah</t>
  </si>
  <si>
    <t>Carmen</t>
  </si>
  <si>
    <t>12/21/2022</t>
  </si>
  <si>
    <t>April</t>
  </si>
  <si>
    <t>Anthony</t>
  </si>
  <si>
    <t>Brett</t>
  </si>
  <si>
    <t>9/26/2024</t>
  </si>
  <si>
    <t>Carly</t>
  </si>
  <si>
    <t>Dennis</t>
  </si>
  <si>
    <t>Alexandra</t>
  </si>
  <si>
    <t>Ryan</t>
  </si>
  <si>
    <t>Tony</t>
  </si>
  <si>
    <t>1/20/2024</t>
  </si>
  <si>
    <t>Daniel</t>
  </si>
  <si>
    <t>11/18/2024</t>
  </si>
  <si>
    <t>Jacob</t>
  </si>
  <si>
    <t>Carolyn</t>
  </si>
  <si>
    <t>11/14/2024</t>
  </si>
  <si>
    <t>Denise</t>
  </si>
  <si>
    <t>Cassandra</t>
  </si>
  <si>
    <t>10/15/2024</t>
  </si>
  <si>
    <t>5/30/2024</t>
  </si>
  <si>
    <t>Dustin</t>
  </si>
  <si>
    <t>1/23/2023</t>
  </si>
  <si>
    <t>Crystal</t>
  </si>
  <si>
    <t>11/24/2023</t>
  </si>
  <si>
    <t>Barbara</t>
  </si>
  <si>
    <t>Kathryn</t>
  </si>
  <si>
    <t>Christopher</t>
  </si>
  <si>
    <t>3/19/2023</t>
  </si>
  <si>
    <t>Martin</t>
  </si>
  <si>
    <t>Taylor</t>
  </si>
  <si>
    <t>Vickie</t>
  </si>
  <si>
    <t>Betty</t>
  </si>
  <si>
    <t>12/25/2022</t>
  </si>
  <si>
    <t>2/20/2023</t>
  </si>
  <si>
    <t>Amanda</t>
  </si>
  <si>
    <t>Stephen</t>
  </si>
  <si>
    <t>2/23/2023</t>
  </si>
  <si>
    <t>Dawn</t>
  </si>
  <si>
    <t>Paul</t>
  </si>
  <si>
    <t>10/17/2024</t>
  </si>
  <si>
    <t>Kenneth</t>
  </si>
  <si>
    <t>9/30/2024</t>
  </si>
  <si>
    <t>Bruce</t>
  </si>
  <si>
    <t>12/30/2022</t>
  </si>
  <si>
    <t>Andrew</t>
  </si>
  <si>
    <t>Brandon</t>
  </si>
  <si>
    <t>10/18/2023</t>
  </si>
  <si>
    <t>6/17/2024</t>
  </si>
  <si>
    <t>Steven</t>
  </si>
  <si>
    <t>1/14/2024</t>
  </si>
  <si>
    <t>Hunter</t>
  </si>
  <si>
    <t>Catherine</t>
  </si>
  <si>
    <t>4/28/2024</t>
  </si>
  <si>
    <t>Jeff</t>
  </si>
  <si>
    <t>9/21/2024</t>
  </si>
  <si>
    <t>Cathy</t>
  </si>
  <si>
    <t>Sylvia</t>
  </si>
  <si>
    <t>5/19/2024</t>
  </si>
  <si>
    <t>Joseph</t>
  </si>
  <si>
    <t>2/20/2024</t>
  </si>
  <si>
    <t>3/13/2023</t>
  </si>
  <si>
    <t>Laurie</t>
  </si>
  <si>
    <t>2/25/2023</t>
  </si>
  <si>
    <t>10/17/2023</t>
  </si>
  <si>
    <t>4/19/2023</t>
  </si>
  <si>
    <t>Danielle</t>
  </si>
  <si>
    <t>2/23/2024</t>
  </si>
  <si>
    <t>Alexander</t>
  </si>
  <si>
    <t>6/18/2023</t>
  </si>
  <si>
    <t>3/26/2024</t>
  </si>
  <si>
    <t>Randy</t>
  </si>
  <si>
    <t>11/16/2024</t>
  </si>
  <si>
    <t>Michelle</t>
  </si>
  <si>
    <t>10/21/2024</t>
  </si>
  <si>
    <t>1/26/2024</t>
  </si>
  <si>
    <t>9/24/2023</t>
  </si>
  <si>
    <t>Chris</t>
  </si>
  <si>
    <t>Sherri</t>
  </si>
  <si>
    <t>7/17/2024</t>
  </si>
  <si>
    <t>Angela</t>
  </si>
  <si>
    <t>10/27/2024</t>
  </si>
  <si>
    <t>8/13/2024</t>
  </si>
  <si>
    <t>Francis</t>
  </si>
  <si>
    <t>Katie</t>
  </si>
  <si>
    <t>Natasha</t>
  </si>
  <si>
    <t>2/22/2024</t>
  </si>
  <si>
    <t>Julie</t>
  </si>
  <si>
    <t>5/14/2023</t>
  </si>
  <si>
    <t>Jaime</t>
  </si>
  <si>
    <t>Emma</t>
  </si>
  <si>
    <t>1/19/2023</t>
  </si>
  <si>
    <t>Briana</t>
  </si>
  <si>
    <t>3/25/2024</t>
  </si>
  <si>
    <t>5/22/2023</t>
  </si>
  <si>
    <t>Bradley</t>
  </si>
  <si>
    <t>6/14/2024</t>
  </si>
  <si>
    <t>Devin</t>
  </si>
  <si>
    <t>8/17/2023</t>
  </si>
  <si>
    <t>Eric</t>
  </si>
  <si>
    <t>Brian</t>
  </si>
  <si>
    <t>2/27/2024</t>
  </si>
  <si>
    <t>Ann</t>
  </si>
  <si>
    <t>8/16/2024</t>
  </si>
  <si>
    <t>Valerie</t>
  </si>
  <si>
    <t>5/16/2023</t>
  </si>
  <si>
    <t>Carrie</t>
  </si>
  <si>
    <t>9/19/2024</t>
  </si>
  <si>
    <t>Randall</t>
  </si>
  <si>
    <t>5/23/2023</t>
  </si>
  <si>
    <t>Victor</t>
  </si>
  <si>
    <t>11/18/2023</t>
  </si>
  <si>
    <t>Richard</t>
  </si>
  <si>
    <t>2/26/2024</t>
  </si>
  <si>
    <t>Tyler</t>
  </si>
  <si>
    <t>Johnny</t>
  </si>
  <si>
    <t>Jesus</t>
  </si>
  <si>
    <t>3/23/2024</t>
  </si>
  <si>
    <t>Jill</t>
  </si>
  <si>
    <t>Andrea</t>
  </si>
  <si>
    <t>Sara</t>
  </si>
  <si>
    <t>9/23/2024</t>
  </si>
  <si>
    <t>Tammy</t>
  </si>
  <si>
    <t>8/29/2023</t>
  </si>
  <si>
    <t>Sandra</t>
  </si>
  <si>
    <t>12/26/2023</t>
  </si>
  <si>
    <t>4/25/2024</t>
  </si>
  <si>
    <t>4/24/2023</t>
  </si>
  <si>
    <t>Alicia</t>
  </si>
  <si>
    <t>Margaret</t>
  </si>
  <si>
    <t>8/30/2023</t>
  </si>
  <si>
    <t>Renee</t>
  </si>
  <si>
    <t>1/29/2024</t>
  </si>
  <si>
    <t>Wayne</t>
  </si>
  <si>
    <t>Rhonda</t>
  </si>
  <si>
    <t>Darrell</t>
  </si>
  <si>
    <t>2/24/2023</t>
  </si>
  <si>
    <t>Diana</t>
  </si>
  <si>
    <t>Christina</t>
  </si>
  <si>
    <t>6/26/2023</t>
  </si>
  <si>
    <t>Darlene</t>
  </si>
  <si>
    <t>1/18/2023</t>
  </si>
  <si>
    <t>Janet</t>
  </si>
  <si>
    <t>10/15/2023</t>
  </si>
  <si>
    <t>Ethan</t>
  </si>
  <si>
    <t>11/17/2024</t>
  </si>
  <si>
    <t>Phyllis</t>
  </si>
  <si>
    <t>6/21/2024</t>
  </si>
  <si>
    <t>Joel</t>
  </si>
  <si>
    <t>9/24/2024</t>
  </si>
  <si>
    <t>Craig</t>
  </si>
  <si>
    <t>7/26/2023</t>
  </si>
  <si>
    <t>5/29/2023</t>
  </si>
  <si>
    <t>10/23/2023</t>
  </si>
  <si>
    <t>Jordan</t>
  </si>
  <si>
    <t>4/22/2023</t>
  </si>
  <si>
    <t>Victoria</t>
  </si>
  <si>
    <t>2/21/2023</t>
  </si>
  <si>
    <t>10/28/2024</t>
  </si>
  <si>
    <t>Rachel</t>
  </si>
  <si>
    <t>Tina</t>
  </si>
  <si>
    <t>Vincent</t>
  </si>
  <si>
    <t>7/28/2024</t>
  </si>
  <si>
    <t>Cindy</t>
  </si>
  <si>
    <t>Gary</t>
  </si>
  <si>
    <t>7/28/2023</t>
  </si>
  <si>
    <t>Lindsey</t>
  </si>
  <si>
    <t>4/17/2023</t>
  </si>
  <si>
    <t>2/15/2023</t>
  </si>
  <si>
    <t>Gabriel</t>
  </si>
  <si>
    <t>1/19/2024</t>
  </si>
  <si>
    <t>7/21/2023</t>
  </si>
  <si>
    <t>Heidi</t>
  </si>
  <si>
    <t>10/29/2024</t>
  </si>
  <si>
    <t>1/13/2024</t>
  </si>
  <si>
    <t>9/27/2024</t>
  </si>
  <si>
    <t>Darren</t>
  </si>
  <si>
    <t>Bethany</t>
  </si>
  <si>
    <t>1/28/2023</t>
  </si>
  <si>
    <t>Beth</t>
  </si>
  <si>
    <t>3/14/2024</t>
  </si>
  <si>
    <t>5/17/2024</t>
  </si>
  <si>
    <t>1/24/2023</t>
  </si>
  <si>
    <t>Allen</t>
  </si>
  <si>
    <t>5/31/2023</t>
  </si>
  <si>
    <t>9/25/2024</t>
  </si>
  <si>
    <t>Veronica</t>
  </si>
  <si>
    <t>12/22/2023</t>
  </si>
  <si>
    <t>12/28/2023</t>
  </si>
  <si>
    <t>Larry</t>
  </si>
  <si>
    <t>Makayla</t>
  </si>
  <si>
    <t>3/18/2023</t>
  </si>
  <si>
    <t>5/26/2023</t>
  </si>
  <si>
    <t>10/14/2024</t>
  </si>
  <si>
    <t>Angelica</t>
  </si>
  <si>
    <t>8/19/2024</t>
  </si>
  <si>
    <t>Timothy</t>
  </si>
  <si>
    <t>3/20/2023</t>
  </si>
  <si>
    <t>1/25/2023</t>
  </si>
  <si>
    <t>Karen</t>
  </si>
  <si>
    <t>Anna</t>
  </si>
  <si>
    <t>9/29/2023</t>
  </si>
  <si>
    <t>4/13/2024</t>
  </si>
  <si>
    <t>Felicia</t>
  </si>
  <si>
    <t>12/27/2022</t>
  </si>
  <si>
    <t>Stacey</t>
  </si>
  <si>
    <t>7/21/2024</t>
  </si>
  <si>
    <t>Alison</t>
  </si>
  <si>
    <t>Harold</t>
  </si>
  <si>
    <t>9/16/2024</t>
  </si>
  <si>
    <t>1/16/2024</t>
  </si>
  <si>
    <t>Rick</t>
  </si>
  <si>
    <t>1/26/2023</t>
  </si>
  <si>
    <t>Troy</t>
  </si>
  <si>
    <t>5/21/2023</t>
  </si>
  <si>
    <t>4/21/2024</t>
  </si>
  <si>
    <t>8/29/2024</t>
  </si>
  <si>
    <t>11/30/2023</t>
  </si>
  <si>
    <t>Judy</t>
  </si>
  <si>
    <t>1/18/2024</t>
  </si>
  <si>
    <t>7/27/2024</t>
  </si>
  <si>
    <t>4/17/2024</t>
  </si>
  <si>
    <t>7/23/2024</t>
  </si>
  <si>
    <t>4/19/2024</t>
  </si>
  <si>
    <t>9/19/2023</t>
  </si>
  <si>
    <t>7/30/2024</t>
  </si>
  <si>
    <t>8/28/2023</t>
  </si>
  <si>
    <t>6/30/2024</t>
  </si>
  <si>
    <t>Jeffrey</t>
  </si>
  <si>
    <t>6/20/2024</t>
  </si>
  <si>
    <t>4/22/2024</t>
  </si>
  <si>
    <t>8/28/2024</t>
  </si>
  <si>
    <t>12/20/2022</t>
  </si>
  <si>
    <t>Meghan</t>
  </si>
  <si>
    <t>1/25/2024</t>
  </si>
  <si>
    <t>Calvin</t>
  </si>
  <si>
    <t>8/22/2024</t>
  </si>
  <si>
    <t>10/27/2023</t>
  </si>
  <si>
    <t>4/21/2023</t>
  </si>
  <si>
    <t>12/30/2023</t>
  </si>
  <si>
    <t>Sheri</t>
  </si>
  <si>
    <t>Tommy</t>
  </si>
  <si>
    <t>2/19/2024</t>
  </si>
  <si>
    <t>Trevor</t>
  </si>
  <si>
    <t>Dana</t>
  </si>
  <si>
    <t>10/13/2024</t>
  </si>
  <si>
    <t>Jasmine</t>
  </si>
  <si>
    <t>Chelsea</t>
  </si>
  <si>
    <t>9/18/2024</t>
  </si>
  <si>
    <t>Kristy</t>
  </si>
  <si>
    <t>Terri</t>
  </si>
  <si>
    <t>5/17/2023</t>
  </si>
  <si>
    <t>9/13/2024</t>
  </si>
  <si>
    <t>Madison</t>
  </si>
  <si>
    <t>Alyssa</t>
  </si>
  <si>
    <t>Carlos</t>
  </si>
  <si>
    <t>1/21/2024</t>
  </si>
  <si>
    <t>Debra</t>
  </si>
  <si>
    <t>5/25/2023</t>
  </si>
  <si>
    <t>Bianca</t>
  </si>
  <si>
    <t>Joann</t>
  </si>
  <si>
    <t>12/13/2023</t>
  </si>
  <si>
    <t>Gail</t>
  </si>
  <si>
    <t>Travis</t>
  </si>
  <si>
    <t>7/13/2024</t>
  </si>
  <si>
    <t>Reginald</t>
  </si>
  <si>
    <t>Ian</t>
  </si>
  <si>
    <t>3/21/2024</t>
  </si>
  <si>
    <t>Claudia</t>
  </si>
  <si>
    <t>8/26/2023</t>
  </si>
  <si>
    <t>Kristina</t>
  </si>
  <si>
    <t>9/28/2023</t>
  </si>
  <si>
    <t>Desiree</t>
  </si>
  <si>
    <t>Audrey</t>
  </si>
  <si>
    <t>1/15/2023</t>
  </si>
  <si>
    <t>8/25/2023</t>
  </si>
  <si>
    <t>Pamela</t>
  </si>
  <si>
    <t>4/20/2023</t>
  </si>
  <si>
    <t>6/22/2024</t>
  </si>
  <si>
    <t>6/15/2023</t>
  </si>
  <si>
    <t>Jane</t>
  </si>
  <si>
    <t>10/31/2023</t>
  </si>
  <si>
    <t>Norma</t>
  </si>
  <si>
    <t>12/14/2023</t>
  </si>
  <si>
    <t>4/23/2024</t>
  </si>
  <si>
    <t>1/29/2023</t>
  </si>
  <si>
    <t>Wendy</t>
  </si>
  <si>
    <t>Marie</t>
  </si>
  <si>
    <t>Cory</t>
  </si>
  <si>
    <t>11/13/2023</t>
  </si>
  <si>
    <t>2/24/2024</t>
  </si>
  <si>
    <t>Cameron</t>
  </si>
  <si>
    <t>5/29/2024</t>
  </si>
  <si>
    <t>3/21/2023</t>
  </si>
  <si>
    <t>Jerry</t>
  </si>
  <si>
    <t>3/20/2024</t>
  </si>
  <si>
    <t>Brittney</t>
  </si>
  <si>
    <t>Thomas</t>
  </si>
  <si>
    <t>3/22/2024</t>
  </si>
  <si>
    <t>Bryan</t>
  </si>
  <si>
    <t>Walter</t>
  </si>
  <si>
    <t>Samuel</t>
  </si>
  <si>
    <t>Dylan</t>
  </si>
  <si>
    <t>10/22/2024</t>
  </si>
  <si>
    <t>Heather</t>
  </si>
  <si>
    <t>3/29/2023</t>
  </si>
  <si>
    <t>Marisa</t>
  </si>
  <si>
    <t>6/16/2024</t>
  </si>
  <si>
    <t>Tracy</t>
  </si>
  <si>
    <t>5/18/2023</t>
  </si>
  <si>
    <t>Angel</t>
  </si>
  <si>
    <t>1/17/2023</t>
  </si>
  <si>
    <t>5/27/2023</t>
  </si>
  <si>
    <t>Caitlin</t>
  </si>
  <si>
    <t>4/14/2024</t>
  </si>
  <si>
    <t>Johnathan</t>
  </si>
  <si>
    <t>2/26/2023</t>
  </si>
  <si>
    <t>Mariah</t>
  </si>
  <si>
    <t>Jerome</t>
  </si>
  <si>
    <t>Devon</t>
  </si>
  <si>
    <t>12/15/2023</t>
  </si>
  <si>
    <t>Antonio</t>
  </si>
  <si>
    <t>3/17/2023</t>
  </si>
  <si>
    <t>3/31/2024</t>
  </si>
  <si>
    <t>9/18/2023</t>
  </si>
  <si>
    <t>9/13/2023</t>
  </si>
  <si>
    <t>4/24/2024</t>
  </si>
  <si>
    <t>Billy</t>
  </si>
  <si>
    <t>10/24/2024</t>
  </si>
  <si>
    <t>Kelsey</t>
  </si>
  <si>
    <t>2/28/2024</t>
  </si>
  <si>
    <t>11/20/2023</t>
  </si>
  <si>
    <t>7/15/2024</t>
  </si>
  <si>
    <t>10/18/2024</t>
  </si>
  <si>
    <t>Erica</t>
  </si>
  <si>
    <t>Donna</t>
  </si>
  <si>
    <t>6/23/2023</t>
  </si>
  <si>
    <t>5/19/2023</t>
  </si>
  <si>
    <t>Paige</t>
  </si>
  <si>
    <t>Todd</t>
  </si>
  <si>
    <t>1/17/2024</t>
  </si>
  <si>
    <t>7/29/2023</t>
  </si>
  <si>
    <t>5/14/2024</t>
  </si>
  <si>
    <t>8/23/2023</t>
  </si>
  <si>
    <t>Sherry</t>
  </si>
  <si>
    <t>8/31/2023</t>
  </si>
  <si>
    <t>4/29/2024</t>
  </si>
  <si>
    <t>Erika</t>
  </si>
  <si>
    <t>Keith</t>
  </si>
  <si>
    <t>7/19/2024</t>
  </si>
  <si>
    <t>Jimmy</t>
  </si>
  <si>
    <t>6/14/2023</t>
  </si>
  <si>
    <t>12/21/2023</t>
  </si>
  <si>
    <t>Adam</t>
  </si>
  <si>
    <t>Miranda</t>
  </si>
  <si>
    <t>4/14/2023</t>
  </si>
  <si>
    <t>6/26/2024</t>
  </si>
  <si>
    <t>Sierra</t>
  </si>
  <si>
    <t>Andre</t>
  </si>
  <si>
    <t>Jocelyn</t>
  </si>
  <si>
    <t>4/25/2023</t>
  </si>
  <si>
    <t>Kara</t>
  </si>
  <si>
    <t>9/22/2024</t>
  </si>
  <si>
    <t>Krista</t>
  </si>
  <si>
    <t>12/20/2023</t>
  </si>
  <si>
    <t>Eugene</t>
  </si>
  <si>
    <t>2/15/2024</t>
  </si>
  <si>
    <t>Abigail</t>
  </si>
  <si>
    <t>Hayden</t>
  </si>
  <si>
    <t>9/26/2023</t>
  </si>
  <si>
    <t>12/23/2022</t>
  </si>
  <si>
    <t>9/23/2023</t>
  </si>
  <si>
    <t>Carla</t>
  </si>
  <si>
    <t>Shane</t>
  </si>
  <si>
    <t>Brooke</t>
  </si>
  <si>
    <t>Stefanie</t>
  </si>
  <si>
    <t>Jeffery</t>
  </si>
  <si>
    <t>10/30/2023</t>
  </si>
  <si>
    <t>Xavier</t>
  </si>
  <si>
    <t>Kelly</t>
  </si>
  <si>
    <t>Anita</t>
  </si>
  <si>
    <t>Nicolas</t>
  </si>
  <si>
    <t>6/27/2023</t>
  </si>
  <si>
    <t>Hector</t>
  </si>
  <si>
    <t>Jack</t>
  </si>
  <si>
    <t>Julian</t>
  </si>
  <si>
    <t>Jason</t>
  </si>
  <si>
    <t>2/17/2024</t>
  </si>
  <si>
    <t>2/13/2023</t>
  </si>
  <si>
    <t>9/16/2023</t>
  </si>
  <si>
    <t>Jonathon</t>
  </si>
  <si>
    <t>7/24/2024</t>
  </si>
  <si>
    <t>Grace</t>
  </si>
  <si>
    <t>10/19/2024</t>
  </si>
  <si>
    <t>11/13/2024</t>
  </si>
  <si>
    <t>Melvin</t>
  </si>
  <si>
    <t>12/16/2023</t>
  </si>
  <si>
    <t>3/22/2023</t>
  </si>
  <si>
    <t>Kurt</t>
  </si>
  <si>
    <t>6/30/2023</t>
  </si>
  <si>
    <t>Glenda</t>
  </si>
  <si>
    <t>7/25/2024</t>
  </si>
  <si>
    <t>Duane</t>
  </si>
  <si>
    <t>Cody</t>
  </si>
  <si>
    <t>5/25/2024</t>
  </si>
  <si>
    <t>Tanya</t>
  </si>
  <si>
    <t>10/25/2024</t>
  </si>
  <si>
    <t>5/28/2023</t>
  </si>
  <si>
    <t>Claire</t>
  </si>
  <si>
    <t>11/15/2023</t>
  </si>
  <si>
    <t>1/16/2023</t>
  </si>
  <si>
    <t>Caroline</t>
  </si>
  <si>
    <t>Benjamin</t>
  </si>
  <si>
    <t>Yolanda</t>
  </si>
  <si>
    <t>Peter</t>
  </si>
  <si>
    <t>5/23/2024</t>
  </si>
  <si>
    <t>7/14/2024</t>
  </si>
  <si>
    <t>9/21/2023</t>
  </si>
  <si>
    <t>7/25/2023</t>
  </si>
  <si>
    <t>Norman</t>
  </si>
  <si>
    <t>2/16/2023</t>
  </si>
  <si>
    <t>Katrina</t>
  </si>
  <si>
    <t>Shannon</t>
  </si>
  <si>
    <t>2/21/2024</t>
  </si>
  <si>
    <t>8/23/2024</t>
  </si>
  <si>
    <t>7/19/2023</t>
  </si>
  <si>
    <t>Suzanne</t>
  </si>
  <si>
    <t>6/25/2024</t>
  </si>
  <si>
    <t>8/24/2023</t>
  </si>
  <si>
    <t>8/20/2024</t>
  </si>
  <si>
    <t>Jaclyn</t>
  </si>
  <si>
    <t>Deborah</t>
  </si>
  <si>
    <t>Allison</t>
  </si>
  <si>
    <t>Christian</t>
  </si>
  <si>
    <t>6/28/2024</t>
  </si>
  <si>
    <t>1/27/2024</t>
  </si>
  <si>
    <t>5/28/2024</t>
  </si>
  <si>
    <t>Lindsay</t>
  </si>
  <si>
    <t>4/28/2023</t>
  </si>
  <si>
    <t>Breanna</t>
  </si>
  <si>
    <t>8/14/2024</t>
  </si>
  <si>
    <t>Marvin</t>
  </si>
  <si>
    <t>4/29/2023</t>
  </si>
  <si>
    <t>10/16/2024</t>
  </si>
  <si>
    <t>Michele</t>
  </si>
  <si>
    <t>1/30/2023</t>
  </si>
  <si>
    <t>Edward</t>
  </si>
  <si>
    <t>Leslie</t>
  </si>
  <si>
    <t>Donald</t>
  </si>
  <si>
    <t>6/19/2024</t>
  </si>
  <si>
    <t>Grant</t>
  </si>
  <si>
    <t>Sydney</t>
  </si>
  <si>
    <t>10/26/2023</t>
  </si>
  <si>
    <t>Shawna</t>
  </si>
  <si>
    <t>4/16/2023</t>
  </si>
  <si>
    <t>6/25/2023</t>
  </si>
  <si>
    <t>Chad</t>
  </si>
  <si>
    <t>2/18/2023</t>
  </si>
  <si>
    <t>Marissa</t>
  </si>
  <si>
    <t>6/16/2023</t>
  </si>
  <si>
    <t>Mason</t>
  </si>
  <si>
    <t>Alvin</t>
  </si>
  <si>
    <t>7/22/2023</t>
  </si>
  <si>
    <t>8/27/2023</t>
  </si>
  <si>
    <t>Yvonne</t>
  </si>
  <si>
    <t>Gene</t>
  </si>
  <si>
    <t>1/13/2023</t>
  </si>
  <si>
    <t>Nina</t>
  </si>
  <si>
    <t>Stacy</t>
  </si>
  <si>
    <t>8/13/2023</t>
  </si>
  <si>
    <t>9/28/2024</t>
  </si>
  <si>
    <t>Kristen</t>
  </si>
  <si>
    <t>11/29/2023</t>
  </si>
  <si>
    <t>Laura</t>
  </si>
  <si>
    <t>6/21/2023</t>
  </si>
  <si>
    <t>Jeremiah</t>
  </si>
  <si>
    <t>Leon</t>
  </si>
  <si>
    <t>5/27/2024</t>
  </si>
  <si>
    <t>Tracey</t>
  </si>
  <si>
    <t>12/23/2023</t>
  </si>
  <si>
    <t>4/30/2024</t>
  </si>
  <si>
    <t>Helen</t>
  </si>
  <si>
    <t>4/16/2024</t>
  </si>
  <si>
    <t>12/17/2023</t>
  </si>
  <si>
    <t>Kyle</t>
  </si>
  <si>
    <t>Alexandria</t>
  </si>
  <si>
    <t>Spencer</t>
  </si>
  <si>
    <t>5/30/2023</t>
  </si>
  <si>
    <t>Gregg</t>
  </si>
  <si>
    <t>11/22/2023</t>
  </si>
  <si>
    <t>4/26/2024</t>
  </si>
  <si>
    <t>11/25/2023</t>
  </si>
  <si>
    <t>S.No</t>
  </si>
  <si>
    <t>Checks Done</t>
  </si>
  <si>
    <t>Check for duplicates using the column User_ID. Use DATA &gt; REMOVE DUPLICATES</t>
  </si>
  <si>
    <t>Result</t>
  </si>
  <si>
    <t>No duplicates found</t>
  </si>
  <si>
    <t>Column1</t>
  </si>
  <si>
    <t>Created a data final sheet for the final values to be used</t>
  </si>
  <si>
    <t>Used Proper Function on User_Name, Favorite_Genre, Country, Language_Preference</t>
  </si>
  <si>
    <t>Checked for any blank cells using COUNT and COUNTA Function</t>
  </si>
  <si>
    <t>Join_Date2</t>
  </si>
  <si>
    <t>Join_Date_Final</t>
  </si>
  <si>
    <t>Removed inconsistencies in Date by using Text  to Column and the using the date function to join the dates</t>
  </si>
  <si>
    <t xml:space="preserve">Dates are in short date format </t>
  </si>
  <si>
    <t>Last_Login2_Final</t>
  </si>
  <si>
    <t>Last_Login_Month</t>
  </si>
  <si>
    <t>Join_Date_Month</t>
  </si>
  <si>
    <t>Join_Date_Date</t>
  </si>
  <si>
    <t>_Year</t>
  </si>
  <si>
    <t>Last_Login_Date</t>
  </si>
  <si>
    <t>Last_Login_Year</t>
  </si>
  <si>
    <t>Last Login2</t>
  </si>
  <si>
    <t>Subscription type</t>
  </si>
  <si>
    <t>Basic</t>
  </si>
  <si>
    <t xml:space="preserve">Standard </t>
  </si>
  <si>
    <t>Premimum</t>
  </si>
  <si>
    <t>Renamed the subscription type using VLOOKUP([@[Monthly_Price]],$AI$3:$AJ$5,2,0)</t>
  </si>
  <si>
    <t>Copy of data created</t>
  </si>
  <si>
    <t>Capitals</t>
  </si>
  <si>
    <t>NO Blank cells in the data</t>
  </si>
  <si>
    <t>A column added for Subscription names</t>
  </si>
  <si>
    <t>Monthly revenue based on different subscription plans.</t>
  </si>
  <si>
    <t>Row Labels</t>
  </si>
  <si>
    <t>Grand Total</t>
  </si>
  <si>
    <t>2022</t>
  </si>
  <si>
    <t>2023</t>
  </si>
  <si>
    <t>2024</t>
  </si>
  <si>
    <t>Dec</t>
  </si>
  <si>
    <t>Jan</t>
  </si>
  <si>
    <t>Feb</t>
  </si>
  <si>
    <t>Mar</t>
  </si>
  <si>
    <t>Apr</t>
  </si>
  <si>
    <t>May</t>
  </si>
  <si>
    <t>Jun</t>
  </si>
  <si>
    <t>Jul</t>
  </si>
  <si>
    <t>Aug</t>
  </si>
  <si>
    <t>Sep</t>
  </si>
  <si>
    <t>Oct</t>
  </si>
  <si>
    <t>Nov</t>
  </si>
  <si>
    <t>Sum of Monthly_Price</t>
  </si>
  <si>
    <t>Column Labels</t>
  </si>
  <si>
    <t>Distribution of users across different price tiers.</t>
  </si>
  <si>
    <t>Count of User_ID</t>
  </si>
  <si>
    <t>Average of Watch_Hours</t>
  </si>
  <si>
    <t>Average watch hours per user</t>
  </si>
  <si>
    <t>Total movies vs. series watched per user.</t>
  </si>
  <si>
    <t>Average of Total_Movies_Watched</t>
  </si>
  <si>
    <t>Average of Total_Series_Watched</t>
  </si>
  <si>
    <t>Impact of recommended content on engagement.</t>
  </si>
  <si>
    <t>Preferred genres by age group.</t>
  </si>
  <si>
    <t>Count of Favorite_Genre</t>
  </si>
  <si>
    <t>Device usage trends</t>
  </si>
  <si>
    <t>Count of Age_Group</t>
  </si>
  <si>
    <t>Count of Subscription type</t>
  </si>
  <si>
    <t>Count of Primary_Watch_Time</t>
  </si>
  <si>
    <t>Peak watch time trends (Morning, Evening, Late Night).</t>
  </si>
  <si>
    <t>Membership status (Active vs. Inactive).</t>
  </si>
  <si>
    <t>Count of Membership_Status</t>
  </si>
  <si>
    <t>Loyalty points distribution.</t>
  </si>
  <si>
    <t>Frequency of logins and content downloads</t>
  </si>
  <si>
    <t>FALSE</t>
  </si>
  <si>
    <t>TRUE</t>
  </si>
  <si>
    <t>Count of Has_Downloaded_Content</t>
  </si>
  <si>
    <t>Preferred payment methods by region</t>
  </si>
  <si>
    <t>Count of Payment_Method</t>
  </si>
  <si>
    <t>Subscription trends by country</t>
  </si>
  <si>
    <t>Language preferences and their correlation with engagement</t>
  </si>
  <si>
    <t>Count of Country</t>
  </si>
  <si>
    <t>Subscription &amp; Revenue Analysis</t>
  </si>
  <si>
    <t>User Engagement Metrics</t>
  </si>
  <si>
    <t>Demographic &amp; Behavioral Insights</t>
  </si>
  <si>
    <t>Retention &amp; Loyalty</t>
  </si>
  <si>
    <t>Payment Preferences &amp; Regional Trends</t>
  </si>
  <si>
    <t>Loyality points</t>
  </si>
  <si>
    <t>Total_Series_Watched_</t>
  </si>
  <si>
    <t>Total_Movies_Watched-</t>
  </si>
  <si>
    <t>Recommended_Content.</t>
  </si>
  <si>
    <t>Recommended contect as % of total movies+series</t>
  </si>
  <si>
    <t>Count of Language_Preference</t>
  </si>
  <si>
    <t>Correlation of watch hours and prefered languages</t>
  </si>
  <si>
    <t>Correlation between Hours watched and recommended content</t>
  </si>
  <si>
    <t>Average watch hours per user(hrs)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</si>
</sst>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6666"/>
        <bgColor indexed="64"/>
      </patternFill>
    </fill>
    <fill>
      <patternFill patternType="solid">
        <fgColor theme="4" tint="0.79998168889431442"/>
        <bgColor theme="4" tint="0.79998168889431442"/>
      </patternFill>
    </fill>
    <fill>
      <patternFill patternType="solid">
        <fgColor theme="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4" fontId="0" fillId="0" borderId="0" xfId="0" applyNumberFormat="1"/>
    <xf numFmtId="0" fontId="0" fillId="0" borderId="10" xfId="0" applyBorder="1"/>
    <xf numFmtId="14"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7" xfId="0" applyNumberFormat="1" applyBorder="1"/>
    <xf numFmtId="0" fontId="0" fillId="0" borderId="18" xfId="0" applyBorder="1"/>
    <xf numFmtId="0" fontId="0" fillId="0" borderId="0" xfId="0" applyAlignment="1">
      <alignment wrapText="1"/>
    </xf>
    <xf numFmtId="0" fontId="16" fillId="33" borderId="0" xfId="0" applyFont="1" applyFill="1"/>
    <xf numFmtId="0" fontId="17" fillId="34" borderId="13" xfId="0" applyFont="1" applyFill="1" applyBorder="1"/>
    <xf numFmtId="0" fontId="17" fillId="34" borderId="14" xfId="0" applyFont="1" applyFill="1" applyBorder="1"/>
    <xf numFmtId="14" fontId="17" fillId="34" borderId="14" xfId="0" applyNumberFormat="1" applyFont="1" applyFill="1" applyBorder="1"/>
    <xf numFmtId="0" fontId="17" fillId="34" borderId="15" xfId="0" applyFont="1" applyFill="1" applyBorder="1"/>
    <xf numFmtId="0" fontId="0" fillId="33" borderId="14" xfId="0" applyFill="1" applyBorder="1"/>
    <xf numFmtId="0" fontId="16" fillId="33" borderId="14" xfId="0" applyFont="1" applyFill="1" applyBorder="1"/>
    <xf numFmtId="14" fontId="16" fillId="33" borderId="14"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9" fontId="0" fillId="0" borderId="10" xfId="1" applyFont="1" applyBorder="1"/>
    <xf numFmtId="9" fontId="0" fillId="0" borderId="17" xfId="1" applyFont="1" applyBorder="1"/>
    <xf numFmtId="1" fontId="0" fillId="0" borderId="0" xfId="0" applyNumberFormat="1"/>
    <xf numFmtId="164" fontId="0" fillId="0" borderId="0" xfId="0" applyNumberFormat="1"/>
    <xf numFmtId="0" fontId="0" fillId="33" borderId="0" xfId="0" applyFill="1"/>
    <xf numFmtId="0" fontId="19" fillId="33" borderId="0" xfId="0" applyFont="1" applyFill="1" applyAlignment="1">
      <alignment horizontal="center" vertical="center"/>
    </xf>
    <xf numFmtId="0" fontId="16" fillId="35" borderId="19" xfId="0" applyFont="1" applyFill="1" applyBorder="1"/>
    <xf numFmtId="0" fontId="0" fillId="0" borderId="0" xfId="0" applyNumberFormat="1"/>
    <xf numFmtId="0" fontId="16" fillId="35" borderId="20" xfId="0" applyFont="1" applyFill="1" applyBorder="1" applyAlignment="1">
      <alignment horizontal="left"/>
    </xf>
    <xf numFmtId="0" fontId="16" fillId="35" borderId="20" xfId="0" applyNumberFormat="1" applyFont="1" applyFill="1" applyBorder="1"/>
    <xf numFmtId="0" fontId="0" fillId="0" borderId="10" xfId="0" applyFill="1" applyBorder="1"/>
    <xf numFmtId="0" fontId="17" fillId="36" borderId="0" xfId="0" applyFont="1" applyFill="1"/>
    <xf numFmtId="0" fontId="13" fillId="36" borderId="0" xfId="0" applyFont="1" applyFill="1"/>
    <xf numFmtId="2" fontId="0" fillId="33" borderId="0" xfId="0" applyNumberFormat="1" applyFill="1"/>
    <xf numFmtId="0" fontId="0" fillId="33" borderId="21" xfId="0" applyFill="1" applyBorder="1"/>
    <xf numFmtId="1" fontId="0" fillId="33" borderId="21" xfId="0" applyNumberFormat="1" applyFill="1" applyBorder="1"/>
    <xf numFmtId="2" fontId="0" fillId="33" borderId="21" xfId="0" applyNumberForma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76">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family val="2"/>
        <scheme val="minor"/>
      </font>
      <fill>
        <patternFill patternType="solid">
          <fgColor indexed="64"/>
          <bgColor rgb="FF006666"/>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colors>
    <mruColors>
      <color rgb="FF006600"/>
      <color rgb="FF33CC33"/>
      <color rgb="FF00CC00"/>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revenue based on different subscription plans.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'Subscription &amp; Revenue Analysis'!$B$3:$B$4</c:f>
              <c:strCache>
                <c:ptCount val="1"/>
                <c:pt idx="0">
                  <c:v>Premimum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Analysis'!$B$5:$B$33</c:f>
              <c:numCache>
                <c:formatCode>_-[$$-409]* #,##0.00_ ;_-[$$-409]* \-#,##0.00\ ;_-[$$-409]* "-"??_ ;_-@_ </c:formatCode>
                <c:ptCount val="25"/>
                <c:pt idx="0">
                  <c:v>95.94</c:v>
                </c:pt>
                <c:pt idx="1">
                  <c:v>303.81000000000006</c:v>
                </c:pt>
                <c:pt idx="2">
                  <c:v>207.87000000000003</c:v>
                </c:pt>
                <c:pt idx="3">
                  <c:v>271.83000000000004</c:v>
                </c:pt>
                <c:pt idx="4">
                  <c:v>191.88000000000002</c:v>
                </c:pt>
                <c:pt idx="5">
                  <c:v>223.86000000000004</c:v>
                </c:pt>
                <c:pt idx="6">
                  <c:v>175.89000000000001</c:v>
                </c:pt>
                <c:pt idx="7">
                  <c:v>175.89000000000001</c:v>
                </c:pt>
                <c:pt idx="8">
                  <c:v>191.88000000000002</c:v>
                </c:pt>
                <c:pt idx="9">
                  <c:v>303.81000000000006</c:v>
                </c:pt>
                <c:pt idx="10">
                  <c:v>223.86000000000004</c:v>
                </c:pt>
                <c:pt idx="11">
                  <c:v>207.87000000000003</c:v>
                </c:pt>
                <c:pt idx="12">
                  <c:v>287.82000000000005</c:v>
                </c:pt>
                <c:pt idx="13">
                  <c:v>255.84000000000006</c:v>
                </c:pt>
                <c:pt idx="14">
                  <c:v>287.82000000000005</c:v>
                </c:pt>
                <c:pt idx="15">
                  <c:v>127.91999999999999</c:v>
                </c:pt>
                <c:pt idx="16">
                  <c:v>159.9</c:v>
                </c:pt>
                <c:pt idx="17">
                  <c:v>207.87000000000003</c:v>
                </c:pt>
                <c:pt idx="18">
                  <c:v>271.83000000000004</c:v>
                </c:pt>
                <c:pt idx="19">
                  <c:v>223.86000000000004</c:v>
                </c:pt>
                <c:pt idx="20">
                  <c:v>255.84000000000006</c:v>
                </c:pt>
                <c:pt idx="21">
                  <c:v>111.92999999999999</c:v>
                </c:pt>
                <c:pt idx="22">
                  <c:v>207.87000000000003</c:v>
                </c:pt>
                <c:pt idx="23">
                  <c:v>223.86000000000004</c:v>
                </c:pt>
                <c:pt idx="24">
                  <c:v>111.92999999999999</c:v>
                </c:pt>
              </c:numCache>
            </c:numRef>
          </c:val>
          <c:smooth val="0"/>
          <c:extLst>
            <c:ext xmlns:c16="http://schemas.microsoft.com/office/drawing/2014/chart" uri="{C3380CC4-5D6E-409C-BE32-E72D297353CC}">
              <c16:uniqueId val="{00000000-44A9-4788-AD99-974B2BDFE256}"/>
            </c:ext>
          </c:extLst>
        </c:ser>
        <c:ser>
          <c:idx val="1"/>
          <c:order val="1"/>
          <c:tx>
            <c:strRef>
              <c:f>'Subscription &amp; Revenue Analysis'!$C$3:$C$4</c:f>
              <c:strCache>
                <c:ptCount val="1"/>
                <c:pt idx="0">
                  <c:v>Standard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Analysis'!$C$5:$C$33</c:f>
              <c:numCache>
                <c:formatCode>_-[$$-409]* #,##0.00_ ;_-[$$-409]* \-#,##0.00\ ;_-[$$-409]* "-"??_ ;_-@_ </c:formatCode>
                <c:ptCount val="25"/>
                <c:pt idx="0">
                  <c:v>95.919999999999987</c:v>
                </c:pt>
                <c:pt idx="1">
                  <c:v>95.919999999999987</c:v>
                </c:pt>
                <c:pt idx="2">
                  <c:v>227.81000000000006</c:v>
                </c:pt>
                <c:pt idx="3">
                  <c:v>179.85000000000002</c:v>
                </c:pt>
                <c:pt idx="4">
                  <c:v>179.85000000000002</c:v>
                </c:pt>
                <c:pt idx="5">
                  <c:v>179.85000000000002</c:v>
                </c:pt>
                <c:pt idx="6">
                  <c:v>143.88</c:v>
                </c:pt>
                <c:pt idx="7">
                  <c:v>191.84000000000003</c:v>
                </c:pt>
                <c:pt idx="8">
                  <c:v>143.88</c:v>
                </c:pt>
                <c:pt idx="9">
                  <c:v>131.88999999999999</c:v>
                </c:pt>
                <c:pt idx="10">
                  <c:v>119.89999999999998</c:v>
                </c:pt>
                <c:pt idx="11">
                  <c:v>167.86</c:v>
                </c:pt>
                <c:pt idx="12">
                  <c:v>215.82000000000005</c:v>
                </c:pt>
                <c:pt idx="13">
                  <c:v>179.85000000000002</c:v>
                </c:pt>
                <c:pt idx="14">
                  <c:v>191.84000000000003</c:v>
                </c:pt>
                <c:pt idx="15">
                  <c:v>179.85000000000002</c:v>
                </c:pt>
                <c:pt idx="16">
                  <c:v>167.86</c:v>
                </c:pt>
                <c:pt idx="17">
                  <c:v>143.88</c:v>
                </c:pt>
                <c:pt idx="18">
                  <c:v>191.84000000000003</c:v>
                </c:pt>
                <c:pt idx="19">
                  <c:v>215.82000000000005</c:v>
                </c:pt>
                <c:pt idx="20">
                  <c:v>215.82000000000005</c:v>
                </c:pt>
                <c:pt idx="21">
                  <c:v>179.85000000000002</c:v>
                </c:pt>
                <c:pt idx="22">
                  <c:v>143.88</c:v>
                </c:pt>
                <c:pt idx="23">
                  <c:v>143.88</c:v>
                </c:pt>
                <c:pt idx="24">
                  <c:v>107.90999999999998</c:v>
                </c:pt>
              </c:numCache>
            </c:numRef>
          </c:val>
          <c:smooth val="0"/>
          <c:extLst>
            <c:ext xmlns:c16="http://schemas.microsoft.com/office/drawing/2014/chart" uri="{C3380CC4-5D6E-409C-BE32-E72D297353CC}">
              <c16:uniqueId val="{00000001-44A9-4788-AD99-974B2BDFE256}"/>
            </c:ext>
          </c:extLst>
        </c:ser>
        <c:ser>
          <c:idx val="2"/>
          <c:order val="2"/>
          <c:tx>
            <c:strRef>
              <c:f>'Subscription &amp; Revenue Analysis'!$D$3:$D$4</c:f>
              <c:strCache>
                <c:ptCount val="1"/>
                <c:pt idx="0">
                  <c:v>Basic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Analysis'!$D$5:$D$33</c:f>
              <c:numCache>
                <c:formatCode>_-[$$-409]* #,##0.00_ ;_-[$$-409]* \-#,##0.00\ ;_-[$$-409]* "-"??_ ;_-@_ </c:formatCode>
                <c:ptCount val="25"/>
                <c:pt idx="0">
                  <c:v>31.96</c:v>
                </c:pt>
                <c:pt idx="1">
                  <c:v>71.910000000000011</c:v>
                </c:pt>
                <c:pt idx="2">
                  <c:v>87.89</c:v>
                </c:pt>
                <c:pt idx="3">
                  <c:v>127.83999999999997</c:v>
                </c:pt>
                <c:pt idx="4">
                  <c:v>159.80000000000001</c:v>
                </c:pt>
                <c:pt idx="5">
                  <c:v>111.85999999999999</c:v>
                </c:pt>
                <c:pt idx="6">
                  <c:v>143.82</c:v>
                </c:pt>
                <c:pt idx="7">
                  <c:v>111.85999999999999</c:v>
                </c:pt>
                <c:pt idx="8">
                  <c:v>127.83999999999997</c:v>
                </c:pt>
                <c:pt idx="9">
                  <c:v>71.910000000000011</c:v>
                </c:pt>
                <c:pt idx="10">
                  <c:v>135.82999999999998</c:v>
                </c:pt>
                <c:pt idx="11">
                  <c:v>79.900000000000006</c:v>
                </c:pt>
                <c:pt idx="12">
                  <c:v>151.81</c:v>
                </c:pt>
                <c:pt idx="13">
                  <c:v>71.910000000000011</c:v>
                </c:pt>
                <c:pt idx="14">
                  <c:v>127.83999999999997</c:v>
                </c:pt>
                <c:pt idx="15">
                  <c:v>79.900000000000006</c:v>
                </c:pt>
                <c:pt idx="16">
                  <c:v>95.88</c:v>
                </c:pt>
                <c:pt idx="17">
                  <c:v>87.89</c:v>
                </c:pt>
                <c:pt idx="18">
                  <c:v>95.88</c:v>
                </c:pt>
                <c:pt idx="19">
                  <c:v>111.85999999999999</c:v>
                </c:pt>
                <c:pt idx="20">
                  <c:v>63.920000000000009</c:v>
                </c:pt>
                <c:pt idx="21">
                  <c:v>143.82</c:v>
                </c:pt>
                <c:pt idx="22">
                  <c:v>119.84999999999998</c:v>
                </c:pt>
                <c:pt idx="23">
                  <c:v>103.86999999999999</c:v>
                </c:pt>
                <c:pt idx="24">
                  <c:v>63.920000000000009</c:v>
                </c:pt>
              </c:numCache>
            </c:numRef>
          </c:val>
          <c:smooth val="0"/>
          <c:extLst>
            <c:ext xmlns:c16="http://schemas.microsoft.com/office/drawing/2014/chart" uri="{C3380CC4-5D6E-409C-BE32-E72D297353CC}">
              <c16:uniqueId val="{00000002-44A9-4788-AD99-974B2BDFE256}"/>
            </c:ext>
          </c:extLst>
        </c:ser>
        <c:dLbls>
          <c:showLegendKey val="0"/>
          <c:showVal val="0"/>
          <c:showCatName val="0"/>
          <c:showSerName val="0"/>
          <c:showPercent val="0"/>
          <c:showBubbleSize val="0"/>
        </c:dLbls>
        <c:marker val="1"/>
        <c:smooth val="0"/>
        <c:axId val="960139663"/>
        <c:axId val="960123343"/>
      </c:lineChart>
      <c:catAx>
        <c:axId val="960139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0123343"/>
        <c:crosses val="autoZero"/>
        <c:auto val="1"/>
        <c:lblAlgn val="ctr"/>
        <c:lblOffset val="100"/>
        <c:noMultiLvlLbl val="0"/>
      </c:catAx>
      <c:valAx>
        <c:axId val="960123343"/>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1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[Praveen_Vijayan_CPDA_B1_Streaming_Service_Data_Latest.xlsx]Retention &amp; Loyalty!PivotTable19</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Frequency of logins and content downloads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 &amp; Loyalty'!$B$24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75-4F46-8B64-79EA19F1BF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75-4F46-8B64-79EA19F1BFFF}"/>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'Retention &amp; Loyalty'!$A$25:$A$27</c:f>
              <c:strCache>
                <c:ptCount val="2"/>
                <c:pt idx="0">
                  <c:v>FALSE</c:v>
                </c:pt>
                <c:pt idx="1">
                  <c:v>TRUE</c:v>
                </c:pt>
              </c:strCache>
            </c:strRef>
          </c:cat>
          <c:val>
            <c:numRef>
              <c:f>'Retention &amp; Loyalty'!$B$25:$B$27</c:f>
              <c:numCache>
                <c:formatCode>General</c:formatCode>
                <c:ptCount val="2"/>
                <c:pt idx="0">
                  <c:v>501</c:v>
                </c:pt>
                <c:pt idx="1">
                  <c:v>499</c:v>
                </c:pt>
              </c:numCache>
            </c:numRef>
          </c:val>
          <c:extLst>
            <c:ext xmlns:c16="http://schemas.microsoft.com/office/drawing/2014/chart" uri="{C3380CC4-5D6E-409C-BE32-E72D297353CC}">
              <c16:uniqueId val="{00000004-5175-4F46-8B64-79EA19F1BFF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!PivotTable20</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Preferred payment methods by region</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'Payment Preferences &amp; Regional '!$B$2:$B$3</c:f>
              <c:strCache>
                <c:ptCount val="1"/>
                <c:pt idx="0">
                  <c:v>Credit Card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'!$B$4:$B$11</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FC14-486D-B250-958667E4A90E}"/>
            </c:ext>
          </c:extLst>
        </c:ser>
        <c:ser>
          <c:idx val="1"/>
          <c:order val="1"/>
          <c:tx>
            <c:strRef>
              <c:f>'Payment Preferences &amp; Regional '!$C$2:$C$3</c:f>
              <c:strCache>
                <c:ptCount val="1"/>
                <c:pt idx="0">
                  <c:v>Cryptocurrency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'!$C$4:$C$11</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5-C2B7-4BAF-A57A-484DED66E297}"/>
            </c:ext>
          </c:extLst>
        </c:ser>
        <c:ser>
          <c:idx val="2"/>
          <c:order val="2"/>
          <c:tx>
            <c:strRef>
              <c:f>'Payment Preferences &amp; Regional '!$D$2:$D$3</c:f>
              <c:strCache>
                <c:ptCount val="1"/>
                <c:pt idx="0">
                  <c:v>Debit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'!$D$4:$D$11</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6-C2B7-4BAF-A57A-484DED66E297}"/>
            </c:ext>
          </c:extLst>
        </c:ser>
        <c:ser>
          <c:idx val="3"/>
          <c:order val="3"/>
          <c:tx>
            <c:strRef>
              <c:f>'Payment Preferences &amp; Regional '!$E$2:$E$3</c:f>
              <c:strCache>
                <c:ptCount val="1"/>
                <c:pt idx="0">
                  <c:v>PayPal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'!$E$4:$E$11</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7-C2B7-4BAF-A57A-484DED66E297}"/>
            </c:ext>
          </c:extLst>
        </c:ser>
        <c:dLbls>
          <c:showLegendKey val="0"/>
          <c:showVal val="0"/>
          <c:showCatName val="0"/>
          <c:showSerName val="0"/>
          <c:showPercent val="0"/>
          <c:showBubbleSize val="0"/>
        </c:dLbls>
        <c:gapWidth val="115"/>
        <c:overlap val="100"/>
        <c:axId val="1808330655"/>
        <c:axId val="1808331135"/>
      </c:barChart>
      <c:catAx>
        <c:axId val="1808330655"/>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COUNTRY</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808331135"/>
        <c:crosses val="autoZero"/>
        <c:auto val="1"/>
        <c:lblAlgn val="ctr"/>
        <c:lblOffset val="100"/>
        <c:noMultiLvlLbl val="0"/>
      </c:catAx>
      <c:valAx>
        <c:axId val="180833113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Number</a:t>
                </a:r>
                <a:r>
                  <a:rPr lang="en-IN" sz="1200" baseline="0"/>
                  <a:t> Of users</a:t>
                </a:r>
                <a:endParaRPr lang="en-IN" sz="1200"/>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8083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!PivotTable21</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Subscription by country</a:t>
            </a:r>
          </a:p>
        </c:rich>
      </c:tx>
      <c:layout>
        <c:manualLayout>
          <c:xMode val="edge"/>
          <c:yMode val="edge"/>
          <c:x val="0.33793903213078758"/>
          <c:y val="5.70401951719289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Preferences &amp; Regional '!$B$22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EF92-4C5F-AE0E-353C0350D3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11-4621-9BA6-8AB4282B3B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311-4621-9BA6-8AB4282B3BF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311-4621-9BA6-8AB4282B3B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311-4621-9BA6-8AB4282B3BF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311-4621-9BA6-8AB4282B3BF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311-4621-9BA6-8AB4282B3BF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Preferences &amp; Regional '!$A$23:$A$30</c:f>
              <c:strCache>
                <c:ptCount val="7"/>
                <c:pt idx="0">
                  <c:v>India</c:v>
                </c:pt>
                <c:pt idx="1">
                  <c:v>Canada</c:v>
                </c:pt>
                <c:pt idx="2">
                  <c:v>Australia</c:v>
                </c:pt>
                <c:pt idx="3">
                  <c:v>Germany</c:v>
                </c:pt>
                <c:pt idx="4">
                  <c:v>UK</c:v>
                </c:pt>
                <c:pt idx="5">
                  <c:v>France</c:v>
                </c:pt>
                <c:pt idx="6">
                  <c:v>USA</c:v>
                </c:pt>
              </c:strCache>
            </c:strRef>
          </c:cat>
          <c:val>
            <c:numRef>
              <c:f>'Payment Preferences &amp; Regional '!$B$23:$B$30</c:f>
              <c:numCache>
                <c:formatCode>General</c:formatCode>
                <c:ptCount val="7"/>
                <c:pt idx="0">
                  <c:v>116</c:v>
                </c:pt>
                <c:pt idx="1">
                  <c:v>139</c:v>
                </c:pt>
                <c:pt idx="2">
                  <c:v>140</c:v>
                </c:pt>
                <c:pt idx="3">
                  <c:v>146</c:v>
                </c:pt>
                <c:pt idx="4">
                  <c:v>150</c:v>
                </c:pt>
                <c:pt idx="5">
                  <c:v>151</c:v>
                </c:pt>
                <c:pt idx="6">
                  <c:v>158</c:v>
                </c:pt>
              </c:numCache>
            </c:numRef>
          </c:val>
          <c:extLst>
            <c:ext xmlns:c16="http://schemas.microsoft.com/office/drawing/2014/chart" uri="{C3380CC4-5D6E-409C-BE32-E72D297353CC}">
              <c16:uniqueId val="{00000000-5864-4652-A54C-D919BCA1BD00}"/>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Distribution anomg different Subsciption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'Subscription &amp; Revenue Analysis'!$B$38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51-40C2-AE48-9AE0DDCCCF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51-40C2-AE48-9AE0DDCCCF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51-40C2-AE48-9AE0DDCCCFD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&amp; Revenue Analysis'!$A$39:$A$42</c:f>
              <c:strCache>
                <c:ptCount val="3"/>
                <c:pt idx="0">
                  <c:v>Basic</c:v>
                </c:pt>
                <c:pt idx="1">
                  <c:v>Standard </c:v>
                </c:pt>
                <c:pt idx="2">
                  <c:v>Premimum</c:v>
                </c:pt>
              </c:strCache>
            </c:strRef>
          </c:cat>
          <c:val>
            <c:numRef>
              <c:f>'Subscription &amp; Revenue Analysis'!$B$39:$B$42</c:f>
              <c:numCache>
                <c:formatCode>_-[$$-409]* #,##0.00_ ;_-[$$-409]* \-#,##0.00\ ;_-[$$-409]* "-"??_ ;_-@_ </c:formatCode>
                <c:ptCount val="3"/>
                <c:pt idx="0">
                  <c:v>2580.7699999999877</c:v>
                </c:pt>
                <c:pt idx="1">
                  <c:v>4136.5499999999638</c:v>
                </c:pt>
                <c:pt idx="2">
                  <c:v>5308.6799999999566</c:v>
                </c:pt>
              </c:numCache>
            </c:numRef>
          </c:val>
          <c:extLst>
            <c:ext xmlns:c16="http://schemas.microsoft.com/office/drawing/2014/chart" uri="{C3380CC4-5D6E-409C-BE32-E72D297353CC}">
              <c16:uniqueId val="{00000006-5651-40C2-AE48-9AE0DDCCCFD7}"/>
            </c:ext>
          </c:extLst>
        </c:ser>
        <c:dLbls>
          <c:showLegendKey val="0"/>
          <c:showVal val="1"/>
          <c:showCatName val="1"/>
          <c:showSerName val="0"/>
          <c:showPercent val="0"/>
          <c:showBubbleSize val="0"/>
          <c:showLeaderLines val="1"/>
        </c:dLbls>
      </c:pie3DChart>
      <c:spPr>
        <a:noFill/>
        <a:ln>
          <a:noFill/>
        </a:ln>
        <a:effectLst/>
      </c:spPr>
    </c:plotArea>
    <c:legend>
      <c:legendPos val="r"/>
      <c:layout>
        <c:manualLayout>
          <c:xMode val="edge"/>
          <c:yMode val="edge"/>
          <c:x val="0.76680672268907568"/>
          <c:y val="0.31864224265266189"/>
          <c:w val="0.11134453781512606"/>
          <c:h val="0.292602774258857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[Praveen_Vijayan_CPDA_B1_Streaming_Service_Data_Latest.xlsx]User Engagement Metrics !PivotTable7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Impact of recommended content on engagement.</a:t>
            </a:r>
            <a:r>
              <a:rPr lang="en-IN" sz="1600" b="1" i="0" u="none" strike="noStrike" baseline="0">
                <a:effectLst>
                  <a:outerShdw blurRad="50800" dist="38100" dir="5400000" algn="t" rotWithShape="0">
                    <a:prstClr val="black">
                      <a:alpha val="40000"/>
                    </a:prstClr>
                  </a:outerShdw>
                </a:effectLst>
              </a:rPr>
              <a:t> </a:t>
            </a:r>
            <a:endParaRPr lang="en-IN"/>
          </a:p>
        </c:rich>
      </c:tx>
      <c:layout>
        <c:manualLayout>
          <c:xMode val="edge"/>
          <c:yMode val="edge"/>
          <c:x val="0.33277559055118111"/>
          <c:y val="4.53647115426490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46866471944724E-2"/>
          <c:y val="0.14094141886300998"/>
          <c:w val="0.76830968528188803"/>
          <c:h val="0.71510598233524059"/>
        </c:manualLayout>
      </c:layout>
      <c:barChart>
        <c:barDir val="col"/>
        <c:grouping val="clustered"/>
        <c:varyColors val="0"/>
        <c:ser>
          <c:idx val="0"/>
          <c:order val="0"/>
          <c:tx>
            <c:strRef>
              <c:f>'User Engagement Metrics '!$B$13</c:f>
              <c:strCache>
                <c:ptCount val="1"/>
                <c:pt idx="0">
                  <c:v>Total_Movies_Watched-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'!$B$14:$B$1014</c:f>
              <c:numCache>
                <c:formatCode>General</c:formatCode>
                <c:ptCount val="1000"/>
                <c:pt idx="0">
                  <c:v>350</c:v>
                </c:pt>
                <c:pt idx="1">
                  <c:v>817</c:v>
                </c:pt>
                <c:pt idx="2">
                  <c:v>209</c:v>
                </c:pt>
                <c:pt idx="3">
                  <c:v>139</c:v>
                </c:pt>
                <c:pt idx="4">
                  <c:v>314</c:v>
                </c:pt>
                <c:pt idx="5">
                  <c:v>305</c:v>
                </c:pt>
                <c:pt idx="6">
                  <c:v>112</c:v>
                </c:pt>
                <c:pt idx="7">
                  <c:v>707</c:v>
                </c:pt>
                <c:pt idx="8">
                  <c:v>411</c:v>
                </c:pt>
                <c:pt idx="9">
                  <c:v>501</c:v>
                </c:pt>
                <c:pt idx="10">
                  <c:v>40</c:v>
                </c:pt>
                <c:pt idx="11">
                  <c:v>181</c:v>
                </c:pt>
                <c:pt idx="12">
                  <c:v>792</c:v>
                </c:pt>
                <c:pt idx="13">
                  <c:v>908</c:v>
                </c:pt>
                <c:pt idx="14">
                  <c:v>324</c:v>
                </c:pt>
                <c:pt idx="15">
                  <c:v>885</c:v>
                </c:pt>
                <c:pt idx="16">
                  <c:v>968</c:v>
                </c:pt>
                <c:pt idx="17">
                  <c:v>597</c:v>
                </c:pt>
                <c:pt idx="18">
                  <c:v>637</c:v>
                </c:pt>
                <c:pt idx="19">
                  <c:v>352</c:v>
                </c:pt>
                <c:pt idx="20">
                  <c:v>865</c:v>
                </c:pt>
                <c:pt idx="21">
                  <c:v>13</c:v>
                </c:pt>
                <c:pt idx="22">
                  <c:v>412</c:v>
                </c:pt>
                <c:pt idx="23">
                  <c:v>603</c:v>
                </c:pt>
                <c:pt idx="24">
                  <c:v>943</c:v>
                </c:pt>
                <c:pt idx="25">
                  <c:v>246</c:v>
                </c:pt>
                <c:pt idx="26">
                  <c:v>945</c:v>
                </c:pt>
                <c:pt idx="27">
                  <c:v>668</c:v>
                </c:pt>
                <c:pt idx="28">
                  <c:v>49</c:v>
                </c:pt>
                <c:pt idx="29">
                  <c:v>488</c:v>
                </c:pt>
                <c:pt idx="30">
                  <c:v>103</c:v>
                </c:pt>
                <c:pt idx="31">
                  <c:v>702</c:v>
                </c:pt>
                <c:pt idx="32">
                  <c:v>264</c:v>
                </c:pt>
                <c:pt idx="33">
                  <c:v>831</c:v>
                </c:pt>
                <c:pt idx="34">
                  <c:v>669</c:v>
                </c:pt>
                <c:pt idx="35">
                  <c:v>404</c:v>
                </c:pt>
                <c:pt idx="36">
                  <c:v>683</c:v>
                </c:pt>
                <c:pt idx="37">
                  <c:v>666</c:v>
                </c:pt>
                <c:pt idx="38">
                  <c:v>695</c:v>
                </c:pt>
                <c:pt idx="39">
                  <c:v>780</c:v>
                </c:pt>
                <c:pt idx="40">
                  <c:v>744</c:v>
                </c:pt>
                <c:pt idx="41">
                  <c:v>819</c:v>
                </c:pt>
                <c:pt idx="42">
                  <c:v>79</c:v>
                </c:pt>
                <c:pt idx="43">
                  <c:v>474</c:v>
                </c:pt>
                <c:pt idx="44">
                  <c:v>174</c:v>
                </c:pt>
                <c:pt idx="45">
                  <c:v>214</c:v>
                </c:pt>
                <c:pt idx="46">
                  <c:v>970</c:v>
                </c:pt>
                <c:pt idx="47">
                  <c:v>89</c:v>
                </c:pt>
                <c:pt idx="48">
                  <c:v>432</c:v>
                </c:pt>
                <c:pt idx="49">
                  <c:v>198</c:v>
                </c:pt>
                <c:pt idx="50">
                  <c:v>999</c:v>
                </c:pt>
                <c:pt idx="51">
                  <c:v>439</c:v>
                </c:pt>
                <c:pt idx="52">
                  <c:v>701</c:v>
                </c:pt>
                <c:pt idx="53">
                  <c:v>186</c:v>
                </c:pt>
                <c:pt idx="54">
                  <c:v>418</c:v>
                </c:pt>
                <c:pt idx="55">
                  <c:v>983</c:v>
                </c:pt>
                <c:pt idx="56">
                  <c:v>732</c:v>
                </c:pt>
                <c:pt idx="57">
                  <c:v>502</c:v>
                </c:pt>
                <c:pt idx="58">
                  <c:v>391</c:v>
                </c:pt>
                <c:pt idx="59">
                  <c:v>377</c:v>
                </c:pt>
                <c:pt idx="60">
                  <c:v>936</c:v>
                </c:pt>
                <c:pt idx="61">
                  <c:v>544</c:v>
                </c:pt>
                <c:pt idx="62">
                  <c:v>232</c:v>
                </c:pt>
                <c:pt idx="63">
                  <c:v>799</c:v>
                </c:pt>
                <c:pt idx="64">
                  <c:v>266</c:v>
                </c:pt>
                <c:pt idx="65">
                  <c:v>836</c:v>
                </c:pt>
                <c:pt idx="66">
                  <c:v>666</c:v>
                </c:pt>
                <c:pt idx="67">
                  <c:v>390</c:v>
                </c:pt>
                <c:pt idx="68">
                  <c:v>571</c:v>
                </c:pt>
                <c:pt idx="69">
                  <c:v>409</c:v>
                </c:pt>
                <c:pt idx="70">
                  <c:v>276</c:v>
                </c:pt>
                <c:pt idx="71">
                  <c:v>989</c:v>
                </c:pt>
                <c:pt idx="72">
                  <c:v>646</c:v>
                </c:pt>
                <c:pt idx="73">
                  <c:v>842</c:v>
                </c:pt>
                <c:pt idx="74">
                  <c:v>442</c:v>
                </c:pt>
                <c:pt idx="75">
                  <c:v>767</c:v>
                </c:pt>
                <c:pt idx="76">
                  <c:v>52</c:v>
                </c:pt>
                <c:pt idx="77">
                  <c:v>415</c:v>
                </c:pt>
                <c:pt idx="78">
                  <c:v>190</c:v>
                </c:pt>
                <c:pt idx="79">
                  <c:v>891</c:v>
                </c:pt>
                <c:pt idx="80">
                  <c:v>76</c:v>
                </c:pt>
                <c:pt idx="81">
                  <c:v>882</c:v>
                </c:pt>
                <c:pt idx="82">
                  <c:v>802</c:v>
                </c:pt>
                <c:pt idx="83">
                  <c:v>753</c:v>
                </c:pt>
                <c:pt idx="84">
                  <c:v>760</c:v>
                </c:pt>
                <c:pt idx="85">
                  <c:v>990</c:v>
                </c:pt>
                <c:pt idx="86">
                  <c:v>687</c:v>
                </c:pt>
                <c:pt idx="87">
                  <c:v>357</c:v>
                </c:pt>
                <c:pt idx="88">
                  <c:v>586</c:v>
                </c:pt>
                <c:pt idx="89">
                  <c:v>535</c:v>
                </c:pt>
                <c:pt idx="90">
                  <c:v>260</c:v>
                </c:pt>
                <c:pt idx="91">
                  <c:v>386</c:v>
                </c:pt>
                <c:pt idx="92">
                  <c:v>386</c:v>
                </c:pt>
                <c:pt idx="93">
                  <c:v>237</c:v>
                </c:pt>
                <c:pt idx="94">
                  <c:v>685</c:v>
                </c:pt>
                <c:pt idx="95">
                  <c:v>20</c:v>
                </c:pt>
                <c:pt idx="96">
                  <c:v>456</c:v>
                </c:pt>
                <c:pt idx="97">
                  <c:v>246</c:v>
                </c:pt>
                <c:pt idx="98">
                  <c:v>326</c:v>
                </c:pt>
                <c:pt idx="99">
                  <c:v>737</c:v>
                </c:pt>
                <c:pt idx="100">
                  <c:v>792</c:v>
                </c:pt>
                <c:pt idx="101">
                  <c:v>821</c:v>
                </c:pt>
                <c:pt idx="102">
                  <c:v>40</c:v>
                </c:pt>
                <c:pt idx="103">
                  <c:v>866</c:v>
                </c:pt>
                <c:pt idx="104">
                  <c:v>791</c:v>
                </c:pt>
                <c:pt idx="105">
                  <c:v>385</c:v>
                </c:pt>
                <c:pt idx="106">
                  <c:v>247</c:v>
                </c:pt>
                <c:pt idx="107">
                  <c:v>184</c:v>
                </c:pt>
                <c:pt idx="108">
                  <c:v>378</c:v>
                </c:pt>
                <c:pt idx="109">
                  <c:v>518</c:v>
                </c:pt>
                <c:pt idx="110">
                  <c:v>804</c:v>
                </c:pt>
                <c:pt idx="111">
                  <c:v>424</c:v>
                </c:pt>
                <c:pt idx="112">
                  <c:v>49</c:v>
                </c:pt>
                <c:pt idx="113">
                  <c:v>655</c:v>
                </c:pt>
                <c:pt idx="114">
                  <c:v>606</c:v>
                </c:pt>
                <c:pt idx="115">
                  <c:v>285</c:v>
                </c:pt>
                <c:pt idx="116">
                  <c:v>84</c:v>
                </c:pt>
                <c:pt idx="117">
                  <c:v>380</c:v>
                </c:pt>
                <c:pt idx="118">
                  <c:v>170</c:v>
                </c:pt>
                <c:pt idx="119">
                  <c:v>380</c:v>
                </c:pt>
                <c:pt idx="120">
                  <c:v>722</c:v>
                </c:pt>
                <c:pt idx="121">
                  <c:v>542</c:v>
                </c:pt>
                <c:pt idx="122">
                  <c:v>609</c:v>
                </c:pt>
                <c:pt idx="123">
                  <c:v>498</c:v>
                </c:pt>
                <c:pt idx="124">
                  <c:v>89</c:v>
                </c:pt>
                <c:pt idx="125">
                  <c:v>799</c:v>
                </c:pt>
                <c:pt idx="126">
                  <c:v>244</c:v>
                </c:pt>
                <c:pt idx="127">
                  <c:v>792</c:v>
                </c:pt>
                <c:pt idx="128">
                  <c:v>163</c:v>
                </c:pt>
                <c:pt idx="129">
                  <c:v>123</c:v>
                </c:pt>
                <c:pt idx="130">
                  <c:v>869</c:v>
                </c:pt>
                <c:pt idx="131">
                  <c:v>509</c:v>
                </c:pt>
                <c:pt idx="132">
                  <c:v>767</c:v>
                </c:pt>
                <c:pt idx="133">
                  <c:v>348</c:v>
                </c:pt>
                <c:pt idx="134">
                  <c:v>606</c:v>
                </c:pt>
                <c:pt idx="135">
                  <c:v>805</c:v>
                </c:pt>
                <c:pt idx="136">
                  <c:v>763</c:v>
                </c:pt>
                <c:pt idx="137">
                  <c:v>412</c:v>
                </c:pt>
                <c:pt idx="138">
                  <c:v>415</c:v>
                </c:pt>
                <c:pt idx="139">
                  <c:v>144</c:v>
                </c:pt>
                <c:pt idx="140">
                  <c:v>466</c:v>
                </c:pt>
                <c:pt idx="141">
                  <c:v>684</c:v>
                </c:pt>
                <c:pt idx="142">
                  <c:v>616</c:v>
                </c:pt>
                <c:pt idx="143">
                  <c:v>568</c:v>
                </c:pt>
                <c:pt idx="144">
                  <c:v>187</c:v>
                </c:pt>
                <c:pt idx="145">
                  <c:v>297</c:v>
                </c:pt>
                <c:pt idx="146">
                  <c:v>645</c:v>
                </c:pt>
                <c:pt idx="147">
                  <c:v>786</c:v>
                </c:pt>
                <c:pt idx="148">
                  <c:v>142</c:v>
                </c:pt>
                <c:pt idx="149">
                  <c:v>860</c:v>
                </c:pt>
                <c:pt idx="150">
                  <c:v>752</c:v>
                </c:pt>
                <c:pt idx="151">
                  <c:v>39</c:v>
                </c:pt>
                <c:pt idx="152">
                  <c:v>362</c:v>
                </c:pt>
                <c:pt idx="153">
                  <c:v>378</c:v>
                </c:pt>
                <c:pt idx="154">
                  <c:v>426</c:v>
                </c:pt>
                <c:pt idx="155">
                  <c:v>824</c:v>
                </c:pt>
                <c:pt idx="156">
                  <c:v>634</c:v>
                </c:pt>
                <c:pt idx="157">
                  <c:v>858</c:v>
                </c:pt>
                <c:pt idx="158">
                  <c:v>247</c:v>
                </c:pt>
                <c:pt idx="159">
                  <c:v>641</c:v>
                </c:pt>
                <c:pt idx="160">
                  <c:v>118</c:v>
                </c:pt>
                <c:pt idx="161">
                  <c:v>525</c:v>
                </c:pt>
                <c:pt idx="162">
                  <c:v>608</c:v>
                </c:pt>
                <c:pt idx="163">
                  <c:v>236</c:v>
                </c:pt>
                <c:pt idx="164">
                  <c:v>77</c:v>
                </c:pt>
                <c:pt idx="165">
                  <c:v>356</c:v>
                </c:pt>
                <c:pt idx="166">
                  <c:v>704</c:v>
                </c:pt>
                <c:pt idx="167">
                  <c:v>587</c:v>
                </c:pt>
                <c:pt idx="168">
                  <c:v>97</c:v>
                </c:pt>
                <c:pt idx="169">
                  <c:v>439</c:v>
                </c:pt>
                <c:pt idx="170">
                  <c:v>38</c:v>
                </c:pt>
                <c:pt idx="171">
                  <c:v>487</c:v>
                </c:pt>
                <c:pt idx="172">
                  <c:v>80</c:v>
                </c:pt>
                <c:pt idx="173">
                  <c:v>826</c:v>
                </c:pt>
                <c:pt idx="174">
                  <c:v>666</c:v>
                </c:pt>
                <c:pt idx="175">
                  <c:v>977</c:v>
                </c:pt>
                <c:pt idx="176">
                  <c:v>648</c:v>
                </c:pt>
                <c:pt idx="177">
                  <c:v>537</c:v>
                </c:pt>
                <c:pt idx="178">
                  <c:v>277</c:v>
                </c:pt>
                <c:pt idx="179">
                  <c:v>920</c:v>
                </c:pt>
                <c:pt idx="180">
                  <c:v>468</c:v>
                </c:pt>
                <c:pt idx="181">
                  <c:v>890</c:v>
                </c:pt>
                <c:pt idx="182">
                  <c:v>428</c:v>
                </c:pt>
                <c:pt idx="183">
                  <c:v>706</c:v>
                </c:pt>
                <c:pt idx="184">
                  <c:v>697</c:v>
                </c:pt>
                <c:pt idx="185">
                  <c:v>52</c:v>
                </c:pt>
                <c:pt idx="186">
                  <c:v>257</c:v>
                </c:pt>
                <c:pt idx="187">
                  <c:v>961</c:v>
                </c:pt>
                <c:pt idx="188">
                  <c:v>109</c:v>
                </c:pt>
                <c:pt idx="189">
                  <c:v>577</c:v>
                </c:pt>
                <c:pt idx="190">
                  <c:v>389</c:v>
                </c:pt>
                <c:pt idx="191">
                  <c:v>305</c:v>
                </c:pt>
                <c:pt idx="192">
                  <c:v>785</c:v>
                </c:pt>
                <c:pt idx="193">
                  <c:v>769</c:v>
                </c:pt>
                <c:pt idx="194">
                  <c:v>230</c:v>
                </c:pt>
                <c:pt idx="195">
                  <c:v>271</c:v>
                </c:pt>
                <c:pt idx="196">
                  <c:v>811</c:v>
                </c:pt>
                <c:pt idx="197">
                  <c:v>188</c:v>
                </c:pt>
                <c:pt idx="198">
                  <c:v>343</c:v>
                </c:pt>
                <c:pt idx="199">
                  <c:v>734</c:v>
                </c:pt>
                <c:pt idx="200">
                  <c:v>127</c:v>
                </c:pt>
                <c:pt idx="201">
                  <c:v>964</c:v>
                </c:pt>
                <c:pt idx="202">
                  <c:v>665</c:v>
                </c:pt>
                <c:pt idx="203">
                  <c:v>510</c:v>
                </c:pt>
                <c:pt idx="204">
                  <c:v>233</c:v>
                </c:pt>
                <c:pt idx="205">
                  <c:v>774</c:v>
                </c:pt>
                <c:pt idx="206">
                  <c:v>925</c:v>
                </c:pt>
                <c:pt idx="207">
                  <c:v>377</c:v>
                </c:pt>
                <c:pt idx="208">
                  <c:v>358</c:v>
                </c:pt>
                <c:pt idx="209">
                  <c:v>895</c:v>
                </c:pt>
                <c:pt idx="210">
                  <c:v>670</c:v>
                </c:pt>
                <c:pt idx="211">
                  <c:v>563</c:v>
                </c:pt>
                <c:pt idx="212">
                  <c:v>541</c:v>
                </c:pt>
                <c:pt idx="213">
                  <c:v>481</c:v>
                </c:pt>
                <c:pt idx="214">
                  <c:v>175</c:v>
                </c:pt>
                <c:pt idx="215">
                  <c:v>25</c:v>
                </c:pt>
                <c:pt idx="216">
                  <c:v>466</c:v>
                </c:pt>
                <c:pt idx="217">
                  <c:v>797</c:v>
                </c:pt>
                <c:pt idx="218">
                  <c:v>304</c:v>
                </c:pt>
                <c:pt idx="219">
                  <c:v>624</c:v>
                </c:pt>
                <c:pt idx="220">
                  <c:v>990</c:v>
                </c:pt>
                <c:pt idx="221">
                  <c:v>459</c:v>
                </c:pt>
                <c:pt idx="222">
                  <c:v>113</c:v>
                </c:pt>
                <c:pt idx="223">
                  <c:v>131</c:v>
                </c:pt>
                <c:pt idx="224">
                  <c:v>796</c:v>
                </c:pt>
                <c:pt idx="225">
                  <c:v>918</c:v>
                </c:pt>
                <c:pt idx="226">
                  <c:v>936</c:v>
                </c:pt>
                <c:pt idx="227">
                  <c:v>582</c:v>
                </c:pt>
                <c:pt idx="228">
                  <c:v>945</c:v>
                </c:pt>
                <c:pt idx="229">
                  <c:v>399</c:v>
                </c:pt>
                <c:pt idx="230">
                  <c:v>456</c:v>
                </c:pt>
                <c:pt idx="231">
                  <c:v>614</c:v>
                </c:pt>
                <c:pt idx="232">
                  <c:v>503</c:v>
                </c:pt>
                <c:pt idx="233">
                  <c:v>667</c:v>
                </c:pt>
                <c:pt idx="234">
                  <c:v>699</c:v>
                </c:pt>
                <c:pt idx="235">
                  <c:v>340</c:v>
                </c:pt>
                <c:pt idx="236">
                  <c:v>317</c:v>
                </c:pt>
                <c:pt idx="237">
                  <c:v>770</c:v>
                </c:pt>
                <c:pt idx="238">
                  <c:v>964</c:v>
                </c:pt>
                <c:pt idx="239">
                  <c:v>18</c:v>
                </c:pt>
                <c:pt idx="240">
                  <c:v>257</c:v>
                </c:pt>
                <c:pt idx="241">
                  <c:v>377</c:v>
                </c:pt>
                <c:pt idx="242">
                  <c:v>973</c:v>
                </c:pt>
                <c:pt idx="243">
                  <c:v>906</c:v>
                </c:pt>
                <c:pt idx="244">
                  <c:v>450</c:v>
                </c:pt>
                <c:pt idx="245">
                  <c:v>105</c:v>
                </c:pt>
                <c:pt idx="246">
                  <c:v>659</c:v>
                </c:pt>
                <c:pt idx="247">
                  <c:v>399</c:v>
                </c:pt>
                <c:pt idx="248">
                  <c:v>179</c:v>
                </c:pt>
                <c:pt idx="249">
                  <c:v>799</c:v>
                </c:pt>
                <c:pt idx="250">
                  <c:v>466</c:v>
                </c:pt>
                <c:pt idx="251">
                  <c:v>923</c:v>
                </c:pt>
                <c:pt idx="252">
                  <c:v>940</c:v>
                </c:pt>
                <c:pt idx="253">
                  <c:v>141</c:v>
                </c:pt>
                <c:pt idx="254">
                  <c:v>183</c:v>
                </c:pt>
                <c:pt idx="255">
                  <c:v>936</c:v>
                </c:pt>
                <c:pt idx="256">
                  <c:v>851</c:v>
                </c:pt>
                <c:pt idx="257">
                  <c:v>818</c:v>
                </c:pt>
                <c:pt idx="258">
                  <c:v>485</c:v>
                </c:pt>
                <c:pt idx="259">
                  <c:v>420</c:v>
                </c:pt>
                <c:pt idx="260">
                  <c:v>932</c:v>
                </c:pt>
                <c:pt idx="261">
                  <c:v>698</c:v>
                </c:pt>
                <c:pt idx="262">
                  <c:v>451</c:v>
                </c:pt>
                <c:pt idx="263">
                  <c:v>887</c:v>
                </c:pt>
                <c:pt idx="264">
                  <c:v>848</c:v>
                </c:pt>
                <c:pt idx="265">
                  <c:v>334</c:v>
                </c:pt>
                <c:pt idx="266">
                  <c:v>713</c:v>
                </c:pt>
                <c:pt idx="267">
                  <c:v>421</c:v>
                </c:pt>
                <c:pt idx="268">
                  <c:v>56</c:v>
                </c:pt>
                <c:pt idx="269">
                  <c:v>832</c:v>
                </c:pt>
                <c:pt idx="270">
                  <c:v>132</c:v>
                </c:pt>
                <c:pt idx="271">
                  <c:v>369</c:v>
                </c:pt>
                <c:pt idx="272">
                  <c:v>879</c:v>
                </c:pt>
                <c:pt idx="273">
                  <c:v>416</c:v>
                </c:pt>
                <c:pt idx="274">
                  <c:v>268</c:v>
                </c:pt>
                <c:pt idx="275">
                  <c:v>527</c:v>
                </c:pt>
                <c:pt idx="276">
                  <c:v>505</c:v>
                </c:pt>
                <c:pt idx="277">
                  <c:v>883</c:v>
                </c:pt>
                <c:pt idx="278">
                  <c:v>875</c:v>
                </c:pt>
                <c:pt idx="279">
                  <c:v>779</c:v>
                </c:pt>
                <c:pt idx="280">
                  <c:v>679</c:v>
                </c:pt>
                <c:pt idx="281">
                  <c:v>667</c:v>
                </c:pt>
                <c:pt idx="282">
                  <c:v>416</c:v>
                </c:pt>
                <c:pt idx="283">
                  <c:v>466</c:v>
                </c:pt>
                <c:pt idx="284">
                  <c:v>786</c:v>
                </c:pt>
                <c:pt idx="285">
                  <c:v>158</c:v>
                </c:pt>
                <c:pt idx="286">
                  <c:v>155</c:v>
                </c:pt>
                <c:pt idx="287">
                  <c:v>31</c:v>
                </c:pt>
                <c:pt idx="288">
                  <c:v>726</c:v>
                </c:pt>
                <c:pt idx="289">
                  <c:v>27</c:v>
                </c:pt>
                <c:pt idx="290">
                  <c:v>646</c:v>
                </c:pt>
                <c:pt idx="291">
                  <c:v>233</c:v>
                </c:pt>
                <c:pt idx="292">
                  <c:v>458</c:v>
                </c:pt>
                <c:pt idx="293">
                  <c:v>196</c:v>
                </c:pt>
                <c:pt idx="294">
                  <c:v>334</c:v>
                </c:pt>
                <c:pt idx="295">
                  <c:v>390</c:v>
                </c:pt>
                <c:pt idx="296">
                  <c:v>843</c:v>
                </c:pt>
                <c:pt idx="297">
                  <c:v>999</c:v>
                </c:pt>
                <c:pt idx="298">
                  <c:v>324</c:v>
                </c:pt>
                <c:pt idx="299">
                  <c:v>392</c:v>
                </c:pt>
                <c:pt idx="300">
                  <c:v>305</c:v>
                </c:pt>
                <c:pt idx="301">
                  <c:v>851</c:v>
                </c:pt>
                <c:pt idx="302">
                  <c:v>273</c:v>
                </c:pt>
                <c:pt idx="303">
                  <c:v>929</c:v>
                </c:pt>
                <c:pt idx="304">
                  <c:v>788</c:v>
                </c:pt>
                <c:pt idx="305">
                  <c:v>858</c:v>
                </c:pt>
                <c:pt idx="306">
                  <c:v>588</c:v>
                </c:pt>
                <c:pt idx="307">
                  <c:v>900</c:v>
                </c:pt>
                <c:pt idx="308">
                  <c:v>759</c:v>
                </c:pt>
                <c:pt idx="309">
                  <c:v>632</c:v>
                </c:pt>
                <c:pt idx="310">
                  <c:v>247</c:v>
                </c:pt>
                <c:pt idx="311">
                  <c:v>951</c:v>
                </c:pt>
                <c:pt idx="312">
                  <c:v>939</c:v>
                </c:pt>
                <c:pt idx="313">
                  <c:v>687</c:v>
                </c:pt>
                <c:pt idx="314">
                  <c:v>603</c:v>
                </c:pt>
                <c:pt idx="315">
                  <c:v>264</c:v>
                </c:pt>
                <c:pt idx="316">
                  <c:v>711</c:v>
                </c:pt>
                <c:pt idx="317">
                  <c:v>560</c:v>
                </c:pt>
                <c:pt idx="318">
                  <c:v>380</c:v>
                </c:pt>
                <c:pt idx="319">
                  <c:v>33</c:v>
                </c:pt>
                <c:pt idx="320">
                  <c:v>490</c:v>
                </c:pt>
                <c:pt idx="321">
                  <c:v>202</c:v>
                </c:pt>
                <c:pt idx="322">
                  <c:v>800</c:v>
                </c:pt>
                <c:pt idx="323">
                  <c:v>885</c:v>
                </c:pt>
                <c:pt idx="324">
                  <c:v>770</c:v>
                </c:pt>
                <c:pt idx="325">
                  <c:v>455</c:v>
                </c:pt>
                <c:pt idx="326">
                  <c:v>379</c:v>
                </c:pt>
                <c:pt idx="327">
                  <c:v>922</c:v>
                </c:pt>
                <c:pt idx="328">
                  <c:v>841</c:v>
                </c:pt>
                <c:pt idx="329">
                  <c:v>89</c:v>
                </c:pt>
                <c:pt idx="330">
                  <c:v>539</c:v>
                </c:pt>
                <c:pt idx="331">
                  <c:v>561</c:v>
                </c:pt>
                <c:pt idx="332">
                  <c:v>159</c:v>
                </c:pt>
                <c:pt idx="333">
                  <c:v>769</c:v>
                </c:pt>
                <c:pt idx="334">
                  <c:v>159</c:v>
                </c:pt>
                <c:pt idx="335">
                  <c:v>919</c:v>
                </c:pt>
                <c:pt idx="336">
                  <c:v>420</c:v>
                </c:pt>
                <c:pt idx="337">
                  <c:v>724</c:v>
                </c:pt>
                <c:pt idx="338">
                  <c:v>499</c:v>
                </c:pt>
                <c:pt idx="339">
                  <c:v>253</c:v>
                </c:pt>
                <c:pt idx="340">
                  <c:v>660</c:v>
                </c:pt>
                <c:pt idx="341">
                  <c:v>804</c:v>
                </c:pt>
                <c:pt idx="342">
                  <c:v>546</c:v>
                </c:pt>
                <c:pt idx="343">
                  <c:v>524</c:v>
                </c:pt>
                <c:pt idx="344">
                  <c:v>788</c:v>
                </c:pt>
                <c:pt idx="345">
                  <c:v>905</c:v>
                </c:pt>
                <c:pt idx="346">
                  <c:v>670</c:v>
                </c:pt>
                <c:pt idx="347">
                  <c:v>416</c:v>
                </c:pt>
                <c:pt idx="348">
                  <c:v>887</c:v>
                </c:pt>
                <c:pt idx="349">
                  <c:v>781</c:v>
                </c:pt>
                <c:pt idx="350">
                  <c:v>89</c:v>
                </c:pt>
                <c:pt idx="351">
                  <c:v>985</c:v>
                </c:pt>
                <c:pt idx="352">
                  <c:v>341</c:v>
                </c:pt>
                <c:pt idx="353">
                  <c:v>319</c:v>
                </c:pt>
                <c:pt idx="354">
                  <c:v>489</c:v>
                </c:pt>
                <c:pt idx="355">
                  <c:v>636</c:v>
                </c:pt>
                <c:pt idx="356">
                  <c:v>162</c:v>
                </c:pt>
                <c:pt idx="357">
                  <c:v>291</c:v>
                </c:pt>
                <c:pt idx="358">
                  <c:v>702</c:v>
                </c:pt>
                <c:pt idx="359">
                  <c:v>429</c:v>
                </c:pt>
                <c:pt idx="360">
                  <c:v>549</c:v>
                </c:pt>
                <c:pt idx="361">
                  <c:v>177</c:v>
                </c:pt>
                <c:pt idx="362">
                  <c:v>975</c:v>
                </c:pt>
                <c:pt idx="363">
                  <c:v>670</c:v>
                </c:pt>
                <c:pt idx="364">
                  <c:v>501</c:v>
                </c:pt>
                <c:pt idx="365">
                  <c:v>611</c:v>
                </c:pt>
                <c:pt idx="366">
                  <c:v>231</c:v>
                </c:pt>
                <c:pt idx="367">
                  <c:v>709</c:v>
                </c:pt>
                <c:pt idx="368">
                  <c:v>75</c:v>
                </c:pt>
                <c:pt idx="369">
                  <c:v>636</c:v>
                </c:pt>
                <c:pt idx="370">
                  <c:v>239</c:v>
                </c:pt>
                <c:pt idx="371">
                  <c:v>356</c:v>
                </c:pt>
                <c:pt idx="372">
                  <c:v>744</c:v>
                </c:pt>
                <c:pt idx="373">
                  <c:v>109</c:v>
                </c:pt>
                <c:pt idx="374">
                  <c:v>994</c:v>
                </c:pt>
                <c:pt idx="375">
                  <c:v>983</c:v>
                </c:pt>
                <c:pt idx="376">
                  <c:v>185</c:v>
                </c:pt>
                <c:pt idx="377">
                  <c:v>506</c:v>
                </c:pt>
                <c:pt idx="378">
                  <c:v>327</c:v>
                </c:pt>
                <c:pt idx="379">
                  <c:v>833</c:v>
                </c:pt>
                <c:pt idx="380">
                  <c:v>528</c:v>
                </c:pt>
                <c:pt idx="381">
                  <c:v>237</c:v>
                </c:pt>
                <c:pt idx="382">
                  <c:v>770</c:v>
                </c:pt>
                <c:pt idx="383">
                  <c:v>350</c:v>
                </c:pt>
                <c:pt idx="384">
                  <c:v>323</c:v>
                </c:pt>
                <c:pt idx="385">
                  <c:v>607</c:v>
                </c:pt>
                <c:pt idx="386">
                  <c:v>549</c:v>
                </c:pt>
                <c:pt idx="387">
                  <c:v>749</c:v>
                </c:pt>
                <c:pt idx="388">
                  <c:v>331</c:v>
                </c:pt>
                <c:pt idx="389">
                  <c:v>546</c:v>
                </c:pt>
                <c:pt idx="390">
                  <c:v>858</c:v>
                </c:pt>
                <c:pt idx="391">
                  <c:v>350</c:v>
                </c:pt>
                <c:pt idx="392">
                  <c:v>487</c:v>
                </c:pt>
                <c:pt idx="393">
                  <c:v>996</c:v>
                </c:pt>
                <c:pt idx="394">
                  <c:v>484</c:v>
                </c:pt>
                <c:pt idx="395">
                  <c:v>483</c:v>
                </c:pt>
                <c:pt idx="396">
                  <c:v>830</c:v>
                </c:pt>
                <c:pt idx="397">
                  <c:v>430</c:v>
                </c:pt>
                <c:pt idx="398">
                  <c:v>118</c:v>
                </c:pt>
                <c:pt idx="399">
                  <c:v>349</c:v>
                </c:pt>
                <c:pt idx="400">
                  <c:v>61</c:v>
                </c:pt>
                <c:pt idx="401">
                  <c:v>336</c:v>
                </c:pt>
                <c:pt idx="402">
                  <c:v>67</c:v>
                </c:pt>
                <c:pt idx="403">
                  <c:v>819</c:v>
                </c:pt>
                <c:pt idx="404">
                  <c:v>467</c:v>
                </c:pt>
                <c:pt idx="405">
                  <c:v>62</c:v>
                </c:pt>
                <c:pt idx="406">
                  <c:v>778</c:v>
                </c:pt>
                <c:pt idx="407">
                  <c:v>205</c:v>
                </c:pt>
                <c:pt idx="408">
                  <c:v>355</c:v>
                </c:pt>
                <c:pt idx="409">
                  <c:v>434</c:v>
                </c:pt>
                <c:pt idx="410">
                  <c:v>160</c:v>
                </c:pt>
                <c:pt idx="411">
                  <c:v>573</c:v>
                </c:pt>
                <c:pt idx="412">
                  <c:v>40</c:v>
                </c:pt>
                <c:pt idx="413">
                  <c:v>843</c:v>
                </c:pt>
                <c:pt idx="414">
                  <c:v>61</c:v>
                </c:pt>
                <c:pt idx="415">
                  <c:v>636</c:v>
                </c:pt>
                <c:pt idx="416">
                  <c:v>230</c:v>
                </c:pt>
                <c:pt idx="417">
                  <c:v>559</c:v>
                </c:pt>
                <c:pt idx="418">
                  <c:v>321</c:v>
                </c:pt>
                <c:pt idx="419">
                  <c:v>366</c:v>
                </c:pt>
                <c:pt idx="420">
                  <c:v>522</c:v>
                </c:pt>
                <c:pt idx="421">
                  <c:v>96</c:v>
                </c:pt>
                <c:pt idx="422">
                  <c:v>701</c:v>
                </c:pt>
                <c:pt idx="423">
                  <c:v>316</c:v>
                </c:pt>
                <c:pt idx="424">
                  <c:v>633</c:v>
                </c:pt>
                <c:pt idx="425">
                  <c:v>711</c:v>
                </c:pt>
                <c:pt idx="426">
                  <c:v>60</c:v>
                </c:pt>
                <c:pt idx="427">
                  <c:v>286</c:v>
                </c:pt>
                <c:pt idx="428">
                  <c:v>178</c:v>
                </c:pt>
                <c:pt idx="429">
                  <c:v>309</c:v>
                </c:pt>
                <c:pt idx="430">
                  <c:v>983</c:v>
                </c:pt>
                <c:pt idx="431">
                  <c:v>903</c:v>
                </c:pt>
                <c:pt idx="432">
                  <c:v>510</c:v>
                </c:pt>
                <c:pt idx="433">
                  <c:v>138</c:v>
                </c:pt>
                <c:pt idx="434">
                  <c:v>490</c:v>
                </c:pt>
                <c:pt idx="435">
                  <c:v>305</c:v>
                </c:pt>
                <c:pt idx="436">
                  <c:v>803</c:v>
                </c:pt>
                <c:pt idx="437">
                  <c:v>781</c:v>
                </c:pt>
                <c:pt idx="438">
                  <c:v>50</c:v>
                </c:pt>
                <c:pt idx="439">
                  <c:v>466</c:v>
                </c:pt>
                <c:pt idx="440">
                  <c:v>564</c:v>
                </c:pt>
                <c:pt idx="441">
                  <c:v>907</c:v>
                </c:pt>
                <c:pt idx="442">
                  <c:v>327</c:v>
                </c:pt>
                <c:pt idx="443">
                  <c:v>150</c:v>
                </c:pt>
                <c:pt idx="444">
                  <c:v>413</c:v>
                </c:pt>
                <c:pt idx="445">
                  <c:v>477</c:v>
                </c:pt>
                <c:pt idx="446">
                  <c:v>146</c:v>
                </c:pt>
                <c:pt idx="447">
                  <c:v>523</c:v>
                </c:pt>
                <c:pt idx="448">
                  <c:v>493</c:v>
                </c:pt>
                <c:pt idx="449">
                  <c:v>358</c:v>
                </c:pt>
                <c:pt idx="450">
                  <c:v>228</c:v>
                </c:pt>
                <c:pt idx="451">
                  <c:v>718</c:v>
                </c:pt>
                <c:pt idx="452">
                  <c:v>61</c:v>
                </c:pt>
                <c:pt idx="453">
                  <c:v>968</c:v>
                </c:pt>
                <c:pt idx="454">
                  <c:v>123</c:v>
                </c:pt>
                <c:pt idx="455">
                  <c:v>429</c:v>
                </c:pt>
                <c:pt idx="456">
                  <c:v>15</c:v>
                </c:pt>
                <c:pt idx="457">
                  <c:v>755</c:v>
                </c:pt>
                <c:pt idx="458">
                  <c:v>735</c:v>
                </c:pt>
                <c:pt idx="459">
                  <c:v>202</c:v>
                </c:pt>
                <c:pt idx="460">
                  <c:v>718</c:v>
                </c:pt>
                <c:pt idx="461">
                  <c:v>895</c:v>
                </c:pt>
                <c:pt idx="462">
                  <c:v>245</c:v>
                </c:pt>
                <c:pt idx="463">
                  <c:v>524</c:v>
                </c:pt>
                <c:pt idx="464">
                  <c:v>236</c:v>
                </c:pt>
                <c:pt idx="465">
                  <c:v>925</c:v>
                </c:pt>
                <c:pt idx="466">
                  <c:v>551</c:v>
                </c:pt>
                <c:pt idx="467">
                  <c:v>435</c:v>
                </c:pt>
                <c:pt idx="468">
                  <c:v>174</c:v>
                </c:pt>
                <c:pt idx="469">
                  <c:v>521</c:v>
                </c:pt>
                <c:pt idx="470">
                  <c:v>542</c:v>
                </c:pt>
                <c:pt idx="471">
                  <c:v>988</c:v>
                </c:pt>
                <c:pt idx="472">
                  <c:v>615</c:v>
                </c:pt>
                <c:pt idx="473">
                  <c:v>928</c:v>
                </c:pt>
                <c:pt idx="474">
                  <c:v>163</c:v>
                </c:pt>
                <c:pt idx="475">
                  <c:v>517</c:v>
                </c:pt>
                <c:pt idx="476">
                  <c:v>727</c:v>
                </c:pt>
                <c:pt idx="477">
                  <c:v>135</c:v>
                </c:pt>
                <c:pt idx="478">
                  <c:v>742</c:v>
                </c:pt>
                <c:pt idx="479">
                  <c:v>218</c:v>
                </c:pt>
                <c:pt idx="480">
                  <c:v>819</c:v>
                </c:pt>
                <c:pt idx="481">
                  <c:v>182</c:v>
                </c:pt>
                <c:pt idx="482">
                  <c:v>155</c:v>
                </c:pt>
                <c:pt idx="483">
                  <c:v>91</c:v>
                </c:pt>
                <c:pt idx="484">
                  <c:v>767</c:v>
                </c:pt>
                <c:pt idx="485">
                  <c:v>657</c:v>
                </c:pt>
                <c:pt idx="486">
                  <c:v>39</c:v>
                </c:pt>
                <c:pt idx="487">
                  <c:v>699</c:v>
                </c:pt>
                <c:pt idx="488">
                  <c:v>468</c:v>
                </c:pt>
                <c:pt idx="489">
                  <c:v>207</c:v>
                </c:pt>
                <c:pt idx="490">
                  <c:v>782</c:v>
                </c:pt>
                <c:pt idx="491">
                  <c:v>987</c:v>
                </c:pt>
                <c:pt idx="492">
                  <c:v>928</c:v>
                </c:pt>
                <c:pt idx="493">
                  <c:v>741</c:v>
                </c:pt>
                <c:pt idx="494">
                  <c:v>358</c:v>
                </c:pt>
                <c:pt idx="495">
                  <c:v>899</c:v>
                </c:pt>
                <c:pt idx="496">
                  <c:v>811</c:v>
                </c:pt>
                <c:pt idx="497">
                  <c:v>694</c:v>
                </c:pt>
                <c:pt idx="498">
                  <c:v>824</c:v>
                </c:pt>
                <c:pt idx="499">
                  <c:v>322</c:v>
                </c:pt>
                <c:pt idx="500">
                  <c:v>625</c:v>
                </c:pt>
                <c:pt idx="501">
                  <c:v>743</c:v>
                </c:pt>
                <c:pt idx="502">
                  <c:v>346</c:v>
                </c:pt>
                <c:pt idx="503">
                  <c:v>710</c:v>
                </c:pt>
                <c:pt idx="504">
                  <c:v>958</c:v>
                </c:pt>
                <c:pt idx="505">
                  <c:v>315</c:v>
                </c:pt>
                <c:pt idx="506">
                  <c:v>801</c:v>
                </c:pt>
                <c:pt idx="507">
                  <c:v>998</c:v>
                </c:pt>
                <c:pt idx="508">
                  <c:v>382</c:v>
                </c:pt>
                <c:pt idx="509">
                  <c:v>754</c:v>
                </c:pt>
                <c:pt idx="510">
                  <c:v>522</c:v>
                </c:pt>
                <c:pt idx="511">
                  <c:v>976</c:v>
                </c:pt>
                <c:pt idx="512">
                  <c:v>463</c:v>
                </c:pt>
                <c:pt idx="513">
                  <c:v>568</c:v>
                </c:pt>
                <c:pt idx="514">
                  <c:v>191</c:v>
                </c:pt>
                <c:pt idx="515">
                  <c:v>347</c:v>
                </c:pt>
                <c:pt idx="516">
                  <c:v>833</c:v>
                </c:pt>
                <c:pt idx="517">
                  <c:v>95</c:v>
                </c:pt>
                <c:pt idx="518">
                  <c:v>407</c:v>
                </c:pt>
                <c:pt idx="519">
                  <c:v>959</c:v>
                </c:pt>
                <c:pt idx="520">
                  <c:v>76</c:v>
                </c:pt>
                <c:pt idx="521">
                  <c:v>783</c:v>
                </c:pt>
                <c:pt idx="522">
                  <c:v>181</c:v>
                </c:pt>
                <c:pt idx="523">
                  <c:v>946</c:v>
                </c:pt>
                <c:pt idx="524">
                  <c:v>489</c:v>
                </c:pt>
                <c:pt idx="525">
                  <c:v>426</c:v>
                </c:pt>
                <c:pt idx="526">
                  <c:v>57</c:v>
                </c:pt>
                <c:pt idx="527">
                  <c:v>465</c:v>
                </c:pt>
                <c:pt idx="528">
                  <c:v>394</c:v>
                </c:pt>
                <c:pt idx="529">
                  <c:v>600</c:v>
                </c:pt>
                <c:pt idx="530">
                  <c:v>889</c:v>
                </c:pt>
                <c:pt idx="531">
                  <c:v>505</c:v>
                </c:pt>
                <c:pt idx="532">
                  <c:v>274</c:v>
                </c:pt>
                <c:pt idx="533">
                  <c:v>757</c:v>
                </c:pt>
                <c:pt idx="534">
                  <c:v>562</c:v>
                </c:pt>
                <c:pt idx="535">
                  <c:v>889</c:v>
                </c:pt>
                <c:pt idx="536">
                  <c:v>369</c:v>
                </c:pt>
                <c:pt idx="537">
                  <c:v>471</c:v>
                </c:pt>
                <c:pt idx="538">
                  <c:v>821</c:v>
                </c:pt>
                <c:pt idx="539">
                  <c:v>112</c:v>
                </c:pt>
                <c:pt idx="540">
                  <c:v>609</c:v>
                </c:pt>
                <c:pt idx="541">
                  <c:v>217</c:v>
                </c:pt>
                <c:pt idx="542">
                  <c:v>676</c:v>
                </c:pt>
                <c:pt idx="543">
                  <c:v>905</c:v>
                </c:pt>
                <c:pt idx="544">
                  <c:v>881</c:v>
                </c:pt>
                <c:pt idx="545">
                  <c:v>925</c:v>
                </c:pt>
                <c:pt idx="546">
                  <c:v>552</c:v>
                </c:pt>
                <c:pt idx="547">
                  <c:v>247</c:v>
                </c:pt>
                <c:pt idx="548">
                  <c:v>779</c:v>
                </c:pt>
                <c:pt idx="549">
                  <c:v>95</c:v>
                </c:pt>
                <c:pt idx="550">
                  <c:v>161</c:v>
                </c:pt>
                <c:pt idx="551">
                  <c:v>156</c:v>
                </c:pt>
                <c:pt idx="552">
                  <c:v>446</c:v>
                </c:pt>
                <c:pt idx="553">
                  <c:v>236</c:v>
                </c:pt>
                <c:pt idx="554">
                  <c:v>943</c:v>
                </c:pt>
                <c:pt idx="555">
                  <c:v>849</c:v>
                </c:pt>
                <c:pt idx="556">
                  <c:v>52</c:v>
                </c:pt>
                <c:pt idx="557">
                  <c:v>424</c:v>
                </c:pt>
                <c:pt idx="558">
                  <c:v>142</c:v>
                </c:pt>
                <c:pt idx="559">
                  <c:v>983</c:v>
                </c:pt>
                <c:pt idx="560">
                  <c:v>942</c:v>
                </c:pt>
                <c:pt idx="561">
                  <c:v>981</c:v>
                </c:pt>
                <c:pt idx="562">
                  <c:v>513</c:v>
                </c:pt>
                <c:pt idx="563">
                  <c:v>181</c:v>
                </c:pt>
                <c:pt idx="564">
                  <c:v>514</c:v>
                </c:pt>
                <c:pt idx="565">
                  <c:v>909</c:v>
                </c:pt>
                <c:pt idx="566">
                  <c:v>546</c:v>
                </c:pt>
                <c:pt idx="567">
                  <c:v>213</c:v>
                </c:pt>
                <c:pt idx="568">
                  <c:v>861</c:v>
                </c:pt>
                <c:pt idx="569">
                  <c:v>831</c:v>
                </c:pt>
                <c:pt idx="570">
                  <c:v>268</c:v>
                </c:pt>
                <c:pt idx="571">
                  <c:v>107</c:v>
                </c:pt>
                <c:pt idx="572">
                  <c:v>605</c:v>
                </c:pt>
                <c:pt idx="573">
                  <c:v>161</c:v>
                </c:pt>
                <c:pt idx="574">
                  <c:v>592</c:v>
                </c:pt>
                <c:pt idx="575">
                  <c:v>973</c:v>
                </c:pt>
                <c:pt idx="576">
                  <c:v>909</c:v>
                </c:pt>
                <c:pt idx="577">
                  <c:v>973</c:v>
                </c:pt>
                <c:pt idx="578">
                  <c:v>271</c:v>
                </c:pt>
                <c:pt idx="579">
                  <c:v>178</c:v>
                </c:pt>
                <c:pt idx="580">
                  <c:v>29</c:v>
                </c:pt>
                <c:pt idx="581">
                  <c:v>523</c:v>
                </c:pt>
                <c:pt idx="582">
                  <c:v>701</c:v>
                </c:pt>
                <c:pt idx="583">
                  <c:v>120</c:v>
                </c:pt>
                <c:pt idx="584">
                  <c:v>17</c:v>
                </c:pt>
                <c:pt idx="585">
                  <c:v>434</c:v>
                </c:pt>
                <c:pt idx="586">
                  <c:v>776</c:v>
                </c:pt>
                <c:pt idx="587">
                  <c:v>361</c:v>
                </c:pt>
                <c:pt idx="588">
                  <c:v>348</c:v>
                </c:pt>
                <c:pt idx="589">
                  <c:v>192</c:v>
                </c:pt>
                <c:pt idx="590">
                  <c:v>860</c:v>
                </c:pt>
                <c:pt idx="591">
                  <c:v>853</c:v>
                </c:pt>
                <c:pt idx="592">
                  <c:v>49</c:v>
                </c:pt>
                <c:pt idx="593">
                  <c:v>961</c:v>
                </c:pt>
                <c:pt idx="594">
                  <c:v>340</c:v>
                </c:pt>
                <c:pt idx="595">
                  <c:v>767</c:v>
                </c:pt>
                <c:pt idx="596">
                  <c:v>780</c:v>
                </c:pt>
                <c:pt idx="597">
                  <c:v>875</c:v>
                </c:pt>
                <c:pt idx="598">
                  <c:v>807</c:v>
                </c:pt>
                <c:pt idx="599">
                  <c:v>400</c:v>
                </c:pt>
                <c:pt idx="600">
                  <c:v>374</c:v>
                </c:pt>
                <c:pt idx="601">
                  <c:v>570</c:v>
                </c:pt>
                <c:pt idx="602">
                  <c:v>961</c:v>
                </c:pt>
                <c:pt idx="603">
                  <c:v>242</c:v>
                </c:pt>
                <c:pt idx="604">
                  <c:v>653</c:v>
                </c:pt>
                <c:pt idx="605">
                  <c:v>526</c:v>
                </c:pt>
                <c:pt idx="606">
                  <c:v>895</c:v>
                </c:pt>
                <c:pt idx="607">
                  <c:v>514</c:v>
                </c:pt>
                <c:pt idx="608">
                  <c:v>28</c:v>
                </c:pt>
                <c:pt idx="609">
                  <c:v>445</c:v>
                </c:pt>
                <c:pt idx="610">
                  <c:v>637</c:v>
                </c:pt>
                <c:pt idx="611">
                  <c:v>407</c:v>
                </c:pt>
                <c:pt idx="612">
                  <c:v>65</c:v>
                </c:pt>
                <c:pt idx="613">
                  <c:v>186</c:v>
                </c:pt>
                <c:pt idx="614">
                  <c:v>826</c:v>
                </c:pt>
                <c:pt idx="615">
                  <c:v>950</c:v>
                </c:pt>
                <c:pt idx="616">
                  <c:v>855</c:v>
                </c:pt>
                <c:pt idx="617">
                  <c:v>472</c:v>
                </c:pt>
                <c:pt idx="618">
                  <c:v>417</c:v>
                </c:pt>
                <c:pt idx="619">
                  <c:v>902</c:v>
                </c:pt>
                <c:pt idx="620">
                  <c:v>420</c:v>
                </c:pt>
                <c:pt idx="621">
                  <c:v>617</c:v>
                </c:pt>
                <c:pt idx="622">
                  <c:v>909</c:v>
                </c:pt>
                <c:pt idx="623">
                  <c:v>682</c:v>
                </c:pt>
                <c:pt idx="624">
                  <c:v>773</c:v>
                </c:pt>
                <c:pt idx="625">
                  <c:v>208</c:v>
                </c:pt>
                <c:pt idx="626">
                  <c:v>434</c:v>
                </c:pt>
                <c:pt idx="627">
                  <c:v>206</c:v>
                </c:pt>
                <c:pt idx="628">
                  <c:v>803</c:v>
                </c:pt>
                <c:pt idx="629">
                  <c:v>494</c:v>
                </c:pt>
                <c:pt idx="630">
                  <c:v>709</c:v>
                </c:pt>
                <c:pt idx="631">
                  <c:v>837</c:v>
                </c:pt>
                <c:pt idx="632">
                  <c:v>725</c:v>
                </c:pt>
                <c:pt idx="633">
                  <c:v>647</c:v>
                </c:pt>
                <c:pt idx="634">
                  <c:v>151</c:v>
                </c:pt>
                <c:pt idx="635">
                  <c:v>399</c:v>
                </c:pt>
                <c:pt idx="636">
                  <c:v>146</c:v>
                </c:pt>
                <c:pt idx="637">
                  <c:v>492</c:v>
                </c:pt>
                <c:pt idx="638">
                  <c:v>936</c:v>
                </c:pt>
                <c:pt idx="639">
                  <c:v>591</c:v>
                </c:pt>
                <c:pt idx="640">
                  <c:v>858</c:v>
                </c:pt>
                <c:pt idx="641">
                  <c:v>109</c:v>
                </c:pt>
                <c:pt idx="642">
                  <c:v>918</c:v>
                </c:pt>
                <c:pt idx="643">
                  <c:v>751</c:v>
                </c:pt>
                <c:pt idx="644">
                  <c:v>952</c:v>
                </c:pt>
                <c:pt idx="645">
                  <c:v>20</c:v>
                </c:pt>
                <c:pt idx="646">
                  <c:v>865</c:v>
                </c:pt>
                <c:pt idx="647">
                  <c:v>406</c:v>
                </c:pt>
                <c:pt idx="648">
                  <c:v>604</c:v>
                </c:pt>
                <c:pt idx="649">
                  <c:v>792</c:v>
                </c:pt>
                <c:pt idx="650">
                  <c:v>49</c:v>
                </c:pt>
                <c:pt idx="651">
                  <c:v>42</c:v>
                </c:pt>
                <c:pt idx="652">
                  <c:v>897</c:v>
                </c:pt>
                <c:pt idx="653">
                  <c:v>271</c:v>
                </c:pt>
                <c:pt idx="654">
                  <c:v>175</c:v>
                </c:pt>
                <c:pt idx="655">
                  <c:v>780</c:v>
                </c:pt>
                <c:pt idx="656">
                  <c:v>841</c:v>
                </c:pt>
                <c:pt idx="657">
                  <c:v>589</c:v>
                </c:pt>
                <c:pt idx="658">
                  <c:v>1000</c:v>
                </c:pt>
                <c:pt idx="659">
                  <c:v>484</c:v>
                </c:pt>
                <c:pt idx="660">
                  <c:v>285</c:v>
                </c:pt>
                <c:pt idx="661">
                  <c:v>30</c:v>
                </c:pt>
                <c:pt idx="662">
                  <c:v>684</c:v>
                </c:pt>
                <c:pt idx="663">
                  <c:v>666</c:v>
                </c:pt>
                <c:pt idx="664">
                  <c:v>512</c:v>
                </c:pt>
                <c:pt idx="665">
                  <c:v>257</c:v>
                </c:pt>
                <c:pt idx="666">
                  <c:v>897</c:v>
                </c:pt>
                <c:pt idx="667">
                  <c:v>276</c:v>
                </c:pt>
                <c:pt idx="668">
                  <c:v>522</c:v>
                </c:pt>
                <c:pt idx="669">
                  <c:v>222</c:v>
                </c:pt>
                <c:pt idx="670">
                  <c:v>578</c:v>
                </c:pt>
                <c:pt idx="671">
                  <c:v>590</c:v>
                </c:pt>
                <c:pt idx="672">
                  <c:v>647</c:v>
                </c:pt>
                <c:pt idx="673">
                  <c:v>746</c:v>
                </c:pt>
                <c:pt idx="674">
                  <c:v>367</c:v>
                </c:pt>
                <c:pt idx="675">
                  <c:v>44</c:v>
                </c:pt>
                <c:pt idx="676">
                  <c:v>774</c:v>
                </c:pt>
                <c:pt idx="677">
                  <c:v>350</c:v>
                </c:pt>
                <c:pt idx="678">
                  <c:v>426</c:v>
                </c:pt>
                <c:pt idx="679">
                  <c:v>51</c:v>
                </c:pt>
                <c:pt idx="680">
                  <c:v>987</c:v>
                </c:pt>
                <c:pt idx="681">
                  <c:v>235</c:v>
                </c:pt>
                <c:pt idx="682">
                  <c:v>450</c:v>
                </c:pt>
                <c:pt idx="683">
                  <c:v>90</c:v>
                </c:pt>
                <c:pt idx="684">
                  <c:v>765</c:v>
                </c:pt>
                <c:pt idx="685">
                  <c:v>453</c:v>
                </c:pt>
                <c:pt idx="686">
                  <c:v>943</c:v>
                </c:pt>
                <c:pt idx="687">
                  <c:v>988</c:v>
                </c:pt>
                <c:pt idx="688">
                  <c:v>364</c:v>
                </c:pt>
                <c:pt idx="689">
                  <c:v>829</c:v>
                </c:pt>
                <c:pt idx="690">
                  <c:v>267</c:v>
                </c:pt>
                <c:pt idx="691">
                  <c:v>830</c:v>
                </c:pt>
                <c:pt idx="692">
                  <c:v>944</c:v>
                </c:pt>
                <c:pt idx="693">
                  <c:v>899</c:v>
                </c:pt>
                <c:pt idx="694">
                  <c:v>588</c:v>
                </c:pt>
                <c:pt idx="695">
                  <c:v>664</c:v>
                </c:pt>
                <c:pt idx="696">
                  <c:v>93</c:v>
                </c:pt>
                <c:pt idx="697">
                  <c:v>344</c:v>
                </c:pt>
                <c:pt idx="698">
                  <c:v>406</c:v>
                </c:pt>
                <c:pt idx="699">
                  <c:v>202</c:v>
                </c:pt>
                <c:pt idx="700">
                  <c:v>135</c:v>
                </c:pt>
                <c:pt idx="701">
                  <c:v>233</c:v>
                </c:pt>
                <c:pt idx="702">
                  <c:v>479</c:v>
                </c:pt>
                <c:pt idx="703">
                  <c:v>583</c:v>
                </c:pt>
                <c:pt idx="704">
                  <c:v>717</c:v>
                </c:pt>
                <c:pt idx="705">
                  <c:v>487</c:v>
                </c:pt>
                <c:pt idx="706">
                  <c:v>255</c:v>
                </c:pt>
                <c:pt idx="707">
                  <c:v>536</c:v>
                </c:pt>
                <c:pt idx="708">
                  <c:v>362</c:v>
                </c:pt>
                <c:pt idx="709">
                  <c:v>284</c:v>
                </c:pt>
                <c:pt idx="710">
                  <c:v>569</c:v>
                </c:pt>
                <c:pt idx="711">
                  <c:v>623</c:v>
                </c:pt>
                <c:pt idx="712">
                  <c:v>700</c:v>
                </c:pt>
                <c:pt idx="713">
                  <c:v>208</c:v>
                </c:pt>
                <c:pt idx="714">
                  <c:v>958</c:v>
                </c:pt>
                <c:pt idx="715">
                  <c:v>923</c:v>
                </c:pt>
                <c:pt idx="716">
                  <c:v>923</c:v>
                </c:pt>
                <c:pt idx="717">
                  <c:v>313</c:v>
                </c:pt>
                <c:pt idx="718">
                  <c:v>30</c:v>
                </c:pt>
                <c:pt idx="719">
                  <c:v>959</c:v>
                </c:pt>
                <c:pt idx="720">
                  <c:v>341</c:v>
                </c:pt>
                <c:pt idx="721">
                  <c:v>484</c:v>
                </c:pt>
                <c:pt idx="722">
                  <c:v>112</c:v>
                </c:pt>
                <c:pt idx="723">
                  <c:v>161</c:v>
                </c:pt>
                <c:pt idx="724">
                  <c:v>651</c:v>
                </c:pt>
                <c:pt idx="725">
                  <c:v>461</c:v>
                </c:pt>
                <c:pt idx="726">
                  <c:v>225</c:v>
                </c:pt>
                <c:pt idx="727">
                  <c:v>80</c:v>
                </c:pt>
                <c:pt idx="728">
                  <c:v>781</c:v>
                </c:pt>
                <c:pt idx="729">
                  <c:v>784</c:v>
                </c:pt>
                <c:pt idx="730">
                  <c:v>535</c:v>
                </c:pt>
                <c:pt idx="731">
                  <c:v>514</c:v>
                </c:pt>
                <c:pt idx="732">
                  <c:v>597</c:v>
                </c:pt>
                <c:pt idx="733">
                  <c:v>593</c:v>
                </c:pt>
                <c:pt idx="734">
                  <c:v>229</c:v>
                </c:pt>
                <c:pt idx="735">
                  <c:v>240</c:v>
                </c:pt>
                <c:pt idx="736">
                  <c:v>406</c:v>
                </c:pt>
                <c:pt idx="737">
                  <c:v>370</c:v>
                </c:pt>
                <c:pt idx="738">
                  <c:v>263</c:v>
                </c:pt>
                <c:pt idx="739">
                  <c:v>326</c:v>
                </c:pt>
                <c:pt idx="740">
                  <c:v>70</c:v>
                </c:pt>
                <c:pt idx="741">
                  <c:v>709</c:v>
                </c:pt>
                <c:pt idx="742">
                  <c:v>785</c:v>
                </c:pt>
                <c:pt idx="743">
                  <c:v>515</c:v>
                </c:pt>
                <c:pt idx="744">
                  <c:v>27</c:v>
                </c:pt>
                <c:pt idx="745">
                  <c:v>188</c:v>
                </c:pt>
                <c:pt idx="746">
                  <c:v>312</c:v>
                </c:pt>
                <c:pt idx="747">
                  <c:v>754</c:v>
                </c:pt>
                <c:pt idx="748">
                  <c:v>829</c:v>
                </c:pt>
                <c:pt idx="749">
                  <c:v>391</c:v>
                </c:pt>
                <c:pt idx="750">
                  <c:v>104</c:v>
                </c:pt>
                <c:pt idx="751">
                  <c:v>782</c:v>
                </c:pt>
                <c:pt idx="752">
                  <c:v>969</c:v>
                </c:pt>
                <c:pt idx="753">
                  <c:v>770</c:v>
                </c:pt>
                <c:pt idx="754">
                  <c:v>808</c:v>
                </c:pt>
                <c:pt idx="755">
                  <c:v>709</c:v>
                </c:pt>
                <c:pt idx="756">
                  <c:v>428</c:v>
                </c:pt>
                <c:pt idx="757">
                  <c:v>539</c:v>
                </c:pt>
                <c:pt idx="758">
                  <c:v>830</c:v>
                </c:pt>
                <c:pt idx="759">
                  <c:v>970</c:v>
                </c:pt>
                <c:pt idx="760">
                  <c:v>410</c:v>
                </c:pt>
                <c:pt idx="761">
                  <c:v>657</c:v>
                </c:pt>
                <c:pt idx="762">
                  <c:v>631</c:v>
                </c:pt>
                <c:pt idx="763">
                  <c:v>385</c:v>
                </c:pt>
                <c:pt idx="764">
                  <c:v>603</c:v>
                </c:pt>
                <c:pt idx="765">
                  <c:v>906</c:v>
                </c:pt>
                <c:pt idx="766">
                  <c:v>507</c:v>
                </c:pt>
                <c:pt idx="767">
                  <c:v>115</c:v>
                </c:pt>
                <c:pt idx="768">
                  <c:v>748</c:v>
                </c:pt>
                <c:pt idx="769">
                  <c:v>328</c:v>
                </c:pt>
                <c:pt idx="770">
                  <c:v>203</c:v>
                </c:pt>
                <c:pt idx="771">
                  <c:v>102</c:v>
                </c:pt>
                <c:pt idx="772">
                  <c:v>253</c:v>
                </c:pt>
                <c:pt idx="773">
                  <c:v>214</c:v>
                </c:pt>
                <c:pt idx="774">
                  <c:v>304</c:v>
                </c:pt>
                <c:pt idx="775">
                  <c:v>585</c:v>
                </c:pt>
                <c:pt idx="776">
                  <c:v>354</c:v>
                </c:pt>
                <c:pt idx="777">
                  <c:v>832</c:v>
                </c:pt>
                <c:pt idx="778">
                  <c:v>53</c:v>
                </c:pt>
                <c:pt idx="779">
                  <c:v>780</c:v>
                </c:pt>
                <c:pt idx="780">
                  <c:v>450</c:v>
                </c:pt>
                <c:pt idx="781">
                  <c:v>12</c:v>
                </c:pt>
                <c:pt idx="782">
                  <c:v>421</c:v>
                </c:pt>
                <c:pt idx="783">
                  <c:v>22</c:v>
                </c:pt>
                <c:pt idx="784">
                  <c:v>228</c:v>
                </c:pt>
                <c:pt idx="785">
                  <c:v>758</c:v>
                </c:pt>
                <c:pt idx="786">
                  <c:v>708</c:v>
                </c:pt>
                <c:pt idx="787">
                  <c:v>105</c:v>
                </c:pt>
                <c:pt idx="788">
                  <c:v>273</c:v>
                </c:pt>
                <c:pt idx="789">
                  <c:v>730</c:v>
                </c:pt>
                <c:pt idx="790">
                  <c:v>997</c:v>
                </c:pt>
                <c:pt idx="791">
                  <c:v>409</c:v>
                </c:pt>
                <c:pt idx="792">
                  <c:v>381</c:v>
                </c:pt>
                <c:pt idx="793">
                  <c:v>532</c:v>
                </c:pt>
                <c:pt idx="794">
                  <c:v>386</c:v>
                </c:pt>
                <c:pt idx="795">
                  <c:v>84</c:v>
                </c:pt>
                <c:pt idx="796">
                  <c:v>680</c:v>
                </c:pt>
                <c:pt idx="797">
                  <c:v>26</c:v>
                </c:pt>
                <c:pt idx="798">
                  <c:v>706</c:v>
                </c:pt>
                <c:pt idx="799">
                  <c:v>406</c:v>
                </c:pt>
                <c:pt idx="800">
                  <c:v>819</c:v>
                </c:pt>
                <c:pt idx="801">
                  <c:v>683</c:v>
                </c:pt>
                <c:pt idx="802">
                  <c:v>69</c:v>
                </c:pt>
                <c:pt idx="803">
                  <c:v>623</c:v>
                </c:pt>
                <c:pt idx="804">
                  <c:v>914</c:v>
                </c:pt>
                <c:pt idx="805">
                  <c:v>583</c:v>
                </c:pt>
                <c:pt idx="806">
                  <c:v>727</c:v>
                </c:pt>
                <c:pt idx="807">
                  <c:v>626</c:v>
                </c:pt>
                <c:pt idx="808">
                  <c:v>431</c:v>
                </c:pt>
                <c:pt idx="809">
                  <c:v>284</c:v>
                </c:pt>
                <c:pt idx="810">
                  <c:v>387</c:v>
                </c:pt>
                <c:pt idx="811">
                  <c:v>844</c:v>
                </c:pt>
                <c:pt idx="812">
                  <c:v>543</c:v>
                </c:pt>
                <c:pt idx="813">
                  <c:v>393</c:v>
                </c:pt>
                <c:pt idx="814">
                  <c:v>491</c:v>
                </c:pt>
                <c:pt idx="815">
                  <c:v>543</c:v>
                </c:pt>
                <c:pt idx="816">
                  <c:v>803</c:v>
                </c:pt>
                <c:pt idx="817">
                  <c:v>302</c:v>
                </c:pt>
                <c:pt idx="818">
                  <c:v>168</c:v>
                </c:pt>
                <c:pt idx="819">
                  <c:v>813</c:v>
                </c:pt>
                <c:pt idx="820">
                  <c:v>352</c:v>
                </c:pt>
                <c:pt idx="821">
                  <c:v>585</c:v>
                </c:pt>
                <c:pt idx="822">
                  <c:v>112</c:v>
                </c:pt>
                <c:pt idx="823">
                  <c:v>718</c:v>
                </c:pt>
                <c:pt idx="824">
                  <c:v>33</c:v>
                </c:pt>
                <c:pt idx="825">
                  <c:v>159</c:v>
                </c:pt>
                <c:pt idx="826">
                  <c:v>559</c:v>
                </c:pt>
                <c:pt idx="827">
                  <c:v>464</c:v>
                </c:pt>
                <c:pt idx="828">
                  <c:v>423</c:v>
                </c:pt>
                <c:pt idx="829">
                  <c:v>962</c:v>
                </c:pt>
                <c:pt idx="830">
                  <c:v>537</c:v>
                </c:pt>
                <c:pt idx="831">
                  <c:v>442</c:v>
                </c:pt>
                <c:pt idx="832">
                  <c:v>871</c:v>
                </c:pt>
                <c:pt idx="833">
                  <c:v>738</c:v>
                </c:pt>
                <c:pt idx="834">
                  <c:v>838</c:v>
                </c:pt>
                <c:pt idx="835">
                  <c:v>936</c:v>
                </c:pt>
                <c:pt idx="836">
                  <c:v>889</c:v>
                </c:pt>
                <c:pt idx="837">
                  <c:v>154</c:v>
                </c:pt>
                <c:pt idx="838">
                  <c:v>108</c:v>
                </c:pt>
                <c:pt idx="839">
                  <c:v>238</c:v>
                </c:pt>
                <c:pt idx="840">
                  <c:v>40</c:v>
                </c:pt>
                <c:pt idx="841">
                  <c:v>600</c:v>
                </c:pt>
                <c:pt idx="842">
                  <c:v>543</c:v>
                </c:pt>
                <c:pt idx="843">
                  <c:v>260</c:v>
                </c:pt>
                <c:pt idx="844">
                  <c:v>287</c:v>
                </c:pt>
                <c:pt idx="845">
                  <c:v>133</c:v>
                </c:pt>
                <c:pt idx="846">
                  <c:v>676</c:v>
                </c:pt>
                <c:pt idx="847">
                  <c:v>999</c:v>
                </c:pt>
                <c:pt idx="848">
                  <c:v>580</c:v>
                </c:pt>
                <c:pt idx="849">
                  <c:v>334</c:v>
                </c:pt>
                <c:pt idx="850">
                  <c:v>155</c:v>
                </c:pt>
                <c:pt idx="851">
                  <c:v>813</c:v>
                </c:pt>
                <c:pt idx="852">
                  <c:v>831</c:v>
                </c:pt>
                <c:pt idx="853">
                  <c:v>836</c:v>
                </c:pt>
                <c:pt idx="854">
                  <c:v>855</c:v>
                </c:pt>
                <c:pt idx="855">
                  <c:v>180</c:v>
                </c:pt>
                <c:pt idx="856">
                  <c:v>394</c:v>
                </c:pt>
                <c:pt idx="857">
                  <c:v>573</c:v>
                </c:pt>
                <c:pt idx="858">
                  <c:v>206</c:v>
                </c:pt>
                <c:pt idx="859">
                  <c:v>742</c:v>
                </c:pt>
                <c:pt idx="860">
                  <c:v>886</c:v>
                </c:pt>
                <c:pt idx="861">
                  <c:v>594</c:v>
                </c:pt>
                <c:pt idx="862">
                  <c:v>696</c:v>
                </c:pt>
                <c:pt idx="863">
                  <c:v>811</c:v>
                </c:pt>
                <c:pt idx="864">
                  <c:v>475</c:v>
                </c:pt>
                <c:pt idx="865">
                  <c:v>115</c:v>
                </c:pt>
                <c:pt idx="866">
                  <c:v>938</c:v>
                </c:pt>
                <c:pt idx="867">
                  <c:v>803</c:v>
                </c:pt>
                <c:pt idx="868">
                  <c:v>190</c:v>
                </c:pt>
                <c:pt idx="869">
                  <c:v>672</c:v>
                </c:pt>
                <c:pt idx="870">
                  <c:v>591</c:v>
                </c:pt>
                <c:pt idx="871">
                  <c:v>720</c:v>
                </c:pt>
                <c:pt idx="872">
                  <c:v>579</c:v>
                </c:pt>
                <c:pt idx="873">
                  <c:v>216</c:v>
                </c:pt>
                <c:pt idx="874">
                  <c:v>226</c:v>
                </c:pt>
                <c:pt idx="875">
                  <c:v>80</c:v>
                </c:pt>
                <c:pt idx="876">
                  <c:v>601</c:v>
                </c:pt>
                <c:pt idx="877">
                  <c:v>40</c:v>
                </c:pt>
                <c:pt idx="878">
                  <c:v>194</c:v>
                </c:pt>
                <c:pt idx="879">
                  <c:v>429</c:v>
                </c:pt>
                <c:pt idx="880">
                  <c:v>292</c:v>
                </c:pt>
                <c:pt idx="881">
                  <c:v>617</c:v>
                </c:pt>
                <c:pt idx="882">
                  <c:v>476</c:v>
                </c:pt>
                <c:pt idx="883">
                  <c:v>714</c:v>
                </c:pt>
                <c:pt idx="884">
                  <c:v>417</c:v>
                </c:pt>
                <c:pt idx="885">
                  <c:v>707</c:v>
                </c:pt>
                <c:pt idx="886">
                  <c:v>959</c:v>
                </c:pt>
                <c:pt idx="887">
                  <c:v>872</c:v>
                </c:pt>
                <c:pt idx="888">
                  <c:v>829</c:v>
                </c:pt>
                <c:pt idx="889">
                  <c:v>382</c:v>
                </c:pt>
                <c:pt idx="890">
                  <c:v>346</c:v>
                </c:pt>
                <c:pt idx="891">
                  <c:v>112</c:v>
                </c:pt>
                <c:pt idx="892">
                  <c:v>69</c:v>
                </c:pt>
                <c:pt idx="893">
                  <c:v>750</c:v>
                </c:pt>
                <c:pt idx="894">
                  <c:v>112</c:v>
                </c:pt>
                <c:pt idx="895">
                  <c:v>12</c:v>
                </c:pt>
                <c:pt idx="896">
                  <c:v>557</c:v>
                </c:pt>
                <c:pt idx="897">
                  <c:v>827</c:v>
                </c:pt>
                <c:pt idx="898">
                  <c:v>424</c:v>
                </c:pt>
                <c:pt idx="899">
                  <c:v>785</c:v>
                </c:pt>
                <c:pt idx="900">
                  <c:v>80</c:v>
                </c:pt>
                <c:pt idx="901">
                  <c:v>239</c:v>
                </c:pt>
                <c:pt idx="902">
                  <c:v>25</c:v>
                </c:pt>
                <c:pt idx="903">
                  <c:v>482</c:v>
                </c:pt>
                <c:pt idx="904">
                  <c:v>775</c:v>
                </c:pt>
                <c:pt idx="905">
                  <c:v>107</c:v>
                </c:pt>
                <c:pt idx="906">
                  <c:v>378</c:v>
                </c:pt>
                <c:pt idx="907">
                  <c:v>874</c:v>
                </c:pt>
                <c:pt idx="908">
                  <c:v>53</c:v>
                </c:pt>
                <c:pt idx="909">
                  <c:v>818</c:v>
                </c:pt>
                <c:pt idx="910">
                  <c:v>732</c:v>
                </c:pt>
                <c:pt idx="911">
                  <c:v>85</c:v>
                </c:pt>
                <c:pt idx="912">
                  <c:v>896</c:v>
                </c:pt>
                <c:pt idx="913">
                  <c:v>581</c:v>
                </c:pt>
                <c:pt idx="914">
                  <c:v>318</c:v>
                </c:pt>
                <c:pt idx="915">
                  <c:v>862</c:v>
                </c:pt>
                <c:pt idx="916">
                  <c:v>944</c:v>
                </c:pt>
                <c:pt idx="917">
                  <c:v>304</c:v>
                </c:pt>
                <c:pt idx="918">
                  <c:v>358</c:v>
                </c:pt>
                <c:pt idx="919">
                  <c:v>389</c:v>
                </c:pt>
                <c:pt idx="920">
                  <c:v>221</c:v>
                </c:pt>
                <c:pt idx="921">
                  <c:v>688</c:v>
                </c:pt>
                <c:pt idx="922">
                  <c:v>544</c:v>
                </c:pt>
                <c:pt idx="923">
                  <c:v>63</c:v>
                </c:pt>
                <c:pt idx="924">
                  <c:v>469</c:v>
                </c:pt>
                <c:pt idx="925">
                  <c:v>359</c:v>
                </c:pt>
                <c:pt idx="926">
                  <c:v>964</c:v>
                </c:pt>
                <c:pt idx="927">
                  <c:v>619</c:v>
                </c:pt>
                <c:pt idx="928">
                  <c:v>453</c:v>
                </c:pt>
                <c:pt idx="929">
                  <c:v>849</c:v>
                </c:pt>
                <c:pt idx="930">
                  <c:v>148</c:v>
                </c:pt>
                <c:pt idx="931">
                  <c:v>842</c:v>
                </c:pt>
                <c:pt idx="932">
                  <c:v>229</c:v>
                </c:pt>
                <c:pt idx="933">
                  <c:v>396</c:v>
                </c:pt>
                <c:pt idx="934">
                  <c:v>741</c:v>
                </c:pt>
                <c:pt idx="935">
                  <c:v>377</c:v>
                </c:pt>
                <c:pt idx="936">
                  <c:v>481</c:v>
                </c:pt>
                <c:pt idx="937">
                  <c:v>769</c:v>
                </c:pt>
                <c:pt idx="938">
                  <c:v>295</c:v>
                </c:pt>
                <c:pt idx="939">
                  <c:v>59</c:v>
                </c:pt>
                <c:pt idx="940">
                  <c:v>801</c:v>
                </c:pt>
                <c:pt idx="941">
                  <c:v>793</c:v>
                </c:pt>
                <c:pt idx="942">
                  <c:v>780</c:v>
                </c:pt>
                <c:pt idx="943">
                  <c:v>857</c:v>
                </c:pt>
                <c:pt idx="944">
                  <c:v>757</c:v>
                </c:pt>
                <c:pt idx="945">
                  <c:v>902</c:v>
                </c:pt>
                <c:pt idx="946">
                  <c:v>431</c:v>
                </c:pt>
                <c:pt idx="947">
                  <c:v>802</c:v>
                </c:pt>
                <c:pt idx="948">
                  <c:v>520</c:v>
                </c:pt>
                <c:pt idx="949">
                  <c:v>860</c:v>
                </c:pt>
                <c:pt idx="950">
                  <c:v>693</c:v>
                </c:pt>
                <c:pt idx="951">
                  <c:v>30</c:v>
                </c:pt>
                <c:pt idx="952">
                  <c:v>225</c:v>
                </c:pt>
                <c:pt idx="953">
                  <c:v>347</c:v>
                </c:pt>
                <c:pt idx="954">
                  <c:v>386</c:v>
                </c:pt>
                <c:pt idx="955">
                  <c:v>69</c:v>
                </c:pt>
                <c:pt idx="956">
                  <c:v>861</c:v>
                </c:pt>
                <c:pt idx="957">
                  <c:v>73</c:v>
                </c:pt>
                <c:pt idx="958">
                  <c:v>653</c:v>
                </c:pt>
                <c:pt idx="959">
                  <c:v>310</c:v>
                </c:pt>
                <c:pt idx="960">
                  <c:v>308</c:v>
                </c:pt>
                <c:pt idx="961">
                  <c:v>367</c:v>
                </c:pt>
                <c:pt idx="962">
                  <c:v>734</c:v>
                </c:pt>
                <c:pt idx="963">
                  <c:v>453</c:v>
                </c:pt>
                <c:pt idx="964">
                  <c:v>961</c:v>
                </c:pt>
                <c:pt idx="965">
                  <c:v>280</c:v>
                </c:pt>
                <c:pt idx="966">
                  <c:v>881</c:v>
                </c:pt>
                <c:pt idx="967">
                  <c:v>338</c:v>
                </c:pt>
                <c:pt idx="968">
                  <c:v>201</c:v>
                </c:pt>
                <c:pt idx="969">
                  <c:v>727</c:v>
                </c:pt>
                <c:pt idx="970">
                  <c:v>826</c:v>
                </c:pt>
                <c:pt idx="971">
                  <c:v>228</c:v>
                </c:pt>
                <c:pt idx="972">
                  <c:v>872</c:v>
                </c:pt>
                <c:pt idx="973">
                  <c:v>474</c:v>
                </c:pt>
                <c:pt idx="974">
                  <c:v>451</c:v>
                </c:pt>
                <c:pt idx="975">
                  <c:v>659</c:v>
                </c:pt>
                <c:pt idx="976">
                  <c:v>841</c:v>
                </c:pt>
                <c:pt idx="977">
                  <c:v>376</c:v>
                </c:pt>
                <c:pt idx="978">
                  <c:v>330</c:v>
                </c:pt>
                <c:pt idx="979">
                  <c:v>92</c:v>
                </c:pt>
                <c:pt idx="980">
                  <c:v>348</c:v>
                </c:pt>
                <c:pt idx="981">
                  <c:v>820</c:v>
                </c:pt>
                <c:pt idx="982">
                  <c:v>631</c:v>
                </c:pt>
                <c:pt idx="983">
                  <c:v>882</c:v>
                </c:pt>
                <c:pt idx="984">
                  <c:v>265</c:v>
                </c:pt>
                <c:pt idx="985">
                  <c:v>466</c:v>
                </c:pt>
                <c:pt idx="986">
                  <c:v>377</c:v>
                </c:pt>
                <c:pt idx="987">
                  <c:v>256</c:v>
                </c:pt>
                <c:pt idx="988">
                  <c:v>897</c:v>
                </c:pt>
                <c:pt idx="989">
                  <c:v>969</c:v>
                </c:pt>
                <c:pt idx="990">
                  <c:v>235</c:v>
                </c:pt>
                <c:pt idx="991">
                  <c:v>159</c:v>
                </c:pt>
                <c:pt idx="992">
                  <c:v>570</c:v>
                </c:pt>
                <c:pt idx="993">
                  <c:v>260</c:v>
                </c:pt>
                <c:pt idx="994">
                  <c:v>1000</c:v>
                </c:pt>
                <c:pt idx="995">
                  <c:v>938</c:v>
                </c:pt>
                <c:pt idx="996">
                  <c:v>995</c:v>
                </c:pt>
                <c:pt idx="997">
                  <c:v>513</c:v>
                </c:pt>
                <c:pt idx="998">
                  <c:v>726</c:v>
                </c:pt>
                <c:pt idx="999">
                  <c:v>512</c:v>
                </c:pt>
              </c:numCache>
            </c:numRef>
          </c:val>
          <c:extLst>
            <c:ext xmlns:c16="http://schemas.microsoft.com/office/drawing/2014/chart" uri="{C3380CC4-5D6E-409C-BE32-E72D297353CC}">
              <c16:uniqueId val="{00000000-C8EF-4FBF-9E69-77B2AB4C8E15}"/>
            </c:ext>
          </c:extLst>
        </c:ser>
        <c:ser>
          <c:idx val="1"/>
          <c:order val="1"/>
          <c:tx>
            <c:strRef>
              <c:f>'User Engagement Metrics '!$C$13</c:f>
              <c:strCache>
                <c:ptCount val="1"/>
                <c:pt idx="0">
                  <c:v>Total_Series_Watched_</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'!$C$14:$C$1014</c:f>
              <c:numCache>
                <c:formatCode>General</c:formatCode>
                <c:ptCount val="1000"/>
                <c:pt idx="0">
                  <c:v>2</c:v>
                </c:pt>
                <c:pt idx="1">
                  <c:v>182</c:v>
                </c:pt>
                <c:pt idx="2">
                  <c:v>151</c:v>
                </c:pt>
                <c:pt idx="3">
                  <c:v>29</c:v>
                </c:pt>
                <c:pt idx="4">
                  <c:v>50</c:v>
                </c:pt>
                <c:pt idx="5">
                  <c:v>112</c:v>
                </c:pt>
                <c:pt idx="6">
                  <c:v>30</c:v>
                </c:pt>
                <c:pt idx="7">
                  <c:v>162</c:v>
                </c:pt>
                <c:pt idx="8">
                  <c:v>96</c:v>
                </c:pt>
                <c:pt idx="9">
                  <c:v>64</c:v>
                </c:pt>
                <c:pt idx="10">
                  <c:v>52</c:v>
                </c:pt>
                <c:pt idx="11">
                  <c:v>128</c:v>
                </c:pt>
                <c:pt idx="12">
                  <c:v>141</c:v>
                </c:pt>
                <c:pt idx="13">
                  <c:v>128</c:v>
                </c:pt>
                <c:pt idx="14">
                  <c:v>175</c:v>
                </c:pt>
                <c:pt idx="15">
                  <c:v>110</c:v>
                </c:pt>
                <c:pt idx="16">
                  <c:v>197</c:v>
                </c:pt>
                <c:pt idx="17">
                  <c:v>165</c:v>
                </c:pt>
                <c:pt idx="18">
                  <c:v>14</c:v>
                </c:pt>
                <c:pt idx="19">
                  <c:v>31</c:v>
                </c:pt>
                <c:pt idx="20">
                  <c:v>8</c:v>
                </c:pt>
                <c:pt idx="21">
                  <c:v>103</c:v>
                </c:pt>
                <c:pt idx="22">
                  <c:v>117</c:v>
                </c:pt>
                <c:pt idx="23">
                  <c:v>141</c:v>
                </c:pt>
                <c:pt idx="24">
                  <c:v>42</c:v>
                </c:pt>
                <c:pt idx="25">
                  <c:v>96</c:v>
                </c:pt>
                <c:pt idx="26">
                  <c:v>108</c:v>
                </c:pt>
                <c:pt idx="27">
                  <c:v>17</c:v>
                </c:pt>
                <c:pt idx="28">
                  <c:v>45</c:v>
                </c:pt>
                <c:pt idx="29">
                  <c:v>135</c:v>
                </c:pt>
                <c:pt idx="30">
                  <c:v>36</c:v>
                </c:pt>
                <c:pt idx="31">
                  <c:v>58</c:v>
                </c:pt>
                <c:pt idx="32">
                  <c:v>115</c:v>
                </c:pt>
                <c:pt idx="33">
                  <c:v>15</c:v>
                </c:pt>
                <c:pt idx="34">
                  <c:v>155</c:v>
                </c:pt>
                <c:pt idx="35">
                  <c:v>177</c:v>
                </c:pt>
                <c:pt idx="36">
                  <c:v>108</c:v>
                </c:pt>
                <c:pt idx="37">
                  <c:v>76</c:v>
                </c:pt>
                <c:pt idx="38">
                  <c:v>85</c:v>
                </c:pt>
                <c:pt idx="39">
                  <c:v>128</c:v>
                </c:pt>
                <c:pt idx="40">
                  <c:v>33</c:v>
                </c:pt>
                <c:pt idx="41">
                  <c:v>143</c:v>
                </c:pt>
                <c:pt idx="42">
                  <c:v>130</c:v>
                </c:pt>
                <c:pt idx="43">
                  <c:v>2</c:v>
                </c:pt>
                <c:pt idx="44">
                  <c:v>172</c:v>
                </c:pt>
                <c:pt idx="45">
                  <c:v>114</c:v>
                </c:pt>
                <c:pt idx="46">
                  <c:v>159</c:v>
                </c:pt>
                <c:pt idx="47">
                  <c:v>55</c:v>
                </c:pt>
                <c:pt idx="48">
                  <c:v>73</c:v>
                </c:pt>
                <c:pt idx="49">
                  <c:v>195</c:v>
                </c:pt>
                <c:pt idx="50">
                  <c:v>127</c:v>
                </c:pt>
                <c:pt idx="51">
                  <c:v>88</c:v>
                </c:pt>
                <c:pt idx="52">
                  <c:v>125</c:v>
                </c:pt>
                <c:pt idx="53">
                  <c:v>129</c:v>
                </c:pt>
                <c:pt idx="54">
                  <c:v>198</c:v>
                </c:pt>
                <c:pt idx="55">
                  <c:v>113</c:v>
                </c:pt>
                <c:pt idx="56">
                  <c:v>144</c:v>
                </c:pt>
                <c:pt idx="57">
                  <c:v>5</c:v>
                </c:pt>
                <c:pt idx="58">
                  <c:v>132</c:v>
                </c:pt>
                <c:pt idx="59">
                  <c:v>14</c:v>
                </c:pt>
                <c:pt idx="60">
                  <c:v>166</c:v>
                </c:pt>
                <c:pt idx="61">
                  <c:v>89</c:v>
                </c:pt>
                <c:pt idx="62">
                  <c:v>196</c:v>
                </c:pt>
                <c:pt idx="63">
                  <c:v>137</c:v>
                </c:pt>
                <c:pt idx="64">
                  <c:v>94</c:v>
                </c:pt>
                <c:pt idx="65">
                  <c:v>122</c:v>
                </c:pt>
                <c:pt idx="66">
                  <c:v>100</c:v>
                </c:pt>
                <c:pt idx="67">
                  <c:v>163</c:v>
                </c:pt>
                <c:pt idx="68">
                  <c:v>54</c:v>
                </c:pt>
                <c:pt idx="69">
                  <c:v>22</c:v>
                </c:pt>
                <c:pt idx="70">
                  <c:v>182</c:v>
                </c:pt>
                <c:pt idx="71">
                  <c:v>44</c:v>
                </c:pt>
                <c:pt idx="72">
                  <c:v>38</c:v>
                </c:pt>
                <c:pt idx="73">
                  <c:v>145</c:v>
                </c:pt>
                <c:pt idx="74">
                  <c:v>110</c:v>
                </c:pt>
                <c:pt idx="75">
                  <c:v>83</c:v>
                </c:pt>
                <c:pt idx="76">
                  <c:v>8</c:v>
                </c:pt>
                <c:pt idx="77">
                  <c:v>162</c:v>
                </c:pt>
                <c:pt idx="78">
                  <c:v>193</c:v>
                </c:pt>
                <c:pt idx="79">
                  <c:v>93</c:v>
                </c:pt>
                <c:pt idx="80">
                  <c:v>157</c:v>
                </c:pt>
                <c:pt idx="81">
                  <c:v>1</c:v>
                </c:pt>
                <c:pt idx="82">
                  <c:v>177</c:v>
                </c:pt>
                <c:pt idx="83">
                  <c:v>181</c:v>
                </c:pt>
                <c:pt idx="84">
                  <c:v>72</c:v>
                </c:pt>
                <c:pt idx="85">
                  <c:v>88</c:v>
                </c:pt>
                <c:pt idx="86">
                  <c:v>183</c:v>
                </c:pt>
                <c:pt idx="87">
                  <c:v>44</c:v>
                </c:pt>
                <c:pt idx="88">
                  <c:v>32</c:v>
                </c:pt>
                <c:pt idx="89">
                  <c:v>200</c:v>
                </c:pt>
                <c:pt idx="90">
                  <c:v>127</c:v>
                </c:pt>
                <c:pt idx="91">
                  <c:v>122</c:v>
                </c:pt>
                <c:pt idx="92">
                  <c:v>195</c:v>
                </c:pt>
                <c:pt idx="93">
                  <c:v>32</c:v>
                </c:pt>
                <c:pt idx="94">
                  <c:v>127</c:v>
                </c:pt>
                <c:pt idx="95">
                  <c:v>128</c:v>
                </c:pt>
                <c:pt idx="96">
                  <c:v>196</c:v>
                </c:pt>
                <c:pt idx="97">
                  <c:v>182</c:v>
                </c:pt>
                <c:pt idx="98">
                  <c:v>89</c:v>
                </c:pt>
                <c:pt idx="99">
                  <c:v>85</c:v>
                </c:pt>
                <c:pt idx="100">
                  <c:v>67</c:v>
                </c:pt>
                <c:pt idx="101">
                  <c:v>7</c:v>
                </c:pt>
                <c:pt idx="102">
                  <c:v>188</c:v>
                </c:pt>
                <c:pt idx="103">
                  <c:v>120</c:v>
                </c:pt>
                <c:pt idx="104">
                  <c:v>3</c:v>
                </c:pt>
                <c:pt idx="105">
                  <c:v>82</c:v>
                </c:pt>
                <c:pt idx="106">
                  <c:v>30</c:v>
                </c:pt>
                <c:pt idx="107">
                  <c:v>172</c:v>
                </c:pt>
                <c:pt idx="108">
                  <c:v>123</c:v>
                </c:pt>
                <c:pt idx="109">
                  <c:v>157</c:v>
                </c:pt>
                <c:pt idx="110">
                  <c:v>49</c:v>
                </c:pt>
                <c:pt idx="111">
                  <c:v>111</c:v>
                </c:pt>
                <c:pt idx="112">
                  <c:v>146</c:v>
                </c:pt>
                <c:pt idx="113">
                  <c:v>16</c:v>
                </c:pt>
                <c:pt idx="114">
                  <c:v>135</c:v>
                </c:pt>
                <c:pt idx="115">
                  <c:v>92</c:v>
                </c:pt>
                <c:pt idx="116">
                  <c:v>73</c:v>
                </c:pt>
                <c:pt idx="117">
                  <c:v>125</c:v>
                </c:pt>
                <c:pt idx="118">
                  <c:v>164</c:v>
                </c:pt>
                <c:pt idx="119">
                  <c:v>9</c:v>
                </c:pt>
                <c:pt idx="120">
                  <c:v>98</c:v>
                </c:pt>
                <c:pt idx="121">
                  <c:v>80</c:v>
                </c:pt>
                <c:pt idx="122">
                  <c:v>181</c:v>
                </c:pt>
                <c:pt idx="123">
                  <c:v>67</c:v>
                </c:pt>
                <c:pt idx="124">
                  <c:v>90</c:v>
                </c:pt>
                <c:pt idx="125">
                  <c:v>14</c:v>
                </c:pt>
                <c:pt idx="126">
                  <c:v>106</c:v>
                </c:pt>
                <c:pt idx="127">
                  <c:v>103</c:v>
                </c:pt>
                <c:pt idx="128">
                  <c:v>69</c:v>
                </c:pt>
                <c:pt idx="129">
                  <c:v>183</c:v>
                </c:pt>
                <c:pt idx="130">
                  <c:v>107</c:v>
                </c:pt>
                <c:pt idx="131">
                  <c:v>12</c:v>
                </c:pt>
                <c:pt idx="132">
                  <c:v>190</c:v>
                </c:pt>
                <c:pt idx="133">
                  <c:v>49</c:v>
                </c:pt>
                <c:pt idx="134">
                  <c:v>195</c:v>
                </c:pt>
                <c:pt idx="135">
                  <c:v>42</c:v>
                </c:pt>
                <c:pt idx="136">
                  <c:v>16</c:v>
                </c:pt>
                <c:pt idx="137">
                  <c:v>20</c:v>
                </c:pt>
                <c:pt idx="138">
                  <c:v>194</c:v>
                </c:pt>
                <c:pt idx="139">
                  <c:v>142</c:v>
                </c:pt>
                <c:pt idx="140">
                  <c:v>139</c:v>
                </c:pt>
                <c:pt idx="141">
                  <c:v>32</c:v>
                </c:pt>
                <c:pt idx="142">
                  <c:v>45</c:v>
                </c:pt>
                <c:pt idx="143">
                  <c:v>62</c:v>
                </c:pt>
                <c:pt idx="144">
                  <c:v>48</c:v>
                </c:pt>
                <c:pt idx="145">
                  <c:v>19</c:v>
                </c:pt>
                <c:pt idx="146">
                  <c:v>5</c:v>
                </c:pt>
                <c:pt idx="147">
                  <c:v>140</c:v>
                </c:pt>
                <c:pt idx="148">
                  <c:v>113</c:v>
                </c:pt>
                <c:pt idx="149">
                  <c:v>145</c:v>
                </c:pt>
                <c:pt idx="150">
                  <c:v>21</c:v>
                </c:pt>
                <c:pt idx="151">
                  <c:v>18</c:v>
                </c:pt>
                <c:pt idx="152">
                  <c:v>130</c:v>
                </c:pt>
                <c:pt idx="153">
                  <c:v>117</c:v>
                </c:pt>
                <c:pt idx="154">
                  <c:v>21</c:v>
                </c:pt>
                <c:pt idx="155">
                  <c:v>125</c:v>
                </c:pt>
                <c:pt idx="156">
                  <c:v>168</c:v>
                </c:pt>
                <c:pt idx="157">
                  <c:v>159</c:v>
                </c:pt>
                <c:pt idx="158">
                  <c:v>104</c:v>
                </c:pt>
                <c:pt idx="159">
                  <c:v>117</c:v>
                </c:pt>
                <c:pt idx="160">
                  <c:v>6</c:v>
                </c:pt>
                <c:pt idx="161">
                  <c:v>140</c:v>
                </c:pt>
                <c:pt idx="162">
                  <c:v>96</c:v>
                </c:pt>
                <c:pt idx="163">
                  <c:v>37</c:v>
                </c:pt>
                <c:pt idx="164">
                  <c:v>191</c:v>
                </c:pt>
                <c:pt idx="165">
                  <c:v>81</c:v>
                </c:pt>
                <c:pt idx="166">
                  <c:v>53</c:v>
                </c:pt>
                <c:pt idx="167">
                  <c:v>140</c:v>
                </c:pt>
                <c:pt idx="168">
                  <c:v>172</c:v>
                </c:pt>
                <c:pt idx="169">
                  <c:v>10</c:v>
                </c:pt>
                <c:pt idx="170">
                  <c:v>53</c:v>
                </c:pt>
                <c:pt idx="171">
                  <c:v>105</c:v>
                </c:pt>
                <c:pt idx="172">
                  <c:v>70</c:v>
                </c:pt>
                <c:pt idx="173">
                  <c:v>79</c:v>
                </c:pt>
                <c:pt idx="174">
                  <c:v>65</c:v>
                </c:pt>
                <c:pt idx="175">
                  <c:v>94</c:v>
                </c:pt>
                <c:pt idx="176">
                  <c:v>46</c:v>
                </c:pt>
                <c:pt idx="177">
                  <c:v>121</c:v>
                </c:pt>
                <c:pt idx="178">
                  <c:v>25</c:v>
                </c:pt>
                <c:pt idx="179">
                  <c:v>79</c:v>
                </c:pt>
                <c:pt idx="180">
                  <c:v>95</c:v>
                </c:pt>
                <c:pt idx="181">
                  <c:v>187</c:v>
                </c:pt>
                <c:pt idx="182">
                  <c:v>119</c:v>
                </c:pt>
                <c:pt idx="183">
                  <c:v>22</c:v>
                </c:pt>
                <c:pt idx="184">
                  <c:v>5</c:v>
                </c:pt>
                <c:pt idx="185">
                  <c:v>151</c:v>
                </c:pt>
                <c:pt idx="186">
                  <c:v>113</c:v>
                </c:pt>
                <c:pt idx="187">
                  <c:v>170</c:v>
                </c:pt>
                <c:pt idx="188">
                  <c:v>41</c:v>
                </c:pt>
                <c:pt idx="189">
                  <c:v>131</c:v>
                </c:pt>
                <c:pt idx="190">
                  <c:v>137</c:v>
                </c:pt>
                <c:pt idx="191">
                  <c:v>81</c:v>
                </c:pt>
                <c:pt idx="192">
                  <c:v>147</c:v>
                </c:pt>
                <c:pt idx="193">
                  <c:v>144</c:v>
                </c:pt>
                <c:pt idx="194">
                  <c:v>2</c:v>
                </c:pt>
                <c:pt idx="195">
                  <c:v>50</c:v>
                </c:pt>
                <c:pt idx="196">
                  <c:v>109</c:v>
                </c:pt>
                <c:pt idx="197">
                  <c:v>103</c:v>
                </c:pt>
                <c:pt idx="198">
                  <c:v>163</c:v>
                </c:pt>
                <c:pt idx="199">
                  <c:v>21</c:v>
                </c:pt>
                <c:pt idx="200">
                  <c:v>138</c:v>
                </c:pt>
                <c:pt idx="201">
                  <c:v>187</c:v>
                </c:pt>
                <c:pt idx="202">
                  <c:v>96</c:v>
                </c:pt>
                <c:pt idx="203">
                  <c:v>143</c:v>
                </c:pt>
                <c:pt idx="204">
                  <c:v>15</c:v>
                </c:pt>
                <c:pt idx="205">
                  <c:v>88</c:v>
                </c:pt>
                <c:pt idx="206">
                  <c:v>191</c:v>
                </c:pt>
                <c:pt idx="207">
                  <c:v>31</c:v>
                </c:pt>
                <c:pt idx="208">
                  <c:v>158</c:v>
                </c:pt>
                <c:pt idx="209">
                  <c:v>3</c:v>
                </c:pt>
                <c:pt idx="210">
                  <c:v>147</c:v>
                </c:pt>
                <c:pt idx="211">
                  <c:v>185</c:v>
                </c:pt>
                <c:pt idx="212">
                  <c:v>158</c:v>
                </c:pt>
                <c:pt idx="213">
                  <c:v>58</c:v>
                </c:pt>
                <c:pt idx="214">
                  <c:v>17</c:v>
                </c:pt>
                <c:pt idx="215">
                  <c:v>132</c:v>
                </c:pt>
                <c:pt idx="216">
                  <c:v>176</c:v>
                </c:pt>
                <c:pt idx="217">
                  <c:v>81</c:v>
                </c:pt>
                <c:pt idx="218">
                  <c:v>49</c:v>
                </c:pt>
                <c:pt idx="219">
                  <c:v>107</c:v>
                </c:pt>
                <c:pt idx="220">
                  <c:v>72</c:v>
                </c:pt>
                <c:pt idx="221">
                  <c:v>105</c:v>
                </c:pt>
                <c:pt idx="222">
                  <c:v>85</c:v>
                </c:pt>
                <c:pt idx="223">
                  <c:v>85</c:v>
                </c:pt>
                <c:pt idx="224">
                  <c:v>200</c:v>
                </c:pt>
                <c:pt idx="225">
                  <c:v>153</c:v>
                </c:pt>
                <c:pt idx="226">
                  <c:v>120</c:v>
                </c:pt>
                <c:pt idx="227">
                  <c:v>162</c:v>
                </c:pt>
                <c:pt idx="228">
                  <c:v>114</c:v>
                </c:pt>
                <c:pt idx="229">
                  <c:v>9</c:v>
                </c:pt>
                <c:pt idx="230">
                  <c:v>52</c:v>
                </c:pt>
                <c:pt idx="231">
                  <c:v>69</c:v>
                </c:pt>
                <c:pt idx="232">
                  <c:v>6</c:v>
                </c:pt>
                <c:pt idx="233">
                  <c:v>75</c:v>
                </c:pt>
                <c:pt idx="234">
                  <c:v>174</c:v>
                </c:pt>
                <c:pt idx="235">
                  <c:v>174</c:v>
                </c:pt>
                <c:pt idx="236">
                  <c:v>116</c:v>
                </c:pt>
                <c:pt idx="237">
                  <c:v>74</c:v>
                </c:pt>
                <c:pt idx="238">
                  <c:v>111</c:v>
                </c:pt>
                <c:pt idx="239">
                  <c:v>34</c:v>
                </c:pt>
                <c:pt idx="240">
                  <c:v>173</c:v>
                </c:pt>
                <c:pt idx="241">
                  <c:v>153</c:v>
                </c:pt>
                <c:pt idx="242">
                  <c:v>7</c:v>
                </c:pt>
                <c:pt idx="243">
                  <c:v>43</c:v>
                </c:pt>
                <c:pt idx="244">
                  <c:v>67</c:v>
                </c:pt>
                <c:pt idx="245">
                  <c:v>35</c:v>
                </c:pt>
                <c:pt idx="246">
                  <c:v>150</c:v>
                </c:pt>
                <c:pt idx="247">
                  <c:v>45</c:v>
                </c:pt>
                <c:pt idx="248">
                  <c:v>29</c:v>
                </c:pt>
                <c:pt idx="249">
                  <c:v>44</c:v>
                </c:pt>
                <c:pt idx="250">
                  <c:v>198</c:v>
                </c:pt>
                <c:pt idx="251">
                  <c:v>143</c:v>
                </c:pt>
                <c:pt idx="252">
                  <c:v>50</c:v>
                </c:pt>
                <c:pt idx="253">
                  <c:v>199</c:v>
                </c:pt>
                <c:pt idx="254">
                  <c:v>195</c:v>
                </c:pt>
                <c:pt idx="255">
                  <c:v>11</c:v>
                </c:pt>
                <c:pt idx="256">
                  <c:v>48</c:v>
                </c:pt>
                <c:pt idx="257">
                  <c:v>34</c:v>
                </c:pt>
                <c:pt idx="258">
                  <c:v>37</c:v>
                </c:pt>
                <c:pt idx="259">
                  <c:v>24</c:v>
                </c:pt>
                <c:pt idx="260">
                  <c:v>98</c:v>
                </c:pt>
                <c:pt idx="261">
                  <c:v>77</c:v>
                </c:pt>
                <c:pt idx="262">
                  <c:v>49</c:v>
                </c:pt>
                <c:pt idx="263">
                  <c:v>37</c:v>
                </c:pt>
                <c:pt idx="264">
                  <c:v>172</c:v>
                </c:pt>
                <c:pt idx="265">
                  <c:v>151</c:v>
                </c:pt>
                <c:pt idx="266">
                  <c:v>125</c:v>
                </c:pt>
                <c:pt idx="267">
                  <c:v>3</c:v>
                </c:pt>
                <c:pt idx="268">
                  <c:v>69</c:v>
                </c:pt>
                <c:pt idx="269">
                  <c:v>103</c:v>
                </c:pt>
                <c:pt idx="270">
                  <c:v>127</c:v>
                </c:pt>
                <c:pt idx="271">
                  <c:v>13</c:v>
                </c:pt>
                <c:pt idx="272">
                  <c:v>128</c:v>
                </c:pt>
                <c:pt idx="273">
                  <c:v>79</c:v>
                </c:pt>
                <c:pt idx="274">
                  <c:v>50</c:v>
                </c:pt>
                <c:pt idx="275">
                  <c:v>153</c:v>
                </c:pt>
                <c:pt idx="276">
                  <c:v>129</c:v>
                </c:pt>
                <c:pt idx="277">
                  <c:v>60</c:v>
                </c:pt>
                <c:pt idx="278">
                  <c:v>70</c:v>
                </c:pt>
                <c:pt idx="279">
                  <c:v>113</c:v>
                </c:pt>
                <c:pt idx="280">
                  <c:v>1</c:v>
                </c:pt>
                <c:pt idx="281">
                  <c:v>43</c:v>
                </c:pt>
                <c:pt idx="282">
                  <c:v>146</c:v>
                </c:pt>
                <c:pt idx="283">
                  <c:v>69</c:v>
                </c:pt>
                <c:pt idx="284">
                  <c:v>94</c:v>
                </c:pt>
                <c:pt idx="285">
                  <c:v>119</c:v>
                </c:pt>
                <c:pt idx="286">
                  <c:v>115</c:v>
                </c:pt>
                <c:pt idx="287">
                  <c:v>173</c:v>
                </c:pt>
                <c:pt idx="288">
                  <c:v>176</c:v>
                </c:pt>
                <c:pt idx="289">
                  <c:v>82</c:v>
                </c:pt>
                <c:pt idx="290">
                  <c:v>139</c:v>
                </c:pt>
                <c:pt idx="291">
                  <c:v>10</c:v>
                </c:pt>
                <c:pt idx="292">
                  <c:v>145</c:v>
                </c:pt>
                <c:pt idx="293">
                  <c:v>132</c:v>
                </c:pt>
                <c:pt idx="294">
                  <c:v>76</c:v>
                </c:pt>
                <c:pt idx="295">
                  <c:v>43</c:v>
                </c:pt>
                <c:pt idx="296">
                  <c:v>26</c:v>
                </c:pt>
                <c:pt idx="297">
                  <c:v>190</c:v>
                </c:pt>
                <c:pt idx="298">
                  <c:v>113</c:v>
                </c:pt>
                <c:pt idx="299">
                  <c:v>151</c:v>
                </c:pt>
                <c:pt idx="300">
                  <c:v>191</c:v>
                </c:pt>
                <c:pt idx="301">
                  <c:v>166</c:v>
                </c:pt>
                <c:pt idx="302">
                  <c:v>96</c:v>
                </c:pt>
                <c:pt idx="303">
                  <c:v>89</c:v>
                </c:pt>
                <c:pt idx="304">
                  <c:v>55</c:v>
                </c:pt>
                <c:pt idx="305">
                  <c:v>58</c:v>
                </c:pt>
                <c:pt idx="306">
                  <c:v>137</c:v>
                </c:pt>
                <c:pt idx="307">
                  <c:v>135</c:v>
                </c:pt>
                <c:pt idx="308">
                  <c:v>56</c:v>
                </c:pt>
                <c:pt idx="309">
                  <c:v>82</c:v>
                </c:pt>
                <c:pt idx="310">
                  <c:v>197</c:v>
                </c:pt>
                <c:pt idx="311">
                  <c:v>86</c:v>
                </c:pt>
                <c:pt idx="312">
                  <c:v>21</c:v>
                </c:pt>
                <c:pt idx="313">
                  <c:v>160</c:v>
                </c:pt>
                <c:pt idx="314">
                  <c:v>72</c:v>
                </c:pt>
                <c:pt idx="315">
                  <c:v>55</c:v>
                </c:pt>
                <c:pt idx="316">
                  <c:v>147</c:v>
                </c:pt>
                <c:pt idx="317">
                  <c:v>98</c:v>
                </c:pt>
                <c:pt idx="318">
                  <c:v>106</c:v>
                </c:pt>
                <c:pt idx="319">
                  <c:v>120</c:v>
                </c:pt>
                <c:pt idx="320">
                  <c:v>127</c:v>
                </c:pt>
                <c:pt idx="321">
                  <c:v>163</c:v>
                </c:pt>
                <c:pt idx="322">
                  <c:v>101</c:v>
                </c:pt>
                <c:pt idx="323">
                  <c:v>65</c:v>
                </c:pt>
                <c:pt idx="324">
                  <c:v>132</c:v>
                </c:pt>
                <c:pt idx="325">
                  <c:v>120</c:v>
                </c:pt>
                <c:pt idx="326">
                  <c:v>35</c:v>
                </c:pt>
                <c:pt idx="327">
                  <c:v>106</c:v>
                </c:pt>
                <c:pt idx="328">
                  <c:v>179</c:v>
                </c:pt>
                <c:pt idx="329">
                  <c:v>135</c:v>
                </c:pt>
                <c:pt idx="330">
                  <c:v>48</c:v>
                </c:pt>
                <c:pt idx="331">
                  <c:v>153</c:v>
                </c:pt>
                <c:pt idx="332">
                  <c:v>14</c:v>
                </c:pt>
                <c:pt idx="333">
                  <c:v>132</c:v>
                </c:pt>
                <c:pt idx="334">
                  <c:v>98</c:v>
                </c:pt>
                <c:pt idx="335">
                  <c:v>175</c:v>
                </c:pt>
                <c:pt idx="336">
                  <c:v>85</c:v>
                </c:pt>
                <c:pt idx="337">
                  <c:v>191</c:v>
                </c:pt>
                <c:pt idx="338">
                  <c:v>124</c:v>
                </c:pt>
                <c:pt idx="339">
                  <c:v>70</c:v>
                </c:pt>
                <c:pt idx="340">
                  <c:v>151</c:v>
                </c:pt>
                <c:pt idx="341">
                  <c:v>106</c:v>
                </c:pt>
                <c:pt idx="342">
                  <c:v>12</c:v>
                </c:pt>
                <c:pt idx="343">
                  <c:v>162</c:v>
                </c:pt>
                <c:pt idx="344">
                  <c:v>31</c:v>
                </c:pt>
                <c:pt idx="345">
                  <c:v>127</c:v>
                </c:pt>
                <c:pt idx="346">
                  <c:v>94</c:v>
                </c:pt>
                <c:pt idx="347">
                  <c:v>143</c:v>
                </c:pt>
                <c:pt idx="348">
                  <c:v>128</c:v>
                </c:pt>
                <c:pt idx="349">
                  <c:v>97</c:v>
                </c:pt>
                <c:pt idx="350">
                  <c:v>32</c:v>
                </c:pt>
                <c:pt idx="351">
                  <c:v>97</c:v>
                </c:pt>
                <c:pt idx="352">
                  <c:v>165</c:v>
                </c:pt>
                <c:pt idx="353">
                  <c:v>187</c:v>
                </c:pt>
                <c:pt idx="354">
                  <c:v>7</c:v>
                </c:pt>
                <c:pt idx="355">
                  <c:v>186</c:v>
                </c:pt>
                <c:pt idx="356">
                  <c:v>147</c:v>
                </c:pt>
                <c:pt idx="357">
                  <c:v>37</c:v>
                </c:pt>
                <c:pt idx="358">
                  <c:v>130</c:v>
                </c:pt>
                <c:pt idx="359">
                  <c:v>52</c:v>
                </c:pt>
                <c:pt idx="360">
                  <c:v>158</c:v>
                </c:pt>
                <c:pt idx="361">
                  <c:v>3</c:v>
                </c:pt>
                <c:pt idx="362">
                  <c:v>10</c:v>
                </c:pt>
                <c:pt idx="363">
                  <c:v>72</c:v>
                </c:pt>
                <c:pt idx="364">
                  <c:v>71</c:v>
                </c:pt>
                <c:pt idx="365">
                  <c:v>170</c:v>
                </c:pt>
                <c:pt idx="366">
                  <c:v>199</c:v>
                </c:pt>
                <c:pt idx="367">
                  <c:v>52</c:v>
                </c:pt>
                <c:pt idx="368">
                  <c:v>177</c:v>
                </c:pt>
                <c:pt idx="369">
                  <c:v>176</c:v>
                </c:pt>
                <c:pt idx="370">
                  <c:v>175</c:v>
                </c:pt>
                <c:pt idx="371">
                  <c:v>126</c:v>
                </c:pt>
                <c:pt idx="372">
                  <c:v>146</c:v>
                </c:pt>
                <c:pt idx="373">
                  <c:v>68</c:v>
                </c:pt>
                <c:pt idx="374">
                  <c:v>78</c:v>
                </c:pt>
                <c:pt idx="375">
                  <c:v>8</c:v>
                </c:pt>
                <c:pt idx="376">
                  <c:v>134</c:v>
                </c:pt>
                <c:pt idx="377">
                  <c:v>193</c:v>
                </c:pt>
                <c:pt idx="378">
                  <c:v>1</c:v>
                </c:pt>
                <c:pt idx="379">
                  <c:v>154</c:v>
                </c:pt>
                <c:pt idx="380">
                  <c:v>184</c:v>
                </c:pt>
                <c:pt idx="381">
                  <c:v>55</c:v>
                </c:pt>
                <c:pt idx="382">
                  <c:v>2</c:v>
                </c:pt>
                <c:pt idx="383">
                  <c:v>17</c:v>
                </c:pt>
                <c:pt idx="384">
                  <c:v>130</c:v>
                </c:pt>
                <c:pt idx="385">
                  <c:v>94</c:v>
                </c:pt>
                <c:pt idx="386">
                  <c:v>35</c:v>
                </c:pt>
                <c:pt idx="387">
                  <c:v>66</c:v>
                </c:pt>
                <c:pt idx="388">
                  <c:v>93</c:v>
                </c:pt>
                <c:pt idx="389">
                  <c:v>88</c:v>
                </c:pt>
                <c:pt idx="390">
                  <c:v>12</c:v>
                </c:pt>
                <c:pt idx="391">
                  <c:v>122</c:v>
                </c:pt>
                <c:pt idx="392">
                  <c:v>107</c:v>
                </c:pt>
                <c:pt idx="393">
                  <c:v>24</c:v>
                </c:pt>
                <c:pt idx="394">
                  <c:v>112</c:v>
                </c:pt>
                <c:pt idx="395">
                  <c:v>5</c:v>
                </c:pt>
                <c:pt idx="396">
                  <c:v>178</c:v>
                </c:pt>
                <c:pt idx="397">
                  <c:v>188</c:v>
                </c:pt>
                <c:pt idx="398">
                  <c:v>104</c:v>
                </c:pt>
                <c:pt idx="399">
                  <c:v>50</c:v>
                </c:pt>
                <c:pt idx="400">
                  <c:v>61</c:v>
                </c:pt>
                <c:pt idx="401">
                  <c:v>135</c:v>
                </c:pt>
                <c:pt idx="402">
                  <c:v>66</c:v>
                </c:pt>
                <c:pt idx="403">
                  <c:v>71</c:v>
                </c:pt>
                <c:pt idx="404">
                  <c:v>23</c:v>
                </c:pt>
                <c:pt idx="405">
                  <c:v>50</c:v>
                </c:pt>
                <c:pt idx="406">
                  <c:v>122</c:v>
                </c:pt>
                <c:pt idx="407">
                  <c:v>92</c:v>
                </c:pt>
                <c:pt idx="408">
                  <c:v>181</c:v>
                </c:pt>
                <c:pt idx="409">
                  <c:v>104</c:v>
                </c:pt>
                <c:pt idx="410">
                  <c:v>79</c:v>
                </c:pt>
                <c:pt idx="411">
                  <c:v>190</c:v>
                </c:pt>
                <c:pt idx="412">
                  <c:v>196</c:v>
                </c:pt>
                <c:pt idx="413">
                  <c:v>153</c:v>
                </c:pt>
                <c:pt idx="414">
                  <c:v>148</c:v>
                </c:pt>
                <c:pt idx="415">
                  <c:v>66</c:v>
                </c:pt>
                <c:pt idx="416">
                  <c:v>21</c:v>
                </c:pt>
                <c:pt idx="417">
                  <c:v>113</c:v>
                </c:pt>
                <c:pt idx="418">
                  <c:v>19</c:v>
                </c:pt>
                <c:pt idx="419">
                  <c:v>13</c:v>
                </c:pt>
                <c:pt idx="420">
                  <c:v>160</c:v>
                </c:pt>
                <c:pt idx="421">
                  <c:v>114</c:v>
                </c:pt>
                <c:pt idx="422">
                  <c:v>173</c:v>
                </c:pt>
                <c:pt idx="423">
                  <c:v>10</c:v>
                </c:pt>
                <c:pt idx="424">
                  <c:v>83</c:v>
                </c:pt>
                <c:pt idx="425">
                  <c:v>23</c:v>
                </c:pt>
                <c:pt idx="426">
                  <c:v>159</c:v>
                </c:pt>
                <c:pt idx="427">
                  <c:v>121</c:v>
                </c:pt>
                <c:pt idx="428">
                  <c:v>61</c:v>
                </c:pt>
                <c:pt idx="429">
                  <c:v>178</c:v>
                </c:pt>
                <c:pt idx="430">
                  <c:v>191</c:v>
                </c:pt>
                <c:pt idx="431">
                  <c:v>19</c:v>
                </c:pt>
                <c:pt idx="432">
                  <c:v>87</c:v>
                </c:pt>
                <c:pt idx="433">
                  <c:v>3</c:v>
                </c:pt>
                <c:pt idx="434">
                  <c:v>22</c:v>
                </c:pt>
                <c:pt idx="435">
                  <c:v>77</c:v>
                </c:pt>
                <c:pt idx="436">
                  <c:v>196</c:v>
                </c:pt>
                <c:pt idx="437">
                  <c:v>179</c:v>
                </c:pt>
                <c:pt idx="438">
                  <c:v>15</c:v>
                </c:pt>
                <c:pt idx="439">
                  <c:v>106</c:v>
                </c:pt>
                <c:pt idx="440">
                  <c:v>121</c:v>
                </c:pt>
                <c:pt idx="441">
                  <c:v>47</c:v>
                </c:pt>
                <c:pt idx="442">
                  <c:v>76</c:v>
                </c:pt>
                <c:pt idx="443">
                  <c:v>57</c:v>
                </c:pt>
                <c:pt idx="444">
                  <c:v>154</c:v>
                </c:pt>
                <c:pt idx="445">
                  <c:v>38</c:v>
                </c:pt>
                <c:pt idx="446">
                  <c:v>147</c:v>
                </c:pt>
                <c:pt idx="447">
                  <c:v>159</c:v>
                </c:pt>
                <c:pt idx="448">
                  <c:v>168</c:v>
                </c:pt>
                <c:pt idx="449">
                  <c:v>147</c:v>
                </c:pt>
                <c:pt idx="450">
                  <c:v>110</c:v>
                </c:pt>
                <c:pt idx="451">
                  <c:v>3</c:v>
                </c:pt>
                <c:pt idx="452">
                  <c:v>192</c:v>
                </c:pt>
                <c:pt idx="453">
                  <c:v>24</c:v>
                </c:pt>
                <c:pt idx="454">
                  <c:v>34</c:v>
                </c:pt>
                <c:pt idx="455">
                  <c:v>138</c:v>
                </c:pt>
                <c:pt idx="456">
                  <c:v>36</c:v>
                </c:pt>
                <c:pt idx="457">
                  <c:v>166</c:v>
                </c:pt>
                <c:pt idx="458">
                  <c:v>74</c:v>
                </c:pt>
                <c:pt idx="459">
                  <c:v>26</c:v>
                </c:pt>
                <c:pt idx="460">
                  <c:v>25</c:v>
                </c:pt>
                <c:pt idx="461">
                  <c:v>40</c:v>
                </c:pt>
                <c:pt idx="462">
                  <c:v>116</c:v>
                </c:pt>
                <c:pt idx="463">
                  <c:v>161</c:v>
                </c:pt>
                <c:pt idx="464">
                  <c:v>121</c:v>
                </c:pt>
                <c:pt idx="465">
                  <c:v>12</c:v>
                </c:pt>
                <c:pt idx="466">
                  <c:v>96</c:v>
                </c:pt>
                <c:pt idx="467">
                  <c:v>108</c:v>
                </c:pt>
                <c:pt idx="468">
                  <c:v>178</c:v>
                </c:pt>
                <c:pt idx="469">
                  <c:v>128</c:v>
                </c:pt>
                <c:pt idx="470">
                  <c:v>152</c:v>
                </c:pt>
                <c:pt idx="471">
                  <c:v>115</c:v>
                </c:pt>
                <c:pt idx="472">
                  <c:v>132</c:v>
                </c:pt>
                <c:pt idx="473">
                  <c:v>30</c:v>
                </c:pt>
                <c:pt idx="474">
                  <c:v>88</c:v>
                </c:pt>
                <c:pt idx="475">
                  <c:v>200</c:v>
                </c:pt>
                <c:pt idx="476">
                  <c:v>5</c:v>
                </c:pt>
                <c:pt idx="477">
                  <c:v>9</c:v>
                </c:pt>
                <c:pt idx="478">
                  <c:v>150</c:v>
                </c:pt>
                <c:pt idx="479">
                  <c:v>5</c:v>
                </c:pt>
                <c:pt idx="480">
                  <c:v>174</c:v>
                </c:pt>
                <c:pt idx="481">
                  <c:v>14</c:v>
                </c:pt>
                <c:pt idx="482">
                  <c:v>94</c:v>
                </c:pt>
                <c:pt idx="483">
                  <c:v>137</c:v>
                </c:pt>
                <c:pt idx="484">
                  <c:v>5</c:v>
                </c:pt>
                <c:pt idx="485">
                  <c:v>88</c:v>
                </c:pt>
                <c:pt idx="486">
                  <c:v>89</c:v>
                </c:pt>
                <c:pt idx="487">
                  <c:v>70</c:v>
                </c:pt>
                <c:pt idx="488">
                  <c:v>196</c:v>
                </c:pt>
                <c:pt idx="489">
                  <c:v>140</c:v>
                </c:pt>
                <c:pt idx="490">
                  <c:v>180</c:v>
                </c:pt>
                <c:pt idx="491">
                  <c:v>166</c:v>
                </c:pt>
                <c:pt idx="492">
                  <c:v>147</c:v>
                </c:pt>
                <c:pt idx="493">
                  <c:v>36</c:v>
                </c:pt>
                <c:pt idx="494">
                  <c:v>173</c:v>
                </c:pt>
                <c:pt idx="495">
                  <c:v>11</c:v>
                </c:pt>
                <c:pt idx="496">
                  <c:v>3</c:v>
                </c:pt>
                <c:pt idx="497">
                  <c:v>199</c:v>
                </c:pt>
                <c:pt idx="498">
                  <c:v>31</c:v>
                </c:pt>
                <c:pt idx="499">
                  <c:v>199</c:v>
                </c:pt>
                <c:pt idx="500">
                  <c:v>165</c:v>
                </c:pt>
                <c:pt idx="501">
                  <c:v>180</c:v>
                </c:pt>
                <c:pt idx="502">
                  <c:v>76</c:v>
                </c:pt>
                <c:pt idx="503">
                  <c:v>68</c:v>
                </c:pt>
                <c:pt idx="504">
                  <c:v>192</c:v>
                </c:pt>
                <c:pt idx="505">
                  <c:v>118</c:v>
                </c:pt>
                <c:pt idx="506">
                  <c:v>141</c:v>
                </c:pt>
                <c:pt idx="507">
                  <c:v>187</c:v>
                </c:pt>
                <c:pt idx="508">
                  <c:v>50</c:v>
                </c:pt>
                <c:pt idx="509">
                  <c:v>23</c:v>
                </c:pt>
                <c:pt idx="510">
                  <c:v>32</c:v>
                </c:pt>
                <c:pt idx="511">
                  <c:v>105</c:v>
                </c:pt>
                <c:pt idx="512">
                  <c:v>171</c:v>
                </c:pt>
                <c:pt idx="513">
                  <c:v>151</c:v>
                </c:pt>
                <c:pt idx="514">
                  <c:v>25</c:v>
                </c:pt>
                <c:pt idx="515">
                  <c:v>55</c:v>
                </c:pt>
                <c:pt idx="516">
                  <c:v>89</c:v>
                </c:pt>
                <c:pt idx="517">
                  <c:v>149</c:v>
                </c:pt>
                <c:pt idx="518">
                  <c:v>126</c:v>
                </c:pt>
                <c:pt idx="519">
                  <c:v>183</c:v>
                </c:pt>
                <c:pt idx="520">
                  <c:v>25</c:v>
                </c:pt>
                <c:pt idx="521">
                  <c:v>81</c:v>
                </c:pt>
                <c:pt idx="522">
                  <c:v>15</c:v>
                </c:pt>
                <c:pt idx="523">
                  <c:v>166</c:v>
                </c:pt>
                <c:pt idx="524">
                  <c:v>6</c:v>
                </c:pt>
                <c:pt idx="525">
                  <c:v>7</c:v>
                </c:pt>
                <c:pt idx="526">
                  <c:v>175</c:v>
                </c:pt>
                <c:pt idx="527">
                  <c:v>35</c:v>
                </c:pt>
                <c:pt idx="528">
                  <c:v>35</c:v>
                </c:pt>
                <c:pt idx="529">
                  <c:v>199</c:v>
                </c:pt>
                <c:pt idx="530">
                  <c:v>80</c:v>
                </c:pt>
                <c:pt idx="531">
                  <c:v>118</c:v>
                </c:pt>
                <c:pt idx="532">
                  <c:v>83</c:v>
                </c:pt>
                <c:pt idx="533">
                  <c:v>35</c:v>
                </c:pt>
                <c:pt idx="534">
                  <c:v>67</c:v>
                </c:pt>
                <c:pt idx="535">
                  <c:v>54</c:v>
                </c:pt>
                <c:pt idx="536">
                  <c:v>25</c:v>
                </c:pt>
                <c:pt idx="537">
                  <c:v>91</c:v>
                </c:pt>
                <c:pt idx="538">
                  <c:v>174</c:v>
                </c:pt>
                <c:pt idx="539">
                  <c:v>149</c:v>
                </c:pt>
                <c:pt idx="540">
                  <c:v>6</c:v>
                </c:pt>
                <c:pt idx="541">
                  <c:v>162</c:v>
                </c:pt>
                <c:pt idx="542">
                  <c:v>61</c:v>
                </c:pt>
                <c:pt idx="543">
                  <c:v>128</c:v>
                </c:pt>
                <c:pt idx="544">
                  <c:v>189</c:v>
                </c:pt>
                <c:pt idx="545">
                  <c:v>124</c:v>
                </c:pt>
                <c:pt idx="546">
                  <c:v>27</c:v>
                </c:pt>
                <c:pt idx="547">
                  <c:v>172</c:v>
                </c:pt>
                <c:pt idx="548">
                  <c:v>86</c:v>
                </c:pt>
                <c:pt idx="549">
                  <c:v>158</c:v>
                </c:pt>
                <c:pt idx="550">
                  <c:v>93</c:v>
                </c:pt>
                <c:pt idx="551">
                  <c:v>166</c:v>
                </c:pt>
                <c:pt idx="552">
                  <c:v>114</c:v>
                </c:pt>
                <c:pt idx="553">
                  <c:v>183</c:v>
                </c:pt>
                <c:pt idx="554">
                  <c:v>187</c:v>
                </c:pt>
                <c:pt idx="555">
                  <c:v>68</c:v>
                </c:pt>
                <c:pt idx="556">
                  <c:v>108</c:v>
                </c:pt>
                <c:pt idx="557">
                  <c:v>125</c:v>
                </c:pt>
                <c:pt idx="558">
                  <c:v>22</c:v>
                </c:pt>
                <c:pt idx="559">
                  <c:v>145</c:v>
                </c:pt>
                <c:pt idx="560">
                  <c:v>127</c:v>
                </c:pt>
                <c:pt idx="561">
                  <c:v>60</c:v>
                </c:pt>
                <c:pt idx="562">
                  <c:v>70</c:v>
                </c:pt>
                <c:pt idx="563">
                  <c:v>13</c:v>
                </c:pt>
                <c:pt idx="564">
                  <c:v>68</c:v>
                </c:pt>
                <c:pt idx="565">
                  <c:v>164</c:v>
                </c:pt>
                <c:pt idx="566">
                  <c:v>16</c:v>
                </c:pt>
                <c:pt idx="567">
                  <c:v>98</c:v>
                </c:pt>
                <c:pt idx="568">
                  <c:v>59</c:v>
                </c:pt>
                <c:pt idx="569">
                  <c:v>101</c:v>
                </c:pt>
                <c:pt idx="570">
                  <c:v>11</c:v>
                </c:pt>
                <c:pt idx="571">
                  <c:v>140</c:v>
                </c:pt>
                <c:pt idx="572">
                  <c:v>93</c:v>
                </c:pt>
                <c:pt idx="573">
                  <c:v>77</c:v>
                </c:pt>
                <c:pt idx="574">
                  <c:v>67</c:v>
                </c:pt>
                <c:pt idx="575">
                  <c:v>163</c:v>
                </c:pt>
                <c:pt idx="576">
                  <c:v>99</c:v>
                </c:pt>
                <c:pt idx="577">
                  <c:v>152</c:v>
                </c:pt>
                <c:pt idx="578">
                  <c:v>51</c:v>
                </c:pt>
                <c:pt idx="579">
                  <c:v>162</c:v>
                </c:pt>
                <c:pt idx="580">
                  <c:v>82</c:v>
                </c:pt>
                <c:pt idx="581">
                  <c:v>30</c:v>
                </c:pt>
                <c:pt idx="582">
                  <c:v>4</c:v>
                </c:pt>
                <c:pt idx="583">
                  <c:v>191</c:v>
                </c:pt>
                <c:pt idx="584">
                  <c:v>40</c:v>
                </c:pt>
                <c:pt idx="585">
                  <c:v>11</c:v>
                </c:pt>
                <c:pt idx="586">
                  <c:v>40</c:v>
                </c:pt>
                <c:pt idx="587">
                  <c:v>12</c:v>
                </c:pt>
                <c:pt idx="588">
                  <c:v>172</c:v>
                </c:pt>
                <c:pt idx="589">
                  <c:v>65</c:v>
                </c:pt>
                <c:pt idx="590">
                  <c:v>42</c:v>
                </c:pt>
                <c:pt idx="591">
                  <c:v>16</c:v>
                </c:pt>
                <c:pt idx="592">
                  <c:v>71</c:v>
                </c:pt>
                <c:pt idx="593">
                  <c:v>173</c:v>
                </c:pt>
                <c:pt idx="594">
                  <c:v>53</c:v>
                </c:pt>
                <c:pt idx="595">
                  <c:v>66</c:v>
                </c:pt>
                <c:pt idx="596">
                  <c:v>78</c:v>
                </c:pt>
                <c:pt idx="597">
                  <c:v>115</c:v>
                </c:pt>
                <c:pt idx="598">
                  <c:v>188</c:v>
                </c:pt>
                <c:pt idx="599">
                  <c:v>151</c:v>
                </c:pt>
                <c:pt idx="600">
                  <c:v>154</c:v>
                </c:pt>
                <c:pt idx="601">
                  <c:v>29</c:v>
                </c:pt>
                <c:pt idx="602">
                  <c:v>41</c:v>
                </c:pt>
                <c:pt idx="603">
                  <c:v>200</c:v>
                </c:pt>
                <c:pt idx="604">
                  <c:v>53</c:v>
                </c:pt>
                <c:pt idx="605">
                  <c:v>144</c:v>
                </c:pt>
                <c:pt idx="606">
                  <c:v>154</c:v>
                </c:pt>
                <c:pt idx="607">
                  <c:v>46</c:v>
                </c:pt>
                <c:pt idx="608">
                  <c:v>189</c:v>
                </c:pt>
                <c:pt idx="609">
                  <c:v>153</c:v>
                </c:pt>
                <c:pt idx="610">
                  <c:v>160</c:v>
                </c:pt>
                <c:pt idx="611">
                  <c:v>15</c:v>
                </c:pt>
                <c:pt idx="612">
                  <c:v>11</c:v>
                </c:pt>
                <c:pt idx="613">
                  <c:v>158</c:v>
                </c:pt>
                <c:pt idx="614">
                  <c:v>160</c:v>
                </c:pt>
                <c:pt idx="615">
                  <c:v>163</c:v>
                </c:pt>
                <c:pt idx="616">
                  <c:v>46</c:v>
                </c:pt>
                <c:pt idx="617">
                  <c:v>65</c:v>
                </c:pt>
                <c:pt idx="618">
                  <c:v>143</c:v>
                </c:pt>
                <c:pt idx="619">
                  <c:v>20</c:v>
                </c:pt>
                <c:pt idx="620">
                  <c:v>87</c:v>
                </c:pt>
                <c:pt idx="621">
                  <c:v>89</c:v>
                </c:pt>
                <c:pt idx="622">
                  <c:v>165</c:v>
                </c:pt>
                <c:pt idx="623">
                  <c:v>141</c:v>
                </c:pt>
                <c:pt idx="624">
                  <c:v>139</c:v>
                </c:pt>
                <c:pt idx="625">
                  <c:v>39</c:v>
                </c:pt>
                <c:pt idx="626">
                  <c:v>182</c:v>
                </c:pt>
                <c:pt idx="627">
                  <c:v>132</c:v>
                </c:pt>
                <c:pt idx="628">
                  <c:v>197</c:v>
                </c:pt>
                <c:pt idx="629">
                  <c:v>28</c:v>
                </c:pt>
                <c:pt idx="630">
                  <c:v>93</c:v>
                </c:pt>
                <c:pt idx="631">
                  <c:v>105</c:v>
                </c:pt>
                <c:pt idx="632">
                  <c:v>168</c:v>
                </c:pt>
                <c:pt idx="633">
                  <c:v>2</c:v>
                </c:pt>
                <c:pt idx="634">
                  <c:v>109</c:v>
                </c:pt>
                <c:pt idx="635">
                  <c:v>27</c:v>
                </c:pt>
                <c:pt idx="636">
                  <c:v>95</c:v>
                </c:pt>
                <c:pt idx="637">
                  <c:v>187</c:v>
                </c:pt>
                <c:pt idx="638">
                  <c:v>152</c:v>
                </c:pt>
                <c:pt idx="639">
                  <c:v>166</c:v>
                </c:pt>
                <c:pt idx="640">
                  <c:v>65</c:v>
                </c:pt>
                <c:pt idx="641">
                  <c:v>174</c:v>
                </c:pt>
                <c:pt idx="642">
                  <c:v>82</c:v>
                </c:pt>
                <c:pt idx="643">
                  <c:v>103</c:v>
                </c:pt>
                <c:pt idx="644">
                  <c:v>48</c:v>
                </c:pt>
                <c:pt idx="645">
                  <c:v>18</c:v>
                </c:pt>
                <c:pt idx="646">
                  <c:v>104</c:v>
                </c:pt>
                <c:pt idx="647">
                  <c:v>79</c:v>
                </c:pt>
                <c:pt idx="648">
                  <c:v>107</c:v>
                </c:pt>
                <c:pt idx="649">
                  <c:v>187</c:v>
                </c:pt>
                <c:pt idx="650">
                  <c:v>30</c:v>
                </c:pt>
                <c:pt idx="651">
                  <c:v>196</c:v>
                </c:pt>
                <c:pt idx="652">
                  <c:v>59</c:v>
                </c:pt>
                <c:pt idx="653">
                  <c:v>5</c:v>
                </c:pt>
                <c:pt idx="654">
                  <c:v>125</c:v>
                </c:pt>
                <c:pt idx="655">
                  <c:v>16</c:v>
                </c:pt>
                <c:pt idx="656">
                  <c:v>83</c:v>
                </c:pt>
                <c:pt idx="657">
                  <c:v>103</c:v>
                </c:pt>
                <c:pt idx="658">
                  <c:v>159</c:v>
                </c:pt>
                <c:pt idx="659">
                  <c:v>54</c:v>
                </c:pt>
                <c:pt idx="660">
                  <c:v>66</c:v>
                </c:pt>
                <c:pt idx="661">
                  <c:v>20</c:v>
                </c:pt>
                <c:pt idx="662">
                  <c:v>127</c:v>
                </c:pt>
                <c:pt idx="663">
                  <c:v>164</c:v>
                </c:pt>
                <c:pt idx="664">
                  <c:v>176</c:v>
                </c:pt>
                <c:pt idx="665">
                  <c:v>46</c:v>
                </c:pt>
                <c:pt idx="666">
                  <c:v>19</c:v>
                </c:pt>
                <c:pt idx="667">
                  <c:v>138</c:v>
                </c:pt>
                <c:pt idx="668">
                  <c:v>10</c:v>
                </c:pt>
                <c:pt idx="669">
                  <c:v>13</c:v>
                </c:pt>
                <c:pt idx="670">
                  <c:v>117</c:v>
                </c:pt>
                <c:pt idx="671">
                  <c:v>105</c:v>
                </c:pt>
                <c:pt idx="672">
                  <c:v>165</c:v>
                </c:pt>
                <c:pt idx="673">
                  <c:v>200</c:v>
                </c:pt>
                <c:pt idx="674">
                  <c:v>198</c:v>
                </c:pt>
                <c:pt idx="675">
                  <c:v>10</c:v>
                </c:pt>
                <c:pt idx="676">
                  <c:v>55</c:v>
                </c:pt>
                <c:pt idx="677">
                  <c:v>134</c:v>
                </c:pt>
                <c:pt idx="678">
                  <c:v>137</c:v>
                </c:pt>
                <c:pt idx="679">
                  <c:v>27</c:v>
                </c:pt>
                <c:pt idx="680">
                  <c:v>91</c:v>
                </c:pt>
                <c:pt idx="681">
                  <c:v>25</c:v>
                </c:pt>
                <c:pt idx="682">
                  <c:v>147</c:v>
                </c:pt>
                <c:pt idx="683">
                  <c:v>151</c:v>
                </c:pt>
                <c:pt idx="684">
                  <c:v>159</c:v>
                </c:pt>
                <c:pt idx="685">
                  <c:v>113</c:v>
                </c:pt>
                <c:pt idx="686">
                  <c:v>116</c:v>
                </c:pt>
                <c:pt idx="687">
                  <c:v>82</c:v>
                </c:pt>
                <c:pt idx="688">
                  <c:v>181</c:v>
                </c:pt>
                <c:pt idx="689">
                  <c:v>62</c:v>
                </c:pt>
                <c:pt idx="690">
                  <c:v>146</c:v>
                </c:pt>
                <c:pt idx="691">
                  <c:v>172</c:v>
                </c:pt>
                <c:pt idx="692">
                  <c:v>94</c:v>
                </c:pt>
                <c:pt idx="693">
                  <c:v>97</c:v>
                </c:pt>
                <c:pt idx="694">
                  <c:v>147</c:v>
                </c:pt>
                <c:pt idx="695">
                  <c:v>123</c:v>
                </c:pt>
                <c:pt idx="696">
                  <c:v>46</c:v>
                </c:pt>
                <c:pt idx="697">
                  <c:v>93</c:v>
                </c:pt>
                <c:pt idx="698">
                  <c:v>47</c:v>
                </c:pt>
                <c:pt idx="699">
                  <c:v>12</c:v>
                </c:pt>
                <c:pt idx="700">
                  <c:v>138</c:v>
                </c:pt>
                <c:pt idx="701">
                  <c:v>102</c:v>
                </c:pt>
                <c:pt idx="702">
                  <c:v>98</c:v>
                </c:pt>
                <c:pt idx="703">
                  <c:v>127</c:v>
                </c:pt>
                <c:pt idx="704">
                  <c:v>84</c:v>
                </c:pt>
                <c:pt idx="705">
                  <c:v>128</c:v>
                </c:pt>
                <c:pt idx="706">
                  <c:v>183</c:v>
                </c:pt>
                <c:pt idx="707">
                  <c:v>150</c:v>
                </c:pt>
                <c:pt idx="708">
                  <c:v>38</c:v>
                </c:pt>
                <c:pt idx="709">
                  <c:v>81</c:v>
                </c:pt>
                <c:pt idx="710">
                  <c:v>176</c:v>
                </c:pt>
                <c:pt idx="711">
                  <c:v>180</c:v>
                </c:pt>
                <c:pt idx="712">
                  <c:v>64</c:v>
                </c:pt>
                <c:pt idx="713">
                  <c:v>144</c:v>
                </c:pt>
                <c:pt idx="714">
                  <c:v>153</c:v>
                </c:pt>
                <c:pt idx="715">
                  <c:v>57</c:v>
                </c:pt>
                <c:pt idx="716">
                  <c:v>182</c:v>
                </c:pt>
                <c:pt idx="717">
                  <c:v>1</c:v>
                </c:pt>
                <c:pt idx="718">
                  <c:v>177</c:v>
                </c:pt>
                <c:pt idx="719">
                  <c:v>71</c:v>
                </c:pt>
                <c:pt idx="720">
                  <c:v>193</c:v>
                </c:pt>
                <c:pt idx="721">
                  <c:v>131</c:v>
                </c:pt>
                <c:pt idx="722">
                  <c:v>181</c:v>
                </c:pt>
                <c:pt idx="723">
                  <c:v>110</c:v>
                </c:pt>
                <c:pt idx="724">
                  <c:v>60</c:v>
                </c:pt>
                <c:pt idx="725">
                  <c:v>178</c:v>
                </c:pt>
                <c:pt idx="726">
                  <c:v>94</c:v>
                </c:pt>
                <c:pt idx="727">
                  <c:v>100</c:v>
                </c:pt>
                <c:pt idx="728">
                  <c:v>23</c:v>
                </c:pt>
                <c:pt idx="729">
                  <c:v>29</c:v>
                </c:pt>
                <c:pt idx="730">
                  <c:v>43</c:v>
                </c:pt>
                <c:pt idx="731">
                  <c:v>102</c:v>
                </c:pt>
                <c:pt idx="732">
                  <c:v>118</c:v>
                </c:pt>
                <c:pt idx="733">
                  <c:v>46</c:v>
                </c:pt>
                <c:pt idx="734">
                  <c:v>120</c:v>
                </c:pt>
                <c:pt idx="735">
                  <c:v>83</c:v>
                </c:pt>
                <c:pt idx="736">
                  <c:v>150</c:v>
                </c:pt>
                <c:pt idx="737">
                  <c:v>130</c:v>
                </c:pt>
                <c:pt idx="738">
                  <c:v>55</c:v>
                </c:pt>
                <c:pt idx="739">
                  <c:v>59</c:v>
                </c:pt>
                <c:pt idx="740">
                  <c:v>41</c:v>
                </c:pt>
                <c:pt idx="741">
                  <c:v>151</c:v>
                </c:pt>
                <c:pt idx="742">
                  <c:v>1</c:v>
                </c:pt>
                <c:pt idx="743">
                  <c:v>174</c:v>
                </c:pt>
                <c:pt idx="744">
                  <c:v>175</c:v>
                </c:pt>
                <c:pt idx="745">
                  <c:v>140</c:v>
                </c:pt>
                <c:pt idx="746">
                  <c:v>114</c:v>
                </c:pt>
                <c:pt idx="747">
                  <c:v>98</c:v>
                </c:pt>
                <c:pt idx="748">
                  <c:v>117</c:v>
                </c:pt>
                <c:pt idx="749">
                  <c:v>17</c:v>
                </c:pt>
                <c:pt idx="750">
                  <c:v>72</c:v>
                </c:pt>
                <c:pt idx="751">
                  <c:v>7</c:v>
                </c:pt>
                <c:pt idx="752">
                  <c:v>12</c:v>
                </c:pt>
                <c:pt idx="753">
                  <c:v>129</c:v>
                </c:pt>
                <c:pt idx="754">
                  <c:v>48</c:v>
                </c:pt>
                <c:pt idx="755">
                  <c:v>181</c:v>
                </c:pt>
                <c:pt idx="756">
                  <c:v>168</c:v>
                </c:pt>
                <c:pt idx="757">
                  <c:v>152</c:v>
                </c:pt>
                <c:pt idx="758">
                  <c:v>74</c:v>
                </c:pt>
                <c:pt idx="759">
                  <c:v>59</c:v>
                </c:pt>
                <c:pt idx="760">
                  <c:v>125</c:v>
                </c:pt>
                <c:pt idx="761">
                  <c:v>137</c:v>
                </c:pt>
                <c:pt idx="762">
                  <c:v>85</c:v>
                </c:pt>
                <c:pt idx="763">
                  <c:v>106</c:v>
                </c:pt>
                <c:pt idx="764">
                  <c:v>161</c:v>
                </c:pt>
                <c:pt idx="765">
                  <c:v>141</c:v>
                </c:pt>
                <c:pt idx="766">
                  <c:v>130</c:v>
                </c:pt>
                <c:pt idx="767">
                  <c:v>168</c:v>
                </c:pt>
                <c:pt idx="768">
                  <c:v>147</c:v>
                </c:pt>
                <c:pt idx="769">
                  <c:v>170</c:v>
                </c:pt>
                <c:pt idx="770">
                  <c:v>50</c:v>
                </c:pt>
                <c:pt idx="771">
                  <c:v>66</c:v>
                </c:pt>
                <c:pt idx="772">
                  <c:v>157</c:v>
                </c:pt>
                <c:pt idx="773">
                  <c:v>191</c:v>
                </c:pt>
                <c:pt idx="774">
                  <c:v>25</c:v>
                </c:pt>
                <c:pt idx="775">
                  <c:v>97</c:v>
                </c:pt>
                <c:pt idx="776">
                  <c:v>129</c:v>
                </c:pt>
                <c:pt idx="777">
                  <c:v>134</c:v>
                </c:pt>
                <c:pt idx="778">
                  <c:v>153</c:v>
                </c:pt>
                <c:pt idx="779">
                  <c:v>138</c:v>
                </c:pt>
                <c:pt idx="780">
                  <c:v>92</c:v>
                </c:pt>
                <c:pt idx="781">
                  <c:v>133</c:v>
                </c:pt>
                <c:pt idx="782">
                  <c:v>138</c:v>
                </c:pt>
                <c:pt idx="783">
                  <c:v>14</c:v>
                </c:pt>
                <c:pt idx="784">
                  <c:v>42</c:v>
                </c:pt>
                <c:pt idx="785">
                  <c:v>32</c:v>
                </c:pt>
                <c:pt idx="786">
                  <c:v>4</c:v>
                </c:pt>
                <c:pt idx="787">
                  <c:v>118</c:v>
                </c:pt>
                <c:pt idx="788">
                  <c:v>79</c:v>
                </c:pt>
                <c:pt idx="789">
                  <c:v>98</c:v>
                </c:pt>
                <c:pt idx="790">
                  <c:v>107</c:v>
                </c:pt>
                <c:pt idx="791">
                  <c:v>38</c:v>
                </c:pt>
                <c:pt idx="792">
                  <c:v>78</c:v>
                </c:pt>
                <c:pt idx="793">
                  <c:v>110</c:v>
                </c:pt>
                <c:pt idx="794">
                  <c:v>177</c:v>
                </c:pt>
                <c:pt idx="795">
                  <c:v>52</c:v>
                </c:pt>
                <c:pt idx="796">
                  <c:v>50</c:v>
                </c:pt>
                <c:pt idx="797">
                  <c:v>2</c:v>
                </c:pt>
                <c:pt idx="798">
                  <c:v>153</c:v>
                </c:pt>
                <c:pt idx="799">
                  <c:v>71</c:v>
                </c:pt>
                <c:pt idx="800">
                  <c:v>18</c:v>
                </c:pt>
                <c:pt idx="801">
                  <c:v>85</c:v>
                </c:pt>
                <c:pt idx="802">
                  <c:v>75</c:v>
                </c:pt>
                <c:pt idx="803">
                  <c:v>53</c:v>
                </c:pt>
                <c:pt idx="804">
                  <c:v>22</c:v>
                </c:pt>
                <c:pt idx="805">
                  <c:v>131</c:v>
                </c:pt>
                <c:pt idx="806">
                  <c:v>26</c:v>
                </c:pt>
                <c:pt idx="807">
                  <c:v>69</c:v>
                </c:pt>
                <c:pt idx="808">
                  <c:v>41</c:v>
                </c:pt>
                <c:pt idx="809">
                  <c:v>84</c:v>
                </c:pt>
                <c:pt idx="810">
                  <c:v>81</c:v>
                </c:pt>
                <c:pt idx="811">
                  <c:v>98</c:v>
                </c:pt>
                <c:pt idx="812">
                  <c:v>111</c:v>
                </c:pt>
                <c:pt idx="813">
                  <c:v>130</c:v>
                </c:pt>
                <c:pt idx="814">
                  <c:v>197</c:v>
                </c:pt>
                <c:pt idx="815">
                  <c:v>16</c:v>
                </c:pt>
                <c:pt idx="816">
                  <c:v>51</c:v>
                </c:pt>
                <c:pt idx="817">
                  <c:v>6</c:v>
                </c:pt>
                <c:pt idx="818">
                  <c:v>18</c:v>
                </c:pt>
                <c:pt idx="819">
                  <c:v>2</c:v>
                </c:pt>
                <c:pt idx="820">
                  <c:v>78</c:v>
                </c:pt>
                <c:pt idx="821">
                  <c:v>82</c:v>
                </c:pt>
                <c:pt idx="822">
                  <c:v>181</c:v>
                </c:pt>
                <c:pt idx="823">
                  <c:v>100</c:v>
                </c:pt>
                <c:pt idx="824">
                  <c:v>7</c:v>
                </c:pt>
                <c:pt idx="825">
                  <c:v>136</c:v>
                </c:pt>
                <c:pt idx="826">
                  <c:v>136</c:v>
                </c:pt>
                <c:pt idx="827">
                  <c:v>171</c:v>
                </c:pt>
                <c:pt idx="828">
                  <c:v>110</c:v>
                </c:pt>
                <c:pt idx="829">
                  <c:v>183</c:v>
                </c:pt>
                <c:pt idx="830">
                  <c:v>101</c:v>
                </c:pt>
                <c:pt idx="831">
                  <c:v>87</c:v>
                </c:pt>
                <c:pt idx="832">
                  <c:v>187</c:v>
                </c:pt>
                <c:pt idx="833">
                  <c:v>96</c:v>
                </c:pt>
                <c:pt idx="834">
                  <c:v>159</c:v>
                </c:pt>
                <c:pt idx="835">
                  <c:v>188</c:v>
                </c:pt>
                <c:pt idx="836">
                  <c:v>145</c:v>
                </c:pt>
                <c:pt idx="837">
                  <c:v>148</c:v>
                </c:pt>
                <c:pt idx="838">
                  <c:v>105</c:v>
                </c:pt>
                <c:pt idx="839">
                  <c:v>39</c:v>
                </c:pt>
                <c:pt idx="840">
                  <c:v>106</c:v>
                </c:pt>
                <c:pt idx="841">
                  <c:v>109</c:v>
                </c:pt>
                <c:pt idx="842">
                  <c:v>126</c:v>
                </c:pt>
                <c:pt idx="843">
                  <c:v>53</c:v>
                </c:pt>
                <c:pt idx="844">
                  <c:v>39</c:v>
                </c:pt>
                <c:pt idx="845">
                  <c:v>143</c:v>
                </c:pt>
                <c:pt idx="846">
                  <c:v>81</c:v>
                </c:pt>
                <c:pt idx="847">
                  <c:v>22</c:v>
                </c:pt>
                <c:pt idx="848">
                  <c:v>149</c:v>
                </c:pt>
                <c:pt idx="849">
                  <c:v>175</c:v>
                </c:pt>
                <c:pt idx="850">
                  <c:v>69</c:v>
                </c:pt>
                <c:pt idx="851">
                  <c:v>155</c:v>
                </c:pt>
                <c:pt idx="852">
                  <c:v>37</c:v>
                </c:pt>
                <c:pt idx="853">
                  <c:v>67</c:v>
                </c:pt>
                <c:pt idx="854">
                  <c:v>186</c:v>
                </c:pt>
                <c:pt idx="855">
                  <c:v>99</c:v>
                </c:pt>
                <c:pt idx="856">
                  <c:v>168</c:v>
                </c:pt>
                <c:pt idx="857">
                  <c:v>190</c:v>
                </c:pt>
                <c:pt idx="858">
                  <c:v>194</c:v>
                </c:pt>
                <c:pt idx="859">
                  <c:v>140</c:v>
                </c:pt>
                <c:pt idx="860">
                  <c:v>17</c:v>
                </c:pt>
                <c:pt idx="861">
                  <c:v>127</c:v>
                </c:pt>
                <c:pt idx="862">
                  <c:v>28</c:v>
                </c:pt>
                <c:pt idx="863">
                  <c:v>37</c:v>
                </c:pt>
                <c:pt idx="864">
                  <c:v>151</c:v>
                </c:pt>
                <c:pt idx="865">
                  <c:v>122</c:v>
                </c:pt>
                <c:pt idx="866">
                  <c:v>92</c:v>
                </c:pt>
                <c:pt idx="867">
                  <c:v>130</c:v>
                </c:pt>
                <c:pt idx="868">
                  <c:v>105</c:v>
                </c:pt>
                <c:pt idx="869">
                  <c:v>57</c:v>
                </c:pt>
                <c:pt idx="870">
                  <c:v>169</c:v>
                </c:pt>
                <c:pt idx="871">
                  <c:v>37</c:v>
                </c:pt>
                <c:pt idx="872">
                  <c:v>121</c:v>
                </c:pt>
                <c:pt idx="873">
                  <c:v>162</c:v>
                </c:pt>
                <c:pt idx="874">
                  <c:v>104</c:v>
                </c:pt>
                <c:pt idx="875">
                  <c:v>143</c:v>
                </c:pt>
                <c:pt idx="876">
                  <c:v>75</c:v>
                </c:pt>
                <c:pt idx="877">
                  <c:v>166</c:v>
                </c:pt>
                <c:pt idx="878">
                  <c:v>187</c:v>
                </c:pt>
                <c:pt idx="879">
                  <c:v>190</c:v>
                </c:pt>
                <c:pt idx="880">
                  <c:v>169</c:v>
                </c:pt>
                <c:pt idx="881">
                  <c:v>128</c:v>
                </c:pt>
                <c:pt idx="882">
                  <c:v>37</c:v>
                </c:pt>
                <c:pt idx="883">
                  <c:v>3</c:v>
                </c:pt>
                <c:pt idx="884">
                  <c:v>87</c:v>
                </c:pt>
                <c:pt idx="885">
                  <c:v>156</c:v>
                </c:pt>
                <c:pt idx="886">
                  <c:v>174</c:v>
                </c:pt>
                <c:pt idx="887">
                  <c:v>150</c:v>
                </c:pt>
                <c:pt idx="888">
                  <c:v>178</c:v>
                </c:pt>
                <c:pt idx="889">
                  <c:v>25</c:v>
                </c:pt>
                <c:pt idx="890">
                  <c:v>125</c:v>
                </c:pt>
                <c:pt idx="891">
                  <c:v>106</c:v>
                </c:pt>
                <c:pt idx="892">
                  <c:v>35</c:v>
                </c:pt>
                <c:pt idx="893">
                  <c:v>146</c:v>
                </c:pt>
                <c:pt idx="894">
                  <c:v>158</c:v>
                </c:pt>
                <c:pt idx="895">
                  <c:v>9</c:v>
                </c:pt>
                <c:pt idx="896">
                  <c:v>165</c:v>
                </c:pt>
                <c:pt idx="897">
                  <c:v>138</c:v>
                </c:pt>
                <c:pt idx="898">
                  <c:v>74</c:v>
                </c:pt>
                <c:pt idx="899">
                  <c:v>12</c:v>
                </c:pt>
                <c:pt idx="900">
                  <c:v>71</c:v>
                </c:pt>
                <c:pt idx="901">
                  <c:v>126</c:v>
                </c:pt>
                <c:pt idx="902">
                  <c:v>171</c:v>
                </c:pt>
                <c:pt idx="903">
                  <c:v>5</c:v>
                </c:pt>
                <c:pt idx="904">
                  <c:v>194</c:v>
                </c:pt>
                <c:pt idx="905">
                  <c:v>87</c:v>
                </c:pt>
                <c:pt idx="906">
                  <c:v>56</c:v>
                </c:pt>
                <c:pt idx="907">
                  <c:v>67</c:v>
                </c:pt>
                <c:pt idx="908">
                  <c:v>77</c:v>
                </c:pt>
                <c:pt idx="909">
                  <c:v>45</c:v>
                </c:pt>
                <c:pt idx="910">
                  <c:v>105</c:v>
                </c:pt>
                <c:pt idx="911">
                  <c:v>117</c:v>
                </c:pt>
                <c:pt idx="912">
                  <c:v>9</c:v>
                </c:pt>
                <c:pt idx="913">
                  <c:v>146</c:v>
                </c:pt>
                <c:pt idx="914">
                  <c:v>37</c:v>
                </c:pt>
                <c:pt idx="915">
                  <c:v>129</c:v>
                </c:pt>
                <c:pt idx="916">
                  <c:v>165</c:v>
                </c:pt>
                <c:pt idx="917">
                  <c:v>196</c:v>
                </c:pt>
                <c:pt idx="918">
                  <c:v>6</c:v>
                </c:pt>
                <c:pt idx="919">
                  <c:v>177</c:v>
                </c:pt>
                <c:pt idx="920">
                  <c:v>4</c:v>
                </c:pt>
                <c:pt idx="921">
                  <c:v>192</c:v>
                </c:pt>
                <c:pt idx="922">
                  <c:v>25</c:v>
                </c:pt>
                <c:pt idx="923">
                  <c:v>126</c:v>
                </c:pt>
                <c:pt idx="924">
                  <c:v>182</c:v>
                </c:pt>
                <c:pt idx="925">
                  <c:v>192</c:v>
                </c:pt>
                <c:pt idx="926">
                  <c:v>165</c:v>
                </c:pt>
                <c:pt idx="927">
                  <c:v>172</c:v>
                </c:pt>
                <c:pt idx="928">
                  <c:v>172</c:v>
                </c:pt>
                <c:pt idx="929">
                  <c:v>98</c:v>
                </c:pt>
                <c:pt idx="930">
                  <c:v>154</c:v>
                </c:pt>
                <c:pt idx="931">
                  <c:v>24</c:v>
                </c:pt>
                <c:pt idx="932">
                  <c:v>54</c:v>
                </c:pt>
                <c:pt idx="933">
                  <c:v>22</c:v>
                </c:pt>
                <c:pt idx="934">
                  <c:v>68</c:v>
                </c:pt>
                <c:pt idx="935">
                  <c:v>135</c:v>
                </c:pt>
                <c:pt idx="936">
                  <c:v>128</c:v>
                </c:pt>
                <c:pt idx="937">
                  <c:v>140</c:v>
                </c:pt>
                <c:pt idx="938">
                  <c:v>55</c:v>
                </c:pt>
                <c:pt idx="939">
                  <c:v>38</c:v>
                </c:pt>
                <c:pt idx="940">
                  <c:v>156</c:v>
                </c:pt>
                <c:pt idx="941">
                  <c:v>141</c:v>
                </c:pt>
                <c:pt idx="942">
                  <c:v>76</c:v>
                </c:pt>
                <c:pt idx="943">
                  <c:v>9</c:v>
                </c:pt>
                <c:pt idx="944">
                  <c:v>13</c:v>
                </c:pt>
                <c:pt idx="945">
                  <c:v>86</c:v>
                </c:pt>
                <c:pt idx="946">
                  <c:v>116</c:v>
                </c:pt>
                <c:pt idx="947">
                  <c:v>31</c:v>
                </c:pt>
                <c:pt idx="948">
                  <c:v>170</c:v>
                </c:pt>
                <c:pt idx="949">
                  <c:v>148</c:v>
                </c:pt>
                <c:pt idx="950">
                  <c:v>61</c:v>
                </c:pt>
                <c:pt idx="951">
                  <c:v>136</c:v>
                </c:pt>
                <c:pt idx="952">
                  <c:v>1</c:v>
                </c:pt>
                <c:pt idx="953">
                  <c:v>18</c:v>
                </c:pt>
                <c:pt idx="954">
                  <c:v>192</c:v>
                </c:pt>
                <c:pt idx="955">
                  <c:v>101</c:v>
                </c:pt>
                <c:pt idx="956">
                  <c:v>125</c:v>
                </c:pt>
                <c:pt idx="957">
                  <c:v>138</c:v>
                </c:pt>
                <c:pt idx="958">
                  <c:v>173</c:v>
                </c:pt>
                <c:pt idx="959">
                  <c:v>162</c:v>
                </c:pt>
                <c:pt idx="960">
                  <c:v>103</c:v>
                </c:pt>
                <c:pt idx="961">
                  <c:v>163</c:v>
                </c:pt>
                <c:pt idx="962">
                  <c:v>83</c:v>
                </c:pt>
                <c:pt idx="963">
                  <c:v>149</c:v>
                </c:pt>
                <c:pt idx="964">
                  <c:v>9</c:v>
                </c:pt>
                <c:pt idx="965">
                  <c:v>67</c:v>
                </c:pt>
                <c:pt idx="966">
                  <c:v>15</c:v>
                </c:pt>
                <c:pt idx="967">
                  <c:v>132</c:v>
                </c:pt>
                <c:pt idx="968">
                  <c:v>122</c:v>
                </c:pt>
                <c:pt idx="969">
                  <c:v>13</c:v>
                </c:pt>
                <c:pt idx="970">
                  <c:v>182</c:v>
                </c:pt>
                <c:pt idx="971">
                  <c:v>39</c:v>
                </c:pt>
                <c:pt idx="972">
                  <c:v>8</c:v>
                </c:pt>
                <c:pt idx="973">
                  <c:v>10</c:v>
                </c:pt>
                <c:pt idx="974">
                  <c:v>108</c:v>
                </c:pt>
                <c:pt idx="975">
                  <c:v>2</c:v>
                </c:pt>
                <c:pt idx="976">
                  <c:v>45</c:v>
                </c:pt>
                <c:pt idx="977">
                  <c:v>44</c:v>
                </c:pt>
                <c:pt idx="978">
                  <c:v>63</c:v>
                </c:pt>
                <c:pt idx="979">
                  <c:v>184</c:v>
                </c:pt>
                <c:pt idx="980">
                  <c:v>13</c:v>
                </c:pt>
                <c:pt idx="981">
                  <c:v>17</c:v>
                </c:pt>
                <c:pt idx="982">
                  <c:v>56</c:v>
                </c:pt>
                <c:pt idx="983">
                  <c:v>23</c:v>
                </c:pt>
                <c:pt idx="984">
                  <c:v>34</c:v>
                </c:pt>
                <c:pt idx="985">
                  <c:v>174</c:v>
                </c:pt>
                <c:pt idx="986">
                  <c:v>136</c:v>
                </c:pt>
                <c:pt idx="987">
                  <c:v>183</c:v>
                </c:pt>
                <c:pt idx="988">
                  <c:v>62</c:v>
                </c:pt>
                <c:pt idx="989">
                  <c:v>175</c:v>
                </c:pt>
                <c:pt idx="990">
                  <c:v>88</c:v>
                </c:pt>
                <c:pt idx="991">
                  <c:v>131</c:v>
                </c:pt>
                <c:pt idx="992">
                  <c:v>18</c:v>
                </c:pt>
                <c:pt idx="993">
                  <c:v>161</c:v>
                </c:pt>
                <c:pt idx="994">
                  <c:v>48</c:v>
                </c:pt>
                <c:pt idx="995">
                  <c:v>75</c:v>
                </c:pt>
                <c:pt idx="996">
                  <c:v>164</c:v>
                </c:pt>
                <c:pt idx="997">
                  <c:v>52</c:v>
                </c:pt>
                <c:pt idx="998">
                  <c:v>103</c:v>
                </c:pt>
                <c:pt idx="999">
                  <c:v>153</c:v>
                </c:pt>
              </c:numCache>
            </c:numRef>
          </c:val>
          <c:extLst>
            <c:ext xmlns:c16="http://schemas.microsoft.com/office/drawing/2014/chart" uri="{C3380CC4-5D6E-409C-BE32-E72D297353CC}">
              <c16:uniqueId val="{00000001-C8EF-4FBF-9E69-77B2AB4C8E15}"/>
            </c:ext>
          </c:extLst>
        </c:ser>
        <c:ser>
          <c:idx val="2"/>
          <c:order val="2"/>
          <c:tx>
            <c:strRef>
              <c:f>'User Engagement Metrics '!$D$13</c:f>
              <c:strCache>
                <c:ptCount val="1"/>
                <c:pt idx="0">
                  <c:v>Recommended_Content.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'!$D$14:$D$1014</c:f>
              <c:numCache>
                <c:formatCode>General</c:formatCode>
                <c:ptCount val="1000"/>
                <c:pt idx="0">
                  <c:v>41</c:v>
                </c:pt>
                <c:pt idx="1">
                  <c:v>43</c:v>
                </c:pt>
                <c:pt idx="2">
                  <c:v>74</c:v>
                </c:pt>
                <c:pt idx="3">
                  <c:v>44</c:v>
                </c:pt>
                <c:pt idx="4">
                  <c:v>7</c:v>
                </c:pt>
                <c:pt idx="5">
                  <c:v>57</c:v>
                </c:pt>
                <c:pt idx="6">
                  <c:v>60</c:v>
                </c:pt>
                <c:pt idx="7">
                  <c:v>95</c:v>
                </c:pt>
                <c:pt idx="8">
                  <c:v>1</c:v>
                </c:pt>
                <c:pt idx="9">
                  <c:v>98</c:v>
                </c:pt>
                <c:pt idx="10">
                  <c:v>4</c:v>
                </c:pt>
                <c:pt idx="11">
                  <c:v>3</c:v>
                </c:pt>
                <c:pt idx="12">
                  <c:v>18</c:v>
                </c:pt>
                <c:pt idx="13">
                  <c:v>86</c:v>
                </c:pt>
                <c:pt idx="14">
                  <c:v>18</c:v>
                </c:pt>
                <c:pt idx="15">
                  <c:v>43</c:v>
                </c:pt>
                <c:pt idx="16">
                  <c:v>46</c:v>
                </c:pt>
                <c:pt idx="17">
                  <c:v>33</c:v>
                </c:pt>
                <c:pt idx="18">
                  <c:v>50</c:v>
                </c:pt>
                <c:pt idx="19">
                  <c:v>37</c:v>
                </c:pt>
                <c:pt idx="20">
                  <c:v>78</c:v>
                </c:pt>
                <c:pt idx="21">
                  <c:v>11</c:v>
                </c:pt>
                <c:pt idx="22">
                  <c:v>48</c:v>
                </c:pt>
                <c:pt idx="23">
                  <c:v>44</c:v>
                </c:pt>
                <c:pt idx="24">
                  <c:v>85</c:v>
                </c:pt>
                <c:pt idx="25">
                  <c:v>56</c:v>
                </c:pt>
                <c:pt idx="26">
                  <c:v>98</c:v>
                </c:pt>
                <c:pt idx="27">
                  <c:v>7</c:v>
                </c:pt>
                <c:pt idx="28">
                  <c:v>63</c:v>
                </c:pt>
                <c:pt idx="29">
                  <c:v>100</c:v>
                </c:pt>
                <c:pt idx="30">
                  <c:v>68</c:v>
                </c:pt>
                <c:pt idx="31">
                  <c:v>13</c:v>
                </c:pt>
                <c:pt idx="32">
                  <c:v>30</c:v>
                </c:pt>
                <c:pt idx="33">
                  <c:v>64</c:v>
                </c:pt>
                <c:pt idx="34">
                  <c:v>40</c:v>
                </c:pt>
                <c:pt idx="35">
                  <c:v>81</c:v>
                </c:pt>
                <c:pt idx="36">
                  <c:v>10</c:v>
                </c:pt>
                <c:pt idx="37">
                  <c:v>92</c:v>
                </c:pt>
                <c:pt idx="38">
                  <c:v>42</c:v>
                </c:pt>
                <c:pt idx="39">
                  <c:v>12</c:v>
                </c:pt>
                <c:pt idx="40">
                  <c:v>29</c:v>
                </c:pt>
                <c:pt idx="41">
                  <c:v>23</c:v>
                </c:pt>
                <c:pt idx="42">
                  <c:v>47</c:v>
                </c:pt>
                <c:pt idx="43">
                  <c:v>31</c:v>
                </c:pt>
                <c:pt idx="44">
                  <c:v>71</c:v>
                </c:pt>
                <c:pt idx="45">
                  <c:v>39</c:v>
                </c:pt>
                <c:pt idx="46">
                  <c:v>96</c:v>
                </c:pt>
                <c:pt idx="47">
                  <c:v>54</c:v>
                </c:pt>
                <c:pt idx="48">
                  <c:v>88</c:v>
                </c:pt>
                <c:pt idx="49">
                  <c:v>55</c:v>
                </c:pt>
                <c:pt idx="50">
                  <c:v>4</c:v>
                </c:pt>
                <c:pt idx="51">
                  <c:v>3</c:v>
                </c:pt>
                <c:pt idx="52">
                  <c:v>68</c:v>
                </c:pt>
                <c:pt idx="53">
                  <c:v>38</c:v>
                </c:pt>
                <c:pt idx="54">
                  <c:v>0</c:v>
                </c:pt>
                <c:pt idx="55">
                  <c:v>78</c:v>
                </c:pt>
                <c:pt idx="56">
                  <c:v>73</c:v>
                </c:pt>
                <c:pt idx="57">
                  <c:v>96</c:v>
                </c:pt>
                <c:pt idx="58">
                  <c:v>57</c:v>
                </c:pt>
                <c:pt idx="59">
                  <c:v>53</c:v>
                </c:pt>
                <c:pt idx="60">
                  <c:v>71</c:v>
                </c:pt>
                <c:pt idx="61">
                  <c:v>97</c:v>
                </c:pt>
                <c:pt idx="62">
                  <c:v>48</c:v>
                </c:pt>
                <c:pt idx="63">
                  <c:v>78</c:v>
                </c:pt>
                <c:pt idx="64">
                  <c:v>82</c:v>
                </c:pt>
                <c:pt idx="65">
                  <c:v>65</c:v>
                </c:pt>
                <c:pt idx="66">
                  <c:v>97</c:v>
                </c:pt>
                <c:pt idx="67">
                  <c:v>43</c:v>
                </c:pt>
                <c:pt idx="68">
                  <c:v>57</c:v>
                </c:pt>
                <c:pt idx="69">
                  <c:v>64</c:v>
                </c:pt>
                <c:pt idx="70">
                  <c:v>52</c:v>
                </c:pt>
                <c:pt idx="71">
                  <c:v>63</c:v>
                </c:pt>
                <c:pt idx="72">
                  <c:v>37</c:v>
                </c:pt>
                <c:pt idx="73">
                  <c:v>27</c:v>
                </c:pt>
                <c:pt idx="74">
                  <c:v>91</c:v>
                </c:pt>
                <c:pt idx="75">
                  <c:v>58</c:v>
                </c:pt>
                <c:pt idx="76">
                  <c:v>17</c:v>
                </c:pt>
                <c:pt idx="77">
                  <c:v>19</c:v>
                </c:pt>
                <c:pt idx="78">
                  <c:v>13</c:v>
                </c:pt>
                <c:pt idx="79">
                  <c:v>65</c:v>
                </c:pt>
                <c:pt idx="80">
                  <c:v>6</c:v>
                </c:pt>
                <c:pt idx="81">
                  <c:v>100</c:v>
                </c:pt>
                <c:pt idx="82">
                  <c:v>21</c:v>
                </c:pt>
                <c:pt idx="83">
                  <c:v>51</c:v>
                </c:pt>
                <c:pt idx="84">
                  <c:v>91</c:v>
                </c:pt>
                <c:pt idx="85">
                  <c:v>97</c:v>
                </c:pt>
                <c:pt idx="86">
                  <c:v>46</c:v>
                </c:pt>
                <c:pt idx="87">
                  <c:v>67</c:v>
                </c:pt>
                <c:pt idx="88">
                  <c:v>100</c:v>
                </c:pt>
                <c:pt idx="89">
                  <c:v>60</c:v>
                </c:pt>
                <c:pt idx="90">
                  <c:v>56</c:v>
                </c:pt>
                <c:pt idx="91">
                  <c:v>9</c:v>
                </c:pt>
                <c:pt idx="92">
                  <c:v>59</c:v>
                </c:pt>
                <c:pt idx="93">
                  <c:v>39</c:v>
                </c:pt>
                <c:pt idx="94">
                  <c:v>26</c:v>
                </c:pt>
                <c:pt idx="95">
                  <c:v>50</c:v>
                </c:pt>
                <c:pt idx="96">
                  <c:v>83</c:v>
                </c:pt>
                <c:pt idx="97">
                  <c:v>89</c:v>
                </c:pt>
                <c:pt idx="98">
                  <c:v>84</c:v>
                </c:pt>
                <c:pt idx="99">
                  <c:v>80</c:v>
                </c:pt>
                <c:pt idx="100">
                  <c:v>60</c:v>
                </c:pt>
                <c:pt idx="101">
                  <c:v>3</c:v>
                </c:pt>
                <c:pt idx="102">
                  <c:v>86</c:v>
                </c:pt>
                <c:pt idx="103">
                  <c:v>92</c:v>
                </c:pt>
                <c:pt idx="104">
                  <c:v>33</c:v>
                </c:pt>
                <c:pt idx="105">
                  <c:v>87</c:v>
                </c:pt>
                <c:pt idx="106">
                  <c:v>46</c:v>
                </c:pt>
                <c:pt idx="107">
                  <c:v>41</c:v>
                </c:pt>
                <c:pt idx="108">
                  <c:v>3</c:v>
                </c:pt>
                <c:pt idx="109">
                  <c:v>4</c:v>
                </c:pt>
                <c:pt idx="110">
                  <c:v>32</c:v>
                </c:pt>
                <c:pt idx="111">
                  <c:v>64</c:v>
                </c:pt>
                <c:pt idx="112">
                  <c:v>48</c:v>
                </c:pt>
                <c:pt idx="113">
                  <c:v>50</c:v>
                </c:pt>
                <c:pt idx="114">
                  <c:v>50</c:v>
                </c:pt>
                <c:pt idx="115">
                  <c:v>81</c:v>
                </c:pt>
                <c:pt idx="116">
                  <c:v>59</c:v>
                </c:pt>
                <c:pt idx="117">
                  <c:v>14</c:v>
                </c:pt>
                <c:pt idx="118">
                  <c:v>71</c:v>
                </c:pt>
                <c:pt idx="119">
                  <c:v>49</c:v>
                </c:pt>
                <c:pt idx="120">
                  <c:v>36</c:v>
                </c:pt>
                <c:pt idx="121">
                  <c:v>53</c:v>
                </c:pt>
                <c:pt idx="122">
                  <c:v>81</c:v>
                </c:pt>
                <c:pt idx="123">
                  <c:v>67</c:v>
                </c:pt>
                <c:pt idx="124">
                  <c:v>48</c:v>
                </c:pt>
                <c:pt idx="125">
                  <c:v>32</c:v>
                </c:pt>
                <c:pt idx="126">
                  <c:v>16</c:v>
                </c:pt>
                <c:pt idx="127">
                  <c:v>24</c:v>
                </c:pt>
                <c:pt idx="128">
                  <c:v>24</c:v>
                </c:pt>
                <c:pt idx="129">
                  <c:v>45</c:v>
                </c:pt>
                <c:pt idx="130">
                  <c:v>67</c:v>
                </c:pt>
                <c:pt idx="131">
                  <c:v>43</c:v>
                </c:pt>
                <c:pt idx="132">
                  <c:v>7</c:v>
                </c:pt>
                <c:pt idx="133">
                  <c:v>14</c:v>
                </c:pt>
                <c:pt idx="134">
                  <c:v>95</c:v>
                </c:pt>
                <c:pt idx="135">
                  <c:v>90</c:v>
                </c:pt>
                <c:pt idx="136">
                  <c:v>17</c:v>
                </c:pt>
                <c:pt idx="137">
                  <c:v>94</c:v>
                </c:pt>
                <c:pt idx="138">
                  <c:v>76</c:v>
                </c:pt>
                <c:pt idx="139">
                  <c:v>81</c:v>
                </c:pt>
                <c:pt idx="140">
                  <c:v>62</c:v>
                </c:pt>
                <c:pt idx="141">
                  <c:v>68</c:v>
                </c:pt>
                <c:pt idx="142">
                  <c:v>22</c:v>
                </c:pt>
                <c:pt idx="143">
                  <c:v>50</c:v>
                </c:pt>
                <c:pt idx="144">
                  <c:v>6</c:v>
                </c:pt>
                <c:pt idx="145">
                  <c:v>84</c:v>
                </c:pt>
                <c:pt idx="146">
                  <c:v>66</c:v>
                </c:pt>
                <c:pt idx="147">
                  <c:v>95</c:v>
                </c:pt>
                <c:pt idx="148">
                  <c:v>100</c:v>
                </c:pt>
                <c:pt idx="149">
                  <c:v>82</c:v>
                </c:pt>
                <c:pt idx="150">
                  <c:v>94</c:v>
                </c:pt>
                <c:pt idx="151">
                  <c:v>75</c:v>
                </c:pt>
                <c:pt idx="152">
                  <c:v>36</c:v>
                </c:pt>
                <c:pt idx="153">
                  <c:v>63</c:v>
                </c:pt>
                <c:pt idx="154">
                  <c:v>99</c:v>
                </c:pt>
                <c:pt idx="155">
                  <c:v>56</c:v>
                </c:pt>
                <c:pt idx="156">
                  <c:v>76</c:v>
                </c:pt>
                <c:pt idx="157">
                  <c:v>75</c:v>
                </c:pt>
                <c:pt idx="158">
                  <c:v>19</c:v>
                </c:pt>
                <c:pt idx="159">
                  <c:v>84</c:v>
                </c:pt>
                <c:pt idx="160">
                  <c:v>57</c:v>
                </c:pt>
                <c:pt idx="161">
                  <c:v>75</c:v>
                </c:pt>
                <c:pt idx="162">
                  <c:v>76</c:v>
                </c:pt>
                <c:pt idx="163">
                  <c:v>49</c:v>
                </c:pt>
                <c:pt idx="164">
                  <c:v>85</c:v>
                </c:pt>
                <c:pt idx="165">
                  <c:v>73</c:v>
                </c:pt>
                <c:pt idx="166">
                  <c:v>94</c:v>
                </c:pt>
                <c:pt idx="167">
                  <c:v>43</c:v>
                </c:pt>
                <c:pt idx="168">
                  <c:v>89</c:v>
                </c:pt>
                <c:pt idx="169">
                  <c:v>11</c:v>
                </c:pt>
                <c:pt idx="170">
                  <c:v>37</c:v>
                </c:pt>
                <c:pt idx="171">
                  <c:v>99</c:v>
                </c:pt>
                <c:pt idx="172">
                  <c:v>54</c:v>
                </c:pt>
                <c:pt idx="173">
                  <c:v>34</c:v>
                </c:pt>
                <c:pt idx="174">
                  <c:v>21</c:v>
                </c:pt>
                <c:pt idx="175">
                  <c:v>67</c:v>
                </c:pt>
                <c:pt idx="176">
                  <c:v>0</c:v>
                </c:pt>
                <c:pt idx="177">
                  <c:v>17</c:v>
                </c:pt>
                <c:pt idx="178">
                  <c:v>41</c:v>
                </c:pt>
                <c:pt idx="179">
                  <c:v>20</c:v>
                </c:pt>
                <c:pt idx="180">
                  <c:v>87</c:v>
                </c:pt>
                <c:pt idx="181">
                  <c:v>98</c:v>
                </c:pt>
                <c:pt idx="182">
                  <c:v>53</c:v>
                </c:pt>
                <c:pt idx="183">
                  <c:v>4</c:v>
                </c:pt>
                <c:pt idx="184">
                  <c:v>29</c:v>
                </c:pt>
                <c:pt idx="185">
                  <c:v>15</c:v>
                </c:pt>
                <c:pt idx="186">
                  <c:v>60</c:v>
                </c:pt>
                <c:pt idx="187">
                  <c:v>87</c:v>
                </c:pt>
                <c:pt idx="188">
                  <c:v>42</c:v>
                </c:pt>
                <c:pt idx="189">
                  <c:v>14</c:v>
                </c:pt>
                <c:pt idx="190">
                  <c:v>2</c:v>
                </c:pt>
                <c:pt idx="191">
                  <c:v>28</c:v>
                </c:pt>
                <c:pt idx="192">
                  <c:v>21</c:v>
                </c:pt>
                <c:pt idx="193">
                  <c:v>98</c:v>
                </c:pt>
                <c:pt idx="194">
                  <c:v>39</c:v>
                </c:pt>
                <c:pt idx="195">
                  <c:v>34</c:v>
                </c:pt>
                <c:pt idx="196">
                  <c:v>14</c:v>
                </c:pt>
                <c:pt idx="197">
                  <c:v>80</c:v>
                </c:pt>
                <c:pt idx="198">
                  <c:v>89</c:v>
                </c:pt>
                <c:pt idx="199">
                  <c:v>65</c:v>
                </c:pt>
                <c:pt idx="200">
                  <c:v>66</c:v>
                </c:pt>
                <c:pt idx="201">
                  <c:v>6</c:v>
                </c:pt>
                <c:pt idx="202">
                  <c:v>24</c:v>
                </c:pt>
                <c:pt idx="203">
                  <c:v>1</c:v>
                </c:pt>
                <c:pt idx="204">
                  <c:v>28</c:v>
                </c:pt>
                <c:pt idx="205">
                  <c:v>64</c:v>
                </c:pt>
                <c:pt idx="206">
                  <c:v>38</c:v>
                </c:pt>
                <c:pt idx="207">
                  <c:v>85</c:v>
                </c:pt>
                <c:pt idx="208">
                  <c:v>18</c:v>
                </c:pt>
                <c:pt idx="209">
                  <c:v>87</c:v>
                </c:pt>
                <c:pt idx="210">
                  <c:v>42</c:v>
                </c:pt>
                <c:pt idx="211">
                  <c:v>3</c:v>
                </c:pt>
                <c:pt idx="212">
                  <c:v>4</c:v>
                </c:pt>
                <c:pt idx="213">
                  <c:v>97</c:v>
                </c:pt>
                <c:pt idx="214">
                  <c:v>11</c:v>
                </c:pt>
                <c:pt idx="215">
                  <c:v>50</c:v>
                </c:pt>
                <c:pt idx="216">
                  <c:v>73</c:v>
                </c:pt>
                <c:pt idx="217">
                  <c:v>12</c:v>
                </c:pt>
                <c:pt idx="218">
                  <c:v>57</c:v>
                </c:pt>
                <c:pt idx="219">
                  <c:v>4</c:v>
                </c:pt>
                <c:pt idx="220">
                  <c:v>80</c:v>
                </c:pt>
                <c:pt idx="221">
                  <c:v>3</c:v>
                </c:pt>
                <c:pt idx="222">
                  <c:v>52</c:v>
                </c:pt>
                <c:pt idx="223">
                  <c:v>95</c:v>
                </c:pt>
                <c:pt idx="224">
                  <c:v>36</c:v>
                </c:pt>
                <c:pt idx="225">
                  <c:v>52</c:v>
                </c:pt>
                <c:pt idx="226">
                  <c:v>49</c:v>
                </c:pt>
                <c:pt idx="227">
                  <c:v>8</c:v>
                </c:pt>
                <c:pt idx="228">
                  <c:v>44</c:v>
                </c:pt>
                <c:pt idx="229">
                  <c:v>73</c:v>
                </c:pt>
                <c:pt idx="230">
                  <c:v>32</c:v>
                </c:pt>
                <c:pt idx="231">
                  <c:v>27</c:v>
                </c:pt>
                <c:pt idx="232">
                  <c:v>23</c:v>
                </c:pt>
                <c:pt idx="233">
                  <c:v>89</c:v>
                </c:pt>
                <c:pt idx="234">
                  <c:v>13</c:v>
                </c:pt>
                <c:pt idx="235">
                  <c:v>11</c:v>
                </c:pt>
                <c:pt idx="236">
                  <c:v>78</c:v>
                </c:pt>
                <c:pt idx="237">
                  <c:v>12</c:v>
                </c:pt>
                <c:pt idx="238">
                  <c:v>52</c:v>
                </c:pt>
                <c:pt idx="239">
                  <c:v>100</c:v>
                </c:pt>
                <c:pt idx="240">
                  <c:v>16</c:v>
                </c:pt>
                <c:pt idx="241">
                  <c:v>67</c:v>
                </c:pt>
                <c:pt idx="242">
                  <c:v>76</c:v>
                </c:pt>
                <c:pt idx="243">
                  <c:v>59</c:v>
                </c:pt>
                <c:pt idx="244">
                  <c:v>52</c:v>
                </c:pt>
                <c:pt idx="245">
                  <c:v>6</c:v>
                </c:pt>
                <c:pt idx="246">
                  <c:v>79</c:v>
                </c:pt>
                <c:pt idx="247">
                  <c:v>52</c:v>
                </c:pt>
                <c:pt idx="248">
                  <c:v>84</c:v>
                </c:pt>
                <c:pt idx="249">
                  <c:v>98</c:v>
                </c:pt>
                <c:pt idx="250">
                  <c:v>3</c:v>
                </c:pt>
                <c:pt idx="251">
                  <c:v>20</c:v>
                </c:pt>
                <c:pt idx="252">
                  <c:v>71</c:v>
                </c:pt>
                <c:pt idx="253">
                  <c:v>72</c:v>
                </c:pt>
                <c:pt idx="254">
                  <c:v>36</c:v>
                </c:pt>
                <c:pt idx="255">
                  <c:v>42</c:v>
                </c:pt>
                <c:pt idx="256">
                  <c:v>45</c:v>
                </c:pt>
                <c:pt idx="257">
                  <c:v>57</c:v>
                </c:pt>
                <c:pt idx="258">
                  <c:v>47</c:v>
                </c:pt>
                <c:pt idx="259">
                  <c:v>61</c:v>
                </c:pt>
                <c:pt idx="260">
                  <c:v>58</c:v>
                </c:pt>
                <c:pt idx="261">
                  <c:v>32</c:v>
                </c:pt>
                <c:pt idx="262">
                  <c:v>11</c:v>
                </c:pt>
                <c:pt idx="263">
                  <c:v>66</c:v>
                </c:pt>
                <c:pt idx="264">
                  <c:v>6</c:v>
                </c:pt>
                <c:pt idx="265">
                  <c:v>88</c:v>
                </c:pt>
                <c:pt idx="266">
                  <c:v>95</c:v>
                </c:pt>
                <c:pt idx="267">
                  <c:v>96</c:v>
                </c:pt>
                <c:pt idx="268">
                  <c:v>44</c:v>
                </c:pt>
                <c:pt idx="269">
                  <c:v>79</c:v>
                </c:pt>
                <c:pt idx="270">
                  <c:v>79</c:v>
                </c:pt>
                <c:pt idx="271">
                  <c:v>82</c:v>
                </c:pt>
                <c:pt idx="272">
                  <c:v>56</c:v>
                </c:pt>
                <c:pt idx="273">
                  <c:v>33</c:v>
                </c:pt>
                <c:pt idx="274">
                  <c:v>3</c:v>
                </c:pt>
                <c:pt idx="275">
                  <c:v>0</c:v>
                </c:pt>
                <c:pt idx="276">
                  <c:v>82</c:v>
                </c:pt>
                <c:pt idx="277">
                  <c:v>10</c:v>
                </c:pt>
                <c:pt idx="278">
                  <c:v>96</c:v>
                </c:pt>
                <c:pt idx="279">
                  <c:v>65</c:v>
                </c:pt>
                <c:pt idx="280">
                  <c:v>100</c:v>
                </c:pt>
                <c:pt idx="281">
                  <c:v>55</c:v>
                </c:pt>
                <c:pt idx="282">
                  <c:v>41</c:v>
                </c:pt>
                <c:pt idx="283">
                  <c:v>86</c:v>
                </c:pt>
                <c:pt idx="284">
                  <c:v>18</c:v>
                </c:pt>
                <c:pt idx="285">
                  <c:v>60</c:v>
                </c:pt>
                <c:pt idx="286">
                  <c:v>92</c:v>
                </c:pt>
                <c:pt idx="287">
                  <c:v>84</c:v>
                </c:pt>
                <c:pt idx="288">
                  <c:v>65</c:v>
                </c:pt>
                <c:pt idx="289">
                  <c:v>98</c:v>
                </c:pt>
                <c:pt idx="290">
                  <c:v>27</c:v>
                </c:pt>
                <c:pt idx="291">
                  <c:v>71</c:v>
                </c:pt>
                <c:pt idx="292">
                  <c:v>91</c:v>
                </c:pt>
                <c:pt idx="293">
                  <c:v>84</c:v>
                </c:pt>
                <c:pt idx="294">
                  <c:v>32</c:v>
                </c:pt>
                <c:pt idx="295">
                  <c:v>33</c:v>
                </c:pt>
                <c:pt idx="296">
                  <c:v>11</c:v>
                </c:pt>
                <c:pt idx="297">
                  <c:v>57</c:v>
                </c:pt>
                <c:pt idx="298">
                  <c:v>87</c:v>
                </c:pt>
                <c:pt idx="299">
                  <c:v>27</c:v>
                </c:pt>
                <c:pt idx="300">
                  <c:v>98</c:v>
                </c:pt>
                <c:pt idx="301">
                  <c:v>66</c:v>
                </c:pt>
                <c:pt idx="302">
                  <c:v>34</c:v>
                </c:pt>
                <c:pt idx="303">
                  <c:v>89</c:v>
                </c:pt>
                <c:pt idx="304">
                  <c:v>50</c:v>
                </c:pt>
                <c:pt idx="305">
                  <c:v>21</c:v>
                </c:pt>
                <c:pt idx="306">
                  <c:v>85</c:v>
                </c:pt>
                <c:pt idx="307">
                  <c:v>87</c:v>
                </c:pt>
                <c:pt idx="308">
                  <c:v>30</c:v>
                </c:pt>
                <c:pt idx="309">
                  <c:v>29</c:v>
                </c:pt>
                <c:pt idx="310">
                  <c:v>90</c:v>
                </c:pt>
                <c:pt idx="311">
                  <c:v>88</c:v>
                </c:pt>
                <c:pt idx="312">
                  <c:v>83</c:v>
                </c:pt>
                <c:pt idx="313">
                  <c:v>88</c:v>
                </c:pt>
                <c:pt idx="314">
                  <c:v>88</c:v>
                </c:pt>
                <c:pt idx="315">
                  <c:v>58</c:v>
                </c:pt>
                <c:pt idx="316">
                  <c:v>68</c:v>
                </c:pt>
                <c:pt idx="317">
                  <c:v>90</c:v>
                </c:pt>
                <c:pt idx="318">
                  <c:v>22</c:v>
                </c:pt>
                <c:pt idx="319">
                  <c:v>77</c:v>
                </c:pt>
                <c:pt idx="320">
                  <c:v>40</c:v>
                </c:pt>
                <c:pt idx="321">
                  <c:v>61</c:v>
                </c:pt>
                <c:pt idx="322">
                  <c:v>89</c:v>
                </c:pt>
                <c:pt idx="323">
                  <c:v>70</c:v>
                </c:pt>
                <c:pt idx="324">
                  <c:v>99</c:v>
                </c:pt>
                <c:pt idx="325">
                  <c:v>92</c:v>
                </c:pt>
                <c:pt idx="326">
                  <c:v>29</c:v>
                </c:pt>
                <c:pt idx="327">
                  <c:v>56</c:v>
                </c:pt>
                <c:pt idx="328">
                  <c:v>59</c:v>
                </c:pt>
                <c:pt idx="329">
                  <c:v>45</c:v>
                </c:pt>
                <c:pt idx="330">
                  <c:v>82</c:v>
                </c:pt>
                <c:pt idx="331">
                  <c:v>7</c:v>
                </c:pt>
                <c:pt idx="332">
                  <c:v>85</c:v>
                </c:pt>
                <c:pt idx="333">
                  <c:v>82</c:v>
                </c:pt>
                <c:pt idx="334">
                  <c:v>66</c:v>
                </c:pt>
                <c:pt idx="335">
                  <c:v>22</c:v>
                </c:pt>
                <c:pt idx="336">
                  <c:v>30</c:v>
                </c:pt>
                <c:pt idx="337">
                  <c:v>55</c:v>
                </c:pt>
                <c:pt idx="338">
                  <c:v>78</c:v>
                </c:pt>
                <c:pt idx="339">
                  <c:v>42</c:v>
                </c:pt>
                <c:pt idx="340">
                  <c:v>43</c:v>
                </c:pt>
                <c:pt idx="341">
                  <c:v>60</c:v>
                </c:pt>
                <c:pt idx="342">
                  <c:v>31</c:v>
                </c:pt>
                <c:pt idx="343">
                  <c:v>20</c:v>
                </c:pt>
                <c:pt idx="344">
                  <c:v>25</c:v>
                </c:pt>
                <c:pt idx="345">
                  <c:v>93</c:v>
                </c:pt>
                <c:pt idx="346">
                  <c:v>61</c:v>
                </c:pt>
                <c:pt idx="347">
                  <c:v>99</c:v>
                </c:pt>
                <c:pt idx="348">
                  <c:v>59</c:v>
                </c:pt>
                <c:pt idx="349">
                  <c:v>46</c:v>
                </c:pt>
                <c:pt idx="350">
                  <c:v>83</c:v>
                </c:pt>
                <c:pt idx="351">
                  <c:v>88</c:v>
                </c:pt>
                <c:pt idx="352">
                  <c:v>30</c:v>
                </c:pt>
                <c:pt idx="353">
                  <c:v>58</c:v>
                </c:pt>
                <c:pt idx="354">
                  <c:v>54</c:v>
                </c:pt>
                <c:pt idx="355">
                  <c:v>95</c:v>
                </c:pt>
                <c:pt idx="356">
                  <c:v>82</c:v>
                </c:pt>
                <c:pt idx="357">
                  <c:v>51</c:v>
                </c:pt>
                <c:pt idx="358">
                  <c:v>36</c:v>
                </c:pt>
                <c:pt idx="359">
                  <c:v>16</c:v>
                </c:pt>
                <c:pt idx="360">
                  <c:v>96</c:v>
                </c:pt>
                <c:pt idx="361">
                  <c:v>69</c:v>
                </c:pt>
                <c:pt idx="362">
                  <c:v>48</c:v>
                </c:pt>
                <c:pt idx="363">
                  <c:v>27</c:v>
                </c:pt>
                <c:pt idx="364">
                  <c:v>38</c:v>
                </c:pt>
                <c:pt idx="365">
                  <c:v>71</c:v>
                </c:pt>
                <c:pt idx="366">
                  <c:v>93</c:v>
                </c:pt>
                <c:pt idx="367">
                  <c:v>80</c:v>
                </c:pt>
                <c:pt idx="368">
                  <c:v>73</c:v>
                </c:pt>
                <c:pt idx="369">
                  <c:v>32</c:v>
                </c:pt>
                <c:pt idx="370">
                  <c:v>65</c:v>
                </c:pt>
                <c:pt idx="371">
                  <c:v>40</c:v>
                </c:pt>
                <c:pt idx="372">
                  <c:v>75</c:v>
                </c:pt>
                <c:pt idx="373">
                  <c:v>95</c:v>
                </c:pt>
                <c:pt idx="374">
                  <c:v>39</c:v>
                </c:pt>
                <c:pt idx="375">
                  <c:v>75</c:v>
                </c:pt>
                <c:pt idx="376">
                  <c:v>18</c:v>
                </c:pt>
                <c:pt idx="377">
                  <c:v>79</c:v>
                </c:pt>
                <c:pt idx="378">
                  <c:v>56</c:v>
                </c:pt>
                <c:pt idx="379">
                  <c:v>46</c:v>
                </c:pt>
                <c:pt idx="380">
                  <c:v>58</c:v>
                </c:pt>
                <c:pt idx="381">
                  <c:v>15</c:v>
                </c:pt>
                <c:pt idx="382">
                  <c:v>46</c:v>
                </c:pt>
                <c:pt idx="383">
                  <c:v>11</c:v>
                </c:pt>
                <c:pt idx="384">
                  <c:v>29</c:v>
                </c:pt>
                <c:pt idx="385">
                  <c:v>57</c:v>
                </c:pt>
                <c:pt idx="386">
                  <c:v>66</c:v>
                </c:pt>
                <c:pt idx="387">
                  <c:v>37</c:v>
                </c:pt>
                <c:pt idx="388">
                  <c:v>66</c:v>
                </c:pt>
                <c:pt idx="389">
                  <c:v>36</c:v>
                </c:pt>
                <c:pt idx="390">
                  <c:v>25</c:v>
                </c:pt>
                <c:pt idx="391">
                  <c:v>59</c:v>
                </c:pt>
                <c:pt idx="392">
                  <c:v>66</c:v>
                </c:pt>
                <c:pt idx="393">
                  <c:v>53</c:v>
                </c:pt>
                <c:pt idx="394">
                  <c:v>88</c:v>
                </c:pt>
                <c:pt idx="395">
                  <c:v>56</c:v>
                </c:pt>
                <c:pt idx="396">
                  <c:v>37</c:v>
                </c:pt>
                <c:pt idx="397">
                  <c:v>78</c:v>
                </c:pt>
                <c:pt idx="398">
                  <c:v>8</c:v>
                </c:pt>
                <c:pt idx="399">
                  <c:v>21</c:v>
                </c:pt>
                <c:pt idx="400">
                  <c:v>88</c:v>
                </c:pt>
                <c:pt idx="401">
                  <c:v>70</c:v>
                </c:pt>
                <c:pt idx="402">
                  <c:v>3</c:v>
                </c:pt>
                <c:pt idx="403">
                  <c:v>36</c:v>
                </c:pt>
                <c:pt idx="404">
                  <c:v>97</c:v>
                </c:pt>
                <c:pt idx="405">
                  <c:v>44</c:v>
                </c:pt>
                <c:pt idx="406">
                  <c:v>12</c:v>
                </c:pt>
                <c:pt idx="407">
                  <c:v>67</c:v>
                </c:pt>
                <c:pt idx="408">
                  <c:v>79</c:v>
                </c:pt>
                <c:pt idx="409">
                  <c:v>36</c:v>
                </c:pt>
                <c:pt idx="410">
                  <c:v>57</c:v>
                </c:pt>
                <c:pt idx="411">
                  <c:v>86</c:v>
                </c:pt>
                <c:pt idx="412">
                  <c:v>60</c:v>
                </c:pt>
                <c:pt idx="413">
                  <c:v>6</c:v>
                </c:pt>
                <c:pt idx="414">
                  <c:v>95</c:v>
                </c:pt>
                <c:pt idx="415">
                  <c:v>78</c:v>
                </c:pt>
                <c:pt idx="416">
                  <c:v>83</c:v>
                </c:pt>
                <c:pt idx="417">
                  <c:v>92</c:v>
                </c:pt>
                <c:pt idx="418">
                  <c:v>18</c:v>
                </c:pt>
                <c:pt idx="419">
                  <c:v>73</c:v>
                </c:pt>
                <c:pt idx="420">
                  <c:v>94</c:v>
                </c:pt>
                <c:pt idx="421">
                  <c:v>45</c:v>
                </c:pt>
                <c:pt idx="422">
                  <c:v>65</c:v>
                </c:pt>
                <c:pt idx="423">
                  <c:v>8</c:v>
                </c:pt>
                <c:pt idx="424">
                  <c:v>49</c:v>
                </c:pt>
                <c:pt idx="425">
                  <c:v>65</c:v>
                </c:pt>
                <c:pt idx="426">
                  <c:v>51</c:v>
                </c:pt>
                <c:pt idx="427">
                  <c:v>57</c:v>
                </c:pt>
                <c:pt idx="428">
                  <c:v>30</c:v>
                </c:pt>
                <c:pt idx="429">
                  <c:v>7</c:v>
                </c:pt>
                <c:pt idx="430">
                  <c:v>53</c:v>
                </c:pt>
                <c:pt idx="431">
                  <c:v>76</c:v>
                </c:pt>
                <c:pt idx="432">
                  <c:v>99</c:v>
                </c:pt>
                <c:pt idx="433">
                  <c:v>12</c:v>
                </c:pt>
                <c:pt idx="434">
                  <c:v>62</c:v>
                </c:pt>
                <c:pt idx="435">
                  <c:v>66</c:v>
                </c:pt>
                <c:pt idx="436">
                  <c:v>90</c:v>
                </c:pt>
                <c:pt idx="437">
                  <c:v>8</c:v>
                </c:pt>
                <c:pt idx="438">
                  <c:v>91</c:v>
                </c:pt>
                <c:pt idx="439">
                  <c:v>91</c:v>
                </c:pt>
                <c:pt idx="440">
                  <c:v>40</c:v>
                </c:pt>
                <c:pt idx="441">
                  <c:v>32</c:v>
                </c:pt>
                <c:pt idx="442">
                  <c:v>9</c:v>
                </c:pt>
                <c:pt idx="443">
                  <c:v>76</c:v>
                </c:pt>
                <c:pt idx="444">
                  <c:v>64</c:v>
                </c:pt>
                <c:pt idx="445">
                  <c:v>71</c:v>
                </c:pt>
                <c:pt idx="446">
                  <c:v>23</c:v>
                </c:pt>
                <c:pt idx="447">
                  <c:v>11</c:v>
                </c:pt>
                <c:pt idx="448">
                  <c:v>55</c:v>
                </c:pt>
                <c:pt idx="449">
                  <c:v>44</c:v>
                </c:pt>
                <c:pt idx="450">
                  <c:v>78</c:v>
                </c:pt>
                <c:pt idx="451">
                  <c:v>43</c:v>
                </c:pt>
                <c:pt idx="452">
                  <c:v>47</c:v>
                </c:pt>
                <c:pt idx="453">
                  <c:v>30</c:v>
                </c:pt>
                <c:pt idx="454">
                  <c:v>73</c:v>
                </c:pt>
                <c:pt idx="455">
                  <c:v>40</c:v>
                </c:pt>
                <c:pt idx="456">
                  <c:v>37</c:v>
                </c:pt>
                <c:pt idx="457">
                  <c:v>45</c:v>
                </c:pt>
                <c:pt idx="458">
                  <c:v>90</c:v>
                </c:pt>
                <c:pt idx="459">
                  <c:v>52</c:v>
                </c:pt>
                <c:pt idx="460">
                  <c:v>73</c:v>
                </c:pt>
                <c:pt idx="461">
                  <c:v>97</c:v>
                </c:pt>
                <c:pt idx="462">
                  <c:v>71</c:v>
                </c:pt>
                <c:pt idx="463">
                  <c:v>65</c:v>
                </c:pt>
                <c:pt idx="464">
                  <c:v>1</c:v>
                </c:pt>
                <c:pt idx="465">
                  <c:v>22</c:v>
                </c:pt>
                <c:pt idx="466">
                  <c:v>65</c:v>
                </c:pt>
                <c:pt idx="467">
                  <c:v>44</c:v>
                </c:pt>
                <c:pt idx="468">
                  <c:v>7</c:v>
                </c:pt>
                <c:pt idx="469">
                  <c:v>59</c:v>
                </c:pt>
                <c:pt idx="470">
                  <c:v>6</c:v>
                </c:pt>
                <c:pt idx="471">
                  <c:v>19</c:v>
                </c:pt>
                <c:pt idx="472">
                  <c:v>88</c:v>
                </c:pt>
                <c:pt idx="473">
                  <c:v>58</c:v>
                </c:pt>
                <c:pt idx="474">
                  <c:v>62</c:v>
                </c:pt>
                <c:pt idx="475">
                  <c:v>41</c:v>
                </c:pt>
                <c:pt idx="476">
                  <c:v>8</c:v>
                </c:pt>
                <c:pt idx="477">
                  <c:v>41</c:v>
                </c:pt>
                <c:pt idx="478">
                  <c:v>57</c:v>
                </c:pt>
                <c:pt idx="479">
                  <c:v>86</c:v>
                </c:pt>
                <c:pt idx="480">
                  <c:v>34</c:v>
                </c:pt>
                <c:pt idx="481">
                  <c:v>90</c:v>
                </c:pt>
                <c:pt idx="482">
                  <c:v>96</c:v>
                </c:pt>
                <c:pt idx="483">
                  <c:v>37</c:v>
                </c:pt>
                <c:pt idx="484">
                  <c:v>69</c:v>
                </c:pt>
                <c:pt idx="485">
                  <c:v>40</c:v>
                </c:pt>
                <c:pt idx="486">
                  <c:v>37</c:v>
                </c:pt>
                <c:pt idx="487">
                  <c:v>25</c:v>
                </c:pt>
                <c:pt idx="488">
                  <c:v>52</c:v>
                </c:pt>
                <c:pt idx="489">
                  <c:v>44</c:v>
                </c:pt>
                <c:pt idx="490">
                  <c:v>86</c:v>
                </c:pt>
                <c:pt idx="491">
                  <c:v>24</c:v>
                </c:pt>
                <c:pt idx="492">
                  <c:v>92</c:v>
                </c:pt>
                <c:pt idx="493">
                  <c:v>13</c:v>
                </c:pt>
                <c:pt idx="494">
                  <c:v>60</c:v>
                </c:pt>
                <c:pt idx="495">
                  <c:v>63</c:v>
                </c:pt>
                <c:pt idx="496">
                  <c:v>17</c:v>
                </c:pt>
                <c:pt idx="497">
                  <c:v>81</c:v>
                </c:pt>
                <c:pt idx="498">
                  <c:v>13</c:v>
                </c:pt>
                <c:pt idx="499">
                  <c:v>65</c:v>
                </c:pt>
                <c:pt idx="500">
                  <c:v>41</c:v>
                </c:pt>
                <c:pt idx="501">
                  <c:v>0</c:v>
                </c:pt>
                <c:pt idx="502">
                  <c:v>28</c:v>
                </c:pt>
                <c:pt idx="503">
                  <c:v>54</c:v>
                </c:pt>
                <c:pt idx="504">
                  <c:v>22</c:v>
                </c:pt>
                <c:pt idx="505">
                  <c:v>28</c:v>
                </c:pt>
                <c:pt idx="506">
                  <c:v>62</c:v>
                </c:pt>
                <c:pt idx="507">
                  <c:v>17</c:v>
                </c:pt>
                <c:pt idx="508">
                  <c:v>47</c:v>
                </c:pt>
                <c:pt idx="509">
                  <c:v>43</c:v>
                </c:pt>
                <c:pt idx="510">
                  <c:v>41</c:v>
                </c:pt>
                <c:pt idx="511">
                  <c:v>50</c:v>
                </c:pt>
                <c:pt idx="512">
                  <c:v>10</c:v>
                </c:pt>
                <c:pt idx="513">
                  <c:v>11</c:v>
                </c:pt>
                <c:pt idx="514">
                  <c:v>44</c:v>
                </c:pt>
                <c:pt idx="515">
                  <c:v>64</c:v>
                </c:pt>
                <c:pt idx="516">
                  <c:v>32</c:v>
                </c:pt>
                <c:pt idx="517">
                  <c:v>17</c:v>
                </c:pt>
                <c:pt idx="518">
                  <c:v>80</c:v>
                </c:pt>
                <c:pt idx="519">
                  <c:v>93</c:v>
                </c:pt>
                <c:pt idx="520">
                  <c:v>95</c:v>
                </c:pt>
                <c:pt idx="521">
                  <c:v>52</c:v>
                </c:pt>
                <c:pt idx="522">
                  <c:v>0</c:v>
                </c:pt>
                <c:pt idx="523">
                  <c:v>96</c:v>
                </c:pt>
                <c:pt idx="524">
                  <c:v>72</c:v>
                </c:pt>
                <c:pt idx="525">
                  <c:v>36</c:v>
                </c:pt>
                <c:pt idx="526">
                  <c:v>41</c:v>
                </c:pt>
                <c:pt idx="527">
                  <c:v>29</c:v>
                </c:pt>
                <c:pt idx="528">
                  <c:v>93</c:v>
                </c:pt>
                <c:pt idx="529">
                  <c:v>56</c:v>
                </c:pt>
                <c:pt idx="530">
                  <c:v>52</c:v>
                </c:pt>
                <c:pt idx="531">
                  <c:v>81</c:v>
                </c:pt>
                <c:pt idx="532">
                  <c:v>45</c:v>
                </c:pt>
                <c:pt idx="533">
                  <c:v>81</c:v>
                </c:pt>
                <c:pt idx="534">
                  <c:v>2</c:v>
                </c:pt>
                <c:pt idx="535">
                  <c:v>1</c:v>
                </c:pt>
                <c:pt idx="536">
                  <c:v>65</c:v>
                </c:pt>
                <c:pt idx="537">
                  <c:v>70</c:v>
                </c:pt>
                <c:pt idx="538">
                  <c:v>92</c:v>
                </c:pt>
                <c:pt idx="539">
                  <c:v>74</c:v>
                </c:pt>
                <c:pt idx="540">
                  <c:v>57</c:v>
                </c:pt>
                <c:pt idx="541">
                  <c:v>0</c:v>
                </c:pt>
                <c:pt idx="542">
                  <c:v>26</c:v>
                </c:pt>
                <c:pt idx="543">
                  <c:v>70</c:v>
                </c:pt>
                <c:pt idx="544">
                  <c:v>32</c:v>
                </c:pt>
                <c:pt idx="545">
                  <c:v>37</c:v>
                </c:pt>
                <c:pt idx="546">
                  <c:v>36</c:v>
                </c:pt>
                <c:pt idx="547">
                  <c:v>98</c:v>
                </c:pt>
                <c:pt idx="548">
                  <c:v>85</c:v>
                </c:pt>
                <c:pt idx="549">
                  <c:v>49</c:v>
                </c:pt>
                <c:pt idx="550">
                  <c:v>30</c:v>
                </c:pt>
                <c:pt idx="551">
                  <c:v>53</c:v>
                </c:pt>
                <c:pt idx="552">
                  <c:v>84</c:v>
                </c:pt>
                <c:pt idx="553">
                  <c:v>86</c:v>
                </c:pt>
                <c:pt idx="554">
                  <c:v>60</c:v>
                </c:pt>
                <c:pt idx="555">
                  <c:v>24</c:v>
                </c:pt>
                <c:pt idx="556">
                  <c:v>94</c:v>
                </c:pt>
                <c:pt idx="557">
                  <c:v>13</c:v>
                </c:pt>
                <c:pt idx="558">
                  <c:v>94</c:v>
                </c:pt>
                <c:pt idx="559">
                  <c:v>78</c:v>
                </c:pt>
                <c:pt idx="560">
                  <c:v>95</c:v>
                </c:pt>
                <c:pt idx="561">
                  <c:v>41</c:v>
                </c:pt>
                <c:pt idx="562">
                  <c:v>86</c:v>
                </c:pt>
                <c:pt idx="563">
                  <c:v>43</c:v>
                </c:pt>
                <c:pt idx="564">
                  <c:v>4</c:v>
                </c:pt>
                <c:pt idx="565">
                  <c:v>75</c:v>
                </c:pt>
                <c:pt idx="566">
                  <c:v>31</c:v>
                </c:pt>
                <c:pt idx="567">
                  <c:v>84</c:v>
                </c:pt>
                <c:pt idx="568">
                  <c:v>42</c:v>
                </c:pt>
                <c:pt idx="569">
                  <c:v>94</c:v>
                </c:pt>
                <c:pt idx="570">
                  <c:v>62</c:v>
                </c:pt>
                <c:pt idx="571">
                  <c:v>7</c:v>
                </c:pt>
                <c:pt idx="572">
                  <c:v>13</c:v>
                </c:pt>
                <c:pt idx="573">
                  <c:v>97</c:v>
                </c:pt>
                <c:pt idx="574">
                  <c:v>81</c:v>
                </c:pt>
                <c:pt idx="575">
                  <c:v>78</c:v>
                </c:pt>
                <c:pt idx="576">
                  <c:v>22</c:v>
                </c:pt>
                <c:pt idx="577">
                  <c:v>98</c:v>
                </c:pt>
                <c:pt idx="578">
                  <c:v>8</c:v>
                </c:pt>
                <c:pt idx="579">
                  <c:v>20</c:v>
                </c:pt>
                <c:pt idx="580">
                  <c:v>64</c:v>
                </c:pt>
                <c:pt idx="581">
                  <c:v>2</c:v>
                </c:pt>
                <c:pt idx="582">
                  <c:v>64</c:v>
                </c:pt>
                <c:pt idx="583">
                  <c:v>75</c:v>
                </c:pt>
                <c:pt idx="584">
                  <c:v>48</c:v>
                </c:pt>
                <c:pt idx="585">
                  <c:v>80</c:v>
                </c:pt>
                <c:pt idx="586">
                  <c:v>56</c:v>
                </c:pt>
                <c:pt idx="587">
                  <c:v>72</c:v>
                </c:pt>
                <c:pt idx="588">
                  <c:v>61</c:v>
                </c:pt>
                <c:pt idx="589">
                  <c:v>69</c:v>
                </c:pt>
                <c:pt idx="590">
                  <c:v>97</c:v>
                </c:pt>
                <c:pt idx="591">
                  <c:v>65</c:v>
                </c:pt>
                <c:pt idx="592">
                  <c:v>8</c:v>
                </c:pt>
                <c:pt idx="593">
                  <c:v>92</c:v>
                </c:pt>
                <c:pt idx="594">
                  <c:v>31</c:v>
                </c:pt>
                <c:pt idx="595">
                  <c:v>70</c:v>
                </c:pt>
                <c:pt idx="596">
                  <c:v>66</c:v>
                </c:pt>
                <c:pt idx="597">
                  <c:v>75</c:v>
                </c:pt>
                <c:pt idx="598">
                  <c:v>3</c:v>
                </c:pt>
                <c:pt idx="599">
                  <c:v>52</c:v>
                </c:pt>
                <c:pt idx="600">
                  <c:v>81</c:v>
                </c:pt>
                <c:pt idx="601">
                  <c:v>56</c:v>
                </c:pt>
                <c:pt idx="602">
                  <c:v>76</c:v>
                </c:pt>
                <c:pt idx="603">
                  <c:v>53</c:v>
                </c:pt>
                <c:pt idx="604">
                  <c:v>43</c:v>
                </c:pt>
                <c:pt idx="605">
                  <c:v>10</c:v>
                </c:pt>
                <c:pt idx="606">
                  <c:v>85</c:v>
                </c:pt>
                <c:pt idx="607">
                  <c:v>74</c:v>
                </c:pt>
                <c:pt idx="608">
                  <c:v>26</c:v>
                </c:pt>
                <c:pt idx="609">
                  <c:v>13</c:v>
                </c:pt>
                <c:pt idx="610">
                  <c:v>67</c:v>
                </c:pt>
                <c:pt idx="611">
                  <c:v>26</c:v>
                </c:pt>
                <c:pt idx="612">
                  <c:v>30</c:v>
                </c:pt>
                <c:pt idx="613">
                  <c:v>19</c:v>
                </c:pt>
                <c:pt idx="614">
                  <c:v>96</c:v>
                </c:pt>
                <c:pt idx="615">
                  <c:v>96</c:v>
                </c:pt>
                <c:pt idx="616">
                  <c:v>26</c:v>
                </c:pt>
                <c:pt idx="617">
                  <c:v>92</c:v>
                </c:pt>
                <c:pt idx="618">
                  <c:v>14</c:v>
                </c:pt>
                <c:pt idx="619">
                  <c:v>62</c:v>
                </c:pt>
                <c:pt idx="620">
                  <c:v>41</c:v>
                </c:pt>
                <c:pt idx="621">
                  <c:v>64</c:v>
                </c:pt>
                <c:pt idx="622">
                  <c:v>28</c:v>
                </c:pt>
                <c:pt idx="623">
                  <c:v>42</c:v>
                </c:pt>
                <c:pt idx="624">
                  <c:v>45</c:v>
                </c:pt>
                <c:pt idx="625">
                  <c:v>53</c:v>
                </c:pt>
                <c:pt idx="626">
                  <c:v>24</c:v>
                </c:pt>
                <c:pt idx="627">
                  <c:v>63</c:v>
                </c:pt>
                <c:pt idx="628">
                  <c:v>58</c:v>
                </c:pt>
                <c:pt idx="629">
                  <c:v>99</c:v>
                </c:pt>
                <c:pt idx="630">
                  <c:v>35</c:v>
                </c:pt>
                <c:pt idx="631">
                  <c:v>71</c:v>
                </c:pt>
                <c:pt idx="632">
                  <c:v>25</c:v>
                </c:pt>
                <c:pt idx="633">
                  <c:v>9</c:v>
                </c:pt>
                <c:pt idx="634">
                  <c:v>27</c:v>
                </c:pt>
                <c:pt idx="635">
                  <c:v>12</c:v>
                </c:pt>
                <c:pt idx="636">
                  <c:v>99</c:v>
                </c:pt>
                <c:pt idx="637">
                  <c:v>75</c:v>
                </c:pt>
                <c:pt idx="638">
                  <c:v>3</c:v>
                </c:pt>
                <c:pt idx="639">
                  <c:v>26</c:v>
                </c:pt>
                <c:pt idx="640">
                  <c:v>5</c:v>
                </c:pt>
                <c:pt idx="641">
                  <c:v>74</c:v>
                </c:pt>
                <c:pt idx="642">
                  <c:v>81</c:v>
                </c:pt>
                <c:pt idx="643">
                  <c:v>33</c:v>
                </c:pt>
                <c:pt idx="644">
                  <c:v>54</c:v>
                </c:pt>
                <c:pt idx="645">
                  <c:v>7</c:v>
                </c:pt>
                <c:pt idx="646">
                  <c:v>31</c:v>
                </c:pt>
                <c:pt idx="647">
                  <c:v>90</c:v>
                </c:pt>
                <c:pt idx="648">
                  <c:v>9</c:v>
                </c:pt>
                <c:pt idx="649">
                  <c:v>5</c:v>
                </c:pt>
                <c:pt idx="650">
                  <c:v>68</c:v>
                </c:pt>
                <c:pt idx="651">
                  <c:v>74</c:v>
                </c:pt>
                <c:pt idx="652">
                  <c:v>11</c:v>
                </c:pt>
                <c:pt idx="653">
                  <c:v>41</c:v>
                </c:pt>
                <c:pt idx="654">
                  <c:v>44</c:v>
                </c:pt>
                <c:pt idx="655">
                  <c:v>1</c:v>
                </c:pt>
                <c:pt idx="656">
                  <c:v>44</c:v>
                </c:pt>
                <c:pt idx="657">
                  <c:v>93</c:v>
                </c:pt>
                <c:pt idx="658">
                  <c:v>22</c:v>
                </c:pt>
                <c:pt idx="659">
                  <c:v>51</c:v>
                </c:pt>
                <c:pt idx="660">
                  <c:v>43</c:v>
                </c:pt>
                <c:pt idx="661">
                  <c:v>98</c:v>
                </c:pt>
                <c:pt idx="662">
                  <c:v>97</c:v>
                </c:pt>
                <c:pt idx="663">
                  <c:v>38</c:v>
                </c:pt>
                <c:pt idx="664">
                  <c:v>36</c:v>
                </c:pt>
                <c:pt idx="665">
                  <c:v>7</c:v>
                </c:pt>
                <c:pt idx="666">
                  <c:v>14</c:v>
                </c:pt>
                <c:pt idx="667">
                  <c:v>56</c:v>
                </c:pt>
                <c:pt idx="668">
                  <c:v>70</c:v>
                </c:pt>
                <c:pt idx="669">
                  <c:v>0</c:v>
                </c:pt>
                <c:pt idx="670">
                  <c:v>27</c:v>
                </c:pt>
                <c:pt idx="671">
                  <c:v>56</c:v>
                </c:pt>
                <c:pt idx="672">
                  <c:v>88</c:v>
                </c:pt>
                <c:pt idx="673">
                  <c:v>35</c:v>
                </c:pt>
                <c:pt idx="674">
                  <c:v>11</c:v>
                </c:pt>
                <c:pt idx="675">
                  <c:v>91</c:v>
                </c:pt>
                <c:pt idx="676">
                  <c:v>41</c:v>
                </c:pt>
                <c:pt idx="677">
                  <c:v>1</c:v>
                </c:pt>
                <c:pt idx="678">
                  <c:v>31</c:v>
                </c:pt>
                <c:pt idx="679">
                  <c:v>66</c:v>
                </c:pt>
                <c:pt idx="680">
                  <c:v>8</c:v>
                </c:pt>
                <c:pt idx="681">
                  <c:v>31</c:v>
                </c:pt>
                <c:pt idx="682">
                  <c:v>11</c:v>
                </c:pt>
                <c:pt idx="683">
                  <c:v>64</c:v>
                </c:pt>
                <c:pt idx="684">
                  <c:v>77</c:v>
                </c:pt>
                <c:pt idx="685">
                  <c:v>74</c:v>
                </c:pt>
                <c:pt idx="686">
                  <c:v>22</c:v>
                </c:pt>
                <c:pt idx="687">
                  <c:v>73</c:v>
                </c:pt>
                <c:pt idx="688">
                  <c:v>51</c:v>
                </c:pt>
                <c:pt idx="689">
                  <c:v>65</c:v>
                </c:pt>
                <c:pt idx="690">
                  <c:v>34</c:v>
                </c:pt>
                <c:pt idx="691">
                  <c:v>99</c:v>
                </c:pt>
                <c:pt idx="692">
                  <c:v>72</c:v>
                </c:pt>
                <c:pt idx="693">
                  <c:v>42</c:v>
                </c:pt>
                <c:pt idx="694">
                  <c:v>75</c:v>
                </c:pt>
                <c:pt idx="695">
                  <c:v>70</c:v>
                </c:pt>
                <c:pt idx="696">
                  <c:v>41</c:v>
                </c:pt>
                <c:pt idx="697">
                  <c:v>0</c:v>
                </c:pt>
                <c:pt idx="698">
                  <c:v>5</c:v>
                </c:pt>
                <c:pt idx="699">
                  <c:v>21</c:v>
                </c:pt>
                <c:pt idx="700">
                  <c:v>5</c:v>
                </c:pt>
                <c:pt idx="701">
                  <c:v>78</c:v>
                </c:pt>
                <c:pt idx="702">
                  <c:v>18</c:v>
                </c:pt>
                <c:pt idx="703">
                  <c:v>0</c:v>
                </c:pt>
                <c:pt idx="704">
                  <c:v>82</c:v>
                </c:pt>
                <c:pt idx="705">
                  <c:v>41</c:v>
                </c:pt>
                <c:pt idx="706">
                  <c:v>92</c:v>
                </c:pt>
                <c:pt idx="707">
                  <c:v>7</c:v>
                </c:pt>
                <c:pt idx="708">
                  <c:v>100</c:v>
                </c:pt>
                <c:pt idx="709">
                  <c:v>92</c:v>
                </c:pt>
                <c:pt idx="710">
                  <c:v>18</c:v>
                </c:pt>
                <c:pt idx="711">
                  <c:v>89</c:v>
                </c:pt>
                <c:pt idx="712">
                  <c:v>35</c:v>
                </c:pt>
                <c:pt idx="713">
                  <c:v>12</c:v>
                </c:pt>
                <c:pt idx="714">
                  <c:v>71</c:v>
                </c:pt>
                <c:pt idx="715">
                  <c:v>38</c:v>
                </c:pt>
                <c:pt idx="716">
                  <c:v>14</c:v>
                </c:pt>
                <c:pt idx="717">
                  <c:v>7</c:v>
                </c:pt>
                <c:pt idx="718">
                  <c:v>31</c:v>
                </c:pt>
                <c:pt idx="719">
                  <c:v>82</c:v>
                </c:pt>
                <c:pt idx="720">
                  <c:v>95</c:v>
                </c:pt>
                <c:pt idx="721">
                  <c:v>68</c:v>
                </c:pt>
                <c:pt idx="722">
                  <c:v>47</c:v>
                </c:pt>
                <c:pt idx="723">
                  <c:v>71</c:v>
                </c:pt>
                <c:pt idx="724">
                  <c:v>86</c:v>
                </c:pt>
                <c:pt idx="725">
                  <c:v>79</c:v>
                </c:pt>
                <c:pt idx="726">
                  <c:v>61</c:v>
                </c:pt>
                <c:pt idx="727">
                  <c:v>40</c:v>
                </c:pt>
                <c:pt idx="728">
                  <c:v>89</c:v>
                </c:pt>
                <c:pt idx="729">
                  <c:v>76</c:v>
                </c:pt>
                <c:pt idx="730">
                  <c:v>89</c:v>
                </c:pt>
                <c:pt idx="731">
                  <c:v>3</c:v>
                </c:pt>
                <c:pt idx="732">
                  <c:v>60</c:v>
                </c:pt>
                <c:pt idx="733">
                  <c:v>10</c:v>
                </c:pt>
                <c:pt idx="734">
                  <c:v>38</c:v>
                </c:pt>
                <c:pt idx="735">
                  <c:v>76</c:v>
                </c:pt>
                <c:pt idx="736">
                  <c:v>50</c:v>
                </c:pt>
                <c:pt idx="737">
                  <c:v>49</c:v>
                </c:pt>
                <c:pt idx="738">
                  <c:v>22</c:v>
                </c:pt>
                <c:pt idx="739">
                  <c:v>57</c:v>
                </c:pt>
                <c:pt idx="740">
                  <c:v>78</c:v>
                </c:pt>
                <c:pt idx="741">
                  <c:v>72</c:v>
                </c:pt>
                <c:pt idx="742">
                  <c:v>79</c:v>
                </c:pt>
                <c:pt idx="743">
                  <c:v>12</c:v>
                </c:pt>
                <c:pt idx="744">
                  <c:v>78</c:v>
                </c:pt>
                <c:pt idx="745">
                  <c:v>78</c:v>
                </c:pt>
                <c:pt idx="746">
                  <c:v>15</c:v>
                </c:pt>
                <c:pt idx="747">
                  <c:v>53</c:v>
                </c:pt>
                <c:pt idx="748">
                  <c:v>65</c:v>
                </c:pt>
                <c:pt idx="749">
                  <c:v>21</c:v>
                </c:pt>
                <c:pt idx="750">
                  <c:v>17</c:v>
                </c:pt>
                <c:pt idx="751">
                  <c:v>18</c:v>
                </c:pt>
                <c:pt idx="752">
                  <c:v>37</c:v>
                </c:pt>
                <c:pt idx="753">
                  <c:v>0</c:v>
                </c:pt>
                <c:pt idx="754">
                  <c:v>55</c:v>
                </c:pt>
                <c:pt idx="755">
                  <c:v>39</c:v>
                </c:pt>
                <c:pt idx="756">
                  <c:v>82</c:v>
                </c:pt>
                <c:pt idx="757">
                  <c:v>48</c:v>
                </c:pt>
                <c:pt idx="758">
                  <c:v>66</c:v>
                </c:pt>
                <c:pt idx="759">
                  <c:v>78</c:v>
                </c:pt>
                <c:pt idx="760">
                  <c:v>68</c:v>
                </c:pt>
                <c:pt idx="761">
                  <c:v>26</c:v>
                </c:pt>
                <c:pt idx="762">
                  <c:v>53</c:v>
                </c:pt>
                <c:pt idx="763">
                  <c:v>75</c:v>
                </c:pt>
                <c:pt idx="764">
                  <c:v>68</c:v>
                </c:pt>
                <c:pt idx="765">
                  <c:v>56</c:v>
                </c:pt>
                <c:pt idx="766">
                  <c:v>41</c:v>
                </c:pt>
                <c:pt idx="767">
                  <c:v>27</c:v>
                </c:pt>
                <c:pt idx="768">
                  <c:v>33</c:v>
                </c:pt>
                <c:pt idx="769">
                  <c:v>25</c:v>
                </c:pt>
                <c:pt idx="770">
                  <c:v>12</c:v>
                </c:pt>
                <c:pt idx="771">
                  <c:v>11</c:v>
                </c:pt>
                <c:pt idx="772">
                  <c:v>85</c:v>
                </c:pt>
                <c:pt idx="773">
                  <c:v>44</c:v>
                </c:pt>
                <c:pt idx="774">
                  <c:v>66</c:v>
                </c:pt>
                <c:pt idx="775">
                  <c:v>23</c:v>
                </c:pt>
                <c:pt idx="776">
                  <c:v>14</c:v>
                </c:pt>
                <c:pt idx="777">
                  <c:v>99</c:v>
                </c:pt>
                <c:pt idx="778">
                  <c:v>2</c:v>
                </c:pt>
                <c:pt idx="779">
                  <c:v>66</c:v>
                </c:pt>
                <c:pt idx="780">
                  <c:v>71</c:v>
                </c:pt>
                <c:pt idx="781">
                  <c:v>100</c:v>
                </c:pt>
                <c:pt idx="782">
                  <c:v>14</c:v>
                </c:pt>
                <c:pt idx="783">
                  <c:v>25</c:v>
                </c:pt>
                <c:pt idx="784">
                  <c:v>21</c:v>
                </c:pt>
                <c:pt idx="785">
                  <c:v>64</c:v>
                </c:pt>
                <c:pt idx="786">
                  <c:v>62</c:v>
                </c:pt>
                <c:pt idx="787">
                  <c:v>52</c:v>
                </c:pt>
                <c:pt idx="788">
                  <c:v>60</c:v>
                </c:pt>
                <c:pt idx="789">
                  <c:v>29</c:v>
                </c:pt>
                <c:pt idx="790">
                  <c:v>78</c:v>
                </c:pt>
                <c:pt idx="791">
                  <c:v>37</c:v>
                </c:pt>
                <c:pt idx="792">
                  <c:v>84</c:v>
                </c:pt>
                <c:pt idx="793">
                  <c:v>73</c:v>
                </c:pt>
                <c:pt idx="794">
                  <c:v>17</c:v>
                </c:pt>
                <c:pt idx="795">
                  <c:v>91</c:v>
                </c:pt>
                <c:pt idx="796">
                  <c:v>52</c:v>
                </c:pt>
                <c:pt idx="797">
                  <c:v>39</c:v>
                </c:pt>
                <c:pt idx="798">
                  <c:v>94</c:v>
                </c:pt>
                <c:pt idx="799">
                  <c:v>88</c:v>
                </c:pt>
                <c:pt idx="800">
                  <c:v>12</c:v>
                </c:pt>
                <c:pt idx="801">
                  <c:v>25</c:v>
                </c:pt>
                <c:pt idx="802">
                  <c:v>80</c:v>
                </c:pt>
                <c:pt idx="803">
                  <c:v>17</c:v>
                </c:pt>
                <c:pt idx="804">
                  <c:v>14</c:v>
                </c:pt>
                <c:pt idx="805">
                  <c:v>0</c:v>
                </c:pt>
                <c:pt idx="806">
                  <c:v>67</c:v>
                </c:pt>
                <c:pt idx="807">
                  <c:v>17</c:v>
                </c:pt>
                <c:pt idx="808">
                  <c:v>91</c:v>
                </c:pt>
                <c:pt idx="809">
                  <c:v>30</c:v>
                </c:pt>
                <c:pt idx="810">
                  <c:v>87</c:v>
                </c:pt>
                <c:pt idx="811">
                  <c:v>15</c:v>
                </c:pt>
                <c:pt idx="812">
                  <c:v>28</c:v>
                </c:pt>
                <c:pt idx="813">
                  <c:v>10</c:v>
                </c:pt>
                <c:pt idx="814">
                  <c:v>54</c:v>
                </c:pt>
                <c:pt idx="815">
                  <c:v>8</c:v>
                </c:pt>
                <c:pt idx="816">
                  <c:v>24</c:v>
                </c:pt>
                <c:pt idx="817">
                  <c:v>81</c:v>
                </c:pt>
                <c:pt idx="818">
                  <c:v>32</c:v>
                </c:pt>
                <c:pt idx="819">
                  <c:v>57</c:v>
                </c:pt>
                <c:pt idx="820">
                  <c:v>47</c:v>
                </c:pt>
                <c:pt idx="821">
                  <c:v>59</c:v>
                </c:pt>
                <c:pt idx="822">
                  <c:v>15</c:v>
                </c:pt>
                <c:pt idx="823">
                  <c:v>24</c:v>
                </c:pt>
                <c:pt idx="824">
                  <c:v>13</c:v>
                </c:pt>
                <c:pt idx="825">
                  <c:v>7</c:v>
                </c:pt>
                <c:pt idx="826">
                  <c:v>58</c:v>
                </c:pt>
                <c:pt idx="827">
                  <c:v>88</c:v>
                </c:pt>
                <c:pt idx="828">
                  <c:v>61</c:v>
                </c:pt>
                <c:pt idx="829">
                  <c:v>90</c:v>
                </c:pt>
                <c:pt idx="830">
                  <c:v>64</c:v>
                </c:pt>
                <c:pt idx="831">
                  <c:v>62</c:v>
                </c:pt>
                <c:pt idx="832">
                  <c:v>96</c:v>
                </c:pt>
                <c:pt idx="833">
                  <c:v>10</c:v>
                </c:pt>
                <c:pt idx="834">
                  <c:v>39</c:v>
                </c:pt>
                <c:pt idx="835">
                  <c:v>59</c:v>
                </c:pt>
                <c:pt idx="836">
                  <c:v>60</c:v>
                </c:pt>
                <c:pt idx="837">
                  <c:v>39</c:v>
                </c:pt>
                <c:pt idx="838">
                  <c:v>76</c:v>
                </c:pt>
                <c:pt idx="839">
                  <c:v>23</c:v>
                </c:pt>
                <c:pt idx="840">
                  <c:v>44</c:v>
                </c:pt>
                <c:pt idx="841">
                  <c:v>76</c:v>
                </c:pt>
                <c:pt idx="842">
                  <c:v>95</c:v>
                </c:pt>
                <c:pt idx="843">
                  <c:v>13</c:v>
                </c:pt>
                <c:pt idx="844">
                  <c:v>9</c:v>
                </c:pt>
                <c:pt idx="845">
                  <c:v>35</c:v>
                </c:pt>
                <c:pt idx="846">
                  <c:v>65</c:v>
                </c:pt>
                <c:pt idx="847">
                  <c:v>50</c:v>
                </c:pt>
                <c:pt idx="848">
                  <c:v>31</c:v>
                </c:pt>
                <c:pt idx="849">
                  <c:v>69</c:v>
                </c:pt>
                <c:pt idx="850">
                  <c:v>11</c:v>
                </c:pt>
                <c:pt idx="851">
                  <c:v>85</c:v>
                </c:pt>
                <c:pt idx="852">
                  <c:v>54</c:v>
                </c:pt>
                <c:pt idx="853">
                  <c:v>51</c:v>
                </c:pt>
                <c:pt idx="854">
                  <c:v>54</c:v>
                </c:pt>
                <c:pt idx="855">
                  <c:v>73</c:v>
                </c:pt>
                <c:pt idx="856">
                  <c:v>21</c:v>
                </c:pt>
                <c:pt idx="857">
                  <c:v>81</c:v>
                </c:pt>
                <c:pt idx="858">
                  <c:v>62</c:v>
                </c:pt>
                <c:pt idx="859">
                  <c:v>37</c:v>
                </c:pt>
                <c:pt idx="860">
                  <c:v>41</c:v>
                </c:pt>
                <c:pt idx="861">
                  <c:v>79</c:v>
                </c:pt>
                <c:pt idx="862">
                  <c:v>79</c:v>
                </c:pt>
                <c:pt idx="863">
                  <c:v>36</c:v>
                </c:pt>
                <c:pt idx="864">
                  <c:v>16</c:v>
                </c:pt>
                <c:pt idx="865">
                  <c:v>86</c:v>
                </c:pt>
                <c:pt idx="866">
                  <c:v>99</c:v>
                </c:pt>
                <c:pt idx="867">
                  <c:v>4</c:v>
                </c:pt>
                <c:pt idx="868">
                  <c:v>67</c:v>
                </c:pt>
                <c:pt idx="869">
                  <c:v>16</c:v>
                </c:pt>
                <c:pt idx="870">
                  <c:v>72</c:v>
                </c:pt>
                <c:pt idx="871">
                  <c:v>8</c:v>
                </c:pt>
                <c:pt idx="872">
                  <c:v>8</c:v>
                </c:pt>
                <c:pt idx="873">
                  <c:v>99</c:v>
                </c:pt>
                <c:pt idx="874">
                  <c:v>59</c:v>
                </c:pt>
                <c:pt idx="875">
                  <c:v>2</c:v>
                </c:pt>
                <c:pt idx="876">
                  <c:v>92</c:v>
                </c:pt>
                <c:pt idx="877">
                  <c:v>83</c:v>
                </c:pt>
                <c:pt idx="878">
                  <c:v>44</c:v>
                </c:pt>
                <c:pt idx="879">
                  <c:v>88</c:v>
                </c:pt>
                <c:pt idx="880">
                  <c:v>3</c:v>
                </c:pt>
                <c:pt idx="881">
                  <c:v>31</c:v>
                </c:pt>
                <c:pt idx="882">
                  <c:v>12</c:v>
                </c:pt>
                <c:pt idx="883">
                  <c:v>45</c:v>
                </c:pt>
                <c:pt idx="884">
                  <c:v>14</c:v>
                </c:pt>
                <c:pt idx="885">
                  <c:v>99</c:v>
                </c:pt>
                <c:pt idx="886">
                  <c:v>51</c:v>
                </c:pt>
                <c:pt idx="887">
                  <c:v>10</c:v>
                </c:pt>
                <c:pt idx="888">
                  <c:v>53</c:v>
                </c:pt>
                <c:pt idx="889">
                  <c:v>72</c:v>
                </c:pt>
                <c:pt idx="890">
                  <c:v>25</c:v>
                </c:pt>
                <c:pt idx="891">
                  <c:v>33</c:v>
                </c:pt>
                <c:pt idx="892">
                  <c:v>13</c:v>
                </c:pt>
                <c:pt idx="893">
                  <c:v>100</c:v>
                </c:pt>
                <c:pt idx="894">
                  <c:v>15</c:v>
                </c:pt>
                <c:pt idx="895">
                  <c:v>21</c:v>
                </c:pt>
                <c:pt idx="896">
                  <c:v>11</c:v>
                </c:pt>
                <c:pt idx="897">
                  <c:v>11</c:v>
                </c:pt>
                <c:pt idx="898">
                  <c:v>3</c:v>
                </c:pt>
                <c:pt idx="899">
                  <c:v>94</c:v>
                </c:pt>
                <c:pt idx="900">
                  <c:v>55</c:v>
                </c:pt>
                <c:pt idx="901">
                  <c:v>86</c:v>
                </c:pt>
                <c:pt idx="902">
                  <c:v>79</c:v>
                </c:pt>
                <c:pt idx="903">
                  <c:v>99</c:v>
                </c:pt>
                <c:pt idx="904">
                  <c:v>94</c:v>
                </c:pt>
                <c:pt idx="905">
                  <c:v>17</c:v>
                </c:pt>
                <c:pt idx="906">
                  <c:v>9</c:v>
                </c:pt>
                <c:pt idx="907">
                  <c:v>94</c:v>
                </c:pt>
                <c:pt idx="908">
                  <c:v>54</c:v>
                </c:pt>
                <c:pt idx="909">
                  <c:v>97</c:v>
                </c:pt>
                <c:pt idx="910">
                  <c:v>36</c:v>
                </c:pt>
                <c:pt idx="911">
                  <c:v>21</c:v>
                </c:pt>
                <c:pt idx="912">
                  <c:v>60</c:v>
                </c:pt>
                <c:pt idx="913">
                  <c:v>37</c:v>
                </c:pt>
                <c:pt idx="914">
                  <c:v>69</c:v>
                </c:pt>
                <c:pt idx="915">
                  <c:v>6</c:v>
                </c:pt>
                <c:pt idx="916">
                  <c:v>12</c:v>
                </c:pt>
                <c:pt idx="917">
                  <c:v>44</c:v>
                </c:pt>
                <c:pt idx="918">
                  <c:v>32</c:v>
                </c:pt>
                <c:pt idx="919">
                  <c:v>19</c:v>
                </c:pt>
                <c:pt idx="920">
                  <c:v>88</c:v>
                </c:pt>
                <c:pt idx="921">
                  <c:v>71</c:v>
                </c:pt>
                <c:pt idx="922">
                  <c:v>47</c:v>
                </c:pt>
                <c:pt idx="923">
                  <c:v>77</c:v>
                </c:pt>
                <c:pt idx="924">
                  <c:v>85</c:v>
                </c:pt>
                <c:pt idx="925">
                  <c:v>38</c:v>
                </c:pt>
                <c:pt idx="926">
                  <c:v>47</c:v>
                </c:pt>
                <c:pt idx="927">
                  <c:v>37</c:v>
                </c:pt>
                <c:pt idx="928">
                  <c:v>1</c:v>
                </c:pt>
                <c:pt idx="929">
                  <c:v>14</c:v>
                </c:pt>
                <c:pt idx="930">
                  <c:v>21</c:v>
                </c:pt>
                <c:pt idx="931">
                  <c:v>72</c:v>
                </c:pt>
                <c:pt idx="932">
                  <c:v>87</c:v>
                </c:pt>
                <c:pt idx="933">
                  <c:v>70</c:v>
                </c:pt>
                <c:pt idx="934">
                  <c:v>30</c:v>
                </c:pt>
                <c:pt idx="935">
                  <c:v>90</c:v>
                </c:pt>
                <c:pt idx="936">
                  <c:v>89</c:v>
                </c:pt>
                <c:pt idx="937">
                  <c:v>94</c:v>
                </c:pt>
                <c:pt idx="938">
                  <c:v>31</c:v>
                </c:pt>
                <c:pt idx="939">
                  <c:v>94</c:v>
                </c:pt>
                <c:pt idx="940">
                  <c:v>66</c:v>
                </c:pt>
                <c:pt idx="941">
                  <c:v>28</c:v>
                </c:pt>
                <c:pt idx="942">
                  <c:v>21</c:v>
                </c:pt>
                <c:pt idx="943">
                  <c:v>55</c:v>
                </c:pt>
                <c:pt idx="944">
                  <c:v>67</c:v>
                </c:pt>
                <c:pt idx="945">
                  <c:v>69</c:v>
                </c:pt>
                <c:pt idx="946">
                  <c:v>15</c:v>
                </c:pt>
                <c:pt idx="947">
                  <c:v>16</c:v>
                </c:pt>
                <c:pt idx="948">
                  <c:v>100</c:v>
                </c:pt>
                <c:pt idx="949">
                  <c:v>3</c:v>
                </c:pt>
                <c:pt idx="950">
                  <c:v>48</c:v>
                </c:pt>
                <c:pt idx="951">
                  <c:v>4</c:v>
                </c:pt>
                <c:pt idx="952">
                  <c:v>83</c:v>
                </c:pt>
                <c:pt idx="953">
                  <c:v>8</c:v>
                </c:pt>
                <c:pt idx="954">
                  <c:v>95</c:v>
                </c:pt>
                <c:pt idx="955">
                  <c:v>38</c:v>
                </c:pt>
                <c:pt idx="956">
                  <c:v>95</c:v>
                </c:pt>
                <c:pt idx="957">
                  <c:v>84</c:v>
                </c:pt>
                <c:pt idx="958">
                  <c:v>8</c:v>
                </c:pt>
                <c:pt idx="959">
                  <c:v>30</c:v>
                </c:pt>
                <c:pt idx="960">
                  <c:v>98</c:v>
                </c:pt>
                <c:pt idx="961">
                  <c:v>88</c:v>
                </c:pt>
                <c:pt idx="962">
                  <c:v>87</c:v>
                </c:pt>
                <c:pt idx="963">
                  <c:v>82</c:v>
                </c:pt>
                <c:pt idx="964">
                  <c:v>62</c:v>
                </c:pt>
                <c:pt idx="965">
                  <c:v>21</c:v>
                </c:pt>
                <c:pt idx="966">
                  <c:v>22</c:v>
                </c:pt>
                <c:pt idx="967">
                  <c:v>63</c:v>
                </c:pt>
                <c:pt idx="968">
                  <c:v>94</c:v>
                </c:pt>
                <c:pt idx="969">
                  <c:v>5</c:v>
                </c:pt>
                <c:pt idx="970">
                  <c:v>69</c:v>
                </c:pt>
                <c:pt idx="971">
                  <c:v>50</c:v>
                </c:pt>
                <c:pt idx="972">
                  <c:v>51</c:v>
                </c:pt>
                <c:pt idx="973">
                  <c:v>18</c:v>
                </c:pt>
                <c:pt idx="974">
                  <c:v>91</c:v>
                </c:pt>
                <c:pt idx="975">
                  <c:v>82</c:v>
                </c:pt>
                <c:pt idx="976">
                  <c:v>76</c:v>
                </c:pt>
                <c:pt idx="977">
                  <c:v>42</c:v>
                </c:pt>
                <c:pt idx="978">
                  <c:v>50</c:v>
                </c:pt>
                <c:pt idx="979">
                  <c:v>66</c:v>
                </c:pt>
                <c:pt idx="980">
                  <c:v>34</c:v>
                </c:pt>
                <c:pt idx="981">
                  <c:v>93</c:v>
                </c:pt>
                <c:pt idx="982">
                  <c:v>35</c:v>
                </c:pt>
                <c:pt idx="983">
                  <c:v>79</c:v>
                </c:pt>
                <c:pt idx="984">
                  <c:v>64</c:v>
                </c:pt>
                <c:pt idx="985">
                  <c:v>51</c:v>
                </c:pt>
                <c:pt idx="986">
                  <c:v>8</c:v>
                </c:pt>
                <c:pt idx="987">
                  <c:v>89</c:v>
                </c:pt>
                <c:pt idx="988">
                  <c:v>18</c:v>
                </c:pt>
                <c:pt idx="989">
                  <c:v>11</c:v>
                </c:pt>
                <c:pt idx="990">
                  <c:v>18</c:v>
                </c:pt>
                <c:pt idx="991">
                  <c:v>49</c:v>
                </c:pt>
                <c:pt idx="992">
                  <c:v>5</c:v>
                </c:pt>
                <c:pt idx="993">
                  <c:v>49</c:v>
                </c:pt>
                <c:pt idx="994">
                  <c:v>92</c:v>
                </c:pt>
                <c:pt idx="995">
                  <c:v>51</c:v>
                </c:pt>
                <c:pt idx="996">
                  <c:v>62</c:v>
                </c:pt>
                <c:pt idx="997">
                  <c:v>19</c:v>
                </c:pt>
                <c:pt idx="998">
                  <c:v>39</c:v>
                </c:pt>
                <c:pt idx="999">
                  <c:v>70</c:v>
                </c:pt>
              </c:numCache>
            </c:numRef>
          </c:val>
          <c:extLst>
            <c:ext xmlns:c16="http://schemas.microsoft.com/office/drawing/2014/chart" uri="{C3380CC4-5D6E-409C-BE32-E72D297353CC}">
              <c16:uniqueId val="{00000002-C8EF-4FBF-9E69-77B2AB4C8E15}"/>
            </c:ext>
          </c:extLst>
        </c:ser>
        <c:dLbls>
          <c:dLblPos val="outEnd"/>
          <c:showLegendKey val="0"/>
          <c:showVal val="0"/>
          <c:showCatName val="0"/>
          <c:showSerName val="0"/>
          <c:showPercent val="0"/>
          <c:showBubbleSize val="0"/>
        </c:dLbls>
        <c:gapWidth val="100"/>
        <c:overlap val="-24"/>
        <c:axId val="1731088783"/>
        <c:axId val="1731105583"/>
      </c:barChart>
      <c:catAx>
        <c:axId val="1731088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105583"/>
        <c:crosses val="autoZero"/>
        <c:auto val="1"/>
        <c:lblAlgn val="ctr"/>
        <c:lblOffset val="100"/>
        <c:noMultiLvlLbl val="0"/>
      </c:catAx>
      <c:valAx>
        <c:axId val="173110558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088783"/>
        <c:crosses val="autoZero"/>
        <c:crossBetween val="between"/>
      </c:valAx>
      <c:spPr>
        <a:noFill/>
        <a:ln>
          <a:noFill/>
        </a:ln>
        <a:effectLst/>
      </c:spPr>
    </c:plotArea>
    <c:legend>
      <c:legendPos val="r"/>
      <c:layout>
        <c:manualLayout>
          <c:xMode val="edge"/>
          <c:yMode val="edge"/>
          <c:x val="0.83495598590109954"/>
          <c:y val="0.32918138211500136"/>
          <c:w val="0.11223063812949211"/>
          <c:h val="0.35134165486320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Analysis!PivotTable17</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5744652090163"/>
          <c:y val="0.19275876879026485"/>
          <c:w val="0.73743908620864451"/>
          <c:h val="0.66118071191514283"/>
        </c:manualLayout>
      </c:layout>
      <c:barChart>
        <c:barDir val="bar"/>
        <c:grouping val="clustered"/>
        <c:varyColors val="1"/>
        <c:ser>
          <c:idx val="0"/>
          <c:order val="0"/>
          <c:tx>
            <c:strRef>
              <c:f>'Subscription &amp; Revenue Analysis'!$B$67</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'Subscription &amp; Revenue Analysis'!$A$68:$A$75</c:f>
              <c:strCache>
                <c:ptCount val="7"/>
                <c:pt idx="0">
                  <c:v>India</c:v>
                </c:pt>
                <c:pt idx="1">
                  <c:v>Canada</c:v>
                </c:pt>
                <c:pt idx="2">
                  <c:v>Australia</c:v>
                </c:pt>
                <c:pt idx="3">
                  <c:v>Germany</c:v>
                </c:pt>
                <c:pt idx="4">
                  <c:v>France</c:v>
                </c:pt>
                <c:pt idx="5">
                  <c:v>UK</c:v>
                </c:pt>
                <c:pt idx="6">
                  <c:v>USA</c:v>
                </c:pt>
              </c:strCache>
            </c:strRef>
          </c:cat>
          <c:val>
            <c:numRef>
              <c:f>'Subscription &amp; Revenue Analysis'!$B$68:$B$75</c:f>
              <c:numCache>
                <c:formatCode>_-[$$-409]* #,##0.00_ ;_-[$$-409]* \-#,##0.00\ ;_-[$$-409]* "-"??_ ;_-@_ </c:formatCode>
                <c:ptCount val="7"/>
                <c:pt idx="0">
                  <c:v>1402.8400000000008</c:v>
                </c:pt>
                <c:pt idx="1">
                  <c:v>1678.610000000001</c:v>
                </c:pt>
                <c:pt idx="2">
                  <c:v>1726.600000000001</c:v>
                </c:pt>
                <c:pt idx="3">
                  <c:v>1738.5400000000011</c:v>
                </c:pt>
                <c:pt idx="4">
                  <c:v>1782.4900000000011</c:v>
                </c:pt>
                <c:pt idx="5">
                  <c:v>1806.5000000000011</c:v>
                </c:pt>
                <c:pt idx="6">
                  <c:v>1890.4200000000012</c:v>
                </c:pt>
              </c:numCache>
            </c:numRef>
          </c:val>
          <c:extLst>
            <c:ext xmlns:c16="http://schemas.microsoft.com/office/drawing/2014/chart" uri="{C3380CC4-5D6E-409C-BE32-E72D297353CC}">
              <c16:uniqueId val="{00000000-F403-49CA-9CB2-EADFA18033F2}"/>
            </c:ext>
          </c:extLst>
        </c:ser>
        <c:dLbls>
          <c:showLegendKey val="0"/>
          <c:showVal val="0"/>
          <c:showCatName val="0"/>
          <c:showSerName val="0"/>
          <c:showPercent val="0"/>
          <c:showBubbleSize val="0"/>
        </c:dLbls>
        <c:gapWidth val="115"/>
        <c:overlap val="-20"/>
        <c:axId val="1041074111"/>
        <c:axId val="1041073151"/>
      </c:barChart>
      <c:catAx>
        <c:axId val="10410741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73151"/>
        <c:crosses val="autoZero"/>
        <c:auto val="1"/>
        <c:lblAlgn val="ctr"/>
        <c:lblOffset val="100"/>
        <c:noMultiLvlLbl val="0"/>
      </c:catAx>
      <c:valAx>
        <c:axId val="104107315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 in 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!PivotTable22</c:name>
    <c:fmtId val="6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Language preferences and their correlation with engagement</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Preferences &amp; Regional '!$B$40</c:f>
              <c:strCache>
                <c:ptCount val="1"/>
                <c:pt idx="0">
                  <c:v>Average of Watch_Hours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'!$A$41:$A$47</c:f>
              <c:strCache>
                <c:ptCount val="6"/>
                <c:pt idx="0">
                  <c:v>Mandarin</c:v>
                </c:pt>
                <c:pt idx="1">
                  <c:v>German</c:v>
                </c:pt>
                <c:pt idx="2">
                  <c:v>English</c:v>
                </c:pt>
                <c:pt idx="3">
                  <c:v>Hindi</c:v>
                </c:pt>
                <c:pt idx="4">
                  <c:v>Spanish</c:v>
                </c:pt>
                <c:pt idx="5">
                  <c:v>French</c:v>
                </c:pt>
              </c:strCache>
            </c:strRef>
          </c:cat>
          <c:val>
            <c:numRef>
              <c:f>'Payment Preferences &amp; Regional '!$B$41:$B$47</c:f>
              <c:numCache>
                <c:formatCode>0</c:formatCode>
                <c:ptCount val="6"/>
                <c:pt idx="0">
                  <c:v>243.33519553072625</c:v>
                </c:pt>
                <c:pt idx="1">
                  <c:v>244.79640718562874</c:v>
                </c:pt>
                <c:pt idx="2">
                  <c:v>248.38095238095238</c:v>
                </c:pt>
                <c:pt idx="3">
                  <c:v>253.35802469135803</c:v>
                </c:pt>
                <c:pt idx="4">
                  <c:v>264.99346405228761</c:v>
                </c:pt>
                <c:pt idx="5">
                  <c:v>273.46198830409355</c:v>
                </c:pt>
              </c:numCache>
            </c:numRef>
          </c:val>
          <c:extLst>
            <c:ext xmlns:c16="http://schemas.microsoft.com/office/drawing/2014/chart" uri="{C3380CC4-5D6E-409C-BE32-E72D297353CC}">
              <c16:uniqueId val="{00000000-5B7E-4FDE-B6A1-125802751D76}"/>
            </c:ext>
          </c:extLst>
        </c:ser>
        <c:ser>
          <c:idx val="1"/>
          <c:order val="1"/>
          <c:tx>
            <c:strRef>
              <c:f>'Payment Preferences &amp; Regional '!$C$40</c:f>
              <c:strCache>
                <c:ptCount val="1"/>
                <c:pt idx="0">
                  <c:v>Count of Language_Preference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'!$A$41:$A$47</c:f>
              <c:strCache>
                <c:ptCount val="6"/>
                <c:pt idx="0">
                  <c:v>Mandarin</c:v>
                </c:pt>
                <c:pt idx="1">
                  <c:v>German</c:v>
                </c:pt>
                <c:pt idx="2">
                  <c:v>English</c:v>
                </c:pt>
                <c:pt idx="3">
                  <c:v>Hindi</c:v>
                </c:pt>
                <c:pt idx="4">
                  <c:v>Spanish</c:v>
                </c:pt>
                <c:pt idx="5">
                  <c:v>French</c:v>
                </c:pt>
              </c:strCache>
            </c:strRef>
          </c:cat>
          <c:val>
            <c:numRef>
              <c:f>'Payment Preferences &amp; Regional '!$C$41:$C$47</c:f>
              <c:numCache>
                <c:formatCode>General</c:formatCode>
                <c:ptCount val="6"/>
                <c:pt idx="0">
                  <c:v>179</c:v>
                </c:pt>
                <c:pt idx="1">
                  <c:v>167</c:v>
                </c:pt>
                <c:pt idx="2">
                  <c:v>168</c:v>
                </c:pt>
                <c:pt idx="3">
                  <c:v>162</c:v>
                </c:pt>
                <c:pt idx="4">
                  <c:v>153</c:v>
                </c:pt>
                <c:pt idx="5">
                  <c:v>171</c:v>
                </c:pt>
              </c:numCache>
            </c:numRef>
          </c:val>
          <c:extLst>
            <c:ext xmlns:c16="http://schemas.microsoft.com/office/drawing/2014/chart" uri="{C3380CC4-5D6E-409C-BE32-E72D297353CC}">
              <c16:uniqueId val="{00000001-5B7E-4FDE-B6A1-125802751D76}"/>
            </c:ext>
          </c:extLst>
        </c:ser>
        <c:dLbls>
          <c:showLegendKey val="0"/>
          <c:showVal val="0"/>
          <c:showCatName val="0"/>
          <c:showSerName val="0"/>
          <c:showPercent val="0"/>
          <c:showBubbleSize val="0"/>
        </c:dLbls>
        <c:gapWidth val="115"/>
        <c:overlap val="-20"/>
        <c:axId val="1843168320"/>
        <c:axId val="1843175520"/>
      </c:barChart>
      <c:catAx>
        <c:axId val="18431683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Language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175520"/>
        <c:crosses val="autoZero"/>
        <c:auto val="1"/>
        <c:lblAlgn val="ctr"/>
        <c:lblOffset val="100"/>
        <c:noMultiLvlLbl val="0"/>
      </c:catAx>
      <c:valAx>
        <c:axId val="184317552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Watch hours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1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revenue based on different subscription plans.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'Subscription &amp; Revenue Analysis'!$B$3:$B$4</c:f>
              <c:strCache>
                <c:ptCount val="1"/>
                <c:pt idx="0">
                  <c:v>Premimum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Analysis'!$B$5:$B$33</c:f>
              <c:numCache>
                <c:formatCode>_-[$$-409]* #,##0.00_ ;_-[$$-409]* \-#,##0.00\ ;_-[$$-409]* "-"??_ ;_-@_ </c:formatCode>
                <c:ptCount val="25"/>
                <c:pt idx="0">
                  <c:v>95.94</c:v>
                </c:pt>
                <c:pt idx="1">
                  <c:v>303.81000000000006</c:v>
                </c:pt>
                <c:pt idx="2">
                  <c:v>207.87000000000003</c:v>
                </c:pt>
                <c:pt idx="3">
                  <c:v>271.83000000000004</c:v>
                </c:pt>
                <c:pt idx="4">
                  <c:v>191.88000000000002</c:v>
                </c:pt>
                <c:pt idx="5">
                  <c:v>223.86000000000004</c:v>
                </c:pt>
                <c:pt idx="6">
                  <c:v>175.89000000000001</c:v>
                </c:pt>
                <c:pt idx="7">
                  <c:v>175.89000000000001</c:v>
                </c:pt>
                <c:pt idx="8">
                  <c:v>191.88000000000002</c:v>
                </c:pt>
                <c:pt idx="9">
                  <c:v>303.81000000000006</c:v>
                </c:pt>
                <c:pt idx="10">
                  <c:v>223.86000000000004</c:v>
                </c:pt>
                <c:pt idx="11">
                  <c:v>207.87000000000003</c:v>
                </c:pt>
                <c:pt idx="12">
                  <c:v>287.82000000000005</c:v>
                </c:pt>
                <c:pt idx="13">
                  <c:v>255.84000000000006</c:v>
                </c:pt>
                <c:pt idx="14">
                  <c:v>287.82000000000005</c:v>
                </c:pt>
                <c:pt idx="15">
                  <c:v>127.91999999999999</c:v>
                </c:pt>
                <c:pt idx="16">
                  <c:v>159.9</c:v>
                </c:pt>
                <c:pt idx="17">
                  <c:v>207.87000000000003</c:v>
                </c:pt>
                <c:pt idx="18">
                  <c:v>271.83000000000004</c:v>
                </c:pt>
                <c:pt idx="19">
                  <c:v>223.86000000000004</c:v>
                </c:pt>
                <c:pt idx="20">
                  <c:v>255.84000000000006</c:v>
                </c:pt>
                <c:pt idx="21">
                  <c:v>111.92999999999999</c:v>
                </c:pt>
                <c:pt idx="22">
                  <c:v>207.87000000000003</c:v>
                </c:pt>
                <c:pt idx="23">
                  <c:v>223.86000000000004</c:v>
                </c:pt>
                <c:pt idx="24">
                  <c:v>111.92999999999999</c:v>
                </c:pt>
              </c:numCache>
            </c:numRef>
          </c:val>
          <c:smooth val="0"/>
          <c:extLst>
            <c:ext xmlns:c16="http://schemas.microsoft.com/office/drawing/2014/chart" uri="{C3380CC4-5D6E-409C-BE32-E72D297353CC}">
              <c16:uniqueId val="{00000000-DADD-4AE7-AA17-686F9DF43B48}"/>
            </c:ext>
          </c:extLst>
        </c:ser>
        <c:ser>
          <c:idx val="1"/>
          <c:order val="1"/>
          <c:tx>
            <c:strRef>
              <c:f>'Subscription &amp; Revenue Analysis'!$C$3:$C$4</c:f>
              <c:strCache>
                <c:ptCount val="1"/>
                <c:pt idx="0">
                  <c:v>Standard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Analysis'!$C$5:$C$33</c:f>
              <c:numCache>
                <c:formatCode>_-[$$-409]* #,##0.00_ ;_-[$$-409]* \-#,##0.00\ ;_-[$$-409]* "-"??_ ;_-@_ </c:formatCode>
                <c:ptCount val="25"/>
                <c:pt idx="0">
                  <c:v>95.919999999999987</c:v>
                </c:pt>
                <c:pt idx="1">
                  <c:v>95.919999999999987</c:v>
                </c:pt>
                <c:pt idx="2">
                  <c:v>227.81000000000006</c:v>
                </c:pt>
                <c:pt idx="3">
                  <c:v>179.85000000000002</c:v>
                </c:pt>
                <c:pt idx="4">
                  <c:v>179.85000000000002</c:v>
                </c:pt>
                <c:pt idx="5">
                  <c:v>179.85000000000002</c:v>
                </c:pt>
                <c:pt idx="6">
                  <c:v>143.88</c:v>
                </c:pt>
                <c:pt idx="7">
                  <c:v>191.84000000000003</c:v>
                </c:pt>
                <c:pt idx="8">
                  <c:v>143.88</c:v>
                </c:pt>
                <c:pt idx="9">
                  <c:v>131.88999999999999</c:v>
                </c:pt>
                <c:pt idx="10">
                  <c:v>119.89999999999998</c:v>
                </c:pt>
                <c:pt idx="11">
                  <c:v>167.86</c:v>
                </c:pt>
                <c:pt idx="12">
                  <c:v>215.82000000000005</c:v>
                </c:pt>
                <c:pt idx="13">
                  <c:v>179.85000000000002</c:v>
                </c:pt>
                <c:pt idx="14">
                  <c:v>191.84000000000003</c:v>
                </c:pt>
                <c:pt idx="15">
                  <c:v>179.85000000000002</c:v>
                </c:pt>
                <c:pt idx="16">
                  <c:v>167.86</c:v>
                </c:pt>
                <c:pt idx="17">
                  <c:v>143.88</c:v>
                </c:pt>
                <c:pt idx="18">
                  <c:v>191.84000000000003</c:v>
                </c:pt>
                <c:pt idx="19">
                  <c:v>215.82000000000005</c:v>
                </c:pt>
                <c:pt idx="20">
                  <c:v>215.82000000000005</c:v>
                </c:pt>
                <c:pt idx="21">
                  <c:v>179.85000000000002</c:v>
                </c:pt>
                <c:pt idx="22">
                  <c:v>143.88</c:v>
                </c:pt>
                <c:pt idx="23">
                  <c:v>143.88</c:v>
                </c:pt>
                <c:pt idx="24">
                  <c:v>107.90999999999998</c:v>
                </c:pt>
              </c:numCache>
            </c:numRef>
          </c:val>
          <c:smooth val="0"/>
          <c:extLst>
            <c:ext xmlns:c16="http://schemas.microsoft.com/office/drawing/2014/chart" uri="{C3380CC4-5D6E-409C-BE32-E72D297353CC}">
              <c16:uniqueId val="{00000001-DADD-4AE7-AA17-686F9DF43B48}"/>
            </c:ext>
          </c:extLst>
        </c:ser>
        <c:ser>
          <c:idx val="2"/>
          <c:order val="2"/>
          <c:tx>
            <c:strRef>
              <c:f>'Subscription &amp; Revenue Analysis'!$D$3:$D$4</c:f>
              <c:strCache>
                <c:ptCount val="1"/>
                <c:pt idx="0">
                  <c:v>Basic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'Subscription &amp; Revenue Analysis'!$A$5:$A$33</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'Subscription &amp; Revenue Analysis'!$D$5:$D$33</c:f>
              <c:numCache>
                <c:formatCode>_-[$$-409]* #,##0.00_ ;_-[$$-409]* \-#,##0.00\ ;_-[$$-409]* "-"??_ ;_-@_ </c:formatCode>
                <c:ptCount val="25"/>
                <c:pt idx="0">
                  <c:v>31.96</c:v>
                </c:pt>
                <c:pt idx="1">
                  <c:v>71.910000000000011</c:v>
                </c:pt>
                <c:pt idx="2">
                  <c:v>87.89</c:v>
                </c:pt>
                <c:pt idx="3">
                  <c:v>127.83999999999997</c:v>
                </c:pt>
                <c:pt idx="4">
                  <c:v>159.80000000000001</c:v>
                </c:pt>
                <c:pt idx="5">
                  <c:v>111.85999999999999</c:v>
                </c:pt>
                <c:pt idx="6">
                  <c:v>143.82</c:v>
                </c:pt>
                <c:pt idx="7">
                  <c:v>111.85999999999999</c:v>
                </c:pt>
                <c:pt idx="8">
                  <c:v>127.83999999999997</c:v>
                </c:pt>
                <c:pt idx="9">
                  <c:v>71.910000000000011</c:v>
                </c:pt>
                <c:pt idx="10">
                  <c:v>135.82999999999998</c:v>
                </c:pt>
                <c:pt idx="11">
                  <c:v>79.900000000000006</c:v>
                </c:pt>
                <c:pt idx="12">
                  <c:v>151.81</c:v>
                </c:pt>
                <c:pt idx="13">
                  <c:v>71.910000000000011</c:v>
                </c:pt>
                <c:pt idx="14">
                  <c:v>127.83999999999997</c:v>
                </c:pt>
                <c:pt idx="15">
                  <c:v>79.900000000000006</c:v>
                </c:pt>
                <c:pt idx="16">
                  <c:v>95.88</c:v>
                </c:pt>
                <c:pt idx="17">
                  <c:v>87.89</c:v>
                </c:pt>
                <c:pt idx="18">
                  <c:v>95.88</c:v>
                </c:pt>
                <c:pt idx="19">
                  <c:v>111.85999999999999</c:v>
                </c:pt>
                <c:pt idx="20">
                  <c:v>63.920000000000009</c:v>
                </c:pt>
                <c:pt idx="21">
                  <c:v>143.82</c:v>
                </c:pt>
                <c:pt idx="22">
                  <c:v>119.84999999999998</c:v>
                </c:pt>
                <c:pt idx="23">
                  <c:v>103.86999999999999</c:v>
                </c:pt>
                <c:pt idx="24">
                  <c:v>63.920000000000009</c:v>
                </c:pt>
              </c:numCache>
            </c:numRef>
          </c:val>
          <c:smooth val="0"/>
          <c:extLst>
            <c:ext xmlns:c16="http://schemas.microsoft.com/office/drawing/2014/chart" uri="{C3380CC4-5D6E-409C-BE32-E72D297353CC}">
              <c16:uniqueId val="{00000002-DADD-4AE7-AA17-686F9DF43B48}"/>
            </c:ext>
          </c:extLst>
        </c:ser>
        <c:dLbls>
          <c:showLegendKey val="0"/>
          <c:showVal val="0"/>
          <c:showCatName val="0"/>
          <c:showSerName val="0"/>
          <c:showPercent val="0"/>
          <c:showBubbleSize val="0"/>
        </c:dLbls>
        <c:marker val="1"/>
        <c:smooth val="0"/>
        <c:axId val="960139663"/>
        <c:axId val="960123343"/>
      </c:lineChart>
      <c:catAx>
        <c:axId val="960139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0123343"/>
        <c:crosses val="autoZero"/>
        <c:auto val="1"/>
        <c:lblAlgn val="ctr"/>
        <c:lblOffset val="100"/>
        <c:noMultiLvlLbl val="0"/>
      </c:catAx>
      <c:valAx>
        <c:axId val="960123343"/>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1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users across different price tiers.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'Subscription &amp; Revenue Analysis'!$B$57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DC-4624-91EC-9A585ECBCF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DC-4624-91EC-9A585ECBCF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207-42F6-95E7-299702A9E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&amp; Revenue Analysis'!$A$58:$A$61</c:f>
              <c:strCache>
                <c:ptCount val="3"/>
                <c:pt idx="0">
                  <c:v>Basic</c:v>
                </c:pt>
                <c:pt idx="1">
                  <c:v>Standard </c:v>
                </c:pt>
                <c:pt idx="2">
                  <c:v>Premimum</c:v>
                </c:pt>
              </c:strCache>
            </c:strRef>
          </c:cat>
          <c:val>
            <c:numRef>
              <c:f>'Subscription &amp; Revenue Analysis'!$B$58:$B$61</c:f>
              <c:numCache>
                <c:formatCode>General</c:formatCode>
                <c:ptCount val="3"/>
                <c:pt idx="0">
                  <c:v>323</c:v>
                </c:pt>
                <c:pt idx="1">
                  <c:v>345</c:v>
                </c:pt>
                <c:pt idx="2">
                  <c:v>332</c:v>
                </c:pt>
              </c:numCache>
            </c:numRef>
          </c:val>
          <c:extLst>
            <c:ext xmlns:c16="http://schemas.microsoft.com/office/drawing/2014/chart" uri="{C3380CC4-5D6E-409C-BE32-E72D297353CC}">
              <c16:uniqueId val="{00000000-8207-42F6-95E7-299702A9E1A8}"/>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Distribution anomg different Subsciption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'Subscription &amp; Revenue Analysis'!$B$38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D07-49A4-9F30-7F4A1C5534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D07-49A4-9F30-7F4A1C5534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D07-49A4-9F30-7F4A1C553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&amp; Revenue Analysis'!$A$39:$A$42</c:f>
              <c:strCache>
                <c:ptCount val="3"/>
                <c:pt idx="0">
                  <c:v>Basic</c:v>
                </c:pt>
                <c:pt idx="1">
                  <c:v>Standard </c:v>
                </c:pt>
                <c:pt idx="2">
                  <c:v>Premimum</c:v>
                </c:pt>
              </c:strCache>
            </c:strRef>
          </c:cat>
          <c:val>
            <c:numRef>
              <c:f>'Subscription &amp; Revenue Analysis'!$B$39:$B$42</c:f>
              <c:numCache>
                <c:formatCode>_-[$$-409]* #,##0.00_ ;_-[$$-409]* \-#,##0.00\ ;_-[$$-409]* "-"??_ ;_-@_ </c:formatCode>
                <c:ptCount val="3"/>
                <c:pt idx="0">
                  <c:v>2580.7699999999877</c:v>
                </c:pt>
                <c:pt idx="1">
                  <c:v>4136.5499999999638</c:v>
                </c:pt>
                <c:pt idx="2">
                  <c:v>5308.6799999999566</c:v>
                </c:pt>
              </c:numCache>
            </c:numRef>
          </c:val>
          <c:extLst>
            <c:ext xmlns:c16="http://schemas.microsoft.com/office/drawing/2014/chart" uri="{C3380CC4-5D6E-409C-BE32-E72D297353CC}">
              <c16:uniqueId val="{00000000-7383-4191-9B25-BA5BEBEFDC96}"/>
            </c:ext>
          </c:extLst>
        </c:ser>
        <c:dLbls>
          <c:showLegendKey val="0"/>
          <c:showVal val="1"/>
          <c:showCatName val="1"/>
          <c:showSerName val="0"/>
          <c:showPercent val="0"/>
          <c:showBubbleSize val="0"/>
          <c:showLeaderLines val="1"/>
        </c:dLbls>
      </c:pie3DChart>
      <c:spPr>
        <a:noFill/>
        <a:ln>
          <a:noFill/>
        </a:ln>
        <a:effectLst/>
      </c:spPr>
    </c:plotArea>
    <c:legend>
      <c:legendPos val="r"/>
      <c:layout>
        <c:manualLayout>
          <c:xMode val="edge"/>
          <c:yMode val="edge"/>
          <c:x val="0.76680672268907568"/>
          <c:y val="0.31864224265266189"/>
          <c:w val="0.1513846129594161"/>
          <c:h val="0.3888028558850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users across different price tiers.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'Subscription &amp; Revenue Analysis'!$B$57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E34-41F8-AFFF-A3A56694C5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E34-41F8-AFFF-A3A56694C5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E34-41F8-AFFF-A3A56694C5C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&amp; Revenue Analysis'!$A$58:$A$61</c:f>
              <c:strCache>
                <c:ptCount val="3"/>
                <c:pt idx="0">
                  <c:v>Basic</c:v>
                </c:pt>
                <c:pt idx="1">
                  <c:v>Standard </c:v>
                </c:pt>
                <c:pt idx="2">
                  <c:v>Premimum</c:v>
                </c:pt>
              </c:strCache>
            </c:strRef>
          </c:cat>
          <c:val>
            <c:numRef>
              <c:f>'Subscription &amp; Revenue Analysis'!$B$58:$B$61</c:f>
              <c:numCache>
                <c:formatCode>General</c:formatCode>
                <c:ptCount val="3"/>
                <c:pt idx="0">
                  <c:v>323</c:v>
                </c:pt>
                <c:pt idx="1">
                  <c:v>345</c:v>
                </c:pt>
                <c:pt idx="2">
                  <c:v>332</c:v>
                </c:pt>
              </c:numCache>
            </c:numRef>
          </c:val>
          <c:extLst>
            <c:ext xmlns:c16="http://schemas.microsoft.com/office/drawing/2014/chart" uri="{C3380CC4-5D6E-409C-BE32-E72D297353CC}">
              <c16:uniqueId val="{00000006-5E34-41F8-AFFF-A3A56694C5C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[Praveen_Vijayan_CPDA_B1_Streaming_Service_Data_Latest.xlsx]Subscription &amp; Revenue Analysis!PivotTable17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wise </a:t>
            </a:r>
            <a:r>
              <a:rPr lang="en-US"/>
              <a:t>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'Subscription &amp; Revenue Analysis'!$B$67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'Subscription &amp; Revenue Analysis'!$A$68:$A$75</c:f>
              <c:strCache>
                <c:ptCount val="7"/>
                <c:pt idx="0">
                  <c:v>India</c:v>
                </c:pt>
                <c:pt idx="1">
                  <c:v>Canada</c:v>
                </c:pt>
                <c:pt idx="2">
                  <c:v>Australia</c:v>
                </c:pt>
                <c:pt idx="3">
                  <c:v>Germany</c:v>
                </c:pt>
                <c:pt idx="4">
                  <c:v>France</c:v>
                </c:pt>
                <c:pt idx="5">
                  <c:v>UK</c:v>
                </c:pt>
                <c:pt idx="6">
                  <c:v>USA</c:v>
                </c:pt>
              </c:strCache>
            </c:strRef>
          </c:cat>
          <c:val>
            <c:numRef>
              <c:f>'Subscription &amp; Revenue Analysis'!$B$68:$B$75</c:f>
              <c:numCache>
                <c:formatCode>_-[$$-409]* #,##0.00_ ;_-[$$-409]* \-#,##0.00\ ;_-[$$-409]* "-"??_ ;_-@_ </c:formatCode>
                <c:ptCount val="7"/>
                <c:pt idx="0">
                  <c:v>1402.8400000000008</c:v>
                </c:pt>
                <c:pt idx="1">
                  <c:v>1678.610000000001</c:v>
                </c:pt>
                <c:pt idx="2">
                  <c:v>1726.600000000001</c:v>
                </c:pt>
                <c:pt idx="3">
                  <c:v>1738.5400000000011</c:v>
                </c:pt>
                <c:pt idx="4">
                  <c:v>1782.4900000000011</c:v>
                </c:pt>
                <c:pt idx="5">
                  <c:v>1806.5000000000011</c:v>
                </c:pt>
                <c:pt idx="6">
                  <c:v>1890.4200000000012</c:v>
                </c:pt>
              </c:numCache>
            </c:numRef>
          </c:val>
          <c:extLst>
            <c:ext xmlns:c16="http://schemas.microsoft.com/office/drawing/2014/chart" uri="{C3380CC4-5D6E-409C-BE32-E72D297353CC}">
              <c16:uniqueId val="{00000000-654B-415E-9AF3-BFAC8190DAE2}"/>
            </c:ext>
          </c:extLst>
        </c:ser>
        <c:dLbls>
          <c:showLegendKey val="0"/>
          <c:showVal val="0"/>
          <c:showCatName val="0"/>
          <c:showSerName val="0"/>
          <c:showPercent val="0"/>
          <c:showBubbleSize val="0"/>
        </c:dLbls>
        <c:gapWidth val="100"/>
        <c:axId val="1041074111"/>
        <c:axId val="1041073151"/>
      </c:barChart>
      <c:catAx>
        <c:axId val="10410741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73151"/>
        <c:crosses val="autoZero"/>
        <c:auto val="1"/>
        <c:lblAlgn val="ctr"/>
        <c:lblOffset val="100"/>
        <c:noMultiLvlLbl val="0"/>
      </c:catAx>
      <c:valAx>
        <c:axId val="104107315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 in 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7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[Praveen_Vijayan_CPDA_B1_Streaming_Service_Data_Latest.xlsx]User Engagement Metrics !PivotTable6</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movies vs. series watched per user.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 Engagement Metrics '!$A$8</c:f>
              <c:strCache>
                <c:ptCount val="1"/>
                <c:pt idx="0">
                  <c:v>Average of Total_Movies_Watched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'User Engagement Metrics '!$A$9</c:f>
              <c:strCache>
                <c:ptCount val="1"/>
                <c:pt idx="0">
                  <c:v>Total</c:v>
                </c:pt>
              </c:strCache>
            </c:strRef>
          </c:cat>
          <c:val>
            <c:numRef>
              <c:f>'User Engagement Metrics '!$A$9</c:f>
              <c:numCache>
                <c:formatCode>General</c:formatCode>
                <c:ptCount val="1"/>
                <c:pt idx="0">
                  <c:v>515.89700000000005</c:v>
                </c:pt>
              </c:numCache>
            </c:numRef>
          </c:val>
          <c:extLst>
            <c:ext xmlns:c16="http://schemas.microsoft.com/office/drawing/2014/chart" uri="{C3380CC4-5D6E-409C-BE32-E72D297353CC}">
              <c16:uniqueId val="{00000000-D2A6-4CF2-A5EF-60927A2723E4}"/>
            </c:ext>
          </c:extLst>
        </c:ser>
        <c:ser>
          <c:idx val="1"/>
          <c:order val="1"/>
          <c:tx>
            <c:strRef>
              <c:f>'User Engagement Metrics '!$B$8</c:f>
              <c:strCache>
                <c:ptCount val="1"/>
                <c:pt idx="0">
                  <c:v>Average of Total_Series_Watched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'User Engagement Metrics '!$A$9</c:f>
              <c:strCache>
                <c:ptCount val="1"/>
                <c:pt idx="0">
                  <c:v>Total</c:v>
                </c:pt>
              </c:strCache>
            </c:strRef>
          </c:cat>
          <c:val>
            <c:numRef>
              <c:f>'User Engagement Metrics '!$B$9</c:f>
              <c:numCache>
                <c:formatCode>General</c:formatCode>
                <c:ptCount val="1"/>
                <c:pt idx="0">
                  <c:v>99.745999999999995</c:v>
                </c:pt>
              </c:numCache>
            </c:numRef>
          </c:val>
          <c:extLst>
            <c:ext xmlns:c16="http://schemas.microsoft.com/office/drawing/2014/chart" uri="{C3380CC4-5D6E-409C-BE32-E72D297353CC}">
              <c16:uniqueId val="{00000001-D2A6-4CF2-A5EF-60927A2723E4}"/>
            </c:ext>
          </c:extLst>
        </c:ser>
        <c:dLbls>
          <c:showLegendKey val="0"/>
          <c:showVal val="0"/>
          <c:showCatName val="0"/>
          <c:showSerName val="0"/>
          <c:showPercent val="0"/>
          <c:showBubbleSize val="0"/>
        </c:dLbls>
        <c:gapWidth val="100"/>
        <c:overlap val="-24"/>
        <c:axId val="1664030319"/>
        <c:axId val="1664032719"/>
      </c:barChart>
      <c:catAx>
        <c:axId val="1664030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32719"/>
        <c:crosses val="autoZero"/>
        <c:auto val="1"/>
        <c:lblAlgn val="ctr"/>
        <c:lblOffset val="100"/>
        <c:noMultiLvlLbl val="0"/>
      </c:catAx>
      <c:valAx>
        <c:axId val="166403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HOurs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3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[Praveen_Vijayan_CPDA_B1_Streaming_Service_Data_Latest.xlsx]User Engagement Metrics !PivotTable7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 Engagement Metrics '!$B$13</c:f>
              <c:strCache>
                <c:ptCount val="1"/>
                <c:pt idx="0">
                  <c:v>Total_Movies_Watched-</c:v>
                </c:pt>
              </c:strCache>
            </c:strRef>
          </c:tx>
          <c:spPr>
            <a:solidFill>
              <a:schemeClr val="accent1"/>
            </a:solidFill>
            <a:ln>
              <a:noFill/>
            </a:ln>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'!$B$14:$B$1014</c:f>
              <c:numCache>
                <c:formatCode>General</c:formatCode>
                <c:ptCount val="1000"/>
                <c:pt idx="0">
                  <c:v>350</c:v>
                </c:pt>
                <c:pt idx="1">
                  <c:v>817</c:v>
                </c:pt>
                <c:pt idx="2">
                  <c:v>209</c:v>
                </c:pt>
                <c:pt idx="3">
                  <c:v>139</c:v>
                </c:pt>
                <c:pt idx="4">
                  <c:v>314</c:v>
                </c:pt>
                <c:pt idx="5">
                  <c:v>305</c:v>
                </c:pt>
                <c:pt idx="6">
                  <c:v>112</c:v>
                </c:pt>
                <c:pt idx="7">
                  <c:v>707</c:v>
                </c:pt>
                <c:pt idx="8">
                  <c:v>411</c:v>
                </c:pt>
                <c:pt idx="9">
                  <c:v>501</c:v>
                </c:pt>
                <c:pt idx="10">
                  <c:v>40</c:v>
                </c:pt>
                <c:pt idx="11">
                  <c:v>181</c:v>
                </c:pt>
                <c:pt idx="12">
                  <c:v>792</c:v>
                </c:pt>
                <c:pt idx="13">
                  <c:v>908</c:v>
                </c:pt>
                <c:pt idx="14">
                  <c:v>324</c:v>
                </c:pt>
                <c:pt idx="15">
                  <c:v>885</c:v>
                </c:pt>
                <c:pt idx="16">
                  <c:v>968</c:v>
                </c:pt>
                <c:pt idx="17">
                  <c:v>597</c:v>
                </c:pt>
                <c:pt idx="18">
                  <c:v>637</c:v>
                </c:pt>
                <c:pt idx="19">
                  <c:v>352</c:v>
                </c:pt>
                <c:pt idx="20">
                  <c:v>865</c:v>
                </c:pt>
                <c:pt idx="21">
                  <c:v>13</c:v>
                </c:pt>
                <c:pt idx="22">
                  <c:v>412</c:v>
                </c:pt>
                <c:pt idx="23">
                  <c:v>603</c:v>
                </c:pt>
                <c:pt idx="24">
                  <c:v>943</c:v>
                </c:pt>
                <c:pt idx="25">
                  <c:v>246</c:v>
                </c:pt>
                <c:pt idx="26">
                  <c:v>945</c:v>
                </c:pt>
                <c:pt idx="27">
                  <c:v>668</c:v>
                </c:pt>
                <c:pt idx="28">
                  <c:v>49</c:v>
                </c:pt>
                <c:pt idx="29">
                  <c:v>488</c:v>
                </c:pt>
                <c:pt idx="30">
                  <c:v>103</c:v>
                </c:pt>
                <c:pt idx="31">
                  <c:v>702</c:v>
                </c:pt>
                <c:pt idx="32">
                  <c:v>264</c:v>
                </c:pt>
                <c:pt idx="33">
                  <c:v>831</c:v>
                </c:pt>
                <c:pt idx="34">
                  <c:v>669</c:v>
                </c:pt>
                <c:pt idx="35">
                  <c:v>404</c:v>
                </c:pt>
                <c:pt idx="36">
                  <c:v>683</c:v>
                </c:pt>
                <c:pt idx="37">
                  <c:v>666</c:v>
                </c:pt>
                <c:pt idx="38">
                  <c:v>695</c:v>
                </c:pt>
                <c:pt idx="39">
                  <c:v>780</c:v>
                </c:pt>
                <c:pt idx="40">
                  <c:v>744</c:v>
                </c:pt>
                <c:pt idx="41">
                  <c:v>819</c:v>
                </c:pt>
                <c:pt idx="42">
                  <c:v>79</c:v>
                </c:pt>
                <c:pt idx="43">
                  <c:v>474</c:v>
                </c:pt>
                <c:pt idx="44">
                  <c:v>174</c:v>
                </c:pt>
                <c:pt idx="45">
                  <c:v>214</c:v>
                </c:pt>
                <c:pt idx="46">
                  <c:v>970</c:v>
                </c:pt>
                <c:pt idx="47">
                  <c:v>89</c:v>
                </c:pt>
                <c:pt idx="48">
                  <c:v>432</c:v>
                </c:pt>
                <c:pt idx="49">
                  <c:v>198</c:v>
                </c:pt>
                <c:pt idx="50">
                  <c:v>999</c:v>
                </c:pt>
                <c:pt idx="51">
                  <c:v>439</c:v>
                </c:pt>
                <c:pt idx="52">
                  <c:v>701</c:v>
                </c:pt>
                <c:pt idx="53">
                  <c:v>186</c:v>
                </c:pt>
                <c:pt idx="54">
                  <c:v>418</c:v>
                </c:pt>
                <c:pt idx="55">
                  <c:v>983</c:v>
                </c:pt>
                <c:pt idx="56">
                  <c:v>732</c:v>
                </c:pt>
                <c:pt idx="57">
                  <c:v>502</c:v>
                </c:pt>
                <c:pt idx="58">
                  <c:v>391</c:v>
                </c:pt>
                <c:pt idx="59">
                  <c:v>377</c:v>
                </c:pt>
                <c:pt idx="60">
                  <c:v>936</c:v>
                </c:pt>
                <c:pt idx="61">
                  <c:v>544</c:v>
                </c:pt>
                <c:pt idx="62">
                  <c:v>232</c:v>
                </c:pt>
                <c:pt idx="63">
                  <c:v>799</c:v>
                </c:pt>
                <c:pt idx="64">
                  <c:v>266</c:v>
                </c:pt>
                <c:pt idx="65">
                  <c:v>836</c:v>
                </c:pt>
                <c:pt idx="66">
                  <c:v>666</c:v>
                </c:pt>
                <c:pt idx="67">
                  <c:v>390</c:v>
                </c:pt>
                <c:pt idx="68">
                  <c:v>571</c:v>
                </c:pt>
                <c:pt idx="69">
                  <c:v>409</c:v>
                </c:pt>
                <c:pt idx="70">
                  <c:v>276</c:v>
                </c:pt>
                <c:pt idx="71">
                  <c:v>989</c:v>
                </c:pt>
                <c:pt idx="72">
                  <c:v>646</c:v>
                </c:pt>
                <c:pt idx="73">
                  <c:v>842</c:v>
                </c:pt>
                <c:pt idx="74">
                  <c:v>442</c:v>
                </c:pt>
                <c:pt idx="75">
                  <c:v>767</c:v>
                </c:pt>
                <c:pt idx="76">
                  <c:v>52</c:v>
                </c:pt>
                <c:pt idx="77">
                  <c:v>415</c:v>
                </c:pt>
                <c:pt idx="78">
                  <c:v>190</c:v>
                </c:pt>
                <c:pt idx="79">
                  <c:v>891</c:v>
                </c:pt>
                <c:pt idx="80">
                  <c:v>76</c:v>
                </c:pt>
                <c:pt idx="81">
                  <c:v>882</c:v>
                </c:pt>
                <c:pt idx="82">
                  <c:v>802</c:v>
                </c:pt>
                <c:pt idx="83">
                  <c:v>753</c:v>
                </c:pt>
                <c:pt idx="84">
                  <c:v>760</c:v>
                </c:pt>
                <c:pt idx="85">
                  <c:v>990</c:v>
                </c:pt>
                <c:pt idx="86">
                  <c:v>687</c:v>
                </c:pt>
                <c:pt idx="87">
                  <c:v>357</c:v>
                </c:pt>
                <c:pt idx="88">
                  <c:v>586</c:v>
                </c:pt>
                <c:pt idx="89">
                  <c:v>535</c:v>
                </c:pt>
                <c:pt idx="90">
                  <c:v>260</c:v>
                </c:pt>
                <c:pt idx="91">
                  <c:v>386</c:v>
                </c:pt>
                <c:pt idx="92">
                  <c:v>386</c:v>
                </c:pt>
                <c:pt idx="93">
                  <c:v>237</c:v>
                </c:pt>
                <c:pt idx="94">
                  <c:v>685</c:v>
                </c:pt>
                <c:pt idx="95">
                  <c:v>20</c:v>
                </c:pt>
                <c:pt idx="96">
                  <c:v>456</c:v>
                </c:pt>
                <c:pt idx="97">
                  <c:v>246</c:v>
                </c:pt>
                <c:pt idx="98">
                  <c:v>326</c:v>
                </c:pt>
                <c:pt idx="99">
                  <c:v>737</c:v>
                </c:pt>
                <c:pt idx="100">
                  <c:v>792</c:v>
                </c:pt>
                <c:pt idx="101">
                  <c:v>821</c:v>
                </c:pt>
                <c:pt idx="102">
                  <c:v>40</c:v>
                </c:pt>
                <c:pt idx="103">
                  <c:v>866</c:v>
                </c:pt>
                <c:pt idx="104">
                  <c:v>791</c:v>
                </c:pt>
                <c:pt idx="105">
                  <c:v>385</c:v>
                </c:pt>
                <c:pt idx="106">
                  <c:v>247</c:v>
                </c:pt>
                <c:pt idx="107">
                  <c:v>184</c:v>
                </c:pt>
                <c:pt idx="108">
                  <c:v>378</c:v>
                </c:pt>
                <c:pt idx="109">
                  <c:v>518</c:v>
                </c:pt>
                <c:pt idx="110">
                  <c:v>804</c:v>
                </c:pt>
                <c:pt idx="111">
                  <c:v>424</c:v>
                </c:pt>
                <c:pt idx="112">
                  <c:v>49</c:v>
                </c:pt>
                <c:pt idx="113">
                  <c:v>655</c:v>
                </c:pt>
                <c:pt idx="114">
                  <c:v>606</c:v>
                </c:pt>
                <c:pt idx="115">
                  <c:v>285</c:v>
                </c:pt>
                <c:pt idx="116">
                  <c:v>84</c:v>
                </c:pt>
                <c:pt idx="117">
                  <c:v>380</c:v>
                </c:pt>
                <c:pt idx="118">
                  <c:v>170</c:v>
                </c:pt>
                <c:pt idx="119">
                  <c:v>380</c:v>
                </c:pt>
                <c:pt idx="120">
                  <c:v>722</c:v>
                </c:pt>
                <c:pt idx="121">
                  <c:v>542</c:v>
                </c:pt>
                <c:pt idx="122">
                  <c:v>609</c:v>
                </c:pt>
                <c:pt idx="123">
                  <c:v>498</c:v>
                </c:pt>
                <c:pt idx="124">
                  <c:v>89</c:v>
                </c:pt>
                <c:pt idx="125">
                  <c:v>799</c:v>
                </c:pt>
                <c:pt idx="126">
                  <c:v>244</c:v>
                </c:pt>
                <c:pt idx="127">
                  <c:v>792</c:v>
                </c:pt>
                <c:pt idx="128">
                  <c:v>163</c:v>
                </c:pt>
                <c:pt idx="129">
                  <c:v>123</c:v>
                </c:pt>
                <c:pt idx="130">
                  <c:v>869</c:v>
                </c:pt>
                <c:pt idx="131">
                  <c:v>509</c:v>
                </c:pt>
                <c:pt idx="132">
                  <c:v>767</c:v>
                </c:pt>
                <c:pt idx="133">
                  <c:v>348</c:v>
                </c:pt>
                <c:pt idx="134">
                  <c:v>606</c:v>
                </c:pt>
                <c:pt idx="135">
                  <c:v>805</c:v>
                </c:pt>
                <c:pt idx="136">
                  <c:v>763</c:v>
                </c:pt>
                <c:pt idx="137">
                  <c:v>412</c:v>
                </c:pt>
                <c:pt idx="138">
                  <c:v>415</c:v>
                </c:pt>
                <c:pt idx="139">
                  <c:v>144</c:v>
                </c:pt>
                <c:pt idx="140">
                  <c:v>466</c:v>
                </c:pt>
                <c:pt idx="141">
                  <c:v>684</c:v>
                </c:pt>
                <c:pt idx="142">
                  <c:v>616</c:v>
                </c:pt>
                <c:pt idx="143">
                  <c:v>568</c:v>
                </c:pt>
                <c:pt idx="144">
                  <c:v>187</c:v>
                </c:pt>
                <c:pt idx="145">
                  <c:v>297</c:v>
                </c:pt>
                <c:pt idx="146">
                  <c:v>645</c:v>
                </c:pt>
                <c:pt idx="147">
                  <c:v>786</c:v>
                </c:pt>
                <c:pt idx="148">
                  <c:v>142</c:v>
                </c:pt>
                <c:pt idx="149">
                  <c:v>860</c:v>
                </c:pt>
                <c:pt idx="150">
                  <c:v>752</c:v>
                </c:pt>
                <c:pt idx="151">
                  <c:v>39</c:v>
                </c:pt>
                <c:pt idx="152">
                  <c:v>362</c:v>
                </c:pt>
                <c:pt idx="153">
                  <c:v>378</c:v>
                </c:pt>
                <c:pt idx="154">
                  <c:v>426</c:v>
                </c:pt>
                <c:pt idx="155">
                  <c:v>824</c:v>
                </c:pt>
                <c:pt idx="156">
                  <c:v>634</c:v>
                </c:pt>
                <c:pt idx="157">
                  <c:v>858</c:v>
                </c:pt>
                <c:pt idx="158">
                  <c:v>247</c:v>
                </c:pt>
                <c:pt idx="159">
                  <c:v>641</c:v>
                </c:pt>
                <c:pt idx="160">
                  <c:v>118</c:v>
                </c:pt>
                <c:pt idx="161">
                  <c:v>525</c:v>
                </c:pt>
                <c:pt idx="162">
                  <c:v>608</c:v>
                </c:pt>
                <c:pt idx="163">
                  <c:v>236</c:v>
                </c:pt>
                <c:pt idx="164">
                  <c:v>77</c:v>
                </c:pt>
                <c:pt idx="165">
                  <c:v>356</c:v>
                </c:pt>
                <c:pt idx="166">
                  <c:v>704</c:v>
                </c:pt>
                <c:pt idx="167">
                  <c:v>587</c:v>
                </c:pt>
                <c:pt idx="168">
                  <c:v>97</c:v>
                </c:pt>
                <c:pt idx="169">
                  <c:v>439</c:v>
                </c:pt>
                <c:pt idx="170">
                  <c:v>38</c:v>
                </c:pt>
                <c:pt idx="171">
                  <c:v>487</c:v>
                </c:pt>
                <c:pt idx="172">
                  <c:v>80</c:v>
                </c:pt>
                <c:pt idx="173">
                  <c:v>826</c:v>
                </c:pt>
                <c:pt idx="174">
                  <c:v>666</c:v>
                </c:pt>
                <c:pt idx="175">
                  <c:v>977</c:v>
                </c:pt>
                <c:pt idx="176">
                  <c:v>648</c:v>
                </c:pt>
                <c:pt idx="177">
                  <c:v>537</c:v>
                </c:pt>
                <c:pt idx="178">
                  <c:v>277</c:v>
                </c:pt>
                <c:pt idx="179">
                  <c:v>920</c:v>
                </c:pt>
                <c:pt idx="180">
                  <c:v>468</c:v>
                </c:pt>
                <c:pt idx="181">
                  <c:v>890</c:v>
                </c:pt>
                <c:pt idx="182">
                  <c:v>428</c:v>
                </c:pt>
                <c:pt idx="183">
                  <c:v>706</c:v>
                </c:pt>
                <c:pt idx="184">
                  <c:v>697</c:v>
                </c:pt>
                <c:pt idx="185">
                  <c:v>52</c:v>
                </c:pt>
                <c:pt idx="186">
                  <c:v>257</c:v>
                </c:pt>
                <c:pt idx="187">
                  <c:v>961</c:v>
                </c:pt>
                <c:pt idx="188">
                  <c:v>109</c:v>
                </c:pt>
                <c:pt idx="189">
                  <c:v>577</c:v>
                </c:pt>
                <c:pt idx="190">
                  <c:v>389</c:v>
                </c:pt>
                <c:pt idx="191">
                  <c:v>305</c:v>
                </c:pt>
                <c:pt idx="192">
                  <c:v>785</c:v>
                </c:pt>
                <c:pt idx="193">
                  <c:v>769</c:v>
                </c:pt>
                <c:pt idx="194">
                  <c:v>230</c:v>
                </c:pt>
                <c:pt idx="195">
                  <c:v>271</c:v>
                </c:pt>
                <c:pt idx="196">
                  <c:v>811</c:v>
                </c:pt>
                <c:pt idx="197">
                  <c:v>188</c:v>
                </c:pt>
                <c:pt idx="198">
                  <c:v>343</c:v>
                </c:pt>
                <c:pt idx="199">
                  <c:v>734</c:v>
                </c:pt>
                <c:pt idx="200">
                  <c:v>127</c:v>
                </c:pt>
                <c:pt idx="201">
                  <c:v>964</c:v>
                </c:pt>
                <c:pt idx="202">
                  <c:v>665</c:v>
                </c:pt>
                <c:pt idx="203">
                  <c:v>510</c:v>
                </c:pt>
                <c:pt idx="204">
                  <c:v>233</c:v>
                </c:pt>
                <c:pt idx="205">
                  <c:v>774</c:v>
                </c:pt>
                <c:pt idx="206">
                  <c:v>925</c:v>
                </c:pt>
                <c:pt idx="207">
                  <c:v>377</c:v>
                </c:pt>
                <c:pt idx="208">
                  <c:v>358</c:v>
                </c:pt>
                <c:pt idx="209">
                  <c:v>895</c:v>
                </c:pt>
                <c:pt idx="210">
                  <c:v>670</c:v>
                </c:pt>
                <c:pt idx="211">
                  <c:v>563</c:v>
                </c:pt>
                <c:pt idx="212">
                  <c:v>541</c:v>
                </c:pt>
                <c:pt idx="213">
                  <c:v>481</c:v>
                </c:pt>
                <c:pt idx="214">
                  <c:v>175</c:v>
                </c:pt>
                <c:pt idx="215">
                  <c:v>25</c:v>
                </c:pt>
                <c:pt idx="216">
                  <c:v>466</c:v>
                </c:pt>
                <c:pt idx="217">
                  <c:v>797</c:v>
                </c:pt>
                <c:pt idx="218">
                  <c:v>304</c:v>
                </c:pt>
                <c:pt idx="219">
                  <c:v>624</c:v>
                </c:pt>
                <c:pt idx="220">
                  <c:v>990</c:v>
                </c:pt>
                <c:pt idx="221">
                  <c:v>459</c:v>
                </c:pt>
                <c:pt idx="222">
                  <c:v>113</c:v>
                </c:pt>
                <c:pt idx="223">
                  <c:v>131</c:v>
                </c:pt>
                <c:pt idx="224">
                  <c:v>796</c:v>
                </c:pt>
                <c:pt idx="225">
                  <c:v>918</c:v>
                </c:pt>
                <c:pt idx="226">
                  <c:v>936</c:v>
                </c:pt>
                <c:pt idx="227">
                  <c:v>582</c:v>
                </c:pt>
                <c:pt idx="228">
                  <c:v>945</c:v>
                </c:pt>
                <c:pt idx="229">
                  <c:v>399</c:v>
                </c:pt>
                <c:pt idx="230">
                  <c:v>456</c:v>
                </c:pt>
                <c:pt idx="231">
                  <c:v>614</c:v>
                </c:pt>
                <c:pt idx="232">
                  <c:v>503</c:v>
                </c:pt>
                <c:pt idx="233">
                  <c:v>667</c:v>
                </c:pt>
                <c:pt idx="234">
                  <c:v>699</c:v>
                </c:pt>
                <c:pt idx="235">
                  <c:v>340</c:v>
                </c:pt>
                <c:pt idx="236">
                  <c:v>317</c:v>
                </c:pt>
                <c:pt idx="237">
                  <c:v>770</c:v>
                </c:pt>
                <c:pt idx="238">
                  <c:v>964</c:v>
                </c:pt>
                <c:pt idx="239">
                  <c:v>18</c:v>
                </c:pt>
                <c:pt idx="240">
                  <c:v>257</c:v>
                </c:pt>
                <c:pt idx="241">
                  <c:v>377</c:v>
                </c:pt>
                <c:pt idx="242">
                  <c:v>973</c:v>
                </c:pt>
                <c:pt idx="243">
                  <c:v>906</c:v>
                </c:pt>
                <c:pt idx="244">
                  <c:v>450</c:v>
                </c:pt>
                <c:pt idx="245">
                  <c:v>105</c:v>
                </c:pt>
                <c:pt idx="246">
                  <c:v>659</c:v>
                </c:pt>
                <c:pt idx="247">
                  <c:v>399</c:v>
                </c:pt>
                <c:pt idx="248">
                  <c:v>179</c:v>
                </c:pt>
                <c:pt idx="249">
                  <c:v>799</c:v>
                </c:pt>
                <c:pt idx="250">
                  <c:v>466</c:v>
                </c:pt>
                <c:pt idx="251">
                  <c:v>923</c:v>
                </c:pt>
                <c:pt idx="252">
                  <c:v>940</c:v>
                </c:pt>
                <c:pt idx="253">
                  <c:v>141</c:v>
                </c:pt>
                <c:pt idx="254">
                  <c:v>183</c:v>
                </c:pt>
                <c:pt idx="255">
                  <c:v>936</c:v>
                </c:pt>
                <c:pt idx="256">
                  <c:v>851</c:v>
                </c:pt>
                <c:pt idx="257">
                  <c:v>818</c:v>
                </c:pt>
                <c:pt idx="258">
                  <c:v>485</c:v>
                </c:pt>
                <c:pt idx="259">
                  <c:v>420</c:v>
                </c:pt>
                <c:pt idx="260">
                  <c:v>932</c:v>
                </c:pt>
                <c:pt idx="261">
                  <c:v>698</c:v>
                </c:pt>
                <c:pt idx="262">
                  <c:v>451</c:v>
                </c:pt>
                <c:pt idx="263">
                  <c:v>887</c:v>
                </c:pt>
                <c:pt idx="264">
                  <c:v>848</c:v>
                </c:pt>
                <c:pt idx="265">
                  <c:v>334</c:v>
                </c:pt>
                <c:pt idx="266">
                  <c:v>713</c:v>
                </c:pt>
                <c:pt idx="267">
                  <c:v>421</c:v>
                </c:pt>
                <c:pt idx="268">
                  <c:v>56</c:v>
                </c:pt>
                <c:pt idx="269">
                  <c:v>832</c:v>
                </c:pt>
                <c:pt idx="270">
                  <c:v>132</c:v>
                </c:pt>
                <c:pt idx="271">
                  <c:v>369</c:v>
                </c:pt>
                <c:pt idx="272">
                  <c:v>879</c:v>
                </c:pt>
                <c:pt idx="273">
                  <c:v>416</c:v>
                </c:pt>
                <c:pt idx="274">
                  <c:v>268</c:v>
                </c:pt>
                <c:pt idx="275">
                  <c:v>527</c:v>
                </c:pt>
                <c:pt idx="276">
                  <c:v>505</c:v>
                </c:pt>
                <c:pt idx="277">
                  <c:v>883</c:v>
                </c:pt>
                <c:pt idx="278">
                  <c:v>875</c:v>
                </c:pt>
                <c:pt idx="279">
                  <c:v>779</c:v>
                </c:pt>
                <c:pt idx="280">
                  <c:v>679</c:v>
                </c:pt>
                <c:pt idx="281">
                  <c:v>667</c:v>
                </c:pt>
                <c:pt idx="282">
                  <c:v>416</c:v>
                </c:pt>
                <c:pt idx="283">
                  <c:v>466</c:v>
                </c:pt>
                <c:pt idx="284">
                  <c:v>786</c:v>
                </c:pt>
                <c:pt idx="285">
                  <c:v>158</c:v>
                </c:pt>
                <c:pt idx="286">
                  <c:v>155</c:v>
                </c:pt>
                <c:pt idx="287">
                  <c:v>31</c:v>
                </c:pt>
                <c:pt idx="288">
                  <c:v>726</c:v>
                </c:pt>
                <c:pt idx="289">
                  <c:v>27</c:v>
                </c:pt>
                <c:pt idx="290">
                  <c:v>646</c:v>
                </c:pt>
                <c:pt idx="291">
                  <c:v>233</c:v>
                </c:pt>
                <c:pt idx="292">
                  <c:v>458</c:v>
                </c:pt>
                <c:pt idx="293">
                  <c:v>196</c:v>
                </c:pt>
                <c:pt idx="294">
                  <c:v>334</c:v>
                </c:pt>
                <c:pt idx="295">
                  <c:v>390</c:v>
                </c:pt>
                <c:pt idx="296">
                  <c:v>843</c:v>
                </c:pt>
                <c:pt idx="297">
                  <c:v>999</c:v>
                </c:pt>
                <c:pt idx="298">
                  <c:v>324</c:v>
                </c:pt>
                <c:pt idx="299">
                  <c:v>392</c:v>
                </c:pt>
                <c:pt idx="300">
                  <c:v>305</c:v>
                </c:pt>
                <c:pt idx="301">
                  <c:v>851</c:v>
                </c:pt>
                <c:pt idx="302">
                  <c:v>273</c:v>
                </c:pt>
                <c:pt idx="303">
                  <c:v>929</c:v>
                </c:pt>
                <c:pt idx="304">
                  <c:v>788</c:v>
                </c:pt>
                <c:pt idx="305">
                  <c:v>858</c:v>
                </c:pt>
                <c:pt idx="306">
                  <c:v>588</c:v>
                </c:pt>
                <c:pt idx="307">
                  <c:v>900</c:v>
                </c:pt>
                <c:pt idx="308">
                  <c:v>759</c:v>
                </c:pt>
                <c:pt idx="309">
                  <c:v>632</c:v>
                </c:pt>
                <c:pt idx="310">
                  <c:v>247</c:v>
                </c:pt>
                <c:pt idx="311">
                  <c:v>951</c:v>
                </c:pt>
                <c:pt idx="312">
                  <c:v>939</c:v>
                </c:pt>
                <c:pt idx="313">
                  <c:v>687</c:v>
                </c:pt>
                <c:pt idx="314">
                  <c:v>603</c:v>
                </c:pt>
                <c:pt idx="315">
                  <c:v>264</c:v>
                </c:pt>
                <c:pt idx="316">
                  <c:v>711</c:v>
                </c:pt>
                <c:pt idx="317">
                  <c:v>560</c:v>
                </c:pt>
                <c:pt idx="318">
                  <c:v>380</c:v>
                </c:pt>
                <c:pt idx="319">
                  <c:v>33</c:v>
                </c:pt>
                <c:pt idx="320">
                  <c:v>490</c:v>
                </c:pt>
                <c:pt idx="321">
                  <c:v>202</c:v>
                </c:pt>
                <c:pt idx="322">
                  <c:v>800</c:v>
                </c:pt>
                <c:pt idx="323">
                  <c:v>885</c:v>
                </c:pt>
                <c:pt idx="324">
                  <c:v>770</c:v>
                </c:pt>
                <c:pt idx="325">
                  <c:v>455</c:v>
                </c:pt>
                <c:pt idx="326">
                  <c:v>379</c:v>
                </c:pt>
                <c:pt idx="327">
                  <c:v>922</c:v>
                </c:pt>
                <c:pt idx="328">
                  <c:v>841</c:v>
                </c:pt>
                <c:pt idx="329">
                  <c:v>89</c:v>
                </c:pt>
                <c:pt idx="330">
                  <c:v>539</c:v>
                </c:pt>
                <c:pt idx="331">
                  <c:v>561</c:v>
                </c:pt>
                <c:pt idx="332">
                  <c:v>159</c:v>
                </c:pt>
                <c:pt idx="333">
                  <c:v>769</c:v>
                </c:pt>
                <c:pt idx="334">
                  <c:v>159</c:v>
                </c:pt>
                <c:pt idx="335">
                  <c:v>919</c:v>
                </c:pt>
                <c:pt idx="336">
                  <c:v>420</c:v>
                </c:pt>
                <c:pt idx="337">
                  <c:v>724</c:v>
                </c:pt>
                <c:pt idx="338">
                  <c:v>499</c:v>
                </c:pt>
                <c:pt idx="339">
                  <c:v>253</c:v>
                </c:pt>
                <c:pt idx="340">
                  <c:v>660</c:v>
                </c:pt>
                <c:pt idx="341">
                  <c:v>804</c:v>
                </c:pt>
                <c:pt idx="342">
                  <c:v>546</c:v>
                </c:pt>
                <c:pt idx="343">
                  <c:v>524</c:v>
                </c:pt>
                <c:pt idx="344">
                  <c:v>788</c:v>
                </c:pt>
                <c:pt idx="345">
                  <c:v>905</c:v>
                </c:pt>
                <c:pt idx="346">
                  <c:v>670</c:v>
                </c:pt>
                <c:pt idx="347">
                  <c:v>416</c:v>
                </c:pt>
                <c:pt idx="348">
                  <c:v>887</c:v>
                </c:pt>
                <c:pt idx="349">
                  <c:v>781</c:v>
                </c:pt>
                <c:pt idx="350">
                  <c:v>89</c:v>
                </c:pt>
                <c:pt idx="351">
                  <c:v>985</c:v>
                </c:pt>
                <c:pt idx="352">
                  <c:v>341</c:v>
                </c:pt>
                <c:pt idx="353">
                  <c:v>319</c:v>
                </c:pt>
                <c:pt idx="354">
                  <c:v>489</c:v>
                </c:pt>
                <c:pt idx="355">
                  <c:v>636</c:v>
                </c:pt>
                <c:pt idx="356">
                  <c:v>162</c:v>
                </c:pt>
                <c:pt idx="357">
                  <c:v>291</c:v>
                </c:pt>
                <c:pt idx="358">
                  <c:v>702</c:v>
                </c:pt>
                <c:pt idx="359">
                  <c:v>429</c:v>
                </c:pt>
                <c:pt idx="360">
                  <c:v>549</c:v>
                </c:pt>
                <c:pt idx="361">
                  <c:v>177</c:v>
                </c:pt>
                <c:pt idx="362">
                  <c:v>975</c:v>
                </c:pt>
                <c:pt idx="363">
                  <c:v>670</c:v>
                </c:pt>
                <c:pt idx="364">
                  <c:v>501</c:v>
                </c:pt>
                <c:pt idx="365">
                  <c:v>611</c:v>
                </c:pt>
                <c:pt idx="366">
                  <c:v>231</c:v>
                </c:pt>
                <c:pt idx="367">
                  <c:v>709</c:v>
                </c:pt>
                <c:pt idx="368">
                  <c:v>75</c:v>
                </c:pt>
                <c:pt idx="369">
                  <c:v>636</c:v>
                </c:pt>
                <c:pt idx="370">
                  <c:v>239</c:v>
                </c:pt>
                <c:pt idx="371">
                  <c:v>356</c:v>
                </c:pt>
                <c:pt idx="372">
                  <c:v>744</c:v>
                </c:pt>
                <c:pt idx="373">
                  <c:v>109</c:v>
                </c:pt>
                <c:pt idx="374">
                  <c:v>994</c:v>
                </c:pt>
                <c:pt idx="375">
                  <c:v>983</c:v>
                </c:pt>
                <c:pt idx="376">
                  <c:v>185</c:v>
                </c:pt>
                <c:pt idx="377">
                  <c:v>506</c:v>
                </c:pt>
                <c:pt idx="378">
                  <c:v>327</c:v>
                </c:pt>
                <c:pt idx="379">
                  <c:v>833</c:v>
                </c:pt>
                <c:pt idx="380">
                  <c:v>528</c:v>
                </c:pt>
                <c:pt idx="381">
                  <c:v>237</c:v>
                </c:pt>
                <c:pt idx="382">
                  <c:v>770</c:v>
                </c:pt>
                <c:pt idx="383">
                  <c:v>350</c:v>
                </c:pt>
                <c:pt idx="384">
                  <c:v>323</c:v>
                </c:pt>
                <c:pt idx="385">
                  <c:v>607</c:v>
                </c:pt>
                <c:pt idx="386">
                  <c:v>549</c:v>
                </c:pt>
                <c:pt idx="387">
                  <c:v>749</c:v>
                </c:pt>
                <c:pt idx="388">
                  <c:v>331</c:v>
                </c:pt>
                <c:pt idx="389">
                  <c:v>546</c:v>
                </c:pt>
                <c:pt idx="390">
                  <c:v>858</c:v>
                </c:pt>
                <c:pt idx="391">
                  <c:v>350</c:v>
                </c:pt>
                <c:pt idx="392">
                  <c:v>487</c:v>
                </c:pt>
                <c:pt idx="393">
                  <c:v>996</c:v>
                </c:pt>
                <c:pt idx="394">
                  <c:v>484</c:v>
                </c:pt>
                <c:pt idx="395">
                  <c:v>483</c:v>
                </c:pt>
                <c:pt idx="396">
                  <c:v>830</c:v>
                </c:pt>
                <c:pt idx="397">
                  <c:v>430</c:v>
                </c:pt>
                <c:pt idx="398">
                  <c:v>118</c:v>
                </c:pt>
                <c:pt idx="399">
                  <c:v>349</c:v>
                </c:pt>
                <c:pt idx="400">
                  <c:v>61</c:v>
                </c:pt>
                <c:pt idx="401">
                  <c:v>336</c:v>
                </c:pt>
                <c:pt idx="402">
                  <c:v>67</c:v>
                </c:pt>
                <c:pt idx="403">
                  <c:v>819</c:v>
                </c:pt>
                <c:pt idx="404">
                  <c:v>467</c:v>
                </c:pt>
                <c:pt idx="405">
                  <c:v>62</c:v>
                </c:pt>
                <c:pt idx="406">
                  <c:v>778</c:v>
                </c:pt>
                <c:pt idx="407">
                  <c:v>205</c:v>
                </c:pt>
                <c:pt idx="408">
                  <c:v>355</c:v>
                </c:pt>
                <c:pt idx="409">
                  <c:v>434</c:v>
                </c:pt>
                <c:pt idx="410">
                  <c:v>160</c:v>
                </c:pt>
                <c:pt idx="411">
                  <c:v>573</c:v>
                </c:pt>
                <c:pt idx="412">
                  <c:v>40</c:v>
                </c:pt>
                <c:pt idx="413">
                  <c:v>843</c:v>
                </c:pt>
                <c:pt idx="414">
                  <c:v>61</c:v>
                </c:pt>
                <c:pt idx="415">
                  <c:v>636</c:v>
                </c:pt>
                <c:pt idx="416">
                  <c:v>230</c:v>
                </c:pt>
                <c:pt idx="417">
                  <c:v>559</c:v>
                </c:pt>
                <c:pt idx="418">
                  <c:v>321</c:v>
                </c:pt>
                <c:pt idx="419">
                  <c:v>366</c:v>
                </c:pt>
                <c:pt idx="420">
                  <c:v>522</c:v>
                </c:pt>
                <c:pt idx="421">
                  <c:v>96</c:v>
                </c:pt>
                <c:pt idx="422">
                  <c:v>701</c:v>
                </c:pt>
                <c:pt idx="423">
                  <c:v>316</c:v>
                </c:pt>
                <c:pt idx="424">
                  <c:v>633</c:v>
                </c:pt>
                <c:pt idx="425">
                  <c:v>711</c:v>
                </c:pt>
                <c:pt idx="426">
                  <c:v>60</c:v>
                </c:pt>
                <c:pt idx="427">
                  <c:v>286</c:v>
                </c:pt>
                <c:pt idx="428">
                  <c:v>178</c:v>
                </c:pt>
                <c:pt idx="429">
                  <c:v>309</c:v>
                </c:pt>
                <c:pt idx="430">
                  <c:v>983</c:v>
                </c:pt>
                <c:pt idx="431">
                  <c:v>903</c:v>
                </c:pt>
                <c:pt idx="432">
                  <c:v>510</c:v>
                </c:pt>
                <c:pt idx="433">
                  <c:v>138</c:v>
                </c:pt>
                <c:pt idx="434">
                  <c:v>490</c:v>
                </c:pt>
                <c:pt idx="435">
                  <c:v>305</c:v>
                </c:pt>
                <c:pt idx="436">
                  <c:v>803</c:v>
                </c:pt>
                <c:pt idx="437">
                  <c:v>781</c:v>
                </c:pt>
                <c:pt idx="438">
                  <c:v>50</c:v>
                </c:pt>
                <c:pt idx="439">
                  <c:v>466</c:v>
                </c:pt>
                <c:pt idx="440">
                  <c:v>564</c:v>
                </c:pt>
                <c:pt idx="441">
                  <c:v>907</c:v>
                </c:pt>
                <c:pt idx="442">
                  <c:v>327</c:v>
                </c:pt>
                <c:pt idx="443">
                  <c:v>150</c:v>
                </c:pt>
                <c:pt idx="444">
                  <c:v>413</c:v>
                </c:pt>
                <c:pt idx="445">
                  <c:v>477</c:v>
                </c:pt>
                <c:pt idx="446">
                  <c:v>146</c:v>
                </c:pt>
                <c:pt idx="447">
                  <c:v>523</c:v>
                </c:pt>
                <c:pt idx="448">
                  <c:v>493</c:v>
                </c:pt>
                <c:pt idx="449">
                  <c:v>358</c:v>
                </c:pt>
                <c:pt idx="450">
                  <c:v>228</c:v>
                </c:pt>
                <c:pt idx="451">
                  <c:v>718</c:v>
                </c:pt>
                <c:pt idx="452">
                  <c:v>61</c:v>
                </c:pt>
                <c:pt idx="453">
                  <c:v>968</c:v>
                </c:pt>
                <c:pt idx="454">
                  <c:v>123</c:v>
                </c:pt>
                <c:pt idx="455">
                  <c:v>429</c:v>
                </c:pt>
                <c:pt idx="456">
                  <c:v>15</c:v>
                </c:pt>
                <c:pt idx="457">
                  <c:v>755</c:v>
                </c:pt>
                <c:pt idx="458">
                  <c:v>735</c:v>
                </c:pt>
                <c:pt idx="459">
                  <c:v>202</c:v>
                </c:pt>
                <c:pt idx="460">
                  <c:v>718</c:v>
                </c:pt>
                <c:pt idx="461">
                  <c:v>895</c:v>
                </c:pt>
                <c:pt idx="462">
                  <c:v>245</c:v>
                </c:pt>
                <c:pt idx="463">
                  <c:v>524</c:v>
                </c:pt>
                <c:pt idx="464">
                  <c:v>236</c:v>
                </c:pt>
                <c:pt idx="465">
                  <c:v>925</c:v>
                </c:pt>
                <c:pt idx="466">
                  <c:v>551</c:v>
                </c:pt>
                <c:pt idx="467">
                  <c:v>435</c:v>
                </c:pt>
                <c:pt idx="468">
                  <c:v>174</c:v>
                </c:pt>
                <c:pt idx="469">
                  <c:v>521</c:v>
                </c:pt>
                <c:pt idx="470">
                  <c:v>542</c:v>
                </c:pt>
                <c:pt idx="471">
                  <c:v>988</c:v>
                </c:pt>
                <c:pt idx="472">
                  <c:v>615</c:v>
                </c:pt>
                <c:pt idx="473">
                  <c:v>928</c:v>
                </c:pt>
                <c:pt idx="474">
                  <c:v>163</c:v>
                </c:pt>
                <c:pt idx="475">
                  <c:v>517</c:v>
                </c:pt>
                <c:pt idx="476">
                  <c:v>727</c:v>
                </c:pt>
                <c:pt idx="477">
                  <c:v>135</c:v>
                </c:pt>
                <c:pt idx="478">
                  <c:v>742</c:v>
                </c:pt>
                <c:pt idx="479">
                  <c:v>218</c:v>
                </c:pt>
                <c:pt idx="480">
                  <c:v>819</c:v>
                </c:pt>
                <c:pt idx="481">
                  <c:v>182</c:v>
                </c:pt>
                <c:pt idx="482">
                  <c:v>155</c:v>
                </c:pt>
                <c:pt idx="483">
                  <c:v>91</c:v>
                </c:pt>
                <c:pt idx="484">
                  <c:v>767</c:v>
                </c:pt>
                <c:pt idx="485">
                  <c:v>657</c:v>
                </c:pt>
                <c:pt idx="486">
                  <c:v>39</c:v>
                </c:pt>
                <c:pt idx="487">
                  <c:v>699</c:v>
                </c:pt>
                <c:pt idx="488">
                  <c:v>468</c:v>
                </c:pt>
                <c:pt idx="489">
                  <c:v>207</c:v>
                </c:pt>
                <c:pt idx="490">
                  <c:v>782</c:v>
                </c:pt>
                <c:pt idx="491">
                  <c:v>987</c:v>
                </c:pt>
                <c:pt idx="492">
                  <c:v>928</c:v>
                </c:pt>
                <c:pt idx="493">
                  <c:v>741</c:v>
                </c:pt>
                <c:pt idx="494">
                  <c:v>358</c:v>
                </c:pt>
                <c:pt idx="495">
                  <c:v>899</c:v>
                </c:pt>
                <c:pt idx="496">
                  <c:v>811</c:v>
                </c:pt>
                <c:pt idx="497">
                  <c:v>694</c:v>
                </c:pt>
                <c:pt idx="498">
                  <c:v>824</c:v>
                </c:pt>
                <c:pt idx="499">
                  <c:v>322</c:v>
                </c:pt>
                <c:pt idx="500">
                  <c:v>625</c:v>
                </c:pt>
                <c:pt idx="501">
                  <c:v>743</c:v>
                </c:pt>
                <c:pt idx="502">
                  <c:v>346</c:v>
                </c:pt>
                <c:pt idx="503">
                  <c:v>710</c:v>
                </c:pt>
                <c:pt idx="504">
                  <c:v>958</c:v>
                </c:pt>
                <c:pt idx="505">
                  <c:v>315</c:v>
                </c:pt>
                <c:pt idx="506">
                  <c:v>801</c:v>
                </c:pt>
                <c:pt idx="507">
                  <c:v>998</c:v>
                </c:pt>
                <c:pt idx="508">
                  <c:v>382</c:v>
                </c:pt>
                <c:pt idx="509">
                  <c:v>754</c:v>
                </c:pt>
                <c:pt idx="510">
                  <c:v>522</c:v>
                </c:pt>
                <c:pt idx="511">
                  <c:v>976</c:v>
                </c:pt>
                <c:pt idx="512">
                  <c:v>463</c:v>
                </c:pt>
                <c:pt idx="513">
                  <c:v>568</c:v>
                </c:pt>
                <c:pt idx="514">
                  <c:v>191</c:v>
                </c:pt>
                <c:pt idx="515">
                  <c:v>347</c:v>
                </c:pt>
                <c:pt idx="516">
                  <c:v>833</c:v>
                </c:pt>
                <c:pt idx="517">
                  <c:v>95</c:v>
                </c:pt>
                <c:pt idx="518">
                  <c:v>407</c:v>
                </c:pt>
                <c:pt idx="519">
                  <c:v>959</c:v>
                </c:pt>
                <c:pt idx="520">
                  <c:v>76</c:v>
                </c:pt>
                <c:pt idx="521">
                  <c:v>783</c:v>
                </c:pt>
                <c:pt idx="522">
                  <c:v>181</c:v>
                </c:pt>
                <c:pt idx="523">
                  <c:v>946</c:v>
                </c:pt>
                <c:pt idx="524">
                  <c:v>489</c:v>
                </c:pt>
                <c:pt idx="525">
                  <c:v>426</c:v>
                </c:pt>
                <c:pt idx="526">
                  <c:v>57</c:v>
                </c:pt>
                <c:pt idx="527">
                  <c:v>465</c:v>
                </c:pt>
                <c:pt idx="528">
                  <c:v>394</c:v>
                </c:pt>
                <c:pt idx="529">
                  <c:v>600</c:v>
                </c:pt>
                <c:pt idx="530">
                  <c:v>889</c:v>
                </c:pt>
                <c:pt idx="531">
                  <c:v>505</c:v>
                </c:pt>
                <c:pt idx="532">
                  <c:v>274</c:v>
                </c:pt>
                <c:pt idx="533">
                  <c:v>757</c:v>
                </c:pt>
                <c:pt idx="534">
                  <c:v>562</c:v>
                </c:pt>
                <c:pt idx="535">
                  <c:v>889</c:v>
                </c:pt>
                <c:pt idx="536">
                  <c:v>369</c:v>
                </c:pt>
                <c:pt idx="537">
                  <c:v>471</c:v>
                </c:pt>
                <c:pt idx="538">
                  <c:v>821</c:v>
                </c:pt>
                <c:pt idx="539">
                  <c:v>112</c:v>
                </c:pt>
                <c:pt idx="540">
                  <c:v>609</c:v>
                </c:pt>
                <c:pt idx="541">
                  <c:v>217</c:v>
                </c:pt>
                <c:pt idx="542">
                  <c:v>676</c:v>
                </c:pt>
                <c:pt idx="543">
                  <c:v>905</c:v>
                </c:pt>
                <c:pt idx="544">
                  <c:v>881</c:v>
                </c:pt>
                <c:pt idx="545">
                  <c:v>925</c:v>
                </c:pt>
                <c:pt idx="546">
                  <c:v>552</c:v>
                </c:pt>
                <c:pt idx="547">
                  <c:v>247</c:v>
                </c:pt>
                <c:pt idx="548">
                  <c:v>779</c:v>
                </c:pt>
                <c:pt idx="549">
                  <c:v>95</c:v>
                </c:pt>
                <c:pt idx="550">
                  <c:v>161</c:v>
                </c:pt>
                <c:pt idx="551">
                  <c:v>156</c:v>
                </c:pt>
                <c:pt idx="552">
                  <c:v>446</c:v>
                </c:pt>
                <c:pt idx="553">
                  <c:v>236</c:v>
                </c:pt>
                <c:pt idx="554">
                  <c:v>943</c:v>
                </c:pt>
                <c:pt idx="555">
                  <c:v>849</c:v>
                </c:pt>
                <c:pt idx="556">
                  <c:v>52</c:v>
                </c:pt>
                <c:pt idx="557">
                  <c:v>424</c:v>
                </c:pt>
                <c:pt idx="558">
                  <c:v>142</c:v>
                </c:pt>
                <c:pt idx="559">
                  <c:v>983</c:v>
                </c:pt>
                <c:pt idx="560">
                  <c:v>942</c:v>
                </c:pt>
                <c:pt idx="561">
                  <c:v>981</c:v>
                </c:pt>
                <c:pt idx="562">
                  <c:v>513</c:v>
                </c:pt>
                <c:pt idx="563">
                  <c:v>181</c:v>
                </c:pt>
                <c:pt idx="564">
                  <c:v>514</c:v>
                </c:pt>
                <c:pt idx="565">
                  <c:v>909</c:v>
                </c:pt>
                <c:pt idx="566">
                  <c:v>546</c:v>
                </c:pt>
                <c:pt idx="567">
                  <c:v>213</c:v>
                </c:pt>
                <c:pt idx="568">
                  <c:v>861</c:v>
                </c:pt>
                <c:pt idx="569">
                  <c:v>831</c:v>
                </c:pt>
                <c:pt idx="570">
                  <c:v>268</c:v>
                </c:pt>
                <c:pt idx="571">
                  <c:v>107</c:v>
                </c:pt>
                <c:pt idx="572">
                  <c:v>605</c:v>
                </c:pt>
                <c:pt idx="573">
                  <c:v>161</c:v>
                </c:pt>
                <c:pt idx="574">
                  <c:v>592</c:v>
                </c:pt>
                <c:pt idx="575">
                  <c:v>973</c:v>
                </c:pt>
                <c:pt idx="576">
                  <c:v>909</c:v>
                </c:pt>
                <c:pt idx="577">
                  <c:v>973</c:v>
                </c:pt>
                <c:pt idx="578">
                  <c:v>271</c:v>
                </c:pt>
                <c:pt idx="579">
                  <c:v>178</c:v>
                </c:pt>
                <c:pt idx="580">
                  <c:v>29</c:v>
                </c:pt>
                <c:pt idx="581">
                  <c:v>523</c:v>
                </c:pt>
                <c:pt idx="582">
                  <c:v>701</c:v>
                </c:pt>
                <c:pt idx="583">
                  <c:v>120</c:v>
                </c:pt>
                <c:pt idx="584">
                  <c:v>17</c:v>
                </c:pt>
                <c:pt idx="585">
                  <c:v>434</c:v>
                </c:pt>
                <c:pt idx="586">
                  <c:v>776</c:v>
                </c:pt>
                <c:pt idx="587">
                  <c:v>361</c:v>
                </c:pt>
                <c:pt idx="588">
                  <c:v>348</c:v>
                </c:pt>
                <c:pt idx="589">
                  <c:v>192</c:v>
                </c:pt>
                <c:pt idx="590">
                  <c:v>860</c:v>
                </c:pt>
                <c:pt idx="591">
                  <c:v>853</c:v>
                </c:pt>
                <c:pt idx="592">
                  <c:v>49</c:v>
                </c:pt>
                <c:pt idx="593">
                  <c:v>961</c:v>
                </c:pt>
                <c:pt idx="594">
                  <c:v>340</c:v>
                </c:pt>
                <c:pt idx="595">
                  <c:v>767</c:v>
                </c:pt>
                <c:pt idx="596">
                  <c:v>780</c:v>
                </c:pt>
                <c:pt idx="597">
                  <c:v>875</c:v>
                </c:pt>
                <c:pt idx="598">
                  <c:v>807</c:v>
                </c:pt>
                <c:pt idx="599">
                  <c:v>400</c:v>
                </c:pt>
                <c:pt idx="600">
                  <c:v>374</c:v>
                </c:pt>
                <c:pt idx="601">
                  <c:v>570</c:v>
                </c:pt>
                <c:pt idx="602">
                  <c:v>961</c:v>
                </c:pt>
                <c:pt idx="603">
                  <c:v>242</c:v>
                </c:pt>
                <c:pt idx="604">
                  <c:v>653</c:v>
                </c:pt>
                <c:pt idx="605">
                  <c:v>526</c:v>
                </c:pt>
                <c:pt idx="606">
                  <c:v>895</c:v>
                </c:pt>
                <c:pt idx="607">
                  <c:v>514</c:v>
                </c:pt>
                <c:pt idx="608">
                  <c:v>28</c:v>
                </c:pt>
                <c:pt idx="609">
                  <c:v>445</c:v>
                </c:pt>
                <c:pt idx="610">
                  <c:v>637</c:v>
                </c:pt>
                <c:pt idx="611">
                  <c:v>407</c:v>
                </c:pt>
                <c:pt idx="612">
                  <c:v>65</c:v>
                </c:pt>
                <c:pt idx="613">
                  <c:v>186</c:v>
                </c:pt>
                <c:pt idx="614">
                  <c:v>826</c:v>
                </c:pt>
                <c:pt idx="615">
                  <c:v>950</c:v>
                </c:pt>
                <c:pt idx="616">
                  <c:v>855</c:v>
                </c:pt>
                <c:pt idx="617">
                  <c:v>472</c:v>
                </c:pt>
                <c:pt idx="618">
                  <c:v>417</c:v>
                </c:pt>
                <c:pt idx="619">
                  <c:v>902</c:v>
                </c:pt>
                <c:pt idx="620">
                  <c:v>420</c:v>
                </c:pt>
                <c:pt idx="621">
                  <c:v>617</c:v>
                </c:pt>
                <c:pt idx="622">
                  <c:v>909</c:v>
                </c:pt>
                <c:pt idx="623">
                  <c:v>682</c:v>
                </c:pt>
                <c:pt idx="624">
                  <c:v>773</c:v>
                </c:pt>
                <c:pt idx="625">
                  <c:v>208</c:v>
                </c:pt>
                <c:pt idx="626">
                  <c:v>434</c:v>
                </c:pt>
                <c:pt idx="627">
                  <c:v>206</c:v>
                </c:pt>
                <c:pt idx="628">
                  <c:v>803</c:v>
                </c:pt>
                <c:pt idx="629">
                  <c:v>494</c:v>
                </c:pt>
                <c:pt idx="630">
                  <c:v>709</c:v>
                </c:pt>
                <c:pt idx="631">
                  <c:v>837</c:v>
                </c:pt>
                <c:pt idx="632">
                  <c:v>725</c:v>
                </c:pt>
                <c:pt idx="633">
                  <c:v>647</c:v>
                </c:pt>
                <c:pt idx="634">
                  <c:v>151</c:v>
                </c:pt>
                <c:pt idx="635">
                  <c:v>399</c:v>
                </c:pt>
                <c:pt idx="636">
                  <c:v>146</c:v>
                </c:pt>
                <c:pt idx="637">
                  <c:v>492</c:v>
                </c:pt>
                <c:pt idx="638">
                  <c:v>936</c:v>
                </c:pt>
                <c:pt idx="639">
                  <c:v>591</c:v>
                </c:pt>
                <c:pt idx="640">
                  <c:v>858</c:v>
                </c:pt>
                <c:pt idx="641">
                  <c:v>109</c:v>
                </c:pt>
                <c:pt idx="642">
                  <c:v>918</c:v>
                </c:pt>
                <c:pt idx="643">
                  <c:v>751</c:v>
                </c:pt>
                <c:pt idx="644">
                  <c:v>952</c:v>
                </c:pt>
                <c:pt idx="645">
                  <c:v>20</c:v>
                </c:pt>
                <c:pt idx="646">
                  <c:v>865</c:v>
                </c:pt>
                <c:pt idx="647">
                  <c:v>406</c:v>
                </c:pt>
                <c:pt idx="648">
                  <c:v>604</c:v>
                </c:pt>
                <c:pt idx="649">
                  <c:v>792</c:v>
                </c:pt>
                <c:pt idx="650">
                  <c:v>49</c:v>
                </c:pt>
                <c:pt idx="651">
                  <c:v>42</c:v>
                </c:pt>
                <c:pt idx="652">
                  <c:v>897</c:v>
                </c:pt>
                <c:pt idx="653">
                  <c:v>271</c:v>
                </c:pt>
                <c:pt idx="654">
                  <c:v>175</c:v>
                </c:pt>
                <c:pt idx="655">
                  <c:v>780</c:v>
                </c:pt>
                <c:pt idx="656">
                  <c:v>841</c:v>
                </c:pt>
                <c:pt idx="657">
                  <c:v>589</c:v>
                </c:pt>
                <c:pt idx="658">
                  <c:v>1000</c:v>
                </c:pt>
                <c:pt idx="659">
                  <c:v>484</c:v>
                </c:pt>
                <c:pt idx="660">
                  <c:v>285</c:v>
                </c:pt>
                <c:pt idx="661">
                  <c:v>30</c:v>
                </c:pt>
                <c:pt idx="662">
                  <c:v>684</c:v>
                </c:pt>
                <c:pt idx="663">
                  <c:v>666</c:v>
                </c:pt>
                <c:pt idx="664">
                  <c:v>512</c:v>
                </c:pt>
                <c:pt idx="665">
                  <c:v>257</c:v>
                </c:pt>
                <c:pt idx="666">
                  <c:v>897</c:v>
                </c:pt>
                <c:pt idx="667">
                  <c:v>276</c:v>
                </c:pt>
                <c:pt idx="668">
                  <c:v>522</c:v>
                </c:pt>
                <c:pt idx="669">
                  <c:v>222</c:v>
                </c:pt>
                <c:pt idx="670">
                  <c:v>578</c:v>
                </c:pt>
                <c:pt idx="671">
                  <c:v>590</c:v>
                </c:pt>
                <c:pt idx="672">
                  <c:v>647</c:v>
                </c:pt>
                <c:pt idx="673">
                  <c:v>746</c:v>
                </c:pt>
                <c:pt idx="674">
                  <c:v>367</c:v>
                </c:pt>
                <c:pt idx="675">
                  <c:v>44</c:v>
                </c:pt>
                <c:pt idx="676">
                  <c:v>774</c:v>
                </c:pt>
                <c:pt idx="677">
                  <c:v>350</c:v>
                </c:pt>
                <c:pt idx="678">
                  <c:v>426</c:v>
                </c:pt>
                <c:pt idx="679">
                  <c:v>51</c:v>
                </c:pt>
                <c:pt idx="680">
                  <c:v>987</c:v>
                </c:pt>
                <c:pt idx="681">
                  <c:v>235</c:v>
                </c:pt>
                <c:pt idx="682">
                  <c:v>450</c:v>
                </c:pt>
                <c:pt idx="683">
                  <c:v>90</c:v>
                </c:pt>
                <c:pt idx="684">
                  <c:v>765</c:v>
                </c:pt>
                <c:pt idx="685">
                  <c:v>453</c:v>
                </c:pt>
                <c:pt idx="686">
                  <c:v>943</c:v>
                </c:pt>
                <c:pt idx="687">
                  <c:v>988</c:v>
                </c:pt>
                <c:pt idx="688">
                  <c:v>364</c:v>
                </c:pt>
                <c:pt idx="689">
                  <c:v>829</c:v>
                </c:pt>
                <c:pt idx="690">
                  <c:v>267</c:v>
                </c:pt>
                <c:pt idx="691">
                  <c:v>830</c:v>
                </c:pt>
                <c:pt idx="692">
                  <c:v>944</c:v>
                </c:pt>
                <c:pt idx="693">
                  <c:v>899</c:v>
                </c:pt>
                <c:pt idx="694">
                  <c:v>588</c:v>
                </c:pt>
                <c:pt idx="695">
                  <c:v>664</c:v>
                </c:pt>
                <c:pt idx="696">
                  <c:v>93</c:v>
                </c:pt>
                <c:pt idx="697">
                  <c:v>344</c:v>
                </c:pt>
                <c:pt idx="698">
                  <c:v>406</c:v>
                </c:pt>
                <c:pt idx="699">
                  <c:v>202</c:v>
                </c:pt>
                <c:pt idx="700">
                  <c:v>135</c:v>
                </c:pt>
                <c:pt idx="701">
                  <c:v>233</c:v>
                </c:pt>
                <c:pt idx="702">
                  <c:v>479</c:v>
                </c:pt>
                <c:pt idx="703">
                  <c:v>583</c:v>
                </c:pt>
                <c:pt idx="704">
                  <c:v>717</c:v>
                </c:pt>
                <c:pt idx="705">
                  <c:v>487</c:v>
                </c:pt>
                <c:pt idx="706">
                  <c:v>255</c:v>
                </c:pt>
                <c:pt idx="707">
                  <c:v>536</c:v>
                </c:pt>
                <c:pt idx="708">
                  <c:v>362</c:v>
                </c:pt>
                <c:pt idx="709">
                  <c:v>284</c:v>
                </c:pt>
                <c:pt idx="710">
                  <c:v>569</c:v>
                </c:pt>
                <c:pt idx="711">
                  <c:v>623</c:v>
                </c:pt>
                <c:pt idx="712">
                  <c:v>700</c:v>
                </c:pt>
                <c:pt idx="713">
                  <c:v>208</c:v>
                </c:pt>
                <c:pt idx="714">
                  <c:v>958</c:v>
                </c:pt>
                <c:pt idx="715">
                  <c:v>923</c:v>
                </c:pt>
                <c:pt idx="716">
                  <c:v>923</c:v>
                </c:pt>
                <c:pt idx="717">
                  <c:v>313</c:v>
                </c:pt>
                <c:pt idx="718">
                  <c:v>30</c:v>
                </c:pt>
                <c:pt idx="719">
                  <c:v>959</c:v>
                </c:pt>
                <c:pt idx="720">
                  <c:v>341</c:v>
                </c:pt>
                <c:pt idx="721">
                  <c:v>484</c:v>
                </c:pt>
                <c:pt idx="722">
                  <c:v>112</c:v>
                </c:pt>
                <c:pt idx="723">
                  <c:v>161</c:v>
                </c:pt>
                <c:pt idx="724">
                  <c:v>651</c:v>
                </c:pt>
                <c:pt idx="725">
                  <c:v>461</c:v>
                </c:pt>
                <c:pt idx="726">
                  <c:v>225</c:v>
                </c:pt>
                <c:pt idx="727">
                  <c:v>80</c:v>
                </c:pt>
                <c:pt idx="728">
                  <c:v>781</c:v>
                </c:pt>
                <c:pt idx="729">
                  <c:v>784</c:v>
                </c:pt>
                <c:pt idx="730">
                  <c:v>535</c:v>
                </c:pt>
                <c:pt idx="731">
                  <c:v>514</c:v>
                </c:pt>
                <c:pt idx="732">
                  <c:v>597</c:v>
                </c:pt>
                <c:pt idx="733">
                  <c:v>593</c:v>
                </c:pt>
                <c:pt idx="734">
                  <c:v>229</c:v>
                </c:pt>
                <c:pt idx="735">
                  <c:v>240</c:v>
                </c:pt>
                <c:pt idx="736">
                  <c:v>406</c:v>
                </c:pt>
                <c:pt idx="737">
                  <c:v>370</c:v>
                </c:pt>
                <c:pt idx="738">
                  <c:v>263</c:v>
                </c:pt>
                <c:pt idx="739">
                  <c:v>326</c:v>
                </c:pt>
                <c:pt idx="740">
                  <c:v>70</c:v>
                </c:pt>
                <c:pt idx="741">
                  <c:v>709</c:v>
                </c:pt>
                <c:pt idx="742">
                  <c:v>785</c:v>
                </c:pt>
                <c:pt idx="743">
                  <c:v>515</c:v>
                </c:pt>
                <c:pt idx="744">
                  <c:v>27</c:v>
                </c:pt>
                <c:pt idx="745">
                  <c:v>188</c:v>
                </c:pt>
                <c:pt idx="746">
                  <c:v>312</c:v>
                </c:pt>
                <c:pt idx="747">
                  <c:v>754</c:v>
                </c:pt>
                <c:pt idx="748">
                  <c:v>829</c:v>
                </c:pt>
                <c:pt idx="749">
                  <c:v>391</c:v>
                </c:pt>
                <c:pt idx="750">
                  <c:v>104</c:v>
                </c:pt>
                <c:pt idx="751">
                  <c:v>782</c:v>
                </c:pt>
                <c:pt idx="752">
                  <c:v>969</c:v>
                </c:pt>
                <c:pt idx="753">
                  <c:v>770</c:v>
                </c:pt>
                <c:pt idx="754">
                  <c:v>808</c:v>
                </c:pt>
                <c:pt idx="755">
                  <c:v>709</c:v>
                </c:pt>
                <c:pt idx="756">
                  <c:v>428</c:v>
                </c:pt>
                <c:pt idx="757">
                  <c:v>539</c:v>
                </c:pt>
                <c:pt idx="758">
                  <c:v>830</c:v>
                </c:pt>
                <c:pt idx="759">
                  <c:v>970</c:v>
                </c:pt>
                <c:pt idx="760">
                  <c:v>410</c:v>
                </c:pt>
                <c:pt idx="761">
                  <c:v>657</c:v>
                </c:pt>
                <c:pt idx="762">
                  <c:v>631</c:v>
                </c:pt>
                <c:pt idx="763">
                  <c:v>385</c:v>
                </c:pt>
                <c:pt idx="764">
                  <c:v>603</c:v>
                </c:pt>
                <c:pt idx="765">
                  <c:v>906</c:v>
                </c:pt>
                <c:pt idx="766">
                  <c:v>507</c:v>
                </c:pt>
                <c:pt idx="767">
                  <c:v>115</c:v>
                </c:pt>
                <c:pt idx="768">
                  <c:v>748</c:v>
                </c:pt>
                <c:pt idx="769">
                  <c:v>328</c:v>
                </c:pt>
                <c:pt idx="770">
                  <c:v>203</c:v>
                </c:pt>
                <c:pt idx="771">
                  <c:v>102</c:v>
                </c:pt>
                <c:pt idx="772">
                  <c:v>253</c:v>
                </c:pt>
                <c:pt idx="773">
                  <c:v>214</c:v>
                </c:pt>
                <c:pt idx="774">
                  <c:v>304</c:v>
                </c:pt>
                <c:pt idx="775">
                  <c:v>585</c:v>
                </c:pt>
                <c:pt idx="776">
                  <c:v>354</c:v>
                </c:pt>
                <c:pt idx="777">
                  <c:v>832</c:v>
                </c:pt>
                <c:pt idx="778">
                  <c:v>53</c:v>
                </c:pt>
                <c:pt idx="779">
                  <c:v>780</c:v>
                </c:pt>
                <c:pt idx="780">
                  <c:v>450</c:v>
                </c:pt>
                <c:pt idx="781">
                  <c:v>12</c:v>
                </c:pt>
                <c:pt idx="782">
                  <c:v>421</c:v>
                </c:pt>
                <c:pt idx="783">
                  <c:v>22</c:v>
                </c:pt>
                <c:pt idx="784">
                  <c:v>228</c:v>
                </c:pt>
                <c:pt idx="785">
                  <c:v>758</c:v>
                </c:pt>
                <c:pt idx="786">
                  <c:v>708</c:v>
                </c:pt>
                <c:pt idx="787">
                  <c:v>105</c:v>
                </c:pt>
                <c:pt idx="788">
                  <c:v>273</c:v>
                </c:pt>
                <c:pt idx="789">
                  <c:v>730</c:v>
                </c:pt>
                <c:pt idx="790">
                  <c:v>997</c:v>
                </c:pt>
                <c:pt idx="791">
                  <c:v>409</c:v>
                </c:pt>
                <c:pt idx="792">
                  <c:v>381</c:v>
                </c:pt>
                <c:pt idx="793">
                  <c:v>532</c:v>
                </c:pt>
                <c:pt idx="794">
                  <c:v>386</c:v>
                </c:pt>
                <c:pt idx="795">
                  <c:v>84</c:v>
                </c:pt>
                <c:pt idx="796">
                  <c:v>680</c:v>
                </c:pt>
                <c:pt idx="797">
                  <c:v>26</c:v>
                </c:pt>
                <c:pt idx="798">
                  <c:v>706</c:v>
                </c:pt>
                <c:pt idx="799">
                  <c:v>406</c:v>
                </c:pt>
                <c:pt idx="800">
                  <c:v>819</c:v>
                </c:pt>
                <c:pt idx="801">
                  <c:v>683</c:v>
                </c:pt>
                <c:pt idx="802">
                  <c:v>69</c:v>
                </c:pt>
                <c:pt idx="803">
                  <c:v>623</c:v>
                </c:pt>
                <c:pt idx="804">
                  <c:v>914</c:v>
                </c:pt>
                <c:pt idx="805">
                  <c:v>583</c:v>
                </c:pt>
                <c:pt idx="806">
                  <c:v>727</c:v>
                </c:pt>
                <c:pt idx="807">
                  <c:v>626</c:v>
                </c:pt>
                <c:pt idx="808">
                  <c:v>431</c:v>
                </c:pt>
                <c:pt idx="809">
                  <c:v>284</c:v>
                </c:pt>
                <c:pt idx="810">
                  <c:v>387</c:v>
                </c:pt>
                <c:pt idx="811">
                  <c:v>844</c:v>
                </c:pt>
                <c:pt idx="812">
                  <c:v>543</c:v>
                </c:pt>
                <c:pt idx="813">
                  <c:v>393</c:v>
                </c:pt>
                <c:pt idx="814">
                  <c:v>491</c:v>
                </c:pt>
                <c:pt idx="815">
                  <c:v>543</c:v>
                </c:pt>
                <c:pt idx="816">
                  <c:v>803</c:v>
                </c:pt>
                <c:pt idx="817">
                  <c:v>302</c:v>
                </c:pt>
                <c:pt idx="818">
                  <c:v>168</c:v>
                </c:pt>
                <c:pt idx="819">
                  <c:v>813</c:v>
                </c:pt>
                <c:pt idx="820">
                  <c:v>352</c:v>
                </c:pt>
                <c:pt idx="821">
                  <c:v>585</c:v>
                </c:pt>
                <c:pt idx="822">
                  <c:v>112</c:v>
                </c:pt>
                <c:pt idx="823">
                  <c:v>718</c:v>
                </c:pt>
                <c:pt idx="824">
                  <c:v>33</c:v>
                </c:pt>
                <c:pt idx="825">
                  <c:v>159</c:v>
                </c:pt>
                <c:pt idx="826">
                  <c:v>559</c:v>
                </c:pt>
                <c:pt idx="827">
                  <c:v>464</c:v>
                </c:pt>
                <c:pt idx="828">
                  <c:v>423</c:v>
                </c:pt>
                <c:pt idx="829">
                  <c:v>962</c:v>
                </c:pt>
                <c:pt idx="830">
                  <c:v>537</c:v>
                </c:pt>
                <c:pt idx="831">
                  <c:v>442</c:v>
                </c:pt>
                <c:pt idx="832">
                  <c:v>871</c:v>
                </c:pt>
                <c:pt idx="833">
                  <c:v>738</c:v>
                </c:pt>
                <c:pt idx="834">
                  <c:v>838</c:v>
                </c:pt>
                <c:pt idx="835">
                  <c:v>936</c:v>
                </c:pt>
                <c:pt idx="836">
                  <c:v>889</c:v>
                </c:pt>
                <c:pt idx="837">
                  <c:v>154</c:v>
                </c:pt>
                <c:pt idx="838">
                  <c:v>108</c:v>
                </c:pt>
                <c:pt idx="839">
                  <c:v>238</c:v>
                </c:pt>
                <c:pt idx="840">
                  <c:v>40</c:v>
                </c:pt>
                <c:pt idx="841">
                  <c:v>600</c:v>
                </c:pt>
                <c:pt idx="842">
                  <c:v>543</c:v>
                </c:pt>
                <c:pt idx="843">
                  <c:v>260</c:v>
                </c:pt>
                <c:pt idx="844">
                  <c:v>287</c:v>
                </c:pt>
                <c:pt idx="845">
                  <c:v>133</c:v>
                </c:pt>
                <c:pt idx="846">
                  <c:v>676</c:v>
                </c:pt>
                <c:pt idx="847">
                  <c:v>999</c:v>
                </c:pt>
                <c:pt idx="848">
                  <c:v>580</c:v>
                </c:pt>
                <c:pt idx="849">
                  <c:v>334</c:v>
                </c:pt>
                <c:pt idx="850">
                  <c:v>155</c:v>
                </c:pt>
                <c:pt idx="851">
                  <c:v>813</c:v>
                </c:pt>
                <c:pt idx="852">
                  <c:v>831</c:v>
                </c:pt>
                <c:pt idx="853">
                  <c:v>836</c:v>
                </c:pt>
                <c:pt idx="854">
                  <c:v>855</c:v>
                </c:pt>
                <c:pt idx="855">
                  <c:v>180</c:v>
                </c:pt>
                <c:pt idx="856">
                  <c:v>394</c:v>
                </c:pt>
                <c:pt idx="857">
                  <c:v>573</c:v>
                </c:pt>
                <c:pt idx="858">
                  <c:v>206</c:v>
                </c:pt>
                <c:pt idx="859">
                  <c:v>742</c:v>
                </c:pt>
                <c:pt idx="860">
                  <c:v>886</c:v>
                </c:pt>
                <c:pt idx="861">
                  <c:v>594</c:v>
                </c:pt>
                <c:pt idx="862">
                  <c:v>696</c:v>
                </c:pt>
                <c:pt idx="863">
                  <c:v>811</c:v>
                </c:pt>
                <c:pt idx="864">
                  <c:v>475</c:v>
                </c:pt>
                <c:pt idx="865">
                  <c:v>115</c:v>
                </c:pt>
                <c:pt idx="866">
                  <c:v>938</c:v>
                </c:pt>
                <c:pt idx="867">
                  <c:v>803</c:v>
                </c:pt>
                <c:pt idx="868">
                  <c:v>190</c:v>
                </c:pt>
                <c:pt idx="869">
                  <c:v>672</c:v>
                </c:pt>
                <c:pt idx="870">
                  <c:v>591</c:v>
                </c:pt>
                <c:pt idx="871">
                  <c:v>720</c:v>
                </c:pt>
                <c:pt idx="872">
                  <c:v>579</c:v>
                </c:pt>
                <c:pt idx="873">
                  <c:v>216</c:v>
                </c:pt>
                <c:pt idx="874">
                  <c:v>226</c:v>
                </c:pt>
                <c:pt idx="875">
                  <c:v>80</c:v>
                </c:pt>
                <c:pt idx="876">
                  <c:v>601</c:v>
                </c:pt>
                <c:pt idx="877">
                  <c:v>40</c:v>
                </c:pt>
                <c:pt idx="878">
                  <c:v>194</c:v>
                </c:pt>
                <c:pt idx="879">
                  <c:v>429</c:v>
                </c:pt>
                <c:pt idx="880">
                  <c:v>292</c:v>
                </c:pt>
                <c:pt idx="881">
                  <c:v>617</c:v>
                </c:pt>
                <c:pt idx="882">
                  <c:v>476</c:v>
                </c:pt>
                <c:pt idx="883">
                  <c:v>714</c:v>
                </c:pt>
                <c:pt idx="884">
                  <c:v>417</c:v>
                </c:pt>
                <c:pt idx="885">
                  <c:v>707</c:v>
                </c:pt>
                <c:pt idx="886">
                  <c:v>959</c:v>
                </c:pt>
                <c:pt idx="887">
                  <c:v>872</c:v>
                </c:pt>
                <c:pt idx="888">
                  <c:v>829</c:v>
                </c:pt>
                <c:pt idx="889">
                  <c:v>382</c:v>
                </c:pt>
                <c:pt idx="890">
                  <c:v>346</c:v>
                </c:pt>
                <c:pt idx="891">
                  <c:v>112</c:v>
                </c:pt>
                <c:pt idx="892">
                  <c:v>69</c:v>
                </c:pt>
                <c:pt idx="893">
                  <c:v>750</c:v>
                </c:pt>
                <c:pt idx="894">
                  <c:v>112</c:v>
                </c:pt>
                <c:pt idx="895">
                  <c:v>12</c:v>
                </c:pt>
                <c:pt idx="896">
                  <c:v>557</c:v>
                </c:pt>
                <c:pt idx="897">
                  <c:v>827</c:v>
                </c:pt>
                <c:pt idx="898">
                  <c:v>424</c:v>
                </c:pt>
                <c:pt idx="899">
                  <c:v>785</c:v>
                </c:pt>
                <c:pt idx="900">
                  <c:v>80</c:v>
                </c:pt>
                <c:pt idx="901">
                  <c:v>239</c:v>
                </c:pt>
                <c:pt idx="902">
                  <c:v>25</c:v>
                </c:pt>
                <c:pt idx="903">
                  <c:v>482</c:v>
                </c:pt>
                <c:pt idx="904">
                  <c:v>775</c:v>
                </c:pt>
                <c:pt idx="905">
                  <c:v>107</c:v>
                </c:pt>
                <c:pt idx="906">
                  <c:v>378</c:v>
                </c:pt>
                <c:pt idx="907">
                  <c:v>874</c:v>
                </c:pt>
                <c:pt idx="908">
                  <c:v>53</c:v>
                </c:pt>
                <c:pt idx="909">
                  <c:v>818</c:v>
                </c:pt>
                <c:pt idx="910">
                  <c:v>732</c:v>
                </c:pt>
                <c:pt idx="911">
                  <c:v>85</c:v>
                </c:pt>
                <c:pt idx="912">
                  <c:v>896</c:v>
                </c:pt>
                <c:pt idx="913">
                  <c:v>581</c:v>
                </c:pt>
                <c:pt idx="914">
                  <c:v>318</c:v>
                </c:pt>
                <c:pt idx="915">
                  <c:v>862</c:v>
                </c:pt>
                <c:pt idx="916">
                  <c:v>944</c:v>
                </c:pt>
                <c:pt idx="917">
                  <c:v>304</c:v>
                </c:pt>
                <c:pt idx="918">
                  <c:v>358</c:v>
                </c:pt>
                <c:pt idx="919">
                  <c:v>389</c:v>
                </c:pt>
                <c:pt idx="920">
                  <c:v>221</c:v>
                </c:pt>
                <c:pt idx="921">
                  <c:v>688</c:v>
                </c:pt>
                <c:pt idx="922">
                  <c:v>544</c:v>
                </c:pt>
                <c:pt idx="923">
                  <c:v>63</c:v>
                </c:pt>
                <c:pt idx="924">
                  <c:v>469</c:v>
                </c:pt>
                <c:pt idx="925">
                  <c:v>359</c:v>
                </c:pt>
                <c:pt idx="926">
                  <c:v>964</c:v>
                </c:pt>
                <c:pt idx="927">
                  <c:v>619</c:v>
                </c:pt>
                <c:pt idx="928">
                  <c:v>453</c:v>
                </c:pt>
                <c:pt idx="929">
                  <c:v>849</c:v>
                </c:pt>
                <c:pt idx="930">
                  <c:v>148</c:v>
                </c:pt>
                <c:pt idx="931">
                  <c:v>842</c:v>
                </c:pt>
                <c:pt idx="932">
                  <c:v>229</c:v>
                </c:pt>
                <c:pt idx="933">
                  <c:v>396</c:v>
                </c:pt>
                <c:pt idx="934">
                  <c:v>741</c:v>
                </c:pt>
                <c:pt idx="935">
                  <c:v>377</c:v>
                </c:pt>
                <c:pt idx="936">
                  <c:v>481</c:v>
                </c:pt>
                <c:pt idx="937">
                  <c:v>769</c:v>
                </c:pt>
                <c:pt idx="938">
                  <c:v>295</c:v>
                </c:pt>
                <c:pt idx="939">
                  <c:v>59</c:v>
                </c:pt>
                <c:pt idx="940">
                  <c:v>801</c:v>
                </c:pt>
                <c:pt idx="941">
                  <c:v>793</c:v>
                </c:pt>
                <c:pt idx="942">
                  <c:v>780</c:v>
                </c:pt>
                <c:pt idx="943">
                  <c:v>857</c:v>
                </c:pt>
                <c:pt idx="944">
                  <c:v>757</c:v>
                </c:pt>
                <c:pt idx="945">
                  <c:v>902</c:v>
                </c:pt>
                <c:pt idx="946">
                  <c:v>431</c:v>
                </c:pt>
                <c:pt idx="947">
                  <c:v>802</c:v>
                </c:pt>
                <c:pt idx="948">
                  <c:v>520</c:v>
                </c:pt>
                <c:pt idx="949">
                  <c:v>860</c:v>
                </c:pt>
                <c:pt idx="950">
                  <c:v>693</c:v>
                </c:pt>
                <c:pt idx="951">
                  <c:v>30</c:v>
                </c:pt>
                <c:pt idx="952">
                  <c:v>225</c:v>
                </c:pt>
                <c:pt idx="953">
                  <c:v>347</c:v>
                </c:pt>
                <c:pt idx="954">
                  <c:v>386</c:v>
                </c:pt>
                <c:pt idx="955">
                  <c:v>69</c:v>
                </c:pt>
                <c:pt idx="956">
                  <c:v>861</c:v>
                </c:pt>
                <c:pt idx="957">
                  <c:v>73</c:v>
                </c:pt>
                <c:pt idx="958">
                  <c:v>653</c:v>
                </c:pt>
                <c:pt idx="959">
                  <c:v>310</c:v>
                </c:pt>
                <c:pt idx="960">
                  <c:v>308</c:v>
                </c:pt>
                <c:pt idx="961">
                  <c:v>367</c:v>
                </c:pt>
                <c:pt idx="962">
                  <c:v>734</c:v>
                </c:pt>
                <c:pt idx="963">
                  <c:v>453</c:v>
                </c:pt>
                <c:pt idx="964">
                  <c:v>961</c:v>
                </c:pt>
                <c:pt idx="965">
                  <c:v>280</c:v>
                </c:pt>
                <c:pt idx="966">
                  <c:v>881</c:v>
                </c:pt>
                <c:pt idx="967">
                  <c:v>338</c:v>
                </c:pt>
                <c:pt idx="968">
                  <c:v>201</c:v>
                </c:pt>
                <c:pt idx="969">
                  <c:v>727</c:v>
                </c:pt>
                <c:pt idx="970">
                  <c:v>826</c:v>
                </c:pt>
                <c:pt idx="971">
                  <c:v>228</c:v>
                </c:pt>
                <c:pt idx="972">
                  <c:v>872</c:v>
                </c:pt>
                <c:pt idx="973">
                  <c:v>474</c:v>
                </c:pt>
                <c:pt idx="974">
                  <c:v>451</c:v>
                </c:pt>
                <c:pt idx="975">
                  <c:v>659</c:v>
                </c:pt>
                <c:pt idx="976">
                  <c:v>841</c:v>
                </c:pt>
                <c:pt idx="977">
                  <c:v>376</c:v>
                </c:pt>
                <c:pt idx="978">
                  <c:v>330</c:v>
                </c:pt>
                <c:pt idx="979">
                  <c:v>92</c:v>
                </c:pt>
                <c:pt idx="980">
                  <c:v>348</c:v>
                </c:pt>
                <c:pt idx="981">
                  <c:v>820</c:v>
                </c:pt>
                <c:pt idx="982">
                  <c:v>631</c:v>
                </c:pt>
                <c:pt idx="983">
                  <c:v>882</c:v>
                </c:pt>
                <c:pt idx="984">
                  <c:v>265</c:v>
                </c:pt>
                <c:pt idx="985">
                  <c:v>466</c:v>
                </c:pt>
                <c:pt idx="986">
                  <c:v>377</c:v>
                </c:pt>
                <c:pt idx="987">
                  <c:v>256</c:v>
                </c:pt>
                <c:pt idx="988">
                  <c:v>897</c:v>
                </c:pt>
                <c:pt idx="989">
                  <c:v>969</c:v>
                </c:pt>
                <c:pt idx="990">
                  <c:v>235</c:v>
                </c:pt>
                <c:pt idx="991">
                  <c:v>159</c:v>
                </c:pt>
                <c:pt idx="992">
                  <c:v>570</c:v>
                </c:pt>
                <c:pt idx="993">
                  <c:v>260</c:v>
                </c:pt>
                <c:pt idx="994">
                  <c:v>1000</c:v>
                </c:pt>
                <c:pt idx="995">
                  <c:v>938</c:v>
                </c:pt>
                <c:pt idx="996">
                  <c:v>995</c:v>
                </c:pt>
                <c:pt idx="997">
                  <c:v>513</c:v>
                </c:pt>
                <c:pt idx="998">
                  <c:v>726</c:v>
                </c:pt>
                <c:pt idx="999">
                  <c:v>512</c:v>
                </c:pt>
              </c:numCache>
            </c:numRef>
          </c:val>
          <c:extLst>
            <c:ext xmlns:c16="http://schemas.microsoft.com/office/drawing/2014/chart" uri="{C3380CC4-5D6E-409C-BE32-E72D297353CC}">
              <c16:uniqueId val="{00000000-6B6E-42CA-AC7C-641EDECBC218}"/>
            </c:ext>
          </c:extLst>
        </c:ser>
        <c:ser>
          <c:idx val="1"/>
          <c:order val="1"/>
          <c:tx>
            <c:strRef>
              <c:f>'User Engagement Metrics '!$C$13</c:f>
              <c:strCache>
                <c:ptCount val="1"/>
                <c:pt idx="0">
                  <c:v>Total_Series_Watched_</c:v>
                </c:pt>
              </c:strCache>
            </c:strRef>
          </c:tx>
          <c:spPr>
            <a:solidFill>
              <a:schemeClr val="accent2"/>
            </a:solidFill>
            <a:ln>
              <a:noFill/>
            </a:ln>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'!$C$14:$C$1014</c:f>
              <c:numCache>
                <c:formatCode>General</c:formatCode>
                <c:ptCount val="1000"/>
                <c:pt idx="0">
                  <c:v>2</c:v>
                </c:pt>
                <c:pt idx="1">
                  <c:v>182</c:v>
                </c:pt>
                <c:pt idx="2">
                  <c:v>151</c:v>
                </c:pt>
                <c:pt idx="3">
                  <c:v>29</c:v>
                </c:pt>
                <c:pt idx="4">
                  <c:v>50</c:v>
                </c:pt>
                <c:pt idx="5">
                  <c:v>112</c:v>
                </c:pt>
                <c:pt idx="6">
                  <c:v>30</c:v>
                </c:pt>
                <c:pt idx="7">
                  <c:v>162</c:v>
                </c:pt>
                <c:pt idx="8">
                  <c:v>96</c:v>
                </c:pt>
                <c:pt idx="9">
                  <c:v>64</c:v>
                </c:pt>
                <c:pt idx="10">
                  <c:v>52</c:v>
                </c:pt>
                <c:pt idx="11">
                  <c:v>128</c:v>
                </c:pt>
                <c:pt idx="12">
                  <c:v>141</c:v>
                </c:pt>
                <c:pt idx="13">
                  <c:v>128</c:v>
                </c:pt>
                <c:pt idx="14">
                  <c:v>175</c:v>
                </c:pt>
                <c:pt idx="15">
                  <c:v>110</c:v>
                </c:pt>
                <c:pt idx="16">
                  <c:v>197</c:v>
                </c:pt>
                <c:pt idx="17">
                  <c:v>165</c:v>
                </c:pt>
                <c:pt idx="18">
                  <c:v>14</c:v>
                </c:pt>
                <c:pt idx="19">
                  <c:v>31</c:v>
                </c:pt>
                <c:pt idx="20">
                  <c:v>8</c:v>
                </c:pt>
                <c:pt idx="21">
                  <c:v>103</c:v>
                </c:pt>
                <c:pt idx="22">
                  <c:v>117</c:v>
                </c:pt>
                <c:pt idx="23">
                  <c:v>141</c:v>
                </c:pt>
                <c:pt idx="24">
                  <c:v>42</c:v>
                </c:pt>
                <c:pt idx="25">
                  <c:v>96</c:v>
                </c:pt>
                <c:pt idx="26">
                  <c:v>108</c:v>
                </c:pt>
                <c:pt idx="27">
                  <c:v>17</c:v>
                </c:pt>
                <c:pt idx="28">
                  <c:v>45</c:v>
                </c:pt>
                <c:pt idx="29">
                  <c:v>135</c:v>
                </c:pt>
                <c:pt idx="30">
                  <c:v>36</c:v>
                </c:pt>
                <c:pt idx="31">
                  <c:v>58</c:v>
                </c:pt>
                <c:pt idx="32">
                  <c:v>115</c:v>
                </c:pt>
                <c:pt idx="33">
                  <c:v>15</c:v>
                </c:pt>
                <c:pt idx="34">
                  <c:v>155</c:v>
                </c:pt>
                <c:pt idx="35">
                  <c:v>177</c:v>
                </c:pt>
                <c:pt idx="36">
                  <c:v>108</c:v>
                </c:pt>
                <c:pt idx="37">
                  <c:v>76</c:v>
                </c:pt>
                <c:pt idx="38">
                  <c:v>85</c:v>
                </c:pt>
                <c:pt idx="39">
                  <c:v>128</c:v>
                </c:pt>
                <c:pt idx="40">
                  <c:v>33</c:v>
                </c:pt>
                <c:pt idx="41">
                  <c:v>143</c:v>
                </c:pt>
                <c:pt idx="42">
                  <c:v>130</c:v>
                </c:pt>
                <c:pt idx="43">
                  <c:v>2</c:v>
                </c:pt>
                <c:pt idx="44">
                  <c:v>172</c:v>
                </c:pt>
                <c:pt idx="45">
                  <c:v>114</c:v>
                </c:pt>
                <c:pt idx="46">
                  <c:v>159</c:v>
                </c:pt>
                <c:pt idx="47">
                  <c:v>55</c:v>
                </c:pt>
                <c:pt idx="48">
                  <c:v>73</c:v>
                </c:pt>
                <c:pt idx="49">
                  <c:v>195</c:v>
                </c:pt>
                <c:pt idx="50">
                  <c:v>127</c:v>
                </c:pt>
                <c:pt idx="51">
                  <c:v>88</c:v>
                </c:pt>
                <c:pt idx="52">
                  <c:v>125</c:v>
                </c:pt>
                <c:pt idx="53">
                  <c:v>129</c:v>
                </c:pt>
                <c:pt idx="54">
                  <c:v>198</c:v>
                </c:pt>
                <c:pt idx="55">
                  <c:v>113</c:v>
                </c:pt>
                <c:pt idx="56">
                  <c:v>144</c:v>
                </c:pt>
                <c:pt idx="57">
                  <c:v>5</c:v>
                </c:pt>
                <c:pt idx="58">
                  <c:v>132</c:v>
                </c:pt>
                <c:pt idx="59">
                  <c:v>14</c:v>
                </c:pt>
                <c:pt idx="60">
                  <c:v>166</c:v>
                </c:pt>
                <c:pt idx="61">
                  <c:v>89</c:v>
                </c:pt>
                <c:pt idx="62">
                  <c:v>196</c:v>
                </c:pt>
                <c:pt idx="63">
                  <c:v>137</c:v>
                </c:pt>
                <c:pt idx="64">
                  <c:v>94</c:v>
                </c:pt>
                <c:pt idx="65">
                  <c:v>122</c:v>
                </c:pt>
                <c:pt idx="66">
                  <c:v>100</c:v>
                </c:pt>
                <c:pt idx="67">
                  <c:v>163</c:v>
                </c:pt>
                <c:pt idx="68">
                  <c:v>54</c:v>
                </c:pt>
                <c:pt idx="69">
                  <c:v>22</c:v>
                </c:pt>
                <c:pt idx="70">
                  <c:v>182</c:v>
                </c:pt>
                <c:pt idx="71">
                  <c:v>44</c:v>
                </c:pt>
                <c:pt idx="72">
                  <c:v>38</c:v>
                </c:pt>
                <c:pt idx="73">
                  <c:v>145</c:v>
                </c:pt>
                <c:pt idx="74">
                  <c:v>110</c:v>
                </c:pt>
                <c:pt idx="75">
                  <c:v>83</c:v>
                </c:pt>
                <c:pt idx="76">
                  <c:v>8</c:v>
                </c:pt>
                <c:pt idx="77">
                  <c:v>162</c:v>
                </c:pt>
                <c:pt idx="78">
                  <c:v>193</c:v>
                </c:pt>
                <c:pt idx="79">
                  <c:v>93</c:v>
                </c:pt>
                <c:pt idx="80">
                  <c:v>157</c:v>
                </c:pt>
                <c:pt idx="81">
                  <c:v>1</c:v>
                </c:pt>
                <c:pt idx="82">
                  <c:v>177</c:v>
                </c:pt>
                <c:pt idx="83">
                  <c:v>181</c:v>
                </c:pt>
                <c:pt idx="84">
                  <c:v>72</c:v>
                </c:pt>
                <c:pt idx="85">
                  <c:v>88</c:v>
                </c:pt>
                <c:pt idx="86">
                  <c:v>183</c:v>
                </c:pt>
                <c:pt idx="87">
                  <c:v>44</c:v>
                </c:pt>
                <c:pt idx="88">
                  <c:v>32</c:v>
                </c:pt>
                <c:pt idx="89">
                  <c:v>200</c:v>
                </c:pt>
                <c:pt idx="90">
                  <c:v>127</c:v>
                </c:pt>
                <c:pt idx="91">
                  <c:v>122</c:v>
                </c:pt>
                <c:pt idx="92">
                  <c:v>195</c:v>
                </c:pt>
                <c:pt idx="93">
                  <c:v>32</c:v>
                </c:pt>
                <c:pt idx="94">
                  <c:v>127</c:v>
                </c:pt>
                <c:pt idx="95">
                  <c:v>128</c:v>
                </c:pt>
                <c:pt idx="96">
                  <c:v>196</c:v>
                </c:pt>
                <c:pt idx="97">
                  <c:v>182</c:v>
                </c:pt>
                <c:pt idx="98">
                  <c:v>89</c:v>
                </c:pt>
                <c:pt idx="99">
                  <c:v>85</c:v>
                </c:pt>
                <c:pt idx="100">
                  <c:v>67</c:v>
                </c:pt>
                <c:pt idx="101">
                  <c:v>7</c:v>
                </c:pt>
                <c:pt idx="102">
                  <c:v>188</c:v>
                </c:pt>
                <c:pt idx="103">
                  <c:v>120</c:v>
                </c:pt>
                <c:pt idx="104">
                  <c:v>3</c:v>
                </c:pt>
                <c:pt idx="105">
                  <c:v>82</c:v>
                </c:pt>
                <c:pt idx="106">
                  <c:v>30</c:v>
                </c:pt>
                <c:pt idx="107">
                  <c:v>172</c:v>
                </c:pt>
                <c:pt idx="108">
                  <c:v>123</c:v>
                </c:pt>
                <c:pt idx="109">
                  <c:v>157</c:v>
                </c:pt>
                <c:pt idx="110">
                  <c:v>49</c:v>
                </c:pt>
                <c:pt idx="111">
                  <c:v>111</c:v>
                </c:pt>
                <c:pt idx="112">
                  <c:v>146</c:v>
                </c:pt>
                <c:pt idx="113">
                  <c:v>16</c:v>
                </c:pt>
                <c:pt idx="114">
                  <c:v>135</c:v>
                </c:pt>
                <c:pt idx="115">
                  <c:v>92</c:v>
                </c:pt>
                <c:pt idx="116">
                  <c:v>73</c:v>
                </c:pt>
                <c:pt idx="117">
                  <c:v>125</c:v>
                </c:pt>
                <c:pt idx="118">
                  <c:v>164</c:v>
                </c:pt>
                <c:pt idx="119">
                  <c:v>9</c:v>
                </c:pt>
                <c:pt idx="120">
                  <c:v>98</c:v>
                </c:pt>
                <c:pt idx="121">
                  <c:v>80</c:v>
                </c:pt>
                <c:pt idx="122">
                  <c:v>181</c:v>
                </c:pt>
                <c:pt idx="123">
                  <c:v>67</c:v>
                </c:pt>
                <c:pt idx="124">
                  <c:v>90</c:v>
                </c:pt>
                <c:pt idx="125">
                  <c:v>14</c:v>
                </c:pt>
                <c:pt idx="126">
                  <c:v>106</c:v>
                </c:pt>
                <c:pt idx="127">
                  <c:v>103</c:v>
                </c:pt>
                <c:pt idx="128">
                  <c:v>69</c:v>
                </c:pt>
                <c:pt idx="129">
                  <c:v>183</c:v>
                </c:pt>
                <c:pt idx="130">
                  <c:v>107</c:v>
                </c:pt>
                <c:pt idx="131">
                  <c:v>12</c:v>
                </c:pt>
                <c:pt idx="132">
                  <c:v>190</c:v>
                </c:pt>
                <c:pt idx="133">
                  <c:v>49</c:v>
                </c:pt>
                <c:pt idx="134">
                  <c:v>195</c:v>
                </c:pt>
                <c:pt idx="135">
                  <c:v>42</c:v>
                </c:pt>
                <c:pt idx="136">
                  <c:v>16</c:v>
                </c:pt>
                <c:pt idx="137">
                  <c:v>20</c:v>
                </c:pt>
                <c:pt idx="138">
                  <c:v>194</c:v>
                </c:pt>
                <c:pt idx="139">
                  <c:v>142</c:v>
                </c:pt>
                <c:pt idx="140">
                  <c:v>139</c:v>
                </c:pt>
                <c:pt idx="141">
                  <c:v>32</c:v>
                </c:pt>
                <c:pt idx="142">
                  <c:v>45</c:v>
                </c:pt>
                <c:pt idx="143">
                  <c:v>62</c:v>
                </c:pt>
                <c:pt idx="144">
                  <c:v>48</c:v>
                </c:pt>
                <c:pt idx="145">
                  <c:v>19</c:v>
                </c:pt>
                <c:pt idx="146">
                  <c:v>5</c:v>
                </c:pt>
                <c:pt idx="147">
                  <c:v>140</c:v>
                </c:pt>
                <c:pt idx="148">
                  <c:v>113</c:v>
                </c:pt>
                <c:pt idx="149">
                  <c:v>145</c:v>
                </c:pt>
                <c:pt idx="150">
                  <c:v>21</c:v>
                </c:pt>
                <c:pt idx="151">
                  <c:v>18</c:v>
                </c:pt>
                <c:pt idx="152">
                  <c:v>130</c:v>
                </c:pt>
                <c:pt idx="153">
                  <c:v>117</c:v>
                </c:pt>
                <c:pt idx="154">
                  <c:v>21</c:v>
                </c:pt>
                <c:pt idx="155">
                  <c:v>125</c:v>
                </c:pt>
                <c:pt idx="156">
                  <c:v>168</c:v>
                </c:pt>
                <c:pt idx="157">
                  <c:v>159</c:v>
                </c:pt>
                <c:pt idx="158">
                  <c:v>104</c:v>
                </c:pt>
                <c:pt idx="159">
                  <c:v>117</c:v>
                </c:pt>
                <c:pt idx="160">
                  <c:v>6</c:v>
                </c:pt>
                <c:pt idx="161">
                  <c:v>140</c:v>
                </c:pt>
                <c:pt idx="162">
                  <c:v>96</c:v>
                </c:pt>
                <c:pt idx="163">
                  <c:v>37</c:v>
                </c:pt>
                <c:pt idx="164">
                  <c:v>191</c:v>
                </c:pt>
                <c:pt idx="165">
                  <c:v>81</c:v>
                </c:pt>
                <c:pt idx="166">
                  <c:v>53</c:v>
                </c:pt>
                <c:pt idx="167">
                  <c:v>140</c:v>
                </c:pt>
                <c:pt idx="168">
                  <c:v>172</c:v>
                </c:pt>
                <c:pt idx="169">
                  <c:v>10</c:v>
                </c:pt>
                <c:pt idx="170">
                  <c:v>53</c:v>
                </c:pt>
                <c:pt idx="171">
                  <c:v>105</c:v>
                </c:pt>
                <c:pt idx="172">
                  <c:v>70</c:v>
                </c:pt>
                <c:pt idx="173">
                  <c:v>79</c:v>
                </c:pt>
                <c:pt idx="174">
                  <c:v>65</c:v>
                </c:pt>
                <c:pt idx="175">
                  <c:v>94</c:v>
                </c:pt>
                <c:pt idx="176">
                  <c:v>46</c:v>
                </c:pt>
                <c:pt idx="177">
                  <c:v>121</c:v>
                </c:pt>
                <c:pt idx="178">
                  <c:v>25</c:v>
                </c:pt>
                <c:pt idx="179">
                  <c:v>79</c:v>
                </c:pt>
                <c:pt idx="180">
                  <c:v>95</c:v>
                </c:pt>
                <c:pt idx="181">
                  <c:v>187</c:v>
                </c:pt>
                <c:pt idx="182">
                  <c:v>119</c:v>
                </c:pt>
                <c:pt idx="183">
                  <c:v>22</c:v>
                </c:pt>
                <c:pt idx="184">
                  <c:v>5</c:v>
                </c:pt>
                <c:pt idx="185">
                  <c:v>151</c:v>
                </c:pt>
                <c:pt idx="186">
                  <c:v>113</c:v>
                </c:pt>
                <c:pt idx="187">
                  <c:v>170</c:v>
                </c:pt>
                <c:pt idx="188">
                  <c:v>41</c:v>
                </c:pt>
                <c:pt idx="189">
                  <c:v>131</c:v>
                </c:pt>
                <c:pt idx="190">
                  <c:v>137</c:v>
                </c:pt>
                <c:pt idx="191">
                  <c:v>81</c:v>
                </c:pt>
                <c:pt idx="192">
                  <c:v>147</c:v>
                </c:pt>
                <c:pt idx="193">
                  <c:v>144</c:v>
                </c:pt>
                <c:pt idx="194">
                  <c:v>2</c:v>
                </c:pt>
                <c:pt idx="195">
                  <c:v>50</c:v>
                </c:pt>
                <c:pt idx="196">
                  <c:v>109</c:v>
                </c:pt>
                <c:pt idx="197">
                  <c:v>103</c:v>
                </c:pt>
                <c:pt idx="198">
                  <c:v>163</c:v>
                </c:pt>
                <c:pt idx="199">
                  <c:v>21</c:v>
                </c:pt>
                <c:pt idx="200">
                  <c:v>138</c:v>
                </c:pt>
                <c:pt idx="201">
                  <c:v>187</c:v>
                </c:pt>
                <c:pt idx="202">
                  <c:v>96</c:v>
                </c:pt>
                <c:pt idx="203">
                  <c:v>143</c:v>
                </c:pt>
                <c:pt idx="204">
                  <c:v>15</c:v>
                </c:pt>
                <c:pt idx="205">
                  <c:v>88</c:v>
                </c:pt>
                <c:pt idx="206">
                  <c:v>191</c:v>
                </c:pt>
                <c:pt idx="207">
                  <c:v>31</c:v>
                </c:pt>
                <c:pt idx="208">
                  <c:v>158</c:v>
                </c:pt>
                <c:pt idx="209">
                  <c:v>3</c:v>
                </c:pt>
                <c:pt idx="210">
                  <c:v>147</c:v>
                </c:pt>
                <c:pt idx="211">
                  <c:v>185</c:v>
                </c:pt>
                <c:pt idx="212">
                  <c:v>158</c:v>
                </c:pt>
                <c:pt idx="213">
                  <c:v>58</c:v>
                </c:pt>
                <c:pt idx="214">
                  <c:v>17</c:v>
                </c:pt>
                <c:pt idx="215">
                  <c:v>132</c:v>
                </c:pt>
                <c:pt idx="216">
                  <c:v>176</c:v>
                </c:pt>
                <c:pt idx="217">
                  <c:v>81</c:v>
                </c:pt>
                <c:pt idx="218">
                  <c:v>49</c:v>
                </c:pt>
                <c:pt idx="219">
                  <c:v>107</c:v>
                </c:pt>
                <c:pt idx="220">
                  <c:v>72</c:v>
                </c:pt>
                <c:pt idx="221">
                  <c:v>105</c:v>
                </c:pt>
                <c:pt idx="222">
                  <c:v>85</c:v>
                </c:pt>
                <c:pt idx="223">
                  <c:v>85</c:v>
                </c:pt>
                <c:pt idx="224">
                  <c:v>200</c:v>
                </c:pt>
                <c:pt idx="225">
                  <c:v>153</c:v>
                </c:pt>
                <c:pt idx="226">
                  <c:v>120</c:v>
                </c:pt>
                <c:pt idx="227">
                  <c:v>162</c:v>
                </c:pt>
                <c:pt idx="228">
                  <c:v>114</c:v>
                </c:pt>
                <c:pt idx="229">
                  <c:v>9</c:v>
                </c:pt>
                <c:pt idx="230">
                  <c:v>52</c:v>
                </c:pt>
                <c:pt idx="231">
                  <c:v>69</c:v>
                </c:pt>
                <c:pt idx="232">
                  <c:v>6</c:v>
                </c:pt>
                <c:pt idx="233">
                  <c:v>75</c:v>
                </c:pt>
                <c:pt idx="234">
                  <c:v>174</c:v>
                </c:pt>
                <c:pt idx="235">
                  <c:v>174</c:v>
                </c:pt>
                <c:pt idx="236">
                  <c:v>116</c:v>
                </c:pt>
                <c:pt idx="237">
                  <c:v>74</c:v>
                </c:pt>
                <c:pt idx="238">
                  <c:v>111</c:v>
                </c:pt>
                <c:pt idx="239">
                  <c:v>34</c:v>
                </c:pt>
                <c:pt idx="240">
                  <c:v>173</c:v>
                </c:pt>
                <c:pt idx="241">
                  <c:v>153</c:v>
                </c:pt>
                <c:pt idx="242">
                  <c:v>7</c:v>
                </c:pt>
                <c:pt idx="243">
                  <c:v>43</c:v>
                </c:pt>
                <c:pt idx="244">
                  <c:v>67</c:v>
                </c:pt>
                <c:pt idx="245">
                  <c:v>35</c:v>
                </c:pt>
                <c:pt idx="246">
                  <c:v>150</c:v>
                </c:pt>
                <c:pt idx="247">
                  <c:v>45</c:v>
                </c:pt>
                <c:pt idx="248">
                  <c:v>29</c:v>
                </c:pt>
                <c:pt idx="249">
                  <c:v>44</c:v>
                </c:pt>
                <c:pt idx="250">
                  <c:v>198</c:v>
                </c:pt>
                <c:pt idx="251">
                  <c:v>143</c:v>
                </c:pt>
                <c:pt idx="252">
                  <c:v>50</c:v>
                </c:pt>
                <c:pt idx="253">
                  <c:v>199</c:v>
                </c:pt>
                <c:pt idx="254">
                  <c:v>195</c:v>
                </c:pt>
                <c:pt idx="255">
                  <c:v>11</c:v>
                </c:pt>
                <c:pt idx="256">
                  <c:v>48</c:v>
                </c:pt>
                <c:pt idx="257">
                  <c:v>34</c:v>
                </c:pt>
                <c:pt idx="258">
                  <c:v>37</c:v>
                </c:pt>
                <c:pt idx="259">
                  <c:v>24</c:v>
                </c:pt>
                <c:pt idx="260">
                  <c:v>98</c:v>
                </c:pt>
                <c:pt idx="261">
                  <c:v>77</c:v>
                </c:pt>
                <c:pt idx="262">
                  <c:v>49</c:v>
                </c:pt>
                <c:pt idx="263">
                  <c:v>37</c:v>
                </c:pt>
                <c:pt idx="264">
                  <c:v>172</c:v>
                </c:pt>
                <c:pt idx="265">
                  <c:v>151</c:v>
                </c:pt>
                <c:pt idx="266">
                  <c:v>125</c:v>
                </c:pt>
                <c:pt idx="267">
                  <c:v>3</c:v>
                </c:pt>
                <c:pt idx="268">
                  <c:v>69</c:v>
                </c:pt>
                <c:pt idx="269">
                  <c:v>103</c:v>
                </c:pt>
                <c:pt idx="270">
                  <c:v>127</c:v>
                </c:pt>
                <c:pt idx="271">
                  <c:v>13</c:v>
                </c:pt>
                <c:pt idx="272">
                  <c:v>128</c:v>
                </c:pt>
                <c:pt idx="273">
                  <c:v>79</c:v>
                </c:pt>
                <c:pt idx="274">
                  <c:v>50</c:v>
                </c:pt>
                <c:pt idx="275">
                  <c:v>153</c:v>
                </c:pt>
                <c:pt idx="276">
                  <c:v>129</c:v>
                </c:pt>
                <c:pt idx="277">
                  <c:v>60</c:v>
                </c:pt>
                <c:pt idx="278">
                  <c:v>70</c:v>
                </c:pt>
                <c:pt idx="279">
                  <c:v>113</c:v>
                </c:pt>
                <c:pt idx="280">
                  <c:v>1</c:v>
                </c:pt>
                <c:pt idx="281">
                  <c:v>43</c:v>
                </c:pt>
                <c:pt idx="282">
                  <c:v>146</c:v>
                </c:pt>
                <c:pt idx="283">
                  <c:v>69</c:v>
                </c:pt>
                <c:pt idx="284">
                  <c:v>94</c:v>
                </c:pt>
                <c:pt idx="285">
                  <c:v>119</c:v>
                </c:pt>
                <c:pt idx="286">
                  <c:v>115</c:v>
                </c:pt>
                <c:pt idx="287">
                  <c:v>173</c:v>
                </c:pt>
                <c:pt idx="288">
                  <c:v>176</c:v>
                </c:pt>
                <c:pt idx="289">
                  <c:v>82</c:v>
                </c:pt>
                <c:pt idx="290">
                  <c:v>139</c:v>
                </c:pt>
                <c:pt idx="291">
                  <c:v>10</c:v>
                </c:pt>
                <c:pt idx="292">
                  <c:v>145</c:v>
                </c:pt>
                <c:pt idx="293">
                  <c:v>132</c:v>
                </c:pt>
                <c:pt idx="294">
                  <c:v>76</c:v>
                </c:pt>
                <c:pt idx="295">
                  <c:v>43</c:v>
                </c:pt>
                <c:pt idx="296">
                  <c:v>26</c:v>
                </c:pt>
                <c:pt idx="297">
                  <c:v>190</c:v>
                </c:pt>
                <c:pt idx="298">
                  <c:v>113</c:v>
                </c:pt>
                <c:pt idx="299">
                  <c:v>151</c:v>
                </c:pt>
                <c:pt idx="300">
                  <c:v>191</c:v>
                </c:pt>
                <c:pt idx="301">
                  <c:v>166</c:v>
                </c:pt>
                <c:pt idx="302">
                  <c:v>96</c:v>
                </c:pt>
                <c:pt idx="303">
                  <c:v>89</c:v>
                </c:pt>
                <c:pt idx="304">
                  <c:v>55</c:v>
                </c:pt>
                <c:pt idx="305">
                  <c:v>58</c:v>
                </c:pt>
                <c:pt idx="306">
                  <c:v>137</c:v>
                </c:pt>
                <c:pt idx="307">
                  <c:v>135</c:v>
                </c:pt>
                <c:pt idx="308">
                  <c:v>56</c:v>
                </c:pt>
                <c:pt idx="309">
                  <c:v>82</c:v>
                </c:pt>
                <c:pt idx="310">
                  <c:v>197</c:v>
                </c:pt>
                <c:pt idx="311">
                  <c:v>86</c:v>
                </c:pt>
                <c:pt idx="312">
                  <c:v>21</c:v>
                </c:pt>
                <c:pt idx="313">
                  <c:v>160</c:v>
                </c:pt>
                <c:pt idx="314">
                  <c:v>72</c:v>
                </c:pt>
                <c:pt idx="315">
                  <c:v>55</c:v>
                </c:pt>
                <c:pt idx="316">
                  <c:v>147</c:v>
                </c:pt>
                <c:pt idx="317">
                  <c:v>98</c:v>
                </c:pt>
                <c:pt idx="318">
                  <c:v>106</c:v>
                </c:pt>
                <c:pt idx="319">
                  <c:v>120</c:v>
                </c:pt>
                <c:pt idx="320">
                  <c:v>127</c:v>
                </c:pt>
                <c:pt idx="321">
                  <c:v>163</c:v>
                </c:pt>
                <c:pt idx="322">
                  <c:v>101</c:v>
                </c:pt>
                <c:pt idx="323">
                  <c:v>65</c:v>
                </c:pt>
                <c:pt idx="324">
                  <c:v>132</c:v>
                </c:pt>
                <c:pt idx="325">
                  <c:v>120</c:v>
                </c:pt>
                <c:pt idx="326">
                  <c:v>35</c:v>
                </c:pt>
                <c:pt idx="327">
                  <c:v>106</c:v>
                </c:pt>
                <c:pt idx="328">
                  <c:v>179</c:v>
                </c:pt>
                <c:pt idx="329">
                  <c:v>135</c:v>
                </c:pt>
                <c:pt idx="330">
                  <c:v>48</c:v>
                </c:pt>
                <c:pt idx="331">
                  <c:v>153</c:v>
                </c:pt>
                <c:pt idx="332">
                  <c:v>14</c:v>
                </c:pt>
                <c:pt idx="333">
                  <c:v>132</c:v>
                </c:pt>
                <c:pt idx="334">
                  <c:v>98</c:v>
                </c:pt>
                <c:pt idx="335">
                  <c:v>175</c:v>
                </c:pt>
                <c:pt idx="336">
                  <c:v>85</c:v>
                </c:pt>
                <c:pt idx="337">
                  <c:v>191</c:v>
                </c:pt>
                <c:pt idx="338">
                  <c:v>124</c:v>
                </c:pt>
                <c:pt idx="339">
                  <c:v>70</c:v>
                </c:pt>
                <c:pt idx="340">
                  <c:v>151</c:v>
                </c:pt>
                <c:pt idx="341">
                  <c:v>106</c:v>
                </c:pt>
                <c:pt idx="342">
                  <c:v>12</c:v>
                </c:pt>
                <c:pt idx="343">
                  <c:v>162</c:v>
                </c:pt>
                <c:pt idx="344">
                  <c:v>31</c:v>
                </c:pt>
                <c:pt idx="345">
                  <c:v>127</c:v>
                </c:pt>
                <c:pt idx="346">
                  <c:v>94</c:v>
                </c:pt>
                <c:pt idx="347">
                  <c:v>143</c:v>
                </c:pt>
                <c:pt idx="348">
                  <c:v>128</c:v>
                </c:pt>
                <c:pt idx="349">
                  <c:v>97</c:v>
                </c:pt>
                <c:pt idx="350">
                  <c:v>32</c:v>
                </c:pt>
                <c:pt idx="351">
                  <c:v>97</c:v>
                </c:pt>
                <c:pt idx="352">
                  <c:v>165</c:v>
                </c:pt>
                <c:pt idx="353">
                  <c:v>187</c:v>
                </c:pt>
                <c:pt idx="354">
                  <c:v>7</c:v>
                </c:pt>
                <c:pt idx="355">
                  <c:v>186</c:v>
                </c:pt>
                <c:pt idx="356">
                  <c:v>147</c:v>
                </c:pt>
                <c:pt idx="357">
                  <c:v>37</c:v>
                </c:pt>
                <c:pt idx="358">
                  <c:v>130</c:v>
                </c:pt>
                <c:pt idx="359">
                  <c:v>52</c:v>
                </c:pt>
                <c:pt idx="360">
                  <c:v>158</c:v>
                </c:pt>
                <c:pt idx="361">
                  <c:v>3</c:v>
                </c:pt>
                <c:pt idx="362">
                  <c:v>10</c:v>
                </c:pt>
                <c:pt idx="363">
                  <c:v>72</c:v>
                </c:pt>
                <c:pt idx="364">
                  <c:v>71</c:v>
                </c:pt>
                <c:pt idx="365">
                  <c:v>170</c:v>
                </c:pt>
                <c:pt idx="366">
                  <c:v>199</c:v>
                </c:pt>
                <c:pt idx="367">
                  <c:v>52</c:v>
                </c:pt>
                <c:pt idx="368">
                  <c:v>177</c:v>
                </c:pt>
                <c:pt idx="369">
                  <c:v>176</c:v>
                </c:pt>
                <c:pt idx="370">
                  <c:v>175</c:v>
                </c:pt>
                <c:pt idx="371">
                  <c:v>126</c:v>
                </c:pt>
                <c:pt idx="372">
                  <c:v>146</c:v>
                </c:pt>
                <c:pt idx="373">
                  <c:v>68</c:v>
                </c:pt>
                <c:pt idx="374">
                  <c:v>78</c:v>
                </c:pt>
                <c:pt idx="375">
                  <c:v>8</c:v>
                </c:pt>
                <c:pt idx="376">
                  <c:v>134</c:v>
                </c:pt>
                <c:pt idx="377">
                  <c:v>193</c:v>
                </c:pt>
                <c:pt idx="378">
                  <c:v>1</c:v>
                </c:pt>
                <c:pt idx="379">
                  <c:v>154</c:v>
                </c:pt>
                <c:pt idx="380">
                  <c:v>184</c:v>
                </c:pt>
                <c:pt idx="381">
                  <c:v>55</c:v>
                </c:pt>
                <c:pt idx="382">
                  <c:v>2</c:v>
                </c:pt>
                <c:pt idx="383">
                  <c:v>17</c:v>
                </c:pt>
                <c:pt idx="384">
                  <c:v>130</c:v>
                </c:pt>
                <c:pt idx="385">
                  <c:v>94</c:v>
                </c:pt>
                <c:pt idx="386">
                  <c:v>35</c:v>
                </c:pt>
                <c:pt idx="387">
                  <c:v>66</c:v>
                </c:pt>
                <c:pt idx="388">
                  <c:v>93</c:v>
                </c:pt>
                <c:pt idx="389">
                  <c:v>88</c:v>
                </c:pt>
                <c:pt idx="390">
                  <c:v>12</c:v>
                </c:pt>
                <c:pt idx="391">
                  <c:v>122</c:v>
                </c:pt>
                <c:pt idx="392">
                  <c:v>107</c:v>
                </c:pt>
                <c:pt idx="393">
                  <c:v>24</c:v>
                </c:pt>
                <c:pt idx="394">
                  <c:v>112</c:v>
                </c:pt>
                <c:pt idx="395">
                  <c:v>5</c:v>
                </c:pt>
                <c:pt idx="396">
                  <c:v>178</c:v>
                </c:pt>
                <c:pt idx="397">
                  <c:v>188</c:v>
                </c:pt>
                <c:pt idx="398">
                  <c:v>104</c:v>
                </c:pt>
                <c:pt idx="399">
                  <c:v>50</c:v>
                </c:pt>
                <c:pt idx="400">
                  <c:v>61</c:v>
                </c:pt>
                <c:pt idx="401">
                  <c:v>135</c:v>
                </c:pt>
                <c:pt idx="402">
                  <c:v>66</c:v>
                </c:pt>
                <c:pt idx="403">
                  <c:v>71</c:v>
                </c:pt>
                <c:pt idx="404">
                  <c:v>23</c:v>
                </c:pt>
                <c:pt idx="405">
                  <c:v>50</c:v>
                </c:pt>
                <c:pt idx="406">
                  <c:v>122</c:v>
                </c:pt>
                <c:pt idx="407">
                  <c:v>92</c:v>
                </c:pt>
                <c:pt idx="408">
                  <c:v>181</c:v>
                </c:pt>
                <c:pt idx="409">
                  <c:v>104</c:v>
                </c:pt>
                <c:pt idx="410">
                  <c:v>79</c:v>
                </c:pt>
                <c:pt idx="411">
                  <c:v>190</c:v>
                </c:pt>
                <c:pt idx="412">
                  <c:v>196</c:v>
                </c:pt>
                <c:pt idx="413">
                  <c:v>153</c:v>
                </c:pt>
                <c:pt idx="414">
                  <c:v>148</c:v>
                </c:pt>
                <c:pt idx="415">
                  <c:v>66</c:v>
                </c:pt>
                <c:pt idx="416">
                  <c:v>21</c:v>
                </c:pt>
                <c:pt idx="417">
                  <c:v>113</c:v>
                </c:pt>
                <c:pt idx="418">
                  <c:v>19</c:v>
                </c:pt>
                <c:pt idx="419">
                  <c:v>13</c:v>
                </c:pt>
                <c:pt idx="420">
                  <c:v>160</c:v>
                </c:pt>
                <c:pt idx="421">
                  <c:v>114</c:v>
                </c:pt>
                <c:pt idx="422">
                  <c:v>173</c:v>
                </c:pt>
                <c:pt idx="423">
                  <c:v>10</c:v>
                </c:pt>
                <c:pt idx="424">
                  <c:v>83</c:v>
                </c:pt>
                <c:pt idx="425">
                  <c:v>23</c:v>
                </c:pt>
                <c:pt idx="426">
                  <c:v>159</c:v>
                </c:pt>
                <c:pt idx="427">
                  <c:v>121</c:v>
                </c:pt>
                <c:pt idx="428">
                  <c:v>61</c:v>
                </c:pt>
                <c:pt idx="429">
                  <c:v>178</c:v>
                </c:pt>
                <c:pt idx="430">
                  <c:v>191</c:v>
                </c:pt>
                <c:pt idx="431">
                  <c:v>19</c:v>
                </c:pt>
                <c:pt idx="432">
                  <c:v>87</c:v>
                </c:pt>
                <c:pt idx="433">
                  <c:v>3</c:v>
                </c:pt>
                <c:pt idx="434">
                  <c:v>22</c:v>
                </c:pt>
                <c:pt idx="435">
                  <c:v>77</c:v>
                </c:pt>
                <c:pt idx="436">
                  <c:v>196</c:v>
                </c:pt>
                <c:pt idx="437">
                  <c:v>179</c:v>
                </c:pt>
                <c:pt idx="438">
                  <c:v>15</c:v>
                </c:pt>
                <c:pt idx="439">
                  <c:v>106</c:v>
                </c:pt>
                <c:pt idx="440">
                  <c:v>121</c:v>
                </c:pt>
                <c:pt idx="441">
                  <c:v>47</c:v>
                </c:pt>
                <c:pt idx="442">
                  <c:v>76</c:v>
                </c:pt>
                <c:pt idx="443">
                  <c:v>57</c:v>
                </c:pt>
                <c:pt idx="444">
                  <c:v>154</c:v>
                </c:pt>
                <c:pt idx="445">
                  <c:v>38</c:v>
                </c:pt>
                <c:pt idx="446">
                  <c:v>147</c:v>
                </c:pt>
                <c:pt idx="447">
                  <c:v>159</c:v>
                </c:pt>
                <c:pt idx="448">
                  <c:v>168</c:v>
                </c:pt>
                <c:pt idx="449">
                  <c:v>147</c:v>
                </c:pt>
                <c:pt idx="450">
                  <c:v>110</c:v>
                </c:pt>
                <c:pt idx="451">
                  <c:v>3</c:v>
                </c:pt>
                <c:pt idx="452">
                  <c:v>192</c:v>
                </c:pt>
                <c:pt idx="453">
                  <c:v>24</c:v>
                </c:pt>
                <c:pt idx="454">
                  <c:v>34</c:v>
                </c:pt>
                <c:pt idx="455">
                  <c:v>138</c:v>
                </c:pt>
                <c:pt idx="456">
                  <c:v>36</c:v>
                </c:pt>
                <c:pt idx="457">
                  <c:v>166</c:v>
                </c:pt>
                <c:pt idx="458">
                  <c:v>74</c:v>
                </c:pt>
                <c:pt idx="459">
                  <c:v>26</c:v>
                </c:pt>
                <c:pt idx="460">
                  <c:v>25</c:v>
                </c:pt>
                <c:pt idx="461">
                  <c:v>40</c:v>
                </c:pt>
                <c:pt idx="462">
                  <c:v>116</c:v>
                </c:pt>
                <c:pt idx="463">
                  <c:v>161</c:v>
                </c:pt>
                <c:pt idx="464">
                  <c:v>121</c:v>
                </c:pt>
                <c:pt idx="465">
                  <c:v>12</c:v>
                </c:pt>
                <c:pt idx="466">
                  <c:v>96</c:v>
                </c:pt>
                <c:pt idx="467">
                  <c:v>108</c:v>
                </c:pt>
                <c:pt idx="468">
                  <c:v>178</c:v>
                </c:pt>
                <c:pt idx="469">
                  <c:v>128</c:v>
                </c:pt>
                <c:pt idx="470">
                  <c:v>152</c:v>
                </c:pt>
                <c:pt idx="471">
                  <c:v>115</c:v>
                </c:pt>
                <c:pt idx="472">
                  <c:v>132</c:v>
                </c:pt>
                <c:pt idx="473">
                  <c:v>30</c:v>
                </c:pt>
                <c:pt idx="474">
                  <c:v>88</c:v>
                </c:pt>
                <c:pt idx="475">
                  <c:v>200</c:v>
                </c:pt>
                <c:pt idx="476">
                  <c:v>5</c:v>
                </c:pt>
                <c:pt idx="477">
                  <c:v>9</c:v>
                </c:pt>
                <c:pt idx="478">
                  <c:v>150</c:v>
                </c:pt>
                <c:pt idx="479">
                  <c:v>5</c:v>
                </c:pt>
                <c:pt idx="480">
                  <c:v>174</c:v>
                </c:pt>
                <c:pt idx="481">
                  <c:v>14</c:v>
                </c:pt>
                <c:pt idx="482">
                  <c:v>94</c:v>
                </c:pt>
                <c:pt idx="483">
                  <c:v>137</c:v>
                </c:pt>
                <c:pt idx="484">
                  <c:v>5</c:v>
                </c:pt>
                <c:pt idx="485">
                  <c:v>88</c:v>
                </c:pt>
                <c:pt idx="486">
                  <c:v>89</c:v>
                </c:pt>
                <c:pt idx="487">
                  <c:v>70</c:v>
                </c:pt>
                <c:pt idx="488">
                  <c:v>196</c:v>
                </c:pt>
                <c:pt idx="489">
                  <c:v>140</c:v>
                </c:pt>
                <c:pt idx="490">
                  <c:v>180</c:v>
                </c:pt>
                <c:pt idx="491">
                  <c:v>166</c:v>
                </c:pt>
                <c:pt idx="492">
                  <c:v>147</c:v>
                </c:pt>
                <c:pt idx="493">
                  <c:v>36</c:v>
                </c:pt>
                <c:pt idx="494">
                  <c:v>173</c:v>
                </c:pt>
                <c:pt idx="495">
                  <c:v>11</c:v>
                </c:pt>
                <c:pt idx="496">
                  <c:v>3</c:v>
                </c:pt>
                <c:pt idx="497">
                  <c:v>199</c:v>
                </c:pt>
                <c:pt idx="498">
                  <c:v>31</c:v>
                </c:pt>
                <c:pt idx="499">
                  <c:v>199</c:v>
                </c:pt>
                <c:pt idx="500">
                  <c:v>165</c:v>
                </c:pt>
                <c:pt idx="501">
                  <c:v>180</c:v>
                </c:pt>
                <c:pt idx="502">
                  <c:v>76</c:v>
                </c:pt>
                <c:pt idx="503">
                  <c:v>68</c:v>
                </c:pt>
                <c:pt idx="504">
                  <c:v>192</c:v>
                </c:pt>
                <c:pt idx="505">
                  <c:v>118</c:v>
                </c:pt>
                <c:pt idx="506">
                  <c:v>141</c:v>
                </c:pt>
                <c:pt idx="507">
                  <c:v>187</c:v>
                </c:pt>
                <c:pt idx="508">
                  <c:v>50</c:v>
                </c:pt>
                <c:pt idx="509">
                  <c:v>23</c:v>
                </c:pt>
                <c:pt idx="510">
                  <c:v>32</c:v>
                </c:pt>
                <c:pt idx="511">
                  <c:v>105</c:v>
                </c:pt>
                <c:pt idx="512">
                  <c:v>171</c:v>
                </c:pt>
                <c:pt idx="513">
                  <c:v>151</c:v>
                </c:pt>
                <c:pt idx="514">
                  <c:v>25</c:v>
                </c:pt>
                <c:pt idx="515">
                  <c:v>55</c:v>
                </c:pt>
                <c:pt idx="516">
                  <c:v>89</c:v>
                </c:pt>
                <c:pt idx="517">
                  <c:v>149</c:v>
                </c:pt>
                <c:pt idx="518">
                  <c:v>126</c:v>
                </c:pt>
                <c:pt idx="519">
                  <c:v>183</c:v>
                </c:pt>
                <c:pt idx="520">
                  <c:v>25</c:v>
                </c:pt>
                <c:pt idx="521">
                  <c:v>81</c:v>
                </c:pt>
                <c:pt idx="522">
                  <c:v>15</c:v>
                </c:pt>
                <c:pt idx="523">
                  <c:v>166</c:v>
                </c:pt>
                <c:pt idx="524">
                  <c:v>6</c:v>
                </c:pt>
                <c:pt idx="525">
                  <c:v>7</c:v>
                </c:pt>
                <c:pt idx="526">
                  <c:v>175</c:v>
                </c:pt>
                <c:pt idx="527">
                  <c:v>35</c:v>
                </c:pt>
                <c:pt idx="528">
                  <c:v>35</c:v>
                </c:pt>
                <c:pt idx="529">
                  <c:v>199</c:v>
                </c:pt>
                <c:pt idx="530">
                  <c:v>80</c:v>
                </c:pt>
                <c:pt idx="531">
                  <c:v>118</c:v>
                </c:pt>
                <c:pt idx="532">
                  <c:v>83</c:v>
                </c:pt>
                <c:pt idx="533">
                  <c:v>35</c:v>
                </c:pt>
                <c:pt idx="534">
                  <c:v>67</c:v>
                </c:pt>
                <c:pt idx="535">
                  <c:v>54</c:v>
                </c:pt>
                <c:pt idx="536">
                  <c:v>25</c:v>
                </c:pt>
                <c:pt idx="537">
                  <c:v>91</c:v>
                </c:pt>
                <c:pt idx="538">
                  <c:v>174</c:v>
                </c:pt>
                <c:pt idx="539">
                  <c:v>149</c:v>
                </c:pt>
                <c:pt idx="540">
                  <c:v>6</c:v>
                </c:pt>
                <c:pt idx="541">
                  <c:v>162</c:v>
                </c:pt>
                <c:pt idx="542">
                  <c:v>61</c:v>
                </c:pt>
                <c:pt idx="543">
                  <c:v>128</c:v>
                </c:pt>
                <c:pt idx="544">
                  <c:v>189</c:v>
                </c:pt>
                <c:pt idx="545">
                  <c:v>124</c:v>
                </c:pt>
                <c:pt idx="546">
                  <c:v>27</c:v>
                </c:pt>
                <c:pt idx="547">
                  <c:v>172</c:v>
                </c:pt>
                <c:pt idx="548">
                  <c:v>86</c:v>
                </c:pt>
                <c:pt idx="549">
                  <c:v>158</c:v>
                </c:pt>
                <c:pt idx="550">
                  <c:v>93</c:v>
                </c:pt>
                <c:pt idx="551">
                  <c:v>166</c:v>
                </c:pt>
                <c:pt idx="552">
                  <c:v>114</c:v>
                </c:pt>
                <c:pt idx="553">
                  <c:v>183</c:v>
                </c:pt>
                <c:pt idx="554">
                  <c:v>187</c:v>
                </c:pt>
                <c:pt idx="555">
                  <c:v>68</c:v>
                </c:pt>
                <c:pt idx="556">
                  <c:v>108</c:v>
                </c:pt>
                <c:pt idx="557">
                  <c:v>125</c:v>
                </c:pt>
                <c:pt idx="558">
                  <c:v>22</c:v>
                </c:pt>
                <c:pt idx="559">
                  <c:v>145</c:v>
                </c:pt>
                <c:pt idx="560">
                  <c:v>127</c:v>
                </c:pt>
                <c:pt idx="561">
                  <c:v>60</c:v>
                </c:pt>
                <c:pt idx="562">
                  <c:v>70</c:v>
                </c:pt>
                <c:pt idx="563">
                  <c:v>13</c:v>
                </c:pt>
                <c:pt idx="564">
                  <c:v>68</c:v>
                </c:pt>
                <c:pt idx="565">
                  <c:v>164</c:v>
                </c:pt>
                <c:pt idx="566">
                  <c:v>16</c:v>
                </c:pt>
                <c:pt idx="567">
                  <c:v>98</c:v>
                </c:pt>
                <c:pt idx="568">
                  <c:v>59</c:v>
                </c:pt>
                <c:pt idx="569">
                  <c:v>101</c:v>
                </c:pt>
                <c:pt idx="570">
                  <c:v>11</c:v>
                </c:pt>
                <c:pt idx="571">
                  <c:v>140</c:v>
                </c:pt>
                <c:pt idx="572">
                  <c:v>93</c:v>
                </c:pt>
                <c:pt idx="573">
                  <c:v>77</c:v>
                </c:pt>
                <c:pt idx="574">
                  <c:v>67</c:v>
                </c:pt>
                <c:pt idx="575">
                  <c:v>163</c:v>
                </c:pt>
                <c:pt idx="576">
                  <c:v>99</c:v>
                </c:pt>
                <c:pt idx="577">
                  <c:v>152</c:v>
                </c:pt>
                <c:pt idx="578">
                  <c:v>51</c:v>
                </c:pt>
                <c:pt idx="579">
                  <c:v>162</c:v>
                </c:pt>
                <c:pt idx="580">
                  <c:v>82</c:v>
                </c:pt>
                <c:pt idx="581">
                  <c:v>30</c:v>
                </c:pt>
                <c:pt idx="582">
                  <c:v>4</c:v>
                </c:pt>
                <c:pt idx="583">
                  <c:v>191</c:v>
                </c:pt>
                <c:pt idx="584">
                  <c:v>40</c:v>
                </c:pt>
                <c:pt idx="585">
                  <c:v>11</c:v>
                </c:pt>
                <c:pt idx="586">
                  <c:v>40</c:v>
                </c:pt>
                <c:pt idx="587">
                  <c:v>12</c:v>
                </c:pt>
                <c:pt idx="588">
                  <c:v>172</c:v>
                </c:pt>
                <c:pt idx="589">
                  <c:v>65</c:v>
                </c:pt>
                <c:pt idx="590">
                  <c:v>42</c:v>
                </c:pt>
                <c:pt idx="591">
                  <c:v>16</c:v>
                </c:pt>
                <c:pt idx="592">
                  <c:v>71</c:v>
                </c:pt>
                <c:pt idx="593">
                  <c:v>173</c:v>
                </c:pt>
                <c:pt idx="594">
                  <c:v>53</c:v>
                </c:pt>
                <c:pt idx="595">
                  <c:v>66</c:v>
                </c:pt>
                <c:pt idx="596">
                  <c:v>78</c:v>
                </c:pt>
                <c:pt idx="597">
                  <c:v>115</c:v>
                </c:pt>
                <c:pt idx="598">
                  <c:v>188</c:v>
                </c:pt>
                <c:pt idx="599">
                  <c:v>151</c:v>
                </c:pt>
                <c:pt idx="600">
                  <c:v>154</c:v>
                </c:pt>
                <c:pt idx="601">
                  <c:v>29</c:v>
                </c:pt>
                <c:pt idx="602">
                  <c:v>41</c:v>
                </c:pt>
                <c:pt idx="603">
                  <c:v>200</c:v>
                </c:pt>
                <c:pt idx="604">
                  <c:v>53</c:v>
                </c:pt>
                <c:pt idx="605">
                  <c:v>144</c:v>
                </c:pt>
                <c:pt idx="606">
                  <c:v>154</c:v>
                </c:pt>
                <c:pt idx="607">
                  <c:v>46</c:v>
                </c:pt>
                <c:pt idx="608">
                  <c:v>189</c:v>
                </c:pt>
                <c:pt idx="609">
                  <c:v>153</c:v>
                </c:pt>
                <c:pt idx="610">
                  <c:v>160</c:v>
                </c:pt>
                <c:pt idx="611">
                  <c:v>15</c:v>
                </c:pt>
                <c:pt idx="612">
                  <c:v>11</c:v>
                </c:pt>
                <c:pt idx="613">
                  <c:v>158</c:v>
                </c:pt>
                <c:pt idx="614">
                  <c:v>160</c:v>
                </c:pt>
                <c:pt idx="615">
                  <c:v>163</c:v>
                </c:pt>
                <c:pt idx="616">
                  <c:v>46</c:v>
                </c:pt>
                <c:pt idx="617">
                  <c:v>65</c:v>
                </c:pt>
                <c:pt idx="618">
                  <c:v>143</c:v>
                </c:pt>
                <c:pt idx="619">
                  <c:v>20</c:v>
                </c:pt>
                <c:pt idx="620">
                  <c:v>87</c:v>
                </c:pt>
                <c:pt idx="621">
                  <c:v>89</c:v>
                </c:pt>
                <c:pt idx="622">
                  <c:v>165</c:v>
                </c:pt>
                <c:pt idx="623">
                  <c:v>141</c:v>
                </c:pt>
                <c:pt idx="624">
                  <c:v>139</c:v>
                </c:pt>
                <c:pt idx="625">
                  <c:v>39</c:v>
                </c:pt>
                <c:pt idx="626">
                  <c:v>182</c:v>
                </c:pt>
                <c:pt idx="627">
                  <c:v>132</c:v>
                </c:pt>
                <c:pt idx="628">
                  <c:v>197</c:v>
                </c:pt>
                <c:pt idx="629">
                  <c:v>28</c:v>
                </c:pt>
                <c:pt idx="630">
                  <c:v>93</c:v>
                </c:pt>
                <c:pt idx="631">
                  <c:v>105</c:v>
                </c:pt>
                <c:pt idx="632">
                  <c:v>168</c:v>
                </c:pt>
                <c:pt idx="633">
                  <c:v>2</c:v>
                </c:pt>
                <c:pt idx="634">
                  <c:v>109</c:v>
                </c:pt>
                <c:pt idx="635">
                  <c:v>27</c:v>
                </c:pt>
                <c:pt idx="636">
                  <c:v>95</c:v>
                </c:pt>
                <c:pt idx="637">
                  <c:v>187</c:v>
                </c:pt>
                <c:pt idx="638">
                  <c:v>152</c:v>
                </c:pt>
                <c:pt idx="639">
                  <c:v>166</c:v>
                </c:pt>
                <c:pt idx="640">
                  <c:v>65</c:v>
                </c:pt>
                <c:pt idx="641">
                  <c:v>174</c:v>
                </c:pt>
                <c:pt idx="642">
                  <c:v>82</c:v>
                </c:pt>
                <c:pt idx="643">
                  <c:v>103</c:v>
                </c:pt>
                <c:pt idx="644">
                  <c:v>48</c:v>
                </c:pt>
                <c:pt idx="645">
                  <c:v>18</c:v>
                </c:pt>
                <c:pt idx="646">
                  <c:v>104</c:v>
                </c:pt>
                <c:pt idx="647">
                  <c:v>79</c:v>
                </c:pt>
                <c:pt idx="648">
                  <c:v>107</c:v>
                </c:pt>
                <c:pt idx="649">
                  <c:v>187</c:v>
                </c:pt>
                <c:pt idx="650">
                  <c:v>30</c:v>
                </c:pt>
                <c:pt idx="651">
                  <c:v>196</c:v>
                </c:pt>
                <c:pt idx="652">
                  <c:v>59</c:v>
                </c:pt>
                <c:pt idx="653">
                  <c:v>5</c:v>
                </c:pt>
                <c:pt idx="654">
                  <c:v>125</c:v>
                </c:pt>
                <c:pt idx="655">
                  <c:v>16</c:v>
                </c:pt>
                <c:pt idx="656">
                  <c:v>83</c:v>
                </c:pt>
                <c:pt idx="657">
                  <c:v>103</c:v>
                </c:pt>
                <c:pt idx="658">
                  <c:v>159</c:v>
                </c:pt>
                <c:pt idx="659">
                  <c:v>54</c:v>
                </c:pt>
                <c:pt idx="660">
                  <c:v>66</c:v>
                </c:pt>
                <c:pt idx="661">
                  <c:v>20</c:v>
                </c:pt>
                <c:pt idx="662">
                  <c:v>127</c:v>
                </c:pt>
                <c:pt idx="663">
                  <c:v>164</c:v>
                </c:pt>
                <c:pt idx="664">
                  <c:v>176</c:v>
                </c:pt>
                <c:pt idx="665">
                  <c:v>46</c:v>
                </c:pt>
                <c:pt idx="666">
                  <c:v>19</c:v>
                </c:pt>
                <c:pt idx="667">
                  <c:v>138</c:v>
                </c:pt>
                <c:pt idx="668">
                  <c:v>10</c:v>
                </c:pt>
                <c:pt idx="669">
                  <c:v>13</c:v>
                </c:pt>
                <c:pt idx="670">
                  <c:v>117</c:v>
                </c:pt>
                <c:pt idx="671">
                  <c:v>105</c:v>
                </c:pt>
                <c:pt idx="672">
                  <c:v>165</c:v>
                </c:pt>
                <c:pt idx="673">
                  <c:v>200</c:v>
                </c:pt>
                <c:pt idx="674">
                  <c:v>198</c:v>
                </c:pt>
                <c:pt idx="675">
                  <c:v>10</c:v>
                </c:pt>
                <c:pt idx="676">
                  <c:v>55</c:v>
                </c:pt>
                <c:pt idx="677">
                  <c:v>134</c:v>
                </c:pt>
                <c:pt idx="678">
                  <c:v>137</c:v>
                </c:pt>
                <c:pt idx="679">
                  <c:v>27</c:v>
                </c:pt>
                <c:pt idx="680">
                  <c:v>91</c:v>
                </c:pt>
                <c:pt idx="681">
                  <c:v>25</c:v>
                </c:pt>
                <c:pt idx="682">
                  <c:v>147</c:v>
                </c:pt>
                <c:pt idx="683">
                  <c:v>151</c:v>
                </c:pt>
                <c:pt idx="684">
                  <c:v>159</c:v>
                </c:pt>
                <c:pt idx="685">
                  <c:v>113</c:v>
                </c:pt>
                <c:pt idx="686">
                  <c:v>116</c:v>
                </c:pt>
                <c:pt idx="687">
                  <c:v>82</c:v>
                </c:pt>
                <c:pt idx="688">
                  <c:v>181</c:v>
                </c:pt>
                <c:pt idx="689">
                  <c:v>62</c:v>
                </c:pt>
                <c:pt idx="690">
                  <c:v>146</c:v>
                </c:pt>
                <c:pt idx="691">
                  <c:v>172</c:v>
                </c:pt>
                <c:pt idx="692">
                  <c:v>94</c:v>
                </c:pt>
                <c:pt idx="693">
                  <c:v>97</c:v>
                </c:pt>
                <c:pt idx="694">
                  <c:v>147</c:v>
                </c:pt>
                <c:pt idx="695">
                  <c:v>123</c:v>
                </c:pt>
                <c:pt idx="696">
                  <c:v>46</c:v>
                </c:pt>
                <c:pt idx="697">
                  <c:v>93</c:v>
                </c:pt>
                <c:pt idx="698">
                  <c:v>47</c:v>
                </c:pt>
                <c:pt idx="699">
                  <c:v>12</c:v>
                </c:pt>
                <c:pt idx="700">
                  <c:v>138</c:v>
                </c:pt>
                <c:pt idx="701">
                  <c:v>102</c:v>
                </c:pt>
                <c:pt idx="702">
                  <c:v>98</c:v>
                </c:pt>
                <c:pt idx="703">
                  <c:v>127</c:v>
                </c:pt>
                <c:pt idx="704">
                  <c:v>84</c:v>
                </c:pt>
                <c:pt idx="705">
                  <c:v>128</c:v>
                </c:pt>
                <c:pt idx="706">
                  <c:v>183</c:v>
                </c:pt>
                <c:pt idx="707">
                  <c:v>150</c:v>
                </c:pt>
                <c:pt idx="708">
                  <c:v>38</c:v>
                </c:pt>
                <c:pt idx="709">
                  <c:v>81</c:v>
                </c:pt>
                <c:pt idx="710">
                  <c:v>176</c:v>
                </c:pt>
                <c:pt idx="711">
                  <c:v>180</c:v>
                </c:pt>
                <c:pt idx="712">
                  <c:v>64</c:v>
                </c:pt>
                <c:pt idx="713">
                  <c:v>144</c:v>
                </c:pt>
                <c:pt idx="714">
                  <c:v>153</c:v>
                </c:pt>
                <c:pt idx="715">
                  <c:v>57</c:v>
                </c:pt>
                <c:pt idx="716">
                  <c:v>182</c:v>
                </c:pt>
                <c:pt idx="717">
                  <c:v>1</c:v>
                </c:pt>
                <c:pt idx="718">
                  <c:v>177</c:v>
                </c:pt>
                <c:pt idx="719">
                  <c:v>71</c:v>
                </c:pt>
                <c:pt idx="720">
                  <c:v>193</c:v>
                </c:pt>
                <c:pt idx="721">
                  <c:v>131</c:v>
                </c:pt>
                <c:pt idx="722">
                  <c:v>181</c:v>
                </c:pt>
                <c:pt idx="723">
                  <c:v>110</c:v>
                </c:pt>
                <c:pt idx="724">
                  <c:v>60</c:v>
                </c:pt>
                <c:pt idx="725">
                  <c:v>178</c:v>
                </c:pt>
                <c:pt idx="726">
                  <c:v>94</c:v>
                </c:pt>
                <c:pt idx="727">
                  <c:v>100</c:v>
                </c:pt>
                <c:pt idx="728">
                  <c:v>23</c:v>
                </c:pt>
                <c:pt idx="729">
                  <c:v>29</c:v>
                </c:pt>
                <c:pt idx="730">
                  <c:v>43</c:v>
                </c:pt>
                <c:pt idx="731">
                  <c:v>102</c:v>
                </c:pt>
                <c:pt idx="732">
                  <c:v>118</c:v>
                </c:pt>
                <c:pt idx="733">
                  <c:v>46</c:v>
                </c:pt>
                <c:pt idx="734">
                  <c:v>120</c:v>
                </c:pt>
                <c:pt idx="735">
                  <c:v>83</c:v>
                </c:pt>
                <c:pt idx="736">
                  <c:v>150</c:v>
                </c:pt>
                <c:pt idx="737">
                  <c:v>130</c:v>
                </c:pt>
                <c:pt idx="738">
                  <c:v>55</c:v>
                </c:pt>
                <c:pt idx="739">
                  <c:v>59</c:v>
                </c:pt>
                <c:pt idx="740">
                  <c:v>41</c:v>
                </c:pt>
                <c:pt idx="741">
                  <c:v>151</c:v>
                </c:pt>
                <c:pt idx="742">
                  <c:v>1</c:v>
                </c:pt>
                <c:pt idx="743">
                  <c:v>174</c:v>
                </c:pt>
                <c:pt idx="744">
                  <c:v>175</c:v>
                </c:pt>
                <c:pt idx="745">
                  <c:v>140</c:v>
                </c:pt>
                <c:pt idx="746">
                  <c:v>114</c:v>
                </c:pt>
                <c:pt idx="747">
                  <c:v>98</c:v>
                </c:pt>
                <c:pt idx="748">
                  <c:v>117</c:v>
                </c:pt>
                <c:pt idx="749">
                  <c:v>17</c:v>
                </c:pt>
                <c:pt idx="750">
                  <c:v>72</c:v>
                </c:pt>
                <c:pt idx="751">
                  <c:v>7</c:v>
                </c:pt>
                <c:pt idx="752">
                  <c:v>12</c:v>
                </c:pt>
                <c:pt idx="753">
                  <c:v>129</c:v>
                </c:pt>
                <c:pt idx="754">
                  <c:v>48</c:v>
                </c:pt>
                <c:pt idx="755">
                  <c:v>181</c:v>
                </c:pt>
                <c:pt idx="756">
                  <c:v>168</c:v>
                </c:pt>
                <c:pt idx="757">
                  <c:v>152</c:v>
                </c:pt>
                <c:pt idx="758">
                  <c:v>74</c:v>
                </c:pt>
                <c:pt idx="759">
                  <c:v>59</c:v>
                </c:pt>
                <c:pt idx="760">
                  <c:v>125</c:v>
                </c:pt>
                <c:pt idx="761">
                  <c:v>137</c:v>
                </c:pt>
                <c:pt idx="762">
                  <c:v>85</c:v>
                </c:pt>
                <c:pt idx="763">
                  <c:v>106</c:v>
                </c:pt>
                <c:pt idx="764">
                  <c:v>161</c:v>
                </c:pt>
                <c:pt idx="765">
                  <c:v>141</c:v>
                </c:pt>
                <c:pt idx="766">
                  <c:v>130</c:v>
                </c:pt>
                <c:pt idx="767">
                  <c:v>168</c:v>
                </c:pt>
                <c:pt idx="768">
                  <c:v>147</c:v>
                </c:pt>
                <c:pt idx="769">
                  <c:v>170</c:v>
                </c:pt>
                <c:pt idx="770">
                  <c:v>50</c:v>
                </c:pt>
                <c:pt idx="771">
                  <c:v>66</c:v>
                </c:pt>
                <c:pt idx="772">
                  <c:v>157</c:v>
                </c:pt>
                <c:pt idx="773">
                  <c:v>191</c:v>
                </c:pt>
                <c:pt idx="774">
                  <c:v>25</c:v>
                </c:pt>
                <c:pt idx="775">
                  <c:v>97</c:v>
                </c:pt>
                <c:pt idx="776">
                  <c:v>129</c:v>
                </c:pt>
                <c:pt idx="777">
                  <c:v>134</c:v>
                </c:pt>
                <c:pt idx="778">
                  <c:v>153</c:v>
                </c:pt>
                <c:pt idx="779">
                  <c:v>138</c:v>
                </c:pt>
                <c:pt idx="780">
                  <c:v>92</c:v>
                </c:pt>
                <c:pt idx="781">
                  <c:v>133</c:v>
                </c:pt>
                <c:pt idx="782">
                  <c:v>138</c:v>
                </c:pt>
                <c:pt idx="783">
                  <c:v>14</c:v>
                </c:pt>
                <c:pt idx="784">
                  <c:v>42</c:v>
                </c:pt>
                <c:pt idx="785">
                  <c:v>32</c:v>
                </c:pt>
                <c:pt idx="786">
                  <c:v>4</c:v>
                </c:pt>
                <c:pt idx="787">
                  <c:v>118</c:v>
                </c:pt>
                <c:pt idx="788">
                  <c:v>79</c:v>
                </c:pt>
                <c:pt idx="789">
                  <c:v>98</c:v>
                </c:pt>
                <c:pt idx="790">
                  <c:v>107</c:v>
                </c:pt>
                <c:pt idx="791">
                  <c:v>38</c:v>
                </c:pt>
                <c:pt idx="792">
                  <c:v>78</c:v>
                </c:pt>
                <c:pt idx="793">
                  <c:v>110</c:v>
                </c:pt>
                <c:pt idx="794">
                  <c:v>177</c:v>
                </c:pt>
                <c:pt idx="795">
                  <c:v>52</c:v>
                </c:pt>
                <c:pt idx="796">
                  <c:v>50</c:v>
                </c:pt>
                <c:pt idx="797">
                  <c:v>2</c:v>
                </c:pt>
                <c:pt idx="798">
                  <c:v>153</c:v>
                </c:pt>
                <c:pt idx="799">
                  <c:v>71</c:v>
                </c:pt>
                <c:pt idx="800">
                  <c:v>18</c:v>
                </c:pt>
                <c:pt idx="801">
                  <c:v>85</c:v>
                </c:pt>
                <c:pt idx="802">
                  <c:v>75</c:v>
                </c:pt>
                <c:pt idx="803">
                  <c:v>53</c:v>
                </c:pt>
                <c:pt idx="804">
                  <c:v>22</c:v>
                </c:pt>
                <c:pt idx="805">
                  <c:v>131</c:v>
                </c:pt>
                <c:pt idx="806">
                  <c:v>26</c:v>
                </c:pt>
                <c:pt idx="807">
                  <c:v>69</c:v>
                </c:pt>
                <c:pt idx="808">
                  <c:v>41</c:v>
                </c:pt>
                <c:pt idx="809">
                  <c:v>84</c:v>
                </c:pt>
                <c:pt idx="810">
                  <c:v>81</c:v>
                </c:pt>
                <c:pt idx="811">
                  <c:v>98</c:v>
                </c:pt>
                <c:pt idx="812">
                  <c:v>111</c:v>
                </c:pt>
                <c:pt idx="813">
                  <c:v>130</c:v>
                </c:pt>
                <c:pt idx="814">
                  <c:v>197</c:v>
                </c:pt>
                <c:pt idx="815">
                  <c:v>16</c:v>
                </c:pt>
                <c:pt idx="816">
                  <c:v>51</c:v>
                </c:pt>
                <c:pt idx="817">
                  <c:v>6</c:v>
                </c:pt>
                <c:pt idx="818">
                  <c:v>18</c:v>
                </c:pt>
                <c:pt idx="819">
                  <c:v>2</c:v>
                </c:pt>
                <c:pt idx="820">
                  <c:v>78</c:v>
                </c:pt>
                <c:pt idx="821">
                  <c:v>82</c:v>
                </c:pt>
                <c:pt idx="822">
                  <c:v>181</c:v>
                </c:pt>
                <c:pt idx="823">
                  <c:v>100</c:v>
                </c:pt>
                <c:pt idx="824">
                  <c:v>7</c:v>
                </c:pt>
                <c:pt idx="825">
                  <c:v>136</c:v>
                </c:pt>
                <c:pt idx="826">
                  <c:v>136</c:v>
                </c:pt>
                <c:pt idx="827">
                  <c:v>171</c:v>
                </c:pt>
                <c:pt idx="828">
                  <c:v>110</c:v>
                </c:pt>
                <c:pt idx="829">
                  <c:v>183</c:v>
                </c:pt>
                <c:pt idx="830">
                  <c:v>101</c:v>
                </c:pt>
                <c:pt idx="831">
                  <c:v>87</c:v>
                </c:pt>
                <c:pt idx="832">
                  <c:v>187</c:v>
                </c:pt>
                <c:pt idx="833">
                  <c:v>96</c:v>
                </c:pt>
                <c:pt idx="834">
                  <c:v>159</c:v>
                </c:pt>
                <c:pt idx="835">
                  <c:v>188</c:v>
                </c:pt>
                <c:pt idx="836">
                  <c:v>145</c:v>
                </c:pt>
                <c:pt idx="837">
                  <c:v>148</c:v>
                </c:pt>
                <c:pt idx="838">
                  <c:v>105</c:v>
                </c:pt>
                <c:pt idx="839">
                  <c:v>39</c:v>
                </c:pt>
                <c:pt idx="840">
                  <c:v>106</c:v>
                </c:pt>
                <c:pt idx="841">
                  <c:v>109</c:v>
                </c:pt>
                <c:pt idx="842">
                  <c:v>126</c:v>
                </c:pt>
                <c:pt idx="843">
                  <c:v>53</c:v>
                </c:pt>
                <c:pt idx="844">
                  <c:v>39</c:v>
                </c:pt>
                <c:pt idx="845">
                  <c:v>143</c:v>
                </c:pt>
                <c:pt idx="846">
                  <c:v>81</c:v>
                </c:pt>
                <c:pt idx="847">
                  <c:v>22</c:v>
                </c:pt>
                <c:pt idx="848">
                  <c:v>149</c:v>
                </c:pt>
                <c:pt idx="849">
                  <c:v>175</c:v>
                </c:pt>
                <c:pt idx="850">
                  <c:v>69</c:v>
                </c:pt>
                <c:pt idx="851">
                  <c:v>155</c:v>
                </c:pt>
                <c:pt idx="852">
                  <c:v>37</c:v>
                </c:pt>
                <c:pt idx="853">
                  <c:v>67</c:v>
                </c:pt>
                <c:pt idx="854">
                  <c:v>186</c:v>
                </c:pt>
                <c:pt idx="855">
                  <c:v>99</c:v>
                </c:pt>
                <c:pt idx="856">
                  <c:v>168</c:v>
                </c:pt>
                <c:pt idx="857">
                  <c:v>190</c:v>
                </c:pt>
                <c:pt idx="858">
                  <c:v>194</c:v>
                </c:pt>
                <c:pt idx="859">
                  <c:v>140</c:v>
                </c:pt>
                <c:pt idx="860">
                  <c:v>17</c:v>
                </c:pt>
                <c:pt idx="861">
                  <c:v>127</c:v>
                </c:pt>
                <c:pt idx="862">
                  <c:v>28</c:v>
                </c:pt>
                <c:pt idx="863">
                  <c:v>37</c:v>
                </c:pt>
                <c:pt idx="864">
                  <c:v>151</c:v>
                </c:pt>
                <c:pt idx="865">
                  <c:v>122</c:v>
                </c:pt>
                <c:pt idx="866">
                  <c:v>92</c:v>
                </c:pt>
                <c:pt idx="867">
                  <c:v>130</c:v>
                </c:pt>
                <c:pt idx="868">
                  <c:v>105</c:v>
                </c:pt>
                <c:pt idx="869">
                  <c:v>57</c:v>
                </c:pt>
                <c:pt idx="870">
                  <c:v>169</c:v>
                </c:pt>
                <c:pt idx="871">
                  <c:v>37</c:v>
                </c:pt>
                <c:pt idx="872">
                  <c:v>121</c:v>
                </c:pt>
                <c:pt idx="873">
                  <c:v>162</c:v>
                </c:pt>
                <c:pt idx="874">
                  <c:v>104</c:v>
                </c:pt>
                <c:pt idx="875">
                  <c:v>143</c:v>
                </c:pt>
                <c:pt idx="876">
                  <c:v>75</c:v>
                </c:pt>
                <c:pt idx="877">
                  <c:v>166</c:v>
                </c:pt>
                <c:pt idx="878">
                  <c:v>187</c:v>
                </c:pt>
                <c:pt idx="879">
                  <c:v>190</c:v>
                </c:pt>
                <c:pt idx="880">
                  <c:v>169</c:v>
                </c:pt>
                <c:pt idx="881">
                  <c:v>128</c:v>
                </c:pt>
                <c:pt idx="882">
                  <c:v>37</c:v>
                </c:pt>
                <c:pt idx="883">
                  <c:v>3</c:v>
                </c:pt>
                <c:pt idx="884">
                  <c:v>87</c:v>
                </c:pt>
                <c:pt idx="885">
                  <c:v>156</c:v>
                </c:pt>
                <c:pt idx="886">
                  <c:v>174</c:v>
                </c:pt>
                <c:pt idx="887">
                  <c:v>150</c:v>
                </c:pt>
                <c:pt idx="888">
                  <c:v>178</c:v>
                </c:pt>
                <c:pt idx="889">
                  <c:v>25</c:v>
                </c:pt>
                <c:pt idx="890">
                  <c:v>125</c:v>
                </c:pt>
                <c:pt idx="891">
                  <c:v>106</c:v>
                </c:pt>
                <c:pt idx="892">
                  <c:v>35</c:v>
                </c:pt>
                <c:pt idx="893">
                  <c:v>146</c:v>
                </c:pt>
                <c:pt idx="894">
                  <c:v>158</c:v>
                </c:pt>
                <c:pt idx="895">
                  <c:v>9</c:v>
                </c:pt>
                <c:pt idx="896">
                  <c:v>165</c:v>
                </c:pt>
                <c:pt idx="897">
                  <c:v>138</c:v>
                </c:pt>
                <c:pt idx="898">
                  <c:v>74</c:v>
                </c:pt>
                <c:pt idx="899">
                  <c:v>12</c:v>
                </c:pt>
                <c:pt idx="900">
                  <c:v>71</c:v>
                </c:pt>
                <c:pt idx="901">
                  <c:v>126</c:v>
                </c:pt>
                <c:pt idx="902">
                  <c:v>171</c:v>
                </c:pt>
                <c:pt idx="903">
                  <c:v>5</c:v>
                </c:pt>
                <c:pt idx="904">
                  <c:v>194</c:v>
                </c:pt>
                <c:pt idx="905">
                  <c:v>87</c:v>
                </c:pt>
                <c:pt idx="906">
                  <c:v>56</c:v>
                </c:pt>
                <c:pt idx="907">
                  <c:v>67</c:v>
                </c:pt>
                <c:pt idx="908">
                  <c:v>77</c:v>
                </c:pt>
                <c:pt idx="909">
                  <c:v>45</c:v>
                </c:pt>
                <c:pt idx="910">
                  <c:v>105</c:v>
                </c:pt>
                <c:pt idx="911">
                  <c:v>117</c:v>
                </c:pt>
                <c:pt idx="912">
                  <c:v>9</c:v>
                </c:pt>
                <c:pt idx="913">
                  <c:v>146</c:v>
                </c:pt>
                <c:pt idx="914">
                  <c:v>37</c:v>
                </c:pt>
                <c:pt idx="915">
                  <c:v>129</c:v>
                </c:pt>
                <c:pt idx="916">
                  <c:v>165</c:v>
                </c:pt>
                <c:pt idx="917">
                  <c:v>196</c:v>
                </c:pt>
                <c:pt idx="918">
                  <c:v>6</c:v>
                </c:pt>
                <c:pt idx="919">
                  <c:v>177</c:v>
                </c:pt>
                <c:pt idx="920">
                  <c:v>4</c:v>
                </c:pt>
                <c:pt idx="921">
                  <c:v>192</c:v>
                </c:pt>
                <c:pt idx="922">
                  <c:v>25</c:v>
                </c:pt>
                <c:pt idx="923">
                  <c:v>126</c:v>
                </c:pt>
                <c:pt idx="924">
                  <c:v>182</c:v>
                </c:pt>
                <c:pt idx="925">
                  <c:v>192</c:v>
                </c:pt>
                <c:pt idx="926">
                  <c:v>165</c:v>
                </c:pt>
                <c:pt idx="927">
                  <c:v>172</c:v>
                </c:pt>
                <c:pt idx="928">
                  <c:v>172</c:v>
                </c:pt>
                <c:pt idx="929">
                  <c:v>98</c:v>
                </c:pt>
                <c:pt idx="930">
                  <c:v>154</c:v>
                </c:pt>
                <c:pt idx="931">
                  <c:v>24</c:v>
                </c:pt>
                <c:pt idx="932">
                  <c:v>54</c:v>
                </c:pt>
                <c:pt idx="933">
                  <c:v>22</c:v>
                </c:pt>
                <c:pt idx="934">
                  <c:v>68</c:v>
                </c:pt>
                <c:pt idx="935">
                  <c:v>135</c:v>
                </c:pt>
                <c:pt idx="936">
                  <c:v>128</c:v>
                </c:pt>
                <c:pt idx="937">
                  <c:v>140</c:v>
                </c:pt>
                <c:pt idx="938">
                  <c:v>55</c:v>
                </c:pt>
                <c:pt idx="939">
                  <c:v>38</c:v>
                </c:pt>
                <c:pt idx="940">
                  <c:v>156</c:v>
                </c:pt>
                <c:pt idx="941">
                  <c:v>141</c:v>
                </c:pt>
                <c:pt idx="942">
                  <c:v>76</c:v>
                </c:pt>
                <c:pt idx="943">
                  <c:v>9</c:v>
                </c:pt>
                <c:pt idx="944">
                  <c:v>13</c:v>
                </c:pt>
                <c:pt idx="945">
                  <c:v>86</c:v>
                </c:pt>
                <c:pt idx="946">
                  <c:v>116</c:v>
                </c:pt>
                <c:pt idx="947">
                  <c:v>31</c:v>
                </c:pt>
                <c:pt idx="948">
                  <c:v>170</c:v>
                </c:pt>
                <c:pt idx="949">
                  <c:v>148</c:v>
                </c:pt>
                <c:pt idx="950">
                  <c:v>61</c:v>
                </c:pt>
                <c:pt idx="951">
                  <c:v>136</c:v>
                </c:pt>
                <c:pt idx="952">
                  <c:v>1</c:v>
                </c:pt>
                <c:pt idx="953">
                  <c:v>18</c:v>
                </c:pt>
                <c:pt idx="954">
                  <c:v>192</c:v>
                </c:pt>
                <c:pt idx="955">
                  <c:v>101</c:v>
                </c:pt>
                <c:pt idx="956">
                  <c:v>125</c:v>
                </c:pt>
                <c:pt idx="957">
                  <c:v>138</c:v>
                </c:pt>
                <c:pt idx="958">
                  <c:v>173</c:v>
                </c:pt>
                <c:pt idx="959">
                  <c:v>162</c:v>
                </c:pt>
                <c:pt idx="960">
                  <c:v>103</c:v>
                </c:pt>
                <c:pt idx="961">
                  <c:v>163</c:v>
                </c:pt>
                <c:pt idx="962">
                  <c:v>83</c:v>
                </c:pt>
                <c:pt idx="963">
                  <c:v>149</c:v>
                </c:pt>
                <c:pt idx="964">
                  <c:v>9</c:v>
                </c:pt>
                <c:pt idx="965">
                  <c:v>67</c:v>
                </c:pt>
                <c:pt idx="966">
                  <c:v>15</c:v>
                </c:pt>
                <c:pt idx="967">
                  <c:v>132</c:v>
                </c:pt>
                <c:pt idx="968">
                  <c:v>122</c:v>
                </c:pt>
                <c:pt idx="969">
                  <c:v>13</c:v>
                </c:pt>
                <c:pt idx="970">
                  <c:v>182</c:v>
                </c:pt>
                <c:pt idx="971">
                  <c:v>39</c:v>
                </c:pt>
                <c:pt idx="972">
                  <c:v>8</c:v>
                </c:pt>
                <c:pt idx="973">
                  <c:v>10</c:v>
                </c:pt>
                <c:pt idx="974">
                  <c:v>108</c:v>
                </c:pt>
                <c:pt idx="975">
                  <c:v>2</c:v>
                </c:pt>
                <c:pt idx="976">
                  <c:v>45</c:v>
                </c:pt>
                <c:pt idx="977">
                  <c:v>44</c:v>
                </c:pt>
                <c:pt idx="978">
                  <c:v>63</c:v>
                </c:pt>
                <c:pt idx="979">
                  <c:v>184</c:v>
                </c:pt>
                <c:pt idx="980">
                  <c:v>13</c:v>
                </c:pt>
                <c:pt idx="981">
                  <c:v>17</c:v>
                </c:pt>
                <c:pt idx="982">
                  <c:v>56</c:v>
                </c:pt>
                <c:pt idx="983">
                  <c:v>23</c:v>
                </c:pt>
                <c:pt idx="984">
                  <c:v>34</c:v>
                </c:pt>
                <c:pt idx="985">
                  <c:v>174</c:v>
                </c:pt>
                <c:pt idx="986">
                  <c:v>136</c:v>
                </c:pt>
                <c:pt idx="987">
                  <c:v>183</c:v>
                </c:pt>
                <c:pt idx="988">
                  <c:v>62</c:v>
                </c:pt>
                <c:pt idx="989">
                  <c:v>175</c:v>
                </c:pt>
                <c:pt idx="990">
                  <c:v>88</c:v>
                </c:pt>
                <c:pt idx="991">
                  <c:v>131</c:v>
                </c:pt>
                <c:pt idx="992">
                  <c:v>18</c:v>
                </c:pt>
                <c:pt idx="993">
                  <c:v>161</c:v>
                </c:pt>
                <c:pt idx="994">
                  <c:v>48</c:v>
                </c:pt>
                <c:pt idx="995">
                  <c:v>75</c:v>
                </c:pt>
                <c:pt idx="996">
                  <c:v>164</c:v>
                </c:pt>
                <c:pt idx="997">
                  <c:v>52</c:v>
                </c:pt>
                <c:pt idx="998">
                  <c:v>103</c:v>
                </c:pt>
                <c:pt idx="999">
                  <c:v>153</c:v>
                </c:pt>
              </c:numCache>
            </c:numRef>
          </c:val>
          <c:extLst>
            <c:ext xmlns:c16="http://schemas.microsoft.com/office/drawing/2014/chart" uri="{C3380CC4-5D6E-409C-BE32-E72D297353CC}">
              <c16:uniqueId val="{00000001-6B6E-42CA-AC7C-641EDECBC218}"/>
            </c:ext>
          </c:extLst>
        </c:ser>
        <c:ser>
          <c:idx val="2"/>
          <c:order val="2"/>
          <c:tx>
            <c:strRef>
              <c:f>'User Engagement Metrics '!$D$13</c:f>
              <c:strCache>
                <c:ptCount val="1"/>
                <c:pt idx="0">
                  <c:v>Recommended_Content.</c:v>
                </c:pt>
              </c:strCache>
            </c:strRef>
          </c:tx>
          <c:spPr>
            <a:solidFill>
              <a:schemeClr val="accent3"/>
            </a:solidFill>
            <a:ln>
              <a:noFill/>
            </a:ln>
            <a:effectLst/>
          </c:spPr>
          <c:invertIfNegative val="0"/>
          <c:cat>
            <c:strRef>
              <c:f>'User Engagement Metrics '!$A$14:$A$1014</c:f>
              <c:strCache>
                <c:ptCount val="1000"/>
                <c:pt idx="0">
                  <c:v>1003</c:v>
                </c:pt>
                <c:pt idx="1">
                  <c:v>1005</c:v>
                </c:pt>
                <c:pt idx="2">
                  <c:v>1006</c:v>
                </c:pt>
                <c:pt idx="3">
                  <c:v>1035</c:v>
                </c:pt>
                <c:pt idx="4">
                  <c:v>1037</c:v>
                </c:pt>
                <c:pt idx="5">
                  <c:v>1050</c:v>
                </c:pt>
                <c:pt idx="6">
                  <c:v>1055</c:v>
                </c:pt>
                <c:pt idx="7">
                  <c:v>1062</c:v>
                </c:pt>
                <c:pt idx="8">
                  <c:v>1075</c:v>
                </c:pt>
                <c:pt idx="9">
                  <c:v>1081</c:v>
                </c:pt>
                <c:pt idx="10">
                  <c:v>1090</c:v>
                </c:pt>
                <c:pt idx="11">
                  <c:v>1101</c:v>
                </c:pt>
                <c:pt idx="12">
                  <c:v>1103</c:v>
                </c:pt>
                <c:pt idx="13">
                  <c:v>1110</c:v>
                </c:pt>
                <c:pt idx="14">
                  <c:v>1114</c:v>
                </c:pt>
                <c:pt idx="15">
                  <c:v>1118</c:v>
                </c:pt>
                <c:pt idx="16">
                  <c:v>1123</c:v>
                </c:pt>
                <c:pt idx="17">
                  <c:v>1148</c:v>
                </c:pt>
                <c:pt idx="18">
                  <c:v>1149</c:v>
                </c:pt>
                <c:pt idx="19">
                  <c:v>1150</c:v>
                </c:pt>
                <c:pt idx="20">
                  <c:v>1162</c:v>
                </c:pt>
                <c:pt idx="21">
                  <c:v>1169</c:v>
                </c:pt>
                <c:pt idx="22">
                  <c:v>1175</c:v>
                </c:pt>
                <c:pt idx="23">
                  <c:v>1179</c:v>
                </c:pt>
                <c:pt idx="24">
                  <c:v>1185</c:v>
                </c:pt>
                <c:pt idx="25">
                  <c:v>1194</c:v>
                </c:pt>
                <c:pt idx="26">
                  <c:v>1214</c:v>
                </c:pt>
                <c:pt idx="27">
                  <c:v>1215</c:v>
                </c:pt>
                <c:pt idx="28">
                  <c:v>1222</c:v>
                </c:pt>
                <c:pt idx="29">
                  <c:v>1228</c:v>
                </c:pt>
                <c:pt idx="30">
                  <c:v>1235</c:v>
                </c:pt>
                <c:pt idx="31">
                  <c:v>1253</c:v>
                </c:pt>
                <c:pt idx="32">
                  <c:v>1255</c:v>
                </c:pt>
                <c:pt idx="33">
                  <c:v>1257</c:v>
                </c:pt>
                <c:pt idx="34">
                  <c:v>1260</c:v>
                </c:pt>
                <c:pt idx="35">
                  <c:v>1269</c:v>
                </c:pt>
                <c:pt idx="36">
                  <c:v>1272</c:v>
                </c:pt>
                <c:pt idx="37">
                  <c:v>1282</c:v>
                </c:pt>
                <c:pt idx="38">
                  <c:v>1284</c:v>
                </c:pt>
                <c:pt idx="39">
                  <c:v>1300</c:v>
                </c:pt>
                <c:pt idx="40">
                  <c:v>1303</c:v>
                </c:pt>
                <c:pt idx="41">
                  <c:v>1333</c:v>
                </c:pt>
                <c:pt idx="42">
                  <c:v>1336</c:v>
                </c:pt>
                <c:pt idx="43">
                  <c:v>1337</c:v>
                </c:pt>
                <c:pt idx="44">
                  <c:v>1338</c:v>
                </c:pt>
                <c:pt idx="45">
                  <c:v>1354</c:v>
                </c:pt>
                <c:pt idx="46">
                  <c:v>1364</c:v>
                </c:pt>
                <c:pt idx="47">
                  <c:v>1373</c:v>
                </c:pt>
                <c:pt idx="48">
                  <c:v>1379</c:v>
                </c:pt>
                <c:pt idx="49">
                  <c:v>1385</c:v>
                </c:pt>
                <c:pt idx="50">
                  <c:v>1388</c:v>
                </c:pt>
                <c:pt idx="51">
                  <c:v>1390</c:v>
                </c:pt>
                <c:pt idx="52">
                  <c:v>1393</c:v>
                </c:pt>
                <c:pt idx="53">
                  <c:v>1408</c:v>
                </c:pt>
                <c:pt idx="54">
                  <c:v>1413</c:v>
                </c:pt>
                <c:pt idx="55">
                  <c:v>1419</c:v>
                </c:pt>
                <c:pt idx="56">
                  <c:v>1420</c:v>
                </c:pt>
                <c:pt idx="57">
                  <c:v>1425</c:v>
                </c:pt>
                <c:pt idx="58">
                  <c:v>1433</c:v>
                </c:pt>
                <c:pt idx="59">
                  <c:v>1443</c:v>
                </c:pt>
                <c:pt idx="60">
                  <c:v>1481</c:v>
                </c:pt>
                <c:pt idx="61">
                  <c:v>1495</c:v>
                </c:pt>
                <c:pt idx="62">
                  <c:v>1528</c:v>
                </c:pt>
                <c:pt idx="63">
                  <c:v>1534</c:v>
                </c:pt>
                <c:pt idx="64">
                  <c:v>1539</c:v>
                </c:pt>
                <c:pt idx="65">
                  <c:v>1570</c:v>
                </c:pt>
                <c:pt idx="66">
                  <c:v>1575</c:v>
                </c:pt>
                <c:pt idx="67">
                  <c:v>1576</c:v>
                </c:pt>
                <c:pt idx="68">
                  <c:v>1609</c:v>
                </c:pt>
                <c:pt idx="69">
                  <c:v>1612</c:v>
                </c:pt>
                <c:pt idx="70">
                  <c:v>1635</c:v>
                </c:pt>
                <c:pt idx="71">
                  <c:v>1636</c:v>
                </c:pt>
                <c:pt idx="72">
                  <c:v>1637</c:v>
                </c:pt>
                <c:pt idx="73">
                  <c:v>1650</c:v>
                </c:pt>
                <c:pt idx="74">
                  <c:v>1661</c:v>
                </c:pt>
                <c:pt idx="75">
                  <c:v>1665</c:v>
                </c:pt>
                <c:pt idx="76">
                  <c:v>1672</c:v>
                </c:pt>
                <c:pt idx="77">
                  <c:v>1674</c:v>
                </c:pt>
                <c:pt idx="78">
                  <c:v>1687</c:v>
                </c:pt>
                <c:pt idx="79">
                  <c:v>1691</c:v>
                </c:pt>
                <c:pt idx="80">
                  <c:v>1697</c:v>
                </c:pt>
                <c:pt idx="81">
                  <c:v>1699</c:v>
                </c:pt>
                <c:pt idx="82">
                  <c:v>1714</c:v>
                </c:pt>
                <c:pt idx="83">
                  <c:v>1715</c:v>
                </c:pt>
                <c:pt idx="84">
                  <c:v>1754</c:v>
                </c:pt>
                <c:pt idx="85">
                  <c:v>1765</c:v>
                </c:pt>
                <c:pt idx="86">
                  <c:v>1776</c:v>
                </c:pt>
                <c:pt idx="87">
                  <c:v>1782</c:v>
                </c:pt>
                <c:pt idx="88">
                  <c:v>1784</c:v>
                </c:pt>
                <c:pt idx="89">
                  <c:v>1790</c:v>
                </c:pt>
                <c:pt idx="90">
                  <c:v>1798</c:v>
                </c:pt>
                <c:pt idx="91">
                  <c:v>1801</c:v>
                </c:pt>
                <c:pt idx="92">
                  <c:v>1805</c:v>
                </c:pt>
                <c:pt idx="93">
                  <c:v>1813</c:v>
                </c:pt>
                <c:pt idx="94">
                  <c:v>1831</c:v>
                </c:pt>
                <c:pt idx="95">
                  <c:v>1846</c:v>
                </c:pt>
                <c:pt idx="96">
                  <c:v>1851</c:v>
                </c:pt>
                <c:pt idx="97">
                  <c:v>1856</c:v>
                </c:pt>
                <c:pt idx="98">
                  <c:v>1857</c:v>
                </c:pt>
                <c:pt idx="99">
                  <c:v>1897</c:v>
                </c:pt>
                <c:pt idx="100">
                  <c:v>1912</c:v>
                </c:pt>
                <c:pt idx="101">
                  <c:v>1922</c:v>
                </c:pt>
                <c:pt idx="102">
                  <c:v>1932</c:v>
                </c:pt>
                <c:pt idx="103">
                  <c:v>1947</c:v>
                </c:pt>
                <c:pt idx="104">
                  <c:v>1953</c:v>
                </c:pt>
                <c:pt idx="105">
                  <c:v>1970</c:v>
                </c:pt>
                <c:pt idx="106">
                  <c:v>1976</c:v>
                </c:pt>
                <c:pt idx="107">
                  <c:v>2011</c:v>
                </c:pt>
                <c:pt idx="108">
                  <c:v>2039</c:v>
                </c:pt>
                <c:pt idx="109">
                  <c:v>2040</c:v>
                </c:pt>
                <c:pt idx="110">
                  <c:v>2057</c:v>
                </c:pt>
                <c:pt idx="111">
                  <c:v>2062</c:v>
                </c:pt>
                <c:pt idx="112">
                  <c:v>2075</c:v>
                </c:pt>
                <c:pt idx="113">
                  <c:v>2079</c:v>
                </c:pt>
                <c:pt idx="114">
                  <c:v>2086</c:v>
                </c:pt>
                <c:pt idx="115">
                  <c:v>2095</c:v>
                </c:pt>
                <c:pt idx="116">
                  <c:v>2099</c:v>
                </c:pt>
                <c:pt idx="117">
                  <c:v>2146</c:v>
                </c:pt>
                <c:pt idx="118">
                  <c:v>2147</c:v>
                </c:pt>
                <c:pt idx="119">
                  <c:v>2150</c:v>
                </c:pt>
                <c:pt idx="120">
                  <c:v>2154</c:v>
                </c:pt>
                <c:pt idx="121">
                  <c:v>2165</c:v>
                </c:pt>
                <c:pt idx="122">
                  <c:v>2170</c:v>
                </c:pt>
                <c:pt idx="123">
                  <c:v>2180</c:v>
                </c:pt>
                <c:pt idx="124">
                  <c:v>2186</c:v>
                </c:pt>
                <c:pt idx="125">
                  <c:v>2190</c:v>
                </c:pt>
                <c:pt idx="126">
                  <c:v>2214</c:v>
                </c:pt>
                <c:pt idx="127">
                  <c:v>2220</c:v>
                </c:pt>
                <c:pt idx="128">
                  <c:v>2237</c:v>
                </c:pt>
                <c:pt idx="129">
                  <c:v>2243</c:v>
                </c:pt>
                <c:pt idx="130">
                  <c:v>2291</c:v>
                </c:pt>
                <c:pt idx="131">
                  <c:v>2306</c:v>
                </c:pt>
                <c:pt idx="132">
                  <c:v>2319</c:v>
                </c:pt>
                <c:pt idx="133">
                  <c:v>2321</c:v>
                </c:pt>
                <c:pt idx="134">
                  <c:v>2324</c:v>
                </c:pt>
                <c:pt idx="135">
                  <c:v>2334</c:v>
                </c:pt>
                <c:pt idx="136">
                  <c:v>2361</c:v>
                </c:pt>
                <c:pt idx="137">
                  <c:v>2363</c:v>
                </c:pt>
                <c:pt idx="138">
                  <c:v>2381</c:v>
                </c:pt>
                <c:pt idx="139">
                  <c:v>2382</c:v>
                </c:pt>
                <c:pt idx="140">
                  <c:v>2396</c:v>
                </c:pt>
                <c:pt idx="141">
                  <c:v>2400</c:v>
                </c:pt>
                <c:pt idx="142">
                  <c:v>2401</c:v>
                </c:pt>
                <c:pt idx="143">
                  <c:v>2410</c:v>
                </c:pt>
                <c:pt idx="144">
                  <c:v>2418</c:v>
                </c:pt>
                <c:pt idx="145">
                  <c:v>2428</c:v>
                </c:pt>
                <c:pt idx="146">
                  <c:v>2441</c:v>
                </c:pt>
                <c:pt idx="147">
                  <c:v>2457</c:v>
                </c:pt>
                <c:pt idx="148">
                  <c:v>2466</c:v>
                </c:pt>
                <c:pt idx="149">
                  <c:v>2472</c:v>
                </c:pt>
                <c:pt idx="150">
                  <c:v>2477</c:v>
                </c:pt>
                <c:pt idx="151">
                  <c:v>2480</c:v>
                </c:pt>
                <c:pt idx="152">
                  <c:v>2481</c:v>
                </c:pt>
                <c:pt idx="153">
                  <c:v>2482</c:v>
                </c:pt>
                <c:pt idx="154">
                  <c:v>2490</c:v>
                </c:pt>
                <c:pt idx="155">
                  <c:v>2497</c:v>
                </c:pt>
                <c:pt idx="156">
                  <c:v>2498</c:v>
                </c:pt>
                <c:pt idx="157">
                  <c:v>2504</c:v>
                </c:pt>
                <c:pt idx="158">
                  <c:v>2517</c:v>
                </c:pt>
                <c:pt idx="159">
                  <c:v>2518</c:v>
                </c:pt>
                <c:pt idx="160">
                  <c:v>2521</c:v>
                </c:pt>
                <c:pt idx="161">
                  <c:v>2533</c:v>
                </c:pt>
                <c:pt idx="162">
                  <c:v>2536</c:v>
                </c:pt>
                <c:pt idx="163">
                  <c:v>2546</c:v>
                </c:pt>
                <c:pt idx="164">
                  <c:v>2549</c:v>
                </c:pt>
                <c:pt idx="165">
                  <c:v>2565</c:v>
                </c:pt>
                <c:pt idx="166">
                  <c:v>2581</c:v>
                </c:pt>
                <c:pt idx="167">
                  <c:v>2593</c:v>
                </c:pt>
                <c:pt idx="168">
                  <c:v>2603</c:v>
                </c:pt>
                <c:pt idx="169">
                  <c:v>2613</c:v>
                </c:pt>
                <c:pt idx="170">
                  <c:v>2639</c:v>
                </c:pt>
                <c:pt idx="171">
                  <c:v>2647</c:v>
                </c:pt>
                <c:pt idx="172">
                  <c:v>2660</c:v>
                </c:pt>
                <c:pt idx="173">
                  <c:v>2664</c:v>
                </c:pt>
                <c:pt idx="174">
                  <c:v>2675</c:v>
                </c:pt>
                <c:pt idx="175">
                  <c:v>2690</c:v>
                </c:pt>
                <c:pt idx="176">
                  <c:v>2697</c:v>
                </c:pt>
                <c:pt idx="177">
                  <c:v>2701</c:v>
                </c:pt>
                <c:pt idx="178">
                  <c:v>2714</c:v>
                </c:pt>
                <c:pt idx="179">
                  <c:v>2723</c:v>
                </c:pt>
                <c:pt idx="180">
                  <c:v>2727</c:v>
                </c:pt>
                <c:pt idx="181">
                  <c:v>2731</c:v>
                </c:pt>
                <c:pt idx="182">
                  <c:v>2734</c:v>
                </c:pt>
                <c:pt idx="183">
                  <c:v>2739</c:v>
                </c:pt>
                <c:pt idx="184">
                  <c:v>2766</c:v>
                </c:pt>
                <c:pt idx="185">
                  <c:v>2784</c:v>
                </c:pt>
                <c:pt idx="186">
                  <c:v>2788</c:v>
                </c:pt>
                <c:pt idx="187">
                  <c:v>2808</c:v>
                </c:pt>
                <c:pt idx="188">
                  <c:v>2820</c:v>
                </c:pt>
                <c:pt idx="189">
                  <c:v>2829</c:v>
                </c:pt>
                <c:pt idx="190">
                  <c:v>2830</c:v>
                </c:pt>
                <c:pt idx="191">
                  <c:v>2836</c:v>
                </c:pt>
                <c:pt idx="192">
                  <c:v>2847</c:v>
                </c:pt>
                <c:pt idx="193">
                  <c:v>2851</c:v>
                </c:pt>
                <c:pt idx="194">
                  <c:v>2854</c:v>
                </c:pt>
                <c:pt idx="195">
                  <c:v>2884</c:v>
                </c:pt>
                <c:pt idx="196">
                  <c:v>2886</c:v>
                </c:pt>
                <c:pt idx="197">
                  <c:v>2904</c:v>
                </c:pt>
                <c:pt idx="198">
                  <c:v>2908</c:v>
                </c:pt>
                <c:pt idx="199">
                  <c:v>2914</c:v>
                </c:pt>
                <c:pt idx="200">
                  <c:v>2942</c:v>
                </c:pt>
                <c:pt idx="201">
                  <c:v>2960</c:v>
                </c:pt>
                <c:pt idx="202">
                  <c:v>2981</c:v>
                </c:pt>
                <c:pt idx="203">
                  <c:v>2995</c:v>
                </c:pt>
                <c:pt idx="204">
                  <c:v>3004</c:v>
                </c:pt>
                <c:pt idx="205">
                  <c:v>3009</c:v>
                </c:pt>
                <c:pt idx="206">
                  <c:v>3010</c:v>
                </c:pt>
                <c:pt idx="207">
                  <c:v>3035</c:v>
                </c:pt>
                <c:pt idx="208">
                  <c:v>3078</c:v>
                </c:pt>
                <c:pt idx="209">
                  <c:v>3083</c:v>
                </c:pt>
                <c:pt idx="210">
                  <c:v>3102</c:v>
                </c:pt>
                <c:pt idx="211">
                  <c:v>3119</c:v>
                </c:pt>
                <c:pt idx="212">
                  <c:v>3131</c:v>
                </c:pt>
                <c:pt idx="213">
                  <c:v>3135</c:v>
                </c:pt>
                <c:pt idx="214">
                  <c:v>3162</c:v>
                </c:pt>
                <c:pt idx="215">
                  <c:v>3163</c:v>
                </c:pt>
                <c:pt idx="216">
                  <c:v>3164</c:v>
                </c:pt>
                <c:pt idx="217">
                  <c:v>3168</c:v>
                </c:pt>
                <c:pt idx="218">
                  <c:v>3173</c:v>
                </c:pt>
                <c:pt idx="219">
                  <c:v>3178</c:v>
                </c:pt>
                <c:pt idx="220">
                  <c:v>3195</c:v>
                </c:pt>
                <c:pt idx="221">
                  <c:v>3202</c:v>
                </c:pt>
                <c:pt idx="222">
                  <c:v>3209</c:v>
                </c:pt>
                <c:pt idx="223">
                  <c:v>3214</c:v>
                </c:pt>
                <c:pt idx="224">
                  <c:v>3217</c:v>
                </c:pt>
                <c:pt idx="225">
                  <c:v>3234</c:v>
                </c:pt>
                <c:pt idx="226">
                  <c:v>3255</c:v>
                </c:pt>
                <c:pt idx="227">
                  <c:v>3261</c:v>
                </c:pt>
                <c:pt idx="228">
                  <c:v>3264</c:v>
                </c:pt>
                <c:pt idx="229">
                  <c:v>3287</c:v>
                </c:pt>
                <c:pt idx="230">
                  <c:v>3325</c:v>
                </c:pt>
                <c:pt idx="231">
                  <c:v>3334</c:v>
                </c:pt>
                <c:pt idx="232">
                  <c:v>3354</c:v>
                </c:pt>
                <c:pt idx="233">
                  <c:v>3379</c:v>
                </c:pt>
                <c:pt idx="234">
                  <c:v>3393</c:v>
                </c:pt>
                <c:pt idx="235">
                  <c:v>3395</c:v>
                </c:pt>
                <c:pt idx="236">
                  <c:v>3427</c:v>
                </c:pt>
                <c:pt idx="237">
                  <c:v>3437</c:v>
                </c:pt>
                <c:pt idx="238">
                  <c:v>3440</c:v>
                </c:pt>
                <c:pt idx="239">
                  <c:v>3443</c:v>
                </c:pt>
                <c:pt idx="240">
                  <c:v>3457</c:v>
                </c:pt>
                <c:pt idx="241">
                  <c:v>3469</c:v>
                </c:pt>
                <c:pt idx="242">
                  <c:v>3472</c:v>
                </c:pt>
                <c:pt idx="243">
                  <c:v>3496</c:v>
                </c:pt>
                <c:pt idx="244">
                  <c:v>3498</c:v>
                </c:pt>
                <c:pt idx="245">
                  <c:v>3530</c:v>
                </c:pt>
                <c:pt idx="246">
                  <c:v>3532</c:v>
                </c:pt>
                <c:pt idx="247">
                  <c:v>3554</c:v>
                </c:pt>
                <c:pt idx="248">
                  <c:v>3558</c:v>
                </c:pt>
                <c:pt idx="249">
                  <c:v>3572</c:v>
                </c:pt>
                <c:pt idx="250">
                  <c:v>3593</c:v>
                </c:pt>
                <c:pt idx="251">
                  <c:v>3603</c:v>
                </c:pt>
                <c:pt idx="252">
                  <c:v>3618</c:v>
                </c:pt>
                <c:pt idx="253">
                  <c:v>3620</c:v>
                </c:pt>
                <c:pt idx="254">
                  <c:v>3622</c:v>
                </c:pt>
                <c:pt idx="255">
                  <c:v>3633</c:v>
                </c:pt>
                <c:pt idx="256">
                  <c:v>3639</c:v>
                </c:pt>
                <c:pt idx="257">
                  <c:v>3654</c:v>
                </c:pt>
                <c:pt idx="258">
                  <c:v>3677</c:v>
                </c:pt>
                <c:pt idx="259">
                  <c:v>3687</c:v>
                </c:pt>
                <c:pt idx="260">
                  <c:v>3699</c:v>
                </c:pt>
                <c:pt idx="261">
                  <c:v>3724</c:v>
                </c:pt>
                <c:pt idx="262">
                  <c:v>3745</c:v>
                </c:pt>
                <c:pt idx="263">
                  <c:v>3762</c:v>
                </c:pt>
                <c:pt idx="264">
                  <c:v>3763</c:v>
                </c:pt>
                <c:pt idx="265">
                  <c:v>3779</c:v>
                </c:pt>
                <c:pt idx="266">
                  <c:v>3781</c:v>
                </c:pt>
                <c:pt idx="267">
                  <c:v>3797</c:v>
                </c:pt>
                <c:pt idx="268">
                  <c:v>3806</c:v>
                </c:pt>
                <c:pt idx="269">
                  <c:v>3810</c:v>
                </c:pt>
                <c:pt idx="270">
                  <c:v>3822</c:v>
                </c:pt>
                <c:pt idx="271">
                  <c:v>3826</c:v>
                </c:pt>
                <c:pt idx="272">
                  <c:v>3847</c:v>
                </c:pt>
                <c:pt idx="273">
                  <c:v>3858</c:v>
                </c:pt>
                <c:pt idx="274">
                  <c:v>3866</c:v>
                </c:pt>
                <c:pt idx="275">
                  <c:v>3877</c:v>
                </c:pt>
                <c:pt idx="276">
                  <c:v>3882</c:v>
                </c:pt>
                <c:pt idx="277">
                  <c:v>3888</c:v>
                </c:pt>
                <c:pt idx="278">
                  <c:v>3892</c:v>
                </c:pt>
                <c:pt idx="279">
                  <c:v>3898</c:v>
                </c:pt>
                <c:pt idx="280">
                  <c:v>3904</c:v>
                </c:pt>
                <c:pt idx="281">
                  <c:v>3910</c:v>
                </c:pt>
                <c:pt idx="282">
                  <c:v>3918</c:v>
                </c:pt>
                <c:pt idx="283">
                  <c:v>3926</c:v>
                </c:pt>
                <c:pt idx="284">
                  <c:v>3941</c:v>
                </c:pt>
                <c:pt idx="285">
                  <c:v>3951</c:v>
                </c:pt>
                <c:pt idx="286">
                  <c:v>3959</c:v>
                </c:pt>
                <c:pt idx="287">
                  <c:v>3969</c:v>
                </c:pt>
                <c:pt idx="288">
                  <c:v>3976</c:v>
                </c:pt>
                <c:pt idx="289">
                  <c:v>3978</c:v>
                </c:pt>
                <c:pt idx="290">
                  <c:v>3984</c:v>
                </c:pt>
                <c:pt idx="291">
                  <c:v>3985</c:v>
                </c:pt>
                <c:pt idx="292">
                  <c:v>3992</c:v>
                </c:pt>
                <c:pt idx="293">
                  <c:v>4002</c:v>
                </c:pt>
                <c:pt idx="294">
                  <c:v>4019</c:v>
                </c:pt>
                <c:pt idx="295">
                  <c:v>4020</c:v>
                </c:pt>
                <c:pt idx="296">
                  <c:v>4024</c:v>
                </c:pt>
                <c:pt idx="297">
                  <c:v>4027</c:v>
                </c:pt>
                <c:pt idx="298">
                  <c:v>4028</c:v>
                </c:pt>
                <c:pt idx="299">
                  <c:v>4029</c:v>
                </c:pt>
                <c:pt idx="300">
                  <c:v>4037</c:v>
                </c:pt>
                <c:pt idx="301">
                  <c:v>4044</c:v>
                </c:pt>
                <c:pt idx="302">
                  <c:v>4048</c:v>
                </c:pt>
                <c:pt idx="303">
                  <c:v>4057</c:v>
                </c:pt>
                <c:pt idx="304">
                  <c:v>4066</c:v>
                </c:pt>
                <c:pt idx="305">
                  <c:v>4079</c:v>
                </c:pt>
                <c:pt idx="306">
                  <c:v>4083</c:v>
                </c:pt>
                <c:pt idx="307">
                  <c:v>4089</c:v>
                </c:pt>
                <c:pt idx="308">
                  <c:v>4097</c:v>
                </c:pt>
                <c:pt idx="309">
                  <c:v>4103</c:v>
                </c:pt>
                <c:pt idx="310">
                  <c:v>4104</c:v>
                </c:pt>
                <c:pt idx="311">
                  <c:v>4110</c:v>
                </c:pt>
                <c:pt idx="312">
                  <c:v>4111</c:v>
                </c:pt>
                <c:pt idx="313">
                  <c:v>4114</c:v>
                </c:pt>
                <c:pt idx="314">
                  <c:v>4115</c:v>
                </c:pt>
                <c:pt idx="315">
                  <c:v>4118</c:v>
                </c:pt>
                <c:pt idx="316">
                  <c:v>4129</c:v>
                </c:pt>
                <c:pt idx="317">
                  <c:v>4155</c:v>
                </c:pt>
                <c:pt idx="318">
                  <c:v>4171</c:v>
                </c:pt>
                <c:pt idx="319">
                  <c:v>4191</c:v>
                </c:pt>
                <c:pt idx="320">
                  <c:v>4197</c:v>
                </c:pt>
                <c:pt idx="321">
                  <c:v>4204</c:v>
                </c:pt>
                <c:pt idx="322">
                  <c:v>4205</c:v>
                </c:pt>
                <c:pt idx="323">
                  <c:v>4206</c:v>
                </c:pt>
                <c:pt idx="324">
                  <c:v>4210</c:v>
                </c:pt>
                <c:pt idx="325">
                  <c:v>4211</c:v>
                </c:pt>
                <c:pt idx="326">
                  <c:v>4213</c:v>
                </c:pt>
                <c:pt idx="327">
                  <c:v>4216</c:v>
                </c:pt>
                <c:pt idx="328">
                  <c:v>4234</c:v>
                </c:pt>
                <c:pt idx="329">
                  <c:v>4239</c:v>
                </c:pt>
                <c:pt idx="330">
                  <c:v>4242</c:v>
                </c:pt>
                <c:pt idx="331">
                  <c:v>4243</c:v>
                </c:pt>
                <c:pt idx="332">
                  <c:v>4246</c:v>
                </c:pt>
                <c:pt idx="333">
                  <c:v>4254</c:v>
                </c:pt>
                <c:pt idx="334">
                  <c:v>4260</c:v>
                </c:pt>
                <c:pt idx="335">
                  <c:v>4302</c:v>
                </c:pt>
                <c:pt idx="336">
                  <c:v>4303</c:v>
                </c:pt>
                <c:pt idx="337">
                  <c:v>4314</c:v>
                </c:pt>
                <c:pt idx="338">
                  <c:v>4320</c:v>
                </c:pt>
                <c:pt idx="339">
                  <c:v>4328</c:v>
                </c:pt>
                <c:pt idx="340">
                  <c:v>4336</c:v>
                </c:pt>
                <c:pt idx="341">
                  <c:v>4340</c:v>
                </c:pt>
                <c:pt idx="342">
                  <c:v>4341</c:v>
                </c:pt>
                <c:pt idx="343">
                  <c:v>4346</c:v>
                </c:pt>
                <c:pt idx="344">
                  <c:v>4351</c:v>
                </c:pt>
                <c:pt idx="345">
                  <c:v>4364</c:v>
                </c:pt>
                <c:pt idx="346">
                  <c:v>4372</c:v>
                </c:pt>
                <c:pt idx="347">
                  <c:v>4383</c:v>
                </c:pt>
                <c:pt idx="348">
                  <c:v>4392</c:v>
                </c:pt>
                <c:pt idx="349">
                  <c:v>4396</c:v>
                </c:pt>
                <c:pt idx="350">
                  <c:v>4401</c:v>
                </c:pt>
                <c:pt idx="351">
                  <c:v>4408</c:v>
                </c:pt>
                <c:pt idx="352">
                  <c:v>4427</c:v>
                </c:pt>
                <c:pt idx="353">
                  <c:v>4448</c:v>
                </c:pt>
                <c:pt idx="354">
                  <c:v>4458</c:v>
                </c:pt>
                <c:pt idx="355">
                  <c:v>4463</c:v>
                </c:pt>
                <c:pt idx="356">
                  <c:v>4466</c:v>
                </c:pt>
                <c:pt idx="357">
                  <c:v>4471</c:v>
                </c:pt>
                <c:pt idx="358">
                  <c:v>4475</c:v>
                </c:pt>
                <c:pt idx="359">
                  <c:v>4477</c:v>
                </c:pt>
                <c:pt idx="360">
                  <c:v>4479</c:v>
                </c:pt>
                <c:pt idx="361">
                  <c:v>4486</c:v>
                </c:pt>
                <c:pt idx="362">
                  <c:v>4488</c:v>
                </c:pt>
                <c:pt idx="363">
                  <c:v>4497</c:v>
                </c:pt>
                <c:pt idx="364">
                  <c:v>4511</c:v>
                </c:pt>
                <c:pt idx="365">
                  <c:v>4512</c:v>
                </c:pt>
                <c:pt idx="366">
                  <c:v>4530</c:v>
                </c:pt>
                <c:pt idx="367">
                  <c:v>4538</c:v>
                </c:pt>
                <c:pt idx="368">
                  <c:v>4540</c:v>
                </c:pt>
                <c:pt idx="369">
                  <c:v>4548</c:v>
                </c:pt>
                <c:pt idx="370">
                  <c:v>4551</c:v>
                </c:pt>
                <c:pt idx="371">
                  <c:v>4553</c:v>
                </c:pt>
                <c:pt idx="372">
                  <c:v>4556</c:v>
                </c:pt>
                <c:pt idx="373">
                  <c:v>4558</c:v>
                </c:pt>
                <c:pt idx="374">
                  <c:v>4576</c:v>
                </c:pt>
                <c:pt idx="375">
                  <c:v>4577</c:v>
                </c:pt>
                <c:pt idx="376">
                  <c:v>4584</c:v>
                </c:pt>
                <c:pt idx="377">
                  <c:v>4586</c:v>
                </c:pt>
                <c:pt idx="378">
                  <c:v>4590</c:v>
                </c:pt>
                <c:pt idx="379">
                  <c:v>4597</c:v>
                </c:pt>
                <c:pt idx="380">
                  <c:v>4608</c:v>
                </c:pt>
                <c:pt idx="381">
                  <c:v>4613</c:v>
                </c:pt>
                <c:pt idx="382">
                  <c:v>4622</c:v>
                </c:pt>
                <c:pt idx="383">
                  <c:v>4641</c:v>
                </c:pt>
                <c:pt idx="384">
                  <c:v>4645</c:v>
                </c:pt>
                <c:pt idx="385">
                  <c:v>4656</c:v>
                </c:pt>
                <c:pt idx="386">
                  <c:v>4668</c:v>
                </c:pt>
                <c:pt idx="387">
                  <c:v>4680</c:v>
                </c:pt>
                <c:pt idx="388">
                  <c:v>4696</c:v>
                </c:pt>
                <c:pt idx="389">
                  <c:v>4700</c:v>
                </c:pt>
                <c:pt idx="390">
                  <c:v>4702</c:v>
                </c:pt>
                <c:pt idx="391">
                  <c:v>4706</c:v>
                </c:pt>
                <c:pt idx="392">
                  <c:v>4709</c:v>
                </c:pt>
                <c:pt idx="393">
                  <c:v>4714</c:v>
                </c:pt>
                <c:pt idx="394">
                  <c:v>4718</c:v>
                </c:pt>
                <c:pt idx="395">
                  <c:v>4738</c:v>
                </c:pt>
                <c:pt idx="396">
                  <c:v>4745</c:v>
                </c:pt>
                <c:pt idx="397">
                  <c:v>4747</c:v>
                </c:pt>
                <c:pt idx="398">
                  <c:v>4763</c:v>
                </c:pt>
                <c:pt idx="399">
                  <c:v>4767</c:v>
                </c:pt>
                <c:pt idx="400">
                  <c:v>4768</c:v>
                </c:pt>
                <c:pt idx="401">
                  <c:v>4769</c:v>
                </c:pt>
                <c:pt idx="402">
                  <c:v>4781</c:v>
                </c:pt>
                <c:pt idx="403">
                  <c:v>4808</c:v>
                </c:pt>
                <c:pt idx="404">
                  <c:v>4815</c:v>
                </c:pt>
                <c:pt idx="405">
                  <c:v>4829</c:v>
                </c:pt>
                <c:pt idx="406">
                  <c:v>4833</c:v>
                </c:pt>
                <c:pt idx="407">
                  <c:v>4847</c:v>
                </c:pt>
                <c:pt idx="408">
                  <c:v>4851</c:v>
                </c:pt>
                <c:pt idx="409">
                  <c:v>4865</c:v>
                </c:pt>
                <c:pt idx="410">
                  <c:v>4875</c:v>
                </c:pt>
                <c:pt idx="411">
                  <c:v>4883</c:v>
                </c:pt>
                <c:pt idx="412">
                  <c:v>4884</c:v>
                </c:pt>
                <c:pt idx="413">
                  <c:v>4901</c:v>
                </c:pt>
                <c:pt idx="414">
                  <c:v>4912</c:v>
                </c:pt>
                <c:pt idx="415">
                  <c:v>4917</c:v>
                </c:pt>
                <c:pt idx="416">
                  <c:v>4945</c:v>
                </c:pt>
                <c:pt idx="417">
                  <c:v>4968</c:v>
                </c:pt>
                <c:pt idx="418">
                  <c:v>4979</c:v>
                </c:pt>
                <c:pt idx="419">
                  <c:v>4982</c:v>
                </c:pt>
                <c:pt idx="420">
                  <c:v>4985</c:v>
                </c:pt>
                <c:pt idx="421">
                  <c:v>4989</c:v>
                </c:pt>
                <c:pt idx="422">
                  <c:v>5000</c:v>
                </c:pt>
                <c:pt idx="423">
                  <c:v>5013</c:v>
                </c:pt>
                <c:pt idx="424">
                  <c:v>5016</c:v>
                </c:pt>
                <c:pt idx="425">
                  <c:v>5019</c:v>
                </c:pt>
                <c:pt idx="426">
                  <c:v>5031</c:v>
                </c:pt>
                <c:pt idx="427">
                  <c:v>5036</c:v>
                </c:pt>
                <c:pt idx="428">
                  <c:v>5040</c:v>
                </c:pt>
                <c:pt idx="429">
                  <c:v>5042</c:v>
                </c:pt>
                <c:pt idx="430">
                  <c:v>5045</c:v>
                </c:pt>
                <c:pt idx="431">
                  <c:v>5054</c:v>
                </c:pt>
                <c:pt idx="432">
                  <c:v>5059</c:v>
                </c:pt>
                <c:pt idx="433">
                  <c:v>5063</c:v>
                </c:pt>
                <c:pt idx="434">
                  <c:v>5065</c:v>
                </c:pt>
                <c:pt idx="435">
                  <c:v>5067</c:v>
                </c:pt>
                <c:pt idx="436">
                  <c:v>5081</c:v>
                </c:pt>
                <c:pt idx="437">
                  <c:v>5083</c:v>
                </c:pt>
                <c:pt idx="438">
                  <c:v>5084</c:v>
                </c:pt>
                <c:pt idx="439">
                  <c:v>5109</c:v>
                </c:pt>
                <c:pt idx="440">
                  <c:v>5112</c:v>
                </c:pt>
                <c:pt idx="441">
                  <c:v>5120</c:v>
                </c:pt>
                <c:pt idx="442">
                  <c:v>5126</c:v>
                </c:pt>
                <c:pt idx="443">
                  <c:v>5147</c:v>
                </c:pt>
                <c:pt idx="444">
                  <c:v>5153</c:v>
                </c:pt>
                <c:pt idx="445">
                  <c:v>5209</c:v>
                </c:pt>
                <c:pt idx="446">
                  <c:v>5215</c:v>
                </c:pt>
                <c:pt idx="447">
                  <c:v>5216</c:v>
                </c:pt>
                <c:pt idx="448">
                  <c:v>5220</c:v>
                </c:pt>
                <c:pt idx="449">
                  <c:v>5227</c:v>
                </c:pt>
                <c:pt idx="450">
                  <c:v>5253</c:v>
                </c:pt>
                <c:pt idx="451">
                  <c:v>5254</c:v>
                </c:pt>
                <c:pt idx="452">
                  <c:v>5255</c:v>
                </c:pt>
                <c:pt idx="453">
                  <c:v>5256</c:v>
                </c:pt>
                <c:pt idx="454">
                  <c:v>5269</c:v>
                </c:pt>
                <c:pt idx="455">
                  <c:v>5280</c:v>
                </c:pt>
                <c:pt idx="456">
                  <c:v>5291</c:v>
                </c:pt>
                <c:pt idx="457">
                  <c:v>5299</c:v>
                </c:pt>
                <c:pt idx="458">
                  <c:v>5306</c:v>
                </c:pt>
                <c:pt idx="459">
                  <c:v>5315</c:v>
                </c:pt>
                <c:pt idx="460">
                  <c:v>5320</c:v>
                </c:pt>
                <c:pt idx="461">
                  <c:v>5321</c:v>
                </c:pt>
                <c:pt idx="462">
                  <c:v>5337</c:v>
                </c:pt>
                <c:pt idx="463">
                  <c:v>5339</c:v>
                </c:pt>
                <c:pt idx="464">
                  <c:v>5352</c:v>
                </c:pt>
                <c:pt idx="465">
                  <c:v>5360</c:v>
                </c:pt>
                <c:pt idx="466">
                  <c:v>5362</c:v>
                </c:pt>
                <c:pt idx="467">
                  <c:v>5375</c:v>
                </c:pt>
                <c:pt idx="468">
                  <c:v>5376</c:v>
                </c:pt>
                <c:pt idx="469">
                  <c:v>5389</c:v>
                </c:pt>
                <c:pt idx="470">
                  <c:v>5406</c:v>
                </c:pt>
                <c:pt idx="471">
                  <c:v>5407</c:v>
                </c:pt>
                <c:pt idx="472">
                  <c:v>5410</c:v>
                </c:pt>
                <c:pt idx="473">
                  <c:v>5420</c:v>
                </c:pt>
                <c:pt idx="474">
                  <c:v>5423</c:v>
                </c:pt>
                <c:pt idx="475">
                  <c:v>5438</c:v>
                </c:pt>
                <c:pt idx="476">
                  <c:v>5459</c:v>
                </c:pt>
                <c:pt idx="477">
                  <c:v>5468</c:v>
                </c:pt>
                <c:pt idx="478">
                  <c:v>5469</c:v>
                </c:pt>
                <c:pt idx="479">
                  <c:v>5479</c:v>
                </c:pt>
                <c:pt idx="480">
                  <c:v>5487</c:v>
                </c:pt>
                <c:pt idx="481">
                  <c:v>5495</c:v>
                </c:pt>
                <c:pt idx="482">
                  <c:v>5499</c:v>
                </c:pt>
                <c:pt idx="483">
                  <c:v>5525</c:v>
                </c:pt>
                <c:pt idx="484">
                  <c:v>5528</c:v>
                </c:pt>
                <c:pt idx="485">
                  <c:v>5534</c:v>
                </c:pt>
                <c:pt idx="486">
                  <c:v>5537</c:v>
                </c:pt>
                <c:pt idx="487">
                  <c:v>5566</c:v>
                </c:pt>
                <c:pt idx="488">
                  <c:v>5590</c:v>
                </c:pt>
                <c:pt idx="489">
                  <c:v>5627</c:v>
                </c:pt>
                <c:pt idx="490">
                  <c:v>5630</c:v>
                </c:pt>
                <c:pt idx="491">
                  <c:v>5634</c:v>
                </c:pt>
                <c:pt idx="492">
                  <c:v>5635</c:v>
                </c:pt>
                <c:pt idx="493">
                  <c:v>5644</c:v>
                </c:pt>
                <c:pt idx="494">
                  <c:v>5650</c:v>
                </c:pt>
                <c:pt idx="495">
                  <c:v>5666</c:v>
                </c:pt>
                <c:pt idx="496">
                  <c:v>5671</c:v>
                </c:pt>
                <c:pt idx="497">
                  <c:v>5679</c:v>
                </c:pt>
                <c:pt idx="498">
                  <c:v>5681</c:v>
                </c:pt>
                <c:pt idx="499">
                  <c:v>5688</c:v>
                </c:pt>
                <c:pt idx="500">
                  <c:v>5700</c:v>
                </c:pt>
                <c:pt idx="501">
                  <c:v>5713</c:v>
                </c:pt>
                <c:pt idx="502">
                  <c:v>5718</c:v>
                </c:pt>
                <c:pt idx="503">
                  <c:v>5719</c:v>
                </c:pt>
                <c:pt idx="504">
                  <c:v>5721</c:v>
                </c:pt>
                <c:pt idx="505">
                  <c:v>5761</c:v>
                </c:pt>
                <c:pt idx="506">
                  <c:v>5762</c:v>
                </c:pt>
                <c:pt idx="507">
                  <c:v>5785</c:v>
                </c:pt>
                <c:pt idx="508">
                  <c:v>5788</c:v>
                </c:pt>
                <c:pt idx="509">
                  <c:v>5795</c:v>
                </c:pt>
                <c:pt idx="510">
                  <c:v>5806</c:v>
                </c:pt>
                <c:pt idx="511">
                  <c:v>5808</c:v>
                </c:pt>
                <c:pt idx="512">
                  <c:v>5809</c:v>
                </c:pt>
                <c:pt idx="513">
                  <c:v>5825</c:v>
                </c:pt>
                <c:pt idx="514">
                  <c:v>5827</c:v>
                </c:pt>
                <c:pt idx="515">
                  <c:v>5836</c:v>
                </c:pt>
                <c:pt idx="516">
                  <c:v>5850</c:v>
                </c:pt>
                <c:pt idx="517">
                  <c:v>5857</c:v>
                </c:pt>
                <c:pt idx="518">
                  <c:v>5861</c:v>
                </c:pt>
                <c:pt idx="519">
                  <c:v>5865</c:v>
                </c:pt>
                <c:pt idx="520">
                  <c:v>5866</c:v>
                </c:pt>
                <c:pt idx="521">
                  <c:v>5871</c:v>
                </c:pt>
                <c:pt idx="522">
                  <c:v>5897</c:v>
                </c:pt>
                <c:pt idx="523">
                  <c:v>5901</c:v>
                </c:pt>
                <c:pt idx="524">
                  <c:v>5905</c:v>
                </c:pt>
                <c:pt idx="525">
                  <c:v>5911</c:v>
                </c:pt>
                <c:pt idx="526">
                  <c:v>5916</c:v>
                </c:pt>
                <c:pt idx="527">
                  <c:v>5943</c:v>
                </c:pt>
                <c:pt idx="528">
                  <c:v>5967</c:v>
                </c:pt>
                <c:pt idx="529">
                  <c:v>5974</c:v>
                </c:pt>
                <c:pt idx="530">
                  <c:v>5975</c:v>
                </c:pt>
                <c:pt idx="531">
                  <c:v>5978</c:v>
                </c:pt>
                <c:pt idx="532">
                  <c:v>5994</c:v>
                </c:pt>
                <c:pt idx="533">
                  <c:v>5995</c:v>
                </c:pt>
                <c:pt idx="534">
                  <c:v>6001</c:v>
                </c:pt>
                <c:pt idx="535">
                  <c:v>6006</c:v>
                </c:pt>
                <c:pt idx="536">
                  <c:v>6007</c:v>
                </c:pt>
                <c:pt idx="537">
                  <c:v>6013</c:v>
                </c:pt>
                <c:pt idx="538">
                  <c:v>6020</c:v>
                </c:pt>
                <c:pt idx="539">
                  <c:v>6025</c:v>
                </c:pt>
                <c:pt idx="540">
                  <c:v>6047</c:v>
                </c:pt>
                <c:pt idx="541">
                  <c:v>6050</c:v>
                </c:pt>
                <c:pt idx="542">
                  <c:v>6063</c:v>
                </c:pt>
                <c:pt idx="543">
                  <c:v>6078</c:v>
                </c:pt>
                <c:pt idx="544">
                  <c:v>6099</c:v>
                </c:pt>
                <c:pt idx="545">
                  <c:v>6100</c:v>
                </c:pt>
                <c:pt idx="546">
                  <c:v>6109</c:v>
                </c:pt>
                <c:pt idx="547">
                  <c:v>6111</c:v>
                </c:pt>
                <c:pt idx="548">
                  <c:v>6113</c:v>
                </c:pt>
                <c:pt idx="549">
                  <c:v>6117</c:v>
                </c:pt>
                <c:pt idx="550">
                  <c:v>6130</c:v>
                </c:pt>
                <c:pt idx="551">
                  <c:v>6131</c:v>
                </c:pt>
                <c:pt idx="552">
                  <c:v>6135</c:v>
                </c:pt>
                <c:pt idx="553">
                  <c:v>6138</c:v>
                </c:pt>
                <c:pt idx="554">
                  <c:v>6170</c:v>
                </c:pt>
                <c:pt idx="555">
                  <c:v>6178</c:v>
                </c:pt>
                <c:pt idx="556">
                  <c:v>6180</c:v>
                </c:pt>
                <c:pt idx="557">
                  <c:v>6181</c:v>
                </c:pt>
                <c:pt idx="558">
                  <c:v>6190</c:v>
                </c:pt>
                <c:pt idx="559">
                  <c:v>6197</c:v>
                </c:pt>
                <c:pt idx="560">
                  <c:v>6208</c:v>
                </c:pt>
                <c:pt idx="561">
                  <c:v>6219</c:v>
                </c:pt>
                <c:pt idx="562">
                  <c:v>6221</c:v>
                </c:pt>
                <c:pt idx="563">
                  <c:v>6231</c:v>
                </c:pt>
                <c:pt idx="564">
                  <c:v>6236</c:v>
                </c:pt>
                <c:pt idx="565">
                  <c:v>6250</c:v>
                </c:pt>
                <c:pt idx="566">
                  <c:v>6268</c:v>
                </c:pt>
                <c:pt idx="567">
                  <c:v>6272</c:v>
                </c:pt>
                <c:pt idx="568">
                  <c:v>6278</c:v>
                </c:pt>
                <c:pt idx="569">
                  <c:v>6285</c:v>
                </c:pt>
                <c:pt idx="570">
                  <c:v>6287</c:v>
                </c:pt>
                <c:pt idx="571">
                  <c:v>6288</c:v>
                </c:pt>
                <c:pt idx="572">
                  <c:v>6293</c:v>
                </c:pt>
                <c:pt idx="573">
                  <c:v>6300</c:v>
                </c:pt>
                <c:pt idx="574">
                  <c:v>6319</c:v>
                </c:pt>
                <c:pt idx="575">
                  <c:v>6330</c:v>
                </c:pt>
                <c:pt idx="576">
                  <c:v>6345</c:v>
                </c:pt>
                <c:pt idx="577">
                  <c:v>6368</c:v>
                </c:pt>
                <c:pt idx="578">
                  <c:v>6369</c:v>
                </c:pt>
                <c:pt idx="579">
                  <c:v>6374</c:v>
                </c:pt>
                <c:pt idx="580">
                  <c:v>6380</c:v>
                </c:pt>
                <c:pt idx="581">
                  <c:v>6385</c:v>
                </c:pt>
                <c:pt idx="582">
                  <c:v>6389</c:v>
                </c:pt>
                <c:pt idx="583">
                  <c:v>6391</c:v>
                </c:pt>
                <c:pt idx="584">
                  <c:v>6398</c:v>
                </c:pt>
                <c:pt idx="585">
                  <c:v>6399</c:v>
                </c:pt>
                <c:pt idx="586">
                  <c:v>6400</c:v>
                </c:pt>
                <c:pt idx="587">
                  <c:v>6405</c:v>
                </c:pt>
                <c:pt idx="588">
                  <c:v>6415</c:v>
                </c:pt>
                <c:pt idx="589">
                  <c:v>6430</c:v>
                </c:pt>
                <c:pt idx="590">
                  <c:v>6454</c:v>
                </c:pt>
                <c:pt idx="591">
                  <c:v>6469</c:v>
                </c:pt>
                <c:pt idx="592">
                  <c:v>6471</c:v>
                </c:pt>
                <c:pt idx="593">
                  <c:v>6474</c:v>
                </c:pt>
                <c:pt idx="594">
                  <c:v>6491</c:v>
                </c:pt>
                <c:pt idx="595">
                  <c:v>6504</c:v>
                </c:pt>
                <c:pt idx="596">
                  <c:v>6518</c:v>
                </c:pt>
                <c:pt idx="597">
                  <c:v>6522</c:v>
                </c:pt>
                <c:pt idx="598">
                  <c:v>6525</c:v>
                </c:pt>
                <c:pt idx="599">
                  <c:v>6527</c:v>
                </c:pt>
                <c:pt idx="600">
                  <c:v>6531</c:v>
                </c:pt>
                <c:pt idx="601">
                  <c:v>6534</c:v>
                </c:pt>
                <c:pt idx="602">
                  <c:v>6539</c:v>
                </c:pt>
                <c:pt idx="603">
                  <c:v>6545</c:v>
                </c:pt>
                <c:pt idx="604">
                  <c:v>6546</c:v>
                </c:pt>
                <c:pt idx="605">
                  <c:v>6564</c:v>
                </c:pt>
                <c:pt idx="606">
                  <c:v>6566</c:v>
                </c:pt>
                <c:pt idx="607">
                  <c:v>6569</c:v>
                </c:pt>
                <c:pt idx="608">
                  <c:v>6570</c:v>
                </c:pt>
                <c:pt idx="609">
                  <c:v>6586</c:v>
                </c:pt>
                <c:pt idx="610">
                  <c:v>6593</c:v>
                </c:pt>
                <c:pt idx="611">
                  <c:v>6601</c:v>
                </c:pt>
                <c:pt idx="612">
                  <c:v>6603</c:v>
                </c:pt>
                <c:pt idx="613">
                  <c:v>6604</c:v>
                </c:pt>
                <c:pt idx="614">
                  <c:v>6606</c:v>
                </c:pt>
                <c:pt idx="615">
                  <c:v>6607</c:v>
                </c:pt>
                <c:pt idx="616">
                  <c:v>6619</c:v>
                </c:pt>
                <c:pt idx="617">
                  <c:v>6628</c:v>
                </c:pt>
                <c:pt idx="618">
                  <c:v>6638</c:v>
                </c:pt>
                <c:pt idx="619">
                  <c:v>6639</c:v>
                </c:pt>
                <c:pt idx="620">
                  <c:v>6641</c:v>
                </c:pt>
                <c:pt idx="621">
                  <c:v>6647</c:v>
                </c:pt>
                <c:pt idx="622">
                  <c:v>6650</c:v>
                </c:pt>
                <c:pt idx="623">
                  <c:v>6658</c:v>
                </c:pt>
                <c:pt idx="624">
                  <c:v>6663</c:v>
                </c:pt>
                <c:pt idx="625">
                  <c:v>6671</c:v>
                </c:pt>
                <c:pt idx="626">
                  <c:v>6684</c:v>
                </c:pt>
                <c:pt idx="627">
                  <c:v>6705</c:v>
                </c:pt>
                <c:pt idx="628">
                  <c:v>6719</c:v>
                </c:pt>
                <c:pt idx="629">
                  <c:v>6720</c:v>
                </c:pt>
                <c:pt idx="630">
                  <c:v>6722</c:v>
                </c:pt>
                <c:pt idx="631">
                  <c:v>6735</c:v>
                </c:pt>
                <c:pt idx="632">
                  <c:v>6739</c:v>
                </c:pt>
                <c:pt idx="633">
                  <c:v>6741</c:v>
                </c:pt>
                <c:pt idx="634">
                  <c:v>6746</c:v>
                </c:pt>
                <c:pt idx="635">
                  <c:v>6750</c:v>
                </c:pt>
                <c:pt idx="636">
                  <c:v>6752</c:v>
                </c:pt>
                <c:pt idx="637">
                  <c:v>6773</c:v>
                </c:pt>
                <c:pt idx="638">
                  <c:v>6779</c:v>
                </c:pt>
                <c:pt idx="639">
                  <c:v>6804</c:v>
                </c:pt>
                <c:pt idx="640">
                  <c:v>6806</c:v>
                </c:pt>
                <c:pt idx="641">
                  <c:v>6842</c:v>
                </c:pt>
                <c:pt idx="642">
                  <c:v>6858</c:v>
                </c:pt>
                <c:pt idx="643">
                  <c:v>6860</c:v>
                </c:pt>
                <c:pt idx="644">
                  <c:v>6866</c:v>
                </c:pt>
                <c:pt idx="645">
                  <c:v>6878</c:v>
                </c:pt>
                <c:pt idx="646">
                  <c:v>6888</c:v>
                </c:pt>
                <c:pt idx="647">
                  <c:v>6896</c:v>
                </c:pt>
                <c:pt idx="648">
                  <c:v>6899</c:v>
                </c:pt>
                <c:pt idx="649">
                  <c:v>6910</c:v>
                </c:pt>
                <c:pt idx="650">
                  <c:v>6919</c:v>
                </c:pt>
                <c:pt idx="651">
                  <c:v>6929</c:v>
                </c:pt>
                <c:pt idx="652">
                  <c:v>6938</c:v>
                </c:pt>
                <c:pt idx="653">
                  <c:v>6944</c:v>
                </c:pt>
                <c:pt idx="654">
                  <c:v>6956</c:v>
                </c:pt>
                <c:pt idx="655">
                  <c:v>6960</c:v>
                </c:pt>
                <c:pt idx="656">
                  <c:v>6963</c:v>
                </c:pt>
                <c:pt idx="657">
                  <c:v>6970</c:v>
                </c:pt>
                <c:pt idx="658">
                  <c:v>6974</c:v>
                </c:pt>
                <c:pt idx="659">
                  <c:v>6983</c:v>
                </c:pt>
                <c:pt idx="660">
                  <c:v>6998</c:v>
                </c:pt>
                <c:pt idx="661">
                  <c:v>7001</c:v>
                </c:pt>
                <c:pt idx="662">
                  <c:v>7015</c:v>
                </c:pt>
                <c:pt idx="663">
                  <c:v>7030</c:v>
                </c:pt>
                <c:pt idx="664">
                  <c:v>7046</c:v>
                </c:pt>
                <c:pt idx="665">
                  <c:v>7051</c:v>
                </c:pt>
                <c:pt idx="666">
                  <c:v>7072</c:v>
                </c:pt>
                <c:pt idx="667">
                  <c:v>7088</c:v>
                </c:pt>
                <c:pt idx="668">
                  <c:v>7089</c:v>
                </c:pt>
                <c:pt idx="669">
                  <c:v>7093</c:v>
                </c:pt>
                <c:pt idx="670">
                  <c:v>7135</c:v>
                </c:pt>
                <c:pt idx="671">
                  <c:v>7136</c:v>
                </c:pt>
                <c:pt idx="672">
                  <c:v>7145</c:v>
                </c:pt>
                <c:pt idx="673">
                  <c:v>7150</c:v>
                </c:pt>
                <c:pt idx="674">
                  <c:v>7152</c:v>
                </c:pt>
                <c:pt idx="675">
                  <c:v>7162</c:v>
                </c:pt>
                <c:pt idx="676">
                  <c:v>7168</c:v>
                </c:pt>
                <c:pt idx="677">
                  <c:v>7171</c:v>
                </c:pt>
                <c:pt idx="678">
                  <c:v>7172</c:v>
                </c:pt>
                <c:pt idx="679">
                  <c:v>7175</c:v>
                </c:pt>
                <c:pt idx="680">
                  <c:v>7179</c:v>
                </c:pt>
                <c:pt idx="681">
                  <c:v>7207</c:v>
                </c:pt>
                <c:pt idx="682">
                  <c:v>7221</c:v>
                </c:pt>
                <c:pt idx="683">
                  <c:v>7230</c:v>
                </c:pt>
                <c:pt idx="684">
                  <c:v>7235</c:v>
                </c:pt>
                <c:pt idx="685">
                  <c:v>7236</c:v>
                </c:pt>
                <c:pt idx="686">
                  <c:v>7239</c:v>
                </c:pt>
                <c:pt idx="687">
                  <c:v>7268</c:v>
                </c:pt>
                <c:pt idx="688">
                  <c:v>7274</c:v>
                </c:pt>
                <c:pt idx="689">
                  <c:v>7275</c:v>
                </c:pt>
                <c:pt idx="690">
                  <c:v>7305</c:v>
                </c:pt>
                <c:pt idx="691">
                  <c:v>7309</c:v>
                </c:pt>
                <c:pt idx="692">
                  <c:v>7316</c:v>
                </c:pt>
                <c:pt idx="693">
                  <c:v>7359</c:v>
                </c:pt>
                <c:pt idx="694">
                  <c:v>7366</c:v>
                </c:pt>
                <c:pt idx="695">
                  <c:v>7395</c:v>
                </c:pt>
                <c:pt idx="696">
                  <c:v>7398</c:v>
                </c:pt>
                <c:pt idx="697">
                  <c:v>7399</c:v>
                </c:pt>
                <c:pt idx="698">
                  <c:v>7400</c:v>
                </c:pt>
                <c:pt idx="699">
                  <c:v>7408</c:v>
                </c:pt>
                <c:pt idx="700">
                  <c:v>7424</c:v>
                </c:pt>
                <c:pt idx="701">
                  <c:v>7436</c:v>
                </c:pt>
                <c:pt idx="702">
                  <c:v>7439</c:v>
                </c:pt>
                <c:pt idx="703">
                  <c:v>7445</c:v>
                </c:pt>
                <c:pt idx="704">
                  <c:v>7447</c:v>
                </c:pt>
                <c:pt idx="705">
                  <c:v>7448</c:v>
                </c:pt>
                <c:pt idx="706">
                  <c:v>7451</c:v>
                </c:pt>
                <c:pt idx="707">
                  <c:v>7457</c:v>
                </c:pt>
                <c:pt idx="708">
                  <c:v>7463</c:v>
                </c:pt>
                <c:pt idx="709">
                  <c:v>7465</c:v>
                </c:pt>
                <c:pt idx="710">
                  <c:v>7476</c:v>
                </c:pt>
                <c:pt idx="711">
                  <c:v>7484</c:v>
                </c:pt>
                <c:pt idx="712">
                  <c:v>7498</c:v>
                </c:pt>
                <c:pt idx="713">
                  <c:v>7503</c:v>
                </c:pt>
                <c:pt idx="714">
                  <c:v>7507</c:v>
                </c:pt>
                <c:pt idx="715">
                  <c:v>7510</c:v>
                </c:pt>
                <c:pt idx="716">
                  <c:v>7512</c:v>
                </c:pt>
                <c:pt idx="717">
                  <c:v>7525</c:v>
                </c:pt>
                <c:pt idx="718">
                  <c:v>7538</c:v>
                </c:pt>
                <c:pt idx="719">
                  <c:v>7539</c:v>
                </c:pt>
                <c:pt idx="720">
                  <c:v>7544</c:v>
                </c:pt>
                <c:pt idx="721">
                  <c:v>7546</c:v>
                </c:pt>
                <c:pt idx="722">
                  <c:v>7549</c:v>
                </c:pt>
                <c:pt idx="723">
                  <c:v>7551</c:v>
                </c:pt>
                <c:pt idx="724">
                  <c:v>7552</c:v>
                </c:pt>
                <c:pt idx="725">
                  <c:v>7556</c:v>
                </c:pt>
                <c:pt idx="726">
                  <c:v>7558</c:v>
                </c:pt>
                <c:pt idx="727">
                  <c:v>7560</c:v>
                </c:pt>
                <c:pt idx="728">
                  <c:v>7577</c:v>
                </c:pt>
                <c:pt idx="729">
                  <c:v>7578</c:v>
                </c:pt>
                <c:pt idx="730">
                  <c:v>7580</c:v>
                </c:pt>
                <c:pt idx="731">
                  <c:v>7589</c:v>
                </c:pt>
                <c:pt idx="732">
                  <c:v>7616</c:v>
                </c:pt>
                <c:pt idx="733">
                  <c:v>7621</c:v>
                </c:pt>
                <c:pt idx="734">
                  <c:v>7643</c:v>
                </c:pt>
                <c:pt idx="735">
                  <c:v>7644</c:v>
                </c:pt>
                <c:pt idx="736">
                  <c:v>7654</c:v>
                </c:pt>
                <c:pt idx="737">
                  <c:v>7661</c:v>
                </c:pt>
                <c:pt idx="738">
                  <c:v>7663</c:v>
                </c:pt>
                <c:pt idx="739">
                  <c:v>7667</c:v>
                </c:pt>
                <c:pt idx="740">
                  <c:v>7673</c:v>
                </c:pt>
                <c:pt idx="741">
                  <c:v>7696</c:v>
                </c:pt>
                <c:pt idx="742">
                  <c:v>7709</c:v>
                </c:pt>
                <c:pt idx="743">
                  <c:v>7728</c:v>
                </c:pt>
                <c:pt idx="744">
                  <c:v>7729</c:v>
                </c:pt>
                <c:pt idx="745">
                  <c:v>7739</c:v>
                </c:pt>
                <c:pt idx="746">
                  <c:v>7742</c:v>
                </c:pt>
                <c:pt idx="747">
                  <c:v>7751</c:v>
                </c:pt>
                <c:pt idx="748">
                  <c:v>7753</c:v>
                </c:pt>
                <c:pt idx="749">
                  <c:v>7789</c:v>
                </c:pt>
                <c:pt idx="750">
                  <c:v>7810</c:v>
                </c:pt>
                <c:pt idx="751">
                  <c:v>7813</c:v>
                </c:pt>
                <c:pt idx="752">
                  <c:v>7828</c:v>
                </c:pt>
                <c:pt idx="753">
                  <c:v>7829</c:v>
                </c:pt>
                <c:pt idx="754">
                  <c:v>7840</c:v>
                </c:pt>
                <c:pt idx="755">
                  <c:v>7869</c:v>
                </c:pt>
                <c:pt idx="756">
                  <c:v>7892</c:v>
                </c:pt>
                <c:pt idx="757">
                  <c:v>7896</c:v>
                </c:pt>
                <c:pt idx="758">
                  <c:v>7922</c:v>
                </c:pt>
                <c:pt idx="759">
                  <c:v>7927</c:v>
                </c:pt>
                <c:pt idx="760">
                  <c:v>7939</c:v>
                </c:pt>
                <c:pt idx="761">
                  <c:v>7943</c:v>
                </c:pt>
                <c:pt idx="762">
                  <c:v>7945</c:v>
                </c:pt>
                <c:pt idx="763">
                  <c:v>7947</c:v>
                </c:pt>
                <c:pt idx="764">
                  <c:v>7948</c:v>
                </c:pt>
                <c:pt idx="765">
                  <c:v>7949</c:v>
                </c:pt>
                <c:pt idx="766">
                  <c:v>7960</c:v>
                </c:pt>
                <c:pt idx="767">
                  <c:v>7970</c:v>
                </c:pt>
                <c:pt idx="768">
                  <c:v>7973</c:v>
                </c:pt>
                <c:pt idx="769">
                  <c:v>7975</c:v>
                </c:pt>
                <c:pt idx="770">
                  <c:v>7979</c:v>
                </c:pt>
                <c:pt idx="771">
                  <c:v>7986</c:v>
                </c:pt>
                <c:pt idx="772">
                  <c:v>8005</c:v>
                </c:pt>
                <c:pt idx="773">
                  <c:v>8015</c:v>
                </c:pt>
                <c:pt idx="774">
                  <c:v>8019</c:v>
                </c:pt>
                <c:pt idx="775">
                  <c:v>8033</c:v>
                </c:pt>
                <c:pt idx="776">
                  <c:v>8045</c:v>
                </c:pt>
                <c:pt idx="777">
                  <c:v>8058</c:v>
                </c:pt>
                <c:pt idx="778">
                  <c:v>8063</c:v>
                </c:pt>
                <c:pt idx="779">
                  <c:v>8068</c:v>
                </c:pt>
                <c:pt idx="780">
                  <c:v>8077</c:v>
                </c:pt>
                <c:pt idx="781">
                  <c:v>8079</c:v>
                </c:pt>
                <c:pt idx="782">
                  <c:v>8089</c:v>
                </c:pt>
                <c:pt idx="783">
                  <c:v>8095</c:v>
                </c:pt>
                <c:pt idx="784">
                  <c:v>8105</c:v>
                </c:pt>
                <c:pt idx="785">
                  <c:v>8108</c:v>
                </c:pt>
                <c:pt idx="786">
                  <c:v>8122</c:v>
                </c:pt>
                <c:pt idx="787">
                  <c:v>8143</c:v>
                </c:pt>
                <c:pt idx="788">
                  <c:v>8145</c:v>
                </c:pt>
                <c:pt idx="789">
                  <c:v>8151</c:v>
                </c:pt>
                <c:pt idx="790">
                  <c:v>8172</c:v>
                </c:pt>
                <c:pt idx="791">
                  <c:v>8190</c:v>
                </c:pt>
                <c:pt idx="792">
                  <c:v>8195</c:v>
                </c:pt>
                <c:pt idx="793">
                  <c:v>8210</c:v>
                </c:pt>
                <c:pt idx="794">
                  <c:v>8225</c:v>
                </c:pt>
                <c:pt idx="795">
                  <c:v>8226</c:v>
                </c:pt>
                <c:pt idx="796">
                  <c:v>8237</c:v>
                </c:pt>
                <c:pt idx="797">
                  <c:v>8238</c:v>
                </c:pt>
                <c:pt idx="798">
                  <c:v>8242</c:v>
                </c:pt>
                <c:pt idx="799">
                  <c:v>8250</c:v>
                </c:pt>
                <c:pt idx="800">
                  <c:v>8261</c:v>
                </c:pt>
                <c:pt idx="801">
                  <c:v>8264</c:v>
                </c:pt>
                <c:pt idx="802">
                  <c:v>8269</c:v>
                </c:pt>
                <c:pt idx="803">
                  <c:v>8300</c:v>
                </c:pt>
                <c:pt idx="804">
                  <c:v>8305</c:v>
                </c:pt>
                <c:pt idx="805">
                  <c:v>8307</c:v>
                </c:pt>
                <c:pt idx="806">
                  <c:v>8310</c:v>
                </c:pt>
                <c:pt idx="807">
                  <c:v>8320</c:v>
                </c:pt>
                <c:pt idx="808">
                  <c:v>8321</c:v>
                </c:pt>
                <c:pt idx="809">
                  <c:v>8343</c:v>
                </c:pt>
                <c:pt idx="810">
                  <c:v>8353</c:v>
                </c:pt>
                <c:pt idx="811">
                  <c:v>8356</c:v>
                </c:pt>
                <c:pt idx="812">
                  <c:v>8396</c:v>
                </c:pt>
                <c:pt idx="813">
                  <c:v>8399</c:v>
                </c:pt>
                <c:pt idx="814">
                  <c:v>8406</c:v>
                </c:pt>
                <c:pt idx="815">
                  <c:v>8408</c:v>
                </c:pt>
                <c:pt idx="816">
                  <c:v>8414</c:v>
                </c:pt>
                <c:pt idx="817">
                  <c:v>8416</c:v>
                </c:pt>
                <c:pt idx="818">
                  <c:v>8425</c:v>
                </c:pt>
                <c:pt idx="819">
                  <c:v>8439</c:v>
                </c:pt>
                <c:pt idx="820">
                  <c:v>8447</c:v>
                </c:pt>
                <c:pt idx="821">
                  <c:v>8451</c:v>
                </c:pt>
                <c:pt idx="822">
                  <c:v>8453</c:v>
                </c:pt>
                <c:pt idx="823">
                  <c:v>8473</c:v>
                </c:pt>
                <c:pt idx="824">
                  <c:v>8477</c:v>
                </c:pt>
                <c:pt idx="825">
                  <c:v>8481</c:v>
                </c:pt>
                <c:pt idx="826">
                  <c:v>8495</c:v>
                </c:pt>
                <c:pt idx="827">
                  <c:v>8501</c:v>
                </c:pt>
                <c:pt idx="828">
                  <c:v>8528</c:v>
                </c:pt>
                <c:pt idx="829">
                  <c:v>8530</c:v>
                </c:pt>
                <c:pt idx="830">
                  <c:v>8552</c:v>
                </c:pt>
                <c:pt idx="831">
                  <c:v>8554</c:v>
                </c:pt>
                <c:pt idx="832">
                  <c:v>8564</c:v>
                </c:pt>
                <c:pt idx="833">
                  <c:v>8567</c:v>
                </c:pt>
                <c:pt idx="834">
                  <c:v>8571</c:v>
                </c:pt>
                <c:pt idx="835">
                  <c:v>8580</c:v>
                </c:pt>
                <c:pt idx="836">
                  <c:v>8581</c:v>
                </c:pt>
                <c:pt idx="837">
                  <c:v>8583</c:v>
                </c:pt>
                <c:pt idx="838">
                  <c:v>8589</c:v>
                </c:pt>
                <c:pt idx="839">
                  <c:v>8593</c:v>
                </c:pt>
                <c:pt idx="840">
                  <c:v>8605</c:v>
                </c:pt>
                <c:pt idx="841">
                  <c:v>8612</c:v>
                </c:pt>
                <c:pt idx="842">
                  <c:v>8616</c:v>
                </c:pt>
                <c:pt idx="843">
                  <c:v>8617</c:v>
                </c:pt>
                <c:pt idx="844">
                  <c:v>8627</c:v>
                </c:pt>
                <c:pt idx="845">
                  <c:v>8628</c:v>
                </c:pt>
                <c:pt idx="846">
                  <c:v>8634</c:v>
                </c:pt>
                <c:pt idx="847">
                  <c:v>8645</c:v>
                </c:pt>
                <c:pt idx="848">
                  <c:v>8646</c:v>
                </c:pt>
                <c:pt idx="849">
                  <c:v>8651</c:v>
                </c:pt>
                <c:pt idx="850">
                  <c:v>8673</c:v>
                </c:pt>
                <c:pt idx="851">
                  <c:v>8674</c:v>
                </c:pt>
                <c:pt idx="852">
                  <c:v>8685</c:v>
                </c:pt>
                <c:pt idx="853">
                  <c:v>8694</c:v>
                </c:pt>
                <c:pt idx="854">
                  <c:v>8703</c:v>
                </c:pt>
                <c:pt idx="855">
                  <c:v>8719</c:v>
                </c:pt>
                <c:pt idx="856">
                  <c:v>8721</c:v>
                </c:pt>
                <c:pt idx="857">
                  <c:v>8729</c:v>
                </c:pt>
                <c:pt idx="858">
                  <c:v>8731</c:v>
                </c:pt>
                <c:pt idx="859">
                  <c:v>8733</c:v>
                </c:pt>
                <c:pt idx="860">
                  <c:v>8738</c:v>
                </c:pt>
                <c:pt idx="861">
                  <c:v>8743</c:v>
                </c:pt>
                <c:pt idx="862">
                  <c:v>8753</c:v>
                </c:pt>
                <c:pt idx="863">
                  <c:v>8756</c:v>
                </c:pt>
                <c:pt idx="864">
                  <c:v>8766</c:v>
                </c:pt>
                <c:pt idx="865">
                  <c:v>8768</c:v>
                </c:pt>
                <c:pt idx="866">
                  <c:v>8770</c:v>
                </c:pt>
                <c:pt idx="867">
                  <c:v>8774</c:v>
                </c:pt>
                <c:pt idx="868">
                  <c:v>8777</c:v>
                </c:pt>
                <c:pt idx="869">
                  <c:v>8793</c:v>
                </c:pt>
                <c:pt idx="870">
                  <c:v>8798</c:v>
                </c:pt>
                <c:pt idx="871">
                  <c:v>8805</c:v>
                </c:pt>
                <c:pt idx="872">
                  <c:v>8815</c:v>
                </c:pt>
                <c:pt idx="873">
                  <c:v>8833</c:v>
                </c:pt>
                <c:pt idx="874">
                  <c:v>8844</c:v>
                </c:pt>
                <c:pt idx="875">
                  <c:v>8864</c:v>
                </c:pt>
                <c:pt idx="876">
                  <c:v>8867</c:v>
                </c:pt>
                <c:pt idx="877">
                  <c:v>8875</c:v>
                </c:pt>
                <c:pt idx="878">
                  <c:v>8876</c:v>
                </c:pt>
                <c:pt idx="879">
                  <c:v>8878</c:v>
                </c:pt>
                <c:pt idx="880">
                  <c:v>8881</c:v>
                </c:pt>
                <c:pt idx="881">
                  <c:v>8888</c:v>
                </c:pt>
                <c:pt idx="882">
                  <c:v>8901</c:v>
                </c:pt>
                <c:pt idx="883">
                  <c:v>8912</c:v>
                </c:pt>
                <c:pt idx="884">
                  <c:v>8923</c:v>
                </c:pt>
                <c:pt idx="885">
                  <c:v>8934</c:v>
                </c:pt>
                <c:pt idx="886">
                  <c:v>8946</c:v>
                </c:pt>
                <c:pt idx="887">
                  <c:v>8952</c:v>
                </c:pt>
                <c:pt idx="888">
                  <c:v>8954</c:v>
                </c:pt>
                <c:pt idx="889">
                  <c:v>8960</c:v>
                </c:pt>
                <c:pt idx="890">
                  <c:v>8961</c:v>
                </c:pt>
                <c:pt idx="891">
                  <c:v>8976</c:v>
                </c:pt>
                <c:pt idx="892">
                  <c:v>8986</c:v>
                </c:pt>
                <c:pt idx="893">
                  <c:v>9017</c:v>
                </c:pt>
                <c:pt idx="894">
                  <c:v>9020</c:v>
                </c:pt>
                <c:pt idx="895">
                  <c:v>9026</c:v>
                </c:pt>
                <c:pt idx="896">
                  <c:v>9028</c:v>
                </c:pt>
                <c:pt idx="897">
                  <c:v>9034</c:v>
                </c:pt>
                <c:pt idx="898">
                  <c:v>9073</c:v>
                </c:pt>
                <c:pt idx="899">
                  <c:v>9113</c:v>
                </c:pt>
                <c:pt idx="900">
                  <c:v>9115</c:v>
                </c:pt>
                <c:pt idx="901">
                  <c:v>9121</c:v>
                </c:pt>
                <c:pt idx="902">
                  <c:v>9122</c:v>
                </c:pt>
                <c:pt idx="903">
                  <c:v>9131</c:v>
                </c:pt>
                <c:pt idx="904">
                  <c:v>9134</c:v>
                </c:pt>
                <c:pt idx="905">
                  <c:v>9141</c:v>
                </c:pt>
                <c:pt idx="906">
                  <c:v>9149</c:v>
                </c:pt>
                <c:pt idx="907">
                  <c:v>9163</c:v>
                </c:pt>
                <c:pt idx="908">
                  <c:v>9179</c:v>
                </c:pt>
                <c:pt idx="909">
                  <c:v>9183</c:v>
                </c:pt>
                <c:pt idx="910">
                  <c:v>9239</c:v>
                </c:pt>
                <c:pt idx="911">
                  <c:v>9256</c:v>
                </c:pt>
                <c:pt idx="912">
                  <c:v>9257</c:v>
                </c:pt>
                <c:pt idx="913">
                  <c:v>9258</c:v>
                </c:pt>
                <c:pt idx="914">
                  <c:v>9259</c:v>
                </c:pt>
                <c:pt idx="915">
                  <c:v>9267</c:v>
                </c:pt>
                <c:pt idx="916">
                  <c:v>9278</c:v>
                </c:pt>
                <c:pt idx="917">
                  <c:v>9290</c:v>
                </c:pt>
                <c:pt idx="918">
                  <c:v>9294</c:v>
                </c:pt>
                <c:pt idx="919">
                  <c:v>9298</c:v>
                </c:pt>
                <c:pt idx="920">
                  <c:v>9308</c:v>
                </c:pt>
                <c:pt idx="921">
                  <c:v>9332</c:v>
                </c:pt>
                <c:pt idx="922">
                  <c:v>9333</c:v>
                </c:pt>
                <c:pt idx="923">
                  <c:v>9353</c:v>
                </c:pt>
                <c:pt idx="924">
                  <c:v>9354</c:v>
                </c:pt>
                <c:pt idx="925">
                  <c:v>9363</c:v>
                </c:pt>
                <c:pt idx="926">
                  <c:v>9372</c:v>
                </c:pt>
                <c:pt idx="927">
                  <c:v>9374</c:v>
                </c:pt>
                <c:pt idx="928">
                  <c:v>9385</c:v>
                </c:pt>
                <c:pt idx="929">
                  <c:v>9389</c:v>
                </c:pt>
                <c:pt idx="930">
                  <c:v>9398</c:v>
                </c:pt>
                <c:pt idx="931">
                  <c:v>9399</c:v>
                </c:pt>
                <c:pt idx="932">
                  <c:v>9404</c:v>
                </c:pt>
                <c:pt idx="933">
                  <c:v>9408</c:v>
                </c:pt>
                <c:pt idx="934">
                  <c:v>9413</c:v>
                </c:pt>
                <c:pt idx="935">
                  <c:v>9417</c:v>
                </c:pt>
                <c:pt idx="936">
                  <c:v>9418</c:v>
                </c:pt>
                <c:pt idx="937">
                  <c:v>9430</c:v>
                </c:pt>
                <c:pt idx="938">
                  <c:v>9439</c:v>
                </c:pt>
                <c:pt idx="939">
                  <c:v>9469</c:v>
                </c:pt>
                <c:pt idx="940">
                  <c:v>9470</c:v>
                </c:pt>
                <c:pt idx="941">
                  <c:v>9499</c:v>
                </c:pt>
                <c:pt idx="942">
                  <c:v>9500</c:v>
                </c:pt>
                <c:pt idx="943">
                  <c:v>9503</c:v>
                </c:pt>
                <c:pt idx="944">
                  <c:v>9505</c:v>
                </c:pt>
                <c:pt idx="945">
                  <c:v>9507</c:v>
                </c:pt>
                <c:pt idx="946">
                  <c:v>9509</c:v>
                </c:pt>
                <c:pt idx="947">
                  <c:v>9514</c:v>
                </c:pt>
                <c:pt idx="948">
                  <c:v>9520</c:v>
                </c:pt>
                <c:pt idx="949">
                  <c:v>9528</c:v>
                </c:pt>
                <c:pt idx="950">
                  <c:v>9537</c:v>
                </c:pt>
                <c:pt idx="951">
                  <c:v>9538</c:v>
                </c:pt>
                <c:pt idx="952">
                  <c:v>9555</c:v>
                </c:pt>
                <c:pt idx="953">
                  <c:v>9564</c:v>
                </c:pt>
                <c:pt idx="954">
                  <c:v>9575</c:v>
                </c:pt>
                <c:pt idx="955">
                  <c:v>9593</c:v>
                </c:pt>
                <c:pt idx="956">
                  <c:v>9594</c:v>
                </c:pt>
                <c:pt idx="957">
                  <c:v>9597</c:v>
                </c:pt>
                <c:pt idx="958">
                  <c:v>9609</c:v>
                </c:pt>
                <c:pt idx="959">
                  <c:v>9618</c:v>
                </c:pt>
                <c:pt idx="960">
                  <c:v>9628</c:v>
                </c:pt>
                <c:pt idx="961">
                  <c:v>9630</c:v>
                </c:pt>
                <c:pt idx="962">
                  <c:v>9635</c:v>
                </c:pt>
                <c:pt idx="963">
                  <c:v>9644</c:v>
                </c:pt>
                <c:pt idx="964">
                  <c:v>9664</c:v>
                </c:pt>
                <c:pt idx="965">
                  <c:v>9688</c:v>
                </c:pt>
                <c:pt idx="966">
                  <c:v>9693</c:v>
                </c:pt>
                <c:pt idx="967">
                  <c:v>9695</c:v>
                </c:pt>
                <c:pt idx="968">
                  <c:v>9700</c:v>
                </c:pt>
                <c:pt idx="969">
                  <c:v>9701</c:v>
                </c:pt>
                <c:pt idx="970">
                  <c:v>9703</c:v>
                </c:pt>
                <c:pt idx="971">
                  <c:v>9710</c:v>
                </c:pt>
                <c:pt idx="972">
                  <c:v>9734</c:v>
                </c:pt>
                <c:pt idx="973">
                  <c:v>9748</c:v>
                </c:pt>
                <c:pt idx="974">
                  <c:v>9770</c:v>
                </c:pt>
                <c:pt idx="975">
                  <c:v>9785</c:v>
                </c:pt>
                <c:pt idx="976">
                  <c:v>9800</c:v>
                </c:pt>
                <c:pt idx="977">
                  <c:v>9803</c:v>
                </c:pt>
                <c:pt idx="978">
                  <c:v>9814</c:v>
                </c:pt>
                <c:pt idx="979">
                  <c:v>9820</c:v>
                </c:pt>
                <c:pt idx="980">
                  <c:v>9822</c:v>
                </c:pt>
                <c:pt idx="981">
                  <c:v>9832</c:v>
                </c:pt>
                <c:pt idx="982">
                  <c:v>9846</c:v>
                </c:pt>
                <c:pt idx="983">
                  <c:v>9857</c:v>
                </c:pt>
                <c:pt idx="984">
                  <c:v>9861</c:v>
                </c:pt>
                <c:pt idx="985">
                  <c:v>9866</c:v>
                </c:pt>
                <c:pt idx="986">
                  <c:v>9879</c:v>
                </c:pt>
                <c:pt idx="987">
                  <c:v>9908</c:v>
                </c:pt>
                <c:pt idx="988">
                  <c:v>9914</c:v>
                </c:pt>
                <c:pt idx="989">
                  <c:v>9916</c:v>
                </c:pt>
                <c:pt idx="990">
                  <c:v>9918</c:v>
                </c:pt>
                <c:pt idx="991">
                  <c:v>9934</c:v>
                </c:pt>
                <c:pt idx="992">
                  <c:v>9936</c:v>
                </c:pt>
                <c:pt idx="993">
                  <c:v>9942</c:v>
                </c:pt>
                <c:pt idx="994">
                  <c:v>9957</c:v>
                </c:pt>
                <c:pt idx="995">
                  <c:v>9959</c:v>
                </c:pt>
                <c:pt idx="996">
                  <c:v>9966</c:v>
                </c:pt>
                <c:pt idx="997">
                  <c:v>9973</c:v>
                </c:pt>
                <c:pt idx="998">
                  <c:v>9990</c:v>
                </c:pt>
                <c:pt idx="999">
                  <c:v>9996</c:v>
                </c:pt>
              </c:strCache>
            </c:strRef>
          </c:cat>
          <c:val>
            <c:numRef>
              <c:f>'User Engagement Metrics '!$D$14:$D$1014</c:f>
              <c:numCache>
                <c:formatCode>General</c:formatCode>
                <c:ptCount val="1000"/>
                <c:pt idx="0">
                  <c:v>41</c:v>
                </c:pt>
                <c:pt idx="1">
                  <c:v>43</c:v>
                </c:pt>
                <c:pt idx="2">
                  <c:v>74</c:v>
                </c:pt>
                <c:pt idx="3">
                  <c:v>44</c:v>
                </c:pt>
                <c:pt idx="4">
                  <c:v>7</c:v>
                </c:pt>
                <c:pt idx="5">
                  <c:v>57</c:v>
                </c:pt>
                <c:pt idx="6">
                  <c:v>60</c:v>
                </c:pt>
                <c:pt idx="7">
                  <c:v>95</c:v>
                </c:pt>
                <c:pt idx="8">
                  <c:v>1</c:v>
                </c:pt>
                <c:pt idx="9">
                  <c:v>98</c:v>
                </c:pt>
                <c:pt idx="10">
                  <c:v>4</c:v>
                </c:pt>
                <c:pt idx="11">
                  <c:v>3</c:v>
                </c:pt>
                <c:pt idx="12">
                  <c:v>18</c:v>
                </c:pt>
                <c:pt idx="13">
                  <c:v>86</c:v>
                </c:pt>
                <c:pt idx="14">
                  <c:v>18</c:v>
                </c:pt>
                <c:pt idx="15">
                  <c:v>43</c:v>
                </c:pt>
                <c:pt idx="16">
                  <c:v>46</c:v>
                </c:pt>
                <c:pt idx="17">
                  <c:v>33</c:v>
                </c:pt>
                <c:pt idx="18">
                  <c:v>50</c:v>
                </c:pt>
                <c:pt idx="19">
                  <c:v>37</c:v>
                </c:pt>
                <c:pt idx="20">
                  <c:v>78</c:v>
                </c:pt>
                <c:pt idx="21">
                  <c:v>11</c:v>
                </c:pt>
                <c:pt idx="22">
                  <c:v>48</c:v>
                </c:pt>
                <c:pt idx="23">
                  <c:v>44</c:v>
                </c:pt>
                <c:pt idx="24">
                  <c:v>85</c:v>
                </c:pt>
                <c:pt idx="25">
                  <c:v>56</c:v>
                </c:pt>
                <c:pt idx="26">
                  <c:v>98</c:v>
                </c:pt>
                <c:pt idx="27">
                  <c:v>7</c:v>
                </c:pt>
                <c:pt idx="28">
                  <c:v>63</c:v>
                </c:pt>
                <c:pt idx="29">
                  <c:v>100</c:v>
                </c:pt>
                <c:pt idx="30">
                  <c:v>68</c:v>
                </c:pt>
                <c:pt idx="31">
                  <c:v>13</c:v>
                </c:pt>
                <c:pt idx="32">
                  <c:v>30</c:v>
                </c:pt>
                <c:pt idx="33">
                  <c:v>64</c:v>
                </c:pt>
                <c:pt idx="34">
                  <c:v>40</c:v>
                </c:pt>
                <c:pt idx="35">
                  <c:v>81</c:v>
                </c:pt>
                <c:pt idx="36">
                  <c:v>10</c:v>
                </c:pt>
                <c:pt idx="37">
                  <c:v>92</c:v>
                </c:pt>
                <c:pt idx="38">
                  <c:v>42</c:v>
                </c:pt>
                <c:pt idx="39">
                  <c:v>12</c:v>
                </c:pt>
                <c:pt idx="40">
                  <c:v>29</c:v>
                </c:pt>
                <c:pt idx="41">
                  <c:v>23</c:v>
                </c:pt>
                <c:pt idx="42">
                  <c:v>47</c:v>
                </c:pt>
                <c:pt idx="43">
                  <c:v>31</c:v>
                </c:pt>
                <c:pt idx="44">
                  <c:v>71</c:v>
                </c:pt>
                <c:pt idx="45">
                  <c:v>39</c:v>
                </c:pt>
                <c:pt idx="46">
                  <c:v>96</c:v>
                </c:pt>
                <c:pt idx="47">
                  <c:v>54</c:v>
                </c:pt>
                <c:pt idx="48">
                  <c:v>88</c:v>
                </c:pt>
                <c:pt idx="49">
                  <c:v>55</c:v>
                </c:pt>
                <c:pt idx="50">
                  <c:v>4</c:v>
                </c:pt>
                <c:pt idx="51">
                  <c:v>3</c:v>
                </c:pt>
                <c:pt idx="52">
                  <c:v>68</c:v>
                </c:pt>
                <c:pt idx="53">
                  <c:v>38</c:v>
                </c:pt>
                <c:pt idx="54">
                  <c:v>0</c:v>
                </c:pt>
                <c:pt idx="55">
                  <c:v>78</c:v>
                </c:pt>
                <c:pt idx="56">
                  <c:v>73</c:v>
                </c:pt>
                <c:pt idx="57">
                  <c:v>96</c:v>
                </c:pt>
                <c:pt idx="58">
                  <c:v>57</c:v>
                </c:pt>
                <c:pt idx="59">
                  <c:v>53</c:v>
                </c:pt>
                <c:pt idx="60">
                  <c:v>71</c:v>
                </c:pt>
                <c:pt idx="61">
                  <c:v>97</c:v>
                </c:pt>
                <c:pt idx="62">
                  <c:v>48</c:v>
                </c:pt>
                <c:pt idx="63">
                  <c:v>78</c:v>
                </c:pt>
                <c:pt idx="64">
                  <c:v>82</c:v>
                </c:pt>
                <c:pt idx="65">
                  <c:v>65</c:v>
                </c:pt>
                <c:pt idx="66">
                  <c:v>97</c:v>
                </c:pt>
                <c:pt idx="67">
                  <c:v>43</c:v>
                </c:pt>
                <c:pt idx="68">
                  <c:v>57</c:v>
                </c:pt>
                <c:pt idx="69">
                  <c:v>64</c:v>
                </c:pt>
                <c:pt idx="70">
                  <c:v>52</c:v>
                </c:pt>
                <c:pt idx="71">
                  <c:v>63</c:v>
                </c:pt>
                <c:pt idx="72">
                  <c:v>37</c:v>
                </c:pt>
                <c:pt idx="73">
                  <c:v>27</c:v>
                </c:pt>
                <c:pt idx="74">
                  <c:v>91</c:v>
                </c:pt>
                <c:pt idx="75">
                  <c:v>58</c:v>
                </c:pt>
                <c:pt idx="76">
                  <c:v>17</c:v>
                </c:pt>
                <c:pt idx="77">
                  <c:v>19</c:v>
                </c:pt>
                <c:pt idx="78">
                  <c:v>13</c:v>
                </c:pt>
                <c:pt idx="79">
                  <c:v>65</c:v>
                </c:pt>
                <c:pt idx="80">
                  <c:v>6</c:v>
                </c:pt>
                <c:pt idx="81">
                  <c:v>100</c:v>
                </c:pt>
                <c:pt idx="82">
                  <c:v>21</c:v>
                </c:pt>
                <c:pt idx="83">
                  <c:v>51</c:v>
                </c:pt>
                <c:pt idx="84">
                  <c:v>91</c:v>
                </c:pt>
                <c:pt idx="85">
                  <c:v>97</c:v>
                </c:pt>
                <c:pt idx="86">
                  <c:v>46</c:v>
                </c:pt>
                <c:pt idx="87">
                  <c:v>67</c:v>
                </c:pt>
                <c:pt idx="88">
                  <c:v>100</c:v>
                </c:pt>
                <c:pt idx="89">
                  <c:v>60</c:v>
                </c:pt>
                <c:pt idx="90">
                  <c:v>56</c:v>
                </c:pt>
                <c:pt idx="91">
                  <c:v>9</c:v>
                </c:pt>
                <c:pt idx="92">
                  <c:v>59</c:v>
                </c:pt>
                <c:pt idx="93">
                  <c:v>39</c:v>
                </c:pt>
                <c:pt idx="94">
                  <c:v>26</c:v>
                </c:pt>
                <c:pt idx="95">
                  <c:v>50</c:v>
                </c:pt>
                <c:pt idx="96">
                  <c:v>83</c:v>
                </c:pt>
                <c:pt idx="97">
                  <c:v>89</c:v>
                </c:pt>
                <c:pt idx="98">
                  <c:v>84</c:v>
                </c:pt>
                <c:pt idx="99">
                  <c:v>80</c:v>
                </c:pt>
                <c:pt idx="100">
                  <c:v>60</c:v>
                </c:pt>
                <c:pt idx="101">
                  <c:v>3</c:v>
                </c:pt>
                <c:pt idx="102">
                  <c:v>86</c:v>
                </c:pt>
                <c:pt idx="103">
                  <c:v>92</c:v>
                </c:pt>
                <c:pt idx="104">
                  <c:v>33</c:v>
                </c:pt>
                <c:pt idx="105">
                  <c:v>87</c:v>
                </c:pt>
                <c:pt idx="106">
                  <c:v>46</c:v>
                </c:pt>
                <c:pt idx="107">
                  <c:v>41</c:v>
                </c:pt>
                <c:pt idx="108">
                  <c:v>3</c:v>
                </c:pt>
                <c:pt idx="109">
                  <c:v>4</c:v>
                </c:pt>
                <c:pt idx="110">
                  <c:v>32</c:v>
                </c:pt>
                <c:pt idx="111">
                  <c:v>64</c:v>
                </c:pt>
                <c:pt idx="112">
                  <c:v>48</c:v>
                </c:pt>
                <c:pt idx="113">
                  <c:v>50</c:v>
                </c:pt>
                <c:pt idx="114">
                  <c:v>50</c:v>
                </c:pt>
                <c:pt idx="115">
                  <c:v>81</c:v>
                </c:pt>
                <c:pt idx="116">
                  <c:v>59</c:v>
                </c:pt>
                <c:pt idx="117">
                  <c:v>14</c:v>
                </c:pt>
                <c:pt idx="118">
                  <c:v>71</c:v>
                </c:pt>
                <c:pt idx="119">
                  <c:v>49</c:v>
                </c:pt>
                <c:pt idx="120">
                  <c:v>36</c:v>
                </c:pt>
                <c:pt idx="121">
                  <c:v>53</c:v>
                </c:pt>
                <c:pt idx="122">
                  <c:v>81</c:v>
                </c:pt>
                <c:pt idx="123">
                  <c:v>67</c:v>
                </c:pt>
                <c:pt idx="124">
                  <c:v>48</c:v>
                </c:pt>
                <c:pt idx="125">
                  <c:v>32</c:v>
                </c:pt>
                <c:pt idx="126">
                  <c:v>16</c:v>
                </c:pt>
                <c:pt idx="127">
                  <c:v>24</c:v>
                </c:pt>
                <c:pt idx="128">
                  <c:v>24</c:v>
                </c:pt>
                <c:pt idx="129">
                  <c:v>45</c:v>
                </c:pt>
                <c:pt idx="130">
                  <c:v>67</c:v>
                </c:pt>
                <c:pt idx="131">
                  <c:v>43</c:v>
                </c:pt>
                <c:pt idx="132">
                  <c:v>7</c:v>
                </c:pt>
                <c:pt idx="133">
                  <c:v>14</c:v>
                </c:pt>
                <c:pt idx="134">
                  <c:v>95</c:v>
                </c:pt>
                <c:pt idx="135">
                  <c:v>90</c:v>
                </c:pt>
                <c:pt idx="136">
                  <c:v>17</c:v>
                </c:pt>
                <c:pt idx="137">
                  <c:v>94</c:v>
                </c:pt>
                <c:pt idx="138">
                  <c:v>76</c:v>
                </c:pt>
                <c:pt idx="139">
                  <c:v>81</c:v>
                </c:pt>
                <c:pt idx="140">
                  <c:v>62</c:v>
                </c:pt>
                <c:pt idx="141">
                  <c:v>68</c:v>
                </c:pt>
                <c:pt idx="142">
                  <c:v>22</c:v>
                </c:pt>
                <c:pt idx="143">
                  <c:v>50</c:v>
                </c:pt>
                <c:pt idx="144">
                  <c:v>6</c:v>
                </c:pt>
                <c:pt idx="145">
                  <c:v>84</c:v>
                </c:pt>
                <c:pt idx="146">
                  <c:v>66</c:v>
                </c:pt>
                <c:pt idx="147">
                  <c:v>95</c:v>
                </c:pt>
                <c:pt idx="148">
                  <c:v>100</c:v>
                </c:pt>
                <c:pt idx="149">
                  <c:v>82</c:v>
                </c:pt>
                <c:pt idx="150">
                  <c:v>94</c:v>
                </c:pt>
                <c:pt idx="151">
                  <c:v>75</c:v>
                </c:pt>
                <c:pt idx="152">
                  <c:v>36</c:v>
                </c:pt>
                <c:pt idx="153">
                  <c:v>63</c:v>
                </c:pt>
                <c:pt idx="154">
                  <c:v>99</c:v>
                </c:pt>
                <c:pt idx="155">
                  <c:v>56</c:v>
                </c:pt>
                <c:pt idx="156">
                  <c:v>76</c:v>
                </c:pt>
                <c:pt idx="157">
                  <c:v>75</c:v>
                </c:pt>
                <c:pt idx="158">
                  <c:v>19</c:v>
                </c:pt>
                <c:pt idx="159">
                  <c:v>84</c:v>
                </c:pt>
                <c:pt idx="160">
                  <c:v>57</c:v>
                </c:pt>
                <c:pt idx="161">
                  <c:v>75</c:v>
                </c:pt>
                <c:pt idx="162">
                  <c:v>76</c:v>
                </c:pt>
                <c:pt idx="163">
                  <c:v>49</c:v>
                </c:pt>
                <c:pt idx="164">
                  <c:v>85</c:v>
                </c:pt>
                <c:pt idx="165">
                  <c:v>73</c:v>
                </c:pt>
                <c:pt idx="166">
                  <c:v>94</c:v>
                </c:pt>
                <c:pt idx="167">
                  <c:v>43</c:v>
                </c:pt>
                <c:pt idx="168">
                  <c:v>89</c:v>
                </c:pt>
                <c:pt idx="169">
                  <c:v>11</c:v>
                </c:pt>
                <c:pt idx="170">
                  <c:v>37</c:v>
                </c:pt>
                <c:pt idx="171">
                  <c:v>99</c:v>
                </c:pt>
                <c:pt idx="172">
                  <c:v>54</c:v>
                </c:pt>
                <c:pt idx="173">
                  <c:v>34</c:v>
                </c:pt>
                <c:pt idx="174">
                  <c:v>21</c:v>
                </c:pt>
                <c:pt idx="175">
                  <c:v>67</c:v>
                </c:pt>
                <c:pt idx="176">
                  <c:v>0</c:v>
                </c:pt>
                <c:pt idx="177">
                  <c:v>17</c:v>
                </c:pt>
                <c:pt idx="178">
                  <c:v>41</c:v>
                </c:pt>
                <c:pt idx="179">
                  <c:v>20</c:v>
                </c:pt>
                <c:pt idx="180">
                  <c:v>87</c:v>
                </c:pt>
                <c:pt idx="181">
                  <c:v>98</c:v>
                </c:pt>
                <c:pt idx="182">
                  <c:v>53</c:v>
                </c:pt>
                <c:pt idx="183">
                  <c:v>4</c:v>
                </c:pt>
                <c:pt idx="184">
                  <c:v>29</c:v>
                </c:pt>
                <c:pt idx="185">
                  <c:v>15</c:v>
                </c:pt>
                <c:pt idx="186">
                  <c:v>60</c:v>
                </c:pt>
                <c:pt idx="187">
                  <c:v>87</c:v>
                </c:pt>
                <c:pt idx="188">
                  <c:v>42</c:v>
                </c:pt>
                <c:pt idx="189">
                  <c:v>14</c:v>
                </c:pt>
                <c:pt idx="190">
                  <c:v>2</c:v>
                </c:pt>
                <c:pt idx="191">
                  <c:v>28</c:v>
                </c:pt>
                <c:pt idx="192">
                  <c:v>21</c:v>
                </c:pt>
                <c:pt idx="193">
                  <c:v>98</c:v>
                </c:pt>
                <c:pt idx="194">
                  <c:v>39</c:v>
                </c:pt>
                <c:pt idx="195">
                  <c:v>34</c:v>
                </c:pt>
                <c:pt idx="196">
                  <c:v>14</c:v>
                </c:pt>
                <c:pt idx="197">
                  <c:v>80</c:v>
                </c:pt>
                <c:pt idx="198">
                  <c:v>89</c:v>
                </c:pt>
                <c:pt idx="199">
                  <c:v>65</c:v>
                </c:pt>
                <c:pt idx="200">
                  <c:v>66</c:v>
                </c:pt>
                <c:pt idx="201">
                  <c:v>6</c:v>
                </c:pt>
                <c:pt idx="202">
                  <c:v>24</c:v>
                </c:pt>
                <c:pt idx="203">
                  <c:v>1</c:v>
                </c:pt>
                <c:pt idx="204">
                  <c:v>28</c:v>
                </c:pt>
                <c:pt idx="205">
                  <c:v>64</c:v>
                </c:pt>
                <c:pt idx="206">
                  <c:v>38</c:v>
                </c:pt>
                <c:pt idx="207">
                  <c:v>85</c:v>
                </c:pt>
                <c:pt idx="208">
                  <c:v>18</c:v>
                </c:pt>
                <c:pt idx="209">
                  <c:v>87</c:v>
                </c:pt>
                <c:pt idx="210">
                  <c:v>42</c:v>
                </c:pt>
                <c:pt idx="211">
                  <c:v>3</c:v>
                </c:pt>
                <c:pt idx="212">
                  <c:v>4</c:v>
                </c:pt>
                <c:pt idx="213">
                  <c:v>97</c:v>
                </c:pt>
                <c:pt idx="214">
                  <c:v>11</c:v>
                </c:pt>
                <c:pt idx="215">
                  <c:v>50</c:v>
                </c:pt>
                <c:pt idx="216">
                  <c:v>73</c:v>
                </c:pt>
                <c:pt idx="217">
                  <c:v>12</c:v>
                </c:pt>
                <c:pt idx="218">
                  <c:v>57</c:v>
                </c:pt>
                <c:pt idx="219">
                  <c:v>4</c:v>
                </c:pt>
                <c:pt idx="220">
                  <c:v>80</c:v>
                </c:pt>
                <c:pt idx="221">
                  <c:v>3</c:v>
                </c:pt>
                <c:pt idx="222">
                  <c:v>52</c:v>
                </c:pt>
                <c:pt idx="223">
                  <c:v>95</c:v>
                </c:pt>
                <c:pt idx="224">
                  <c:v>36</c:v>
                </c:pt>
                <c:pt idx="225">
                  <c:v>52</c:v>
                </c:pt>
                <c:pt idx="226">
                  <c:v>49</c:v>
                </c:pt>
                <c:pt idx="227">
                  <c:v>8</c:v>
                </c:pt>
                <c:pt idx="228">
                  <c:v>44</c:v>
                </c:pt>
                <c:pt idx="229">
                  <c:v>73</c:v>
                </c:pt>
                <c:pt idx="230">
                  <c:v>32</c:v>
                </c:pt>
                <c:pt idx="231">
                  <c:v>27</c:v>
                </c:pt>
                <c:pt idx="232">
                  <c:v>23</c:v>
                </c:pt>
                <c:pt idx="233">
                  <c:v>89</c:v>
                </c:pt>
                <c:pt idx="234">
                  <c:v>13</c:v>
                </c:pt>
                <c:pt idx="235">
                  <c:v>11</c:v>
                </c:pt>
                <c:pt idx="236">
                  <c:v>78</c:v>
                </c:pt>
                <c:pt idx="237">
                  <c:v>12</c:v>
                </c:pt>
                <c:pt idx="238">
                  <c:v>52</c:v>
                </c:pt>
                <c:pt idx="239">
                  <c:v>100</c:v>
                </c:pt>
                <c:pt idx="240">
                  <c:v>16</c:v>
                </c:pt>
                <c:pt idx="241">
                  <c:v>67</c:v>
                </c:pt>
                <c:pt idx="242">
                  <c:v>76</c:v>
                </c:pt>
                <c:pt idx="243">
                  <c:v>59</c:v>
                </c:pt>
                <c:pt idx="244">
                  <c:v>52</c:v>
                </c:pt>
                <c:pt idx="245">
                  <c:v>6</c:v>
                </c:pt>
                <c:pt idx="246">
                  <c:v>79</c:v>
                </c:pt>
                <c:pt idx="247">
                  <c:v>52</c:v>
                </c:pt>
                <c:pt idx="248">
                  <c:v>84</c:v>
                </c:pt>
                <c:pt idx="249">
                  <c:v>98</c:v>
                </c:pt>
                <c:pt idx="250">
                  <c:v>3</c:v>
                </c:pt>
                <c:pt idx="251">
                  <c:v>20</c:v>
                </c:pt>
                <c:pt idx="252">
                  <c:v>71</c:v>
                </c:pt>
                <c:pt idx="253">
                  <c:v>72</c:v>
                </c:pt>
                <c:pt idx="254">
                  <c:v>36</c:v>
                </c:pt>
                <c:pt idx="255">
                  <c:v>42</c:v>
                </c:pt>
                <c:pt idx="256">
                  <c:v>45</c:v>
                </c:pt>
                <c:pt idx="257">
                  <c:v>57</c:v>
                </c:pt>
                <c:pt idx="258">
                  <c:v>47</c:v>
                </c:pt>
                <c:pt idx="259">
                  <c:v>61</c:v>
                </c:pt>
                <c:pt idx="260">
                  <c:v>58</c:v>
                </c:pt>
                <c:pt idx="261">
                  <c:v>32</c:v>
                </c:pt>
                <c:pt idx="262">
                  <c:v>11</c:v>
                </c:pt>
                <c:pt idx="263">
                  <c:v>66</c:v>
                </c:pt>
                <c:pt idx="264">
                  <c:v>6</c:v>
                </c:pt>
                <c:pt idx="265">
                  <c:v>88</c:v>
                </c:pt>
                <c:pt idx="266">
                  <c:v>95</c:v>
                </c:pt>
                <c:pt idx="267">
                  <c:v>96</c:v>
                </c:pt>
                <c:pt idx="268">
                  <c:v>44</c:v>
                </c:pt>
                <c:pt idx="269">
                  <c:v>79</c:v>
                </c:pt>
                <c:pt idx="270">
                  <c:v>79</c:v>
                </c:pt>
                <c:pt idx="271">
                  <c:v>82</c:v>
                </c:pt>
                <c:pt idx="272">
                  <c:v>56</c:v>
                </c:pt>
                <c:pt idx="273">
                  <c:v>33</c:v>
                </c:pt>
                <c:pt idx="274">
                  <c:v>3</c:v>
                </c:pt>
                <c:pt idx="275">
                  <c:v>0</c:v>
                </c:pt>
                <c:pt idx="276">
                  <c:v>82</c:v>
                </c:pt>
                <c:pt idx="277">
                  <c:v>10</c:v>
                </c:pt>
                <c:pt idx="278">
                  <c:v>96</c:v>
                </c:pt>
                <c:pt idx="279">
                  <c:v>65</c:v>
                </c:pt>
                <c:pt idx="280">
                  <c:v>100</c:v>
                </c:pt>
                <c:pt idx="281">
                  <c:v>55</c:v>
                </c:pt>
                <c:pt idx="282">
                  <c:v>41</c:v>
                </c:pt>
                <c:pt idx="283">
                  <c:v>86</c:v>
                </c:pt>
                <c:pt idx="284">
                  <c:v>18</c:v>
                </c:pt>
                <c:pt idx="285">
                  <c:v>60</c:v>
                </c:pt>
                <c:pt idx="286">
                  <c:v>92</c:v>
                </c:pt>
                <c:pt idx="287">
                  <c:v>84</c:v>
                </c:pt>
                <c:pt idx="288">
                  <c:v>65</c:v>
                </c:pt>
                <c:pt idx="289">
                  <c:v>98</c:v>
                </c:pt>
                <c:pt idx="290">
                  <c:v>27</c:v>
                </c:pt>
                <c:pt idx="291">
                  <c:v>71</c:v>
                </c:pt>
                <c:pt idx="292">
                  <c:v>91</c:v>
                </c:pt>
                <c:pt idx="293">
                  <c:v>84</c:v>
                </c:pt>
                <c:pt idx="294">
                  <c:v>32</c:v>
                </c:pt>
                <c:pt idx="295">
                  <c:v>33</c:v>
                </c:pt>
                <c:pt idx="296">
                  <c:v>11</c:v>
                </c:pt>
                <c:pt idx="297">
                  <c:v>57</c:v>
                </c:pt>
                <c:pt idx="298">
                  <c:v>87</c:v>
                </c:pt>
                <c:pt idx="299">
                  <c:v>27</c:v>
                </c:pt>
                <c:pt idx="300">
                  <c:v>98</c:v>
                </c:pt>
                <c:pt idx="301">
                  <c:v>66</c:v>
                </c:pt>
                <c:pt idx="302">
                  <c:v>34</c:v>
                </c:pt>
                <c:pt idx="303">
                  <c:v>89</c:v>
                </c:pt>
                <c:pt idx="304">
                  <c:v>50</c:v>
                </c:pt>
                <c:pt idx="305">
                  <c:v>21</c:v>
                </c:pt>
                <c:pt idx="306">
                  <c:v>85</c:v>
                </c:pt>
                <c:pt idx="307">
                  <c:v>87</c:v>
                </c:pt>
                <c:pt idx="308">
                  <c:v>30</c:v>
                </c:pt>
                <c:pt idx="309">
                  <c:v>29</c:v>
                </c:pt>
                <c:pt idx="310">
                  <c:v>90</c:v>
                </c:pt>
                <c:pt idx="311">
                  <c:v>88</c:v>
                </c:pt>
                <c:pt idx="312">
                  <c:v>83</c:v>
                </c:pt>
                <c:pt idx="313">
                  <c:v>88</c:v>
                </c:pt>
                <c:pt idx="314">
                  <c:v>88</c:v>
                </c:pt>
                <c:pt idx="315">
                  <c:v>58</c:v>
                </c:pt>
                <c:pt idx="316">
                  <c:v>68</c:v>
                </c:pt>
                <c:pt idx="317">
                  <c:v>90</c:v>
                </c:pt>
                <c:pt idx="318">
                  <c:v>22</c:v>
                </c:pt>
                <c:pt idx="319">
                  <c:v>77</c:v>
                </c:pt>
                <c:pt idx="320">
                  <c:v>40</c:v>
                </c:pt>
                <c:pt idx="321">
                  <c:v>61</c:v>
                </c:pt>
                <c:pt idx="322">
                  <c:v>89</c:v>
                </c:pt>
                <c:pt idx="323">
                  <c:v>70</c:v>
                </c:pt>
                <c:pt idx="324">
                  <c:v>99</c:v>
                </c:pt>
                <c:pt idx="325">
                  <c:v>92</c:v>
                </c:pt>
                <c:pt idx="326">
                  <c:v>29</c:v>
                </c:pt>
                <c:pt idx="327">
                  <c:v>56</c:v>
                </c:pt>
                <c:pt idx="328">
                  <c:v>59</c:v>
                </c:pt>
                <c:pt idx="329">
                  <c:v>45</c:v>
                </c:pt>
                <c:pt idx="330">
                  <c:v>82</c:v>
                </c:pt>
                <c:pt idx="331">
                  <c:v>7</c:v>
                </c:pt>
                <c:pt idx="332">
                  <c:v>85</c:v>
                </c:pt>
                <c:pt idx="333">
                  <c:v>82</c:v>
                </c:pt>
                <c:pt idx="334">
                  <c:v>66</c:v>
                </c:pt>
                <c:pt idx="335">
                  <c:v>22</c:v>
                </c:pt>
                <c:pt idx="336">
                  <c:v>30</c:v>
                </c:pt>
                <c:pt idx="337">
                  <c:v>55</c:v>
                </c:pt>
                <c:pt idx="338">
                  <c:v>78</c:v>
                </c:pt>
                <c:pt idx="339">
                  <c:v>42</c:v>
                </c:pt>
                <c:pt idx="340">
                  <c:v>43</c:v>
                </c:pt>
                <c:pt idx="341">
                  <c:v>60</c:v>
                </c:pt>
                <c:pt idx="342">
                  <c:v>31</c:v>
                </c:pt>
                <c:pt idx="343">
                  <c:v>20</c:v>
                </c:pt>
                <c:pt idx="344">
                  <c:v>25</c:v>
                </c:pt>
                <c:pt idx="345">
                  <c:v>93</c:v>
                </c:pt>
                <c:pt idx="346">
                  <c:v>61</c:v>
                </c:pt>
                <c:pt idx="347">
                  <c:v>99</c:v>
                </c:pt>
                <c:pt idx="348">
                  <c:v>59</c:v>
                </c:pt>
                <c:pt idx="349">
                  <c:v>46</c:v>
                </c:pt>
                <c:pt idx="350">
                  <c:v>83</c:v>
                </c:pt>
                <c:pt idx="351">
                  <c:v>88</c:v>
                </c:pt>
                <c:pt idx="352">
                  <c:v>30</c:v>
                </c:pt>
                <c:pt idx="353">
                  <c:v>58</c:v>
                </c:pt>
                <c:pt idx="354">
                  <c:v>54</c:v>
                </c:pt>
                <c:pt idx="355">
                  <c:v>95</c:v>
                </c:pt>
                <c:pt idx="356">
                  <c:v>82</c:v>
                </c:pt>
                <c:pt idx="357">
                  <c:v>51</c:v>
                </c:pt>
                <c:pt idx="358">
                  <c:v>36</c:v>
                </c:pt>
                <c:pt idx="359">
                  <c:v>16</c:v>
                </c:pt>
                <c:pt idx="360">
                  <c:v>96</c:v>
                </c:pt>
                <c:pt idx="361">
                  <c:v>69</c:v>
                </c:pt>
                <c:pt idx="362">
                  <c:v>48</c:v>
                </c:pt>
                <c:pt idx="363">
                  <c:v>27</c:v>
                </c:pt>
                <c:pt idx="364">
                  <c:v>38</c:v>
                </c:pt>
                <c:pt idx="365">
                  <c:v>71</c:v>
                </c:pt>
                <c:pt idx="366">
                  <c:v>93</c:v>
                </c:pt>
                <c:pt idx="367">
                  <c:v>80</c:v>
                </c:pt>
                <c:pt idx="368">
                  <c:v>73</c:v>
                </c:pt>
                <c:pt idx="369">
                  <c:v>32</c:v>
                </c:pt>
                <c:pt idx="370">
                  <c:v>65</c:v>
                </c:pt>
                <c:pt idx="371">
                  <c:v>40</c:v>
                </c:pt>
                <c:pt idx="372">
                  <c:v>75</c:v>
                </c:pt>
                <c:pt idx="373">
                  <c:v>95</c:v>
                </c:pt>
                <c:pt idx="374">
                  <c:v>39</c:v>
                </c:pt>
                <c:pt idx="375">
                  <c:v>75</c:v>
                </c:pt>
                <c:pt idx="376">
                  <c:v>18</c:v>
                </c:pt>
                <c:pt idx="377">
                  <c:v>79</c:v>
                </c:pt>
                <c:pt idx="378">
                  <c:v>56</c:v>
                </c:pt>
                <c:pt idx="379">
                  <c:v>46</c:v>
                </c:pt>
                <c:pt idx="380">
                  <c:v>58</c:v>
                </c:pt>
                <c:pt idx="381">
                  <c:v>15</c:v>
                </c:pt>
                <c:pt idx="382">
                  <c:v>46</c:v>
                </c:pt>
                <c:pt idx="383">
                  <c:v>11</c:v>
                </c:pt>
                <c:pt idx="384">
                  <c:v>29</c:v>
                </c:pt>
                <c:pt idx="385">
                  <c:v>57</c:v>
                </c:pt>
                <c:pt idx="386">
                  <c:v>66</c:v>
                </c:pt>
                <c:pt idx="387">
                  <c:v>37</c:v>
                </c:pt>
                <c:pt idx="388">
                  <c:v>66</c:v>
                </c:pt>
                <c:pt idx="389">
                  <c:v>36</c:v>
                </c:pt>
                <c:pt idx="390">
                  <c:v>25</c:v>
                </c:pt>
                <c:pt idx="391">
                  <c:v>59</c:v>
                </c:pt>
                <c:pt idx="392">
                  <c:v>66</c:v>
                </c:pt>
                <c:pt idx="393">
                  <c:v>53</c:v>
                </c:pt>
                <c:pt idx="394">
                  <c:v>88</c:v>
                </c:pt>
                <c:pt idx="395">
                  <c:v>56</c:v>
                </c:pt>
                <c:pt idx="396">
                  <c:v>37</c:v>
                </c:pt>
                <c:pt idx="397">
                  <c:v>78</c:v>
                </c:pt>
                <c:pt idx="398">
                  <c:v>8</c:v>
                </c:pt>
                <c:pt idx="399">
                  <c:v>21</c:v>
                </c:pt>
                <c:pt idx="400">
                  <c:v>88</c:v>
                </c:pt>
                <c:pt idx="401">
                  <c:v>70</c:v>
                </c:pt>
                <c:pt idx="402">
                  <c:v>3</c:v>
                </c:pt>
                <c:pt idx="403">
                  <c:v>36</c:v>
                </c:pt>
                <c:pt idx="404">
                  <c:v>97</c:v>
                </c:pt>
                <c:pt idx="405">
                  <c:v>44</c:v>
                </c:pt>
                <c:pt idx="406">
                  <c:v>12</c:v>
                </c:pt>
                <c:pt idx="407">
                  <c:v>67</c:v>
                </c:pt>
                <c:pt idx="408">
                  <c:v>79</c:v>
                </c:pt>
                <c:pt idx="409">
                  <c:v>36</c:v>
                </c:pt>
                <c:pt idx="410">
                  <c:v>57</c:v>
                </c:pt>
                <c:pt idx="411">
                  <c:v>86</c:v>
                </c:pt>
                <c:pt idx="412">
                  <c:v>60</c:v>
                </c:pt>
                <c:pt idx="413">
                  <c:v>6</c:v>
                </c:pt>
                <c:pt idx="414">
                  <c:v>95</c:v>
                </c:pt>
                <c:pt idx="415">
                  <c:v>78</c:v>
                </c:pt>
                <c:pt idx="416">
                  <c:v>83</c:v>
                </c:pt>
                <c:pt idx="417">
                  <c:v>92</c:v>
                </c:pt>
                <c:pt idx="418">
                  <c:v>18</c:v>
                </c:pt>
                <c:pt idx="419">
                  <c:v>73</c:v>
                </c:pt>
                <c:pt idx="420">
                  <c:v>94</c:v>
                </c:pt>
                <c:pt idx="421">
                  <c:v>45</c:v>
                </c:pt>
                <c:pt idx="422">
                  <c:v>65</c:v>
                </c:pt>
                <c:pt idx="423">
                  <c:v>8</c:v>
                </c:pt>
                <c:pt idx="424">
                  <c:v>49</c:v>
                </c:pt>
                <c:pt idx="425">
                  <c:v>65</c:v>
                </c:pt>
                <c:pt idx="426">
                  <c:v>51</c:v>
                </c:pt>
                <c:pt idx="427">
                  <c:v>57</c:v>
                </c:pt>
                <c:pt idx="428">
                  <c:v>30</c:v>
                </c:pt>
                <c:pt idx="429">
                  <c:v>7</c:v>
                </c:pt>
                <c:pt idx="430">
                  <c:v>53</c:v>
                </c:pt>
                <c:pt idx="431">
                  <c:v>76</c:v>
                </c:pt>
                <c:pt idx="432">
                  <c:v>99</c:v>
                </c:pt>
                <c:pt idx="433">
                  <c:v>12</c:v>
                </c:pt>
                <c:pt idx="434">
                  <c:v>62</c:v>
                </c:pt>
                <c:pt idx="435">
                  <c:v>66</c:v>
                </c:pt>
                <c:pt idx="436">
                  <c:v>90</c:v>
                </c:pt>
                <c:pt idx="437">
                  <c:v>8</c:v>
                </c:pt>
                <c:pt idx="438">
                  <c:v>91</c:v>
                </c:pt>
                <c:pt idx="439">
                  <c:v>91</c:v>
                </c:pt>
                <c:pt idx="440">
                  <c:v>40</c:v>
                </c:pt>
                <c:pt idx="441">
                  <c:v>32</c:v>
                </c:pt>
                <c:pt idx="442">
                  <c:v>9</c:v>
                </c:pt>
                <c:pt idx="443">
                  <c:v>76</c:v>
                </c:pt>
                <c:pt idx="444">
                  <c:v>64</c:v>
                </c:pt>
                <c:pt idx="445">
                  <c:v>71</c:v>
                </c:pt>
                <c:pt idx="446">
                  <c:v>23</c:v>
                </c:pt>
                <c:pt idx="447">
                  <c:v>11</c:v>
                </c:pt>
                <c:pt idx="448">
                  <c:v>55</c:v>
                </c:pt>
                <c:pt idx="449">
                  <c:v>44</c:v>
                </c:pt>
                <c:pt idx="450">
                  <c:v>78</c:v>
                </c:pt>
                <c:pt idx="451">
                  <c:v>43</c:v>
                </c:pt>
                <c:pt idx="452">
                  <c:v>47</c:v>
                </c:pt>
                <c:pt idx="453">
                  <c:v>30</c:v>
                </c:pt>
                <c:pt idx="454">
                  <c:v>73</c:v>
                </c:pt>
                <c:pt idx="455">
                  <c:v>40</c:v>
                </c:pt>
                <c:pt idx="456">
                  <c:v>37</c:v>
                </c:pt>
                <c:pt idx="457">
                  <c:v>45</c:v>
                </c:pt>
                <c:pt idx="458">
                  <c:v>90</c:v>
                </c:pt>
                <c:pt idx="459">
                  <c:v>52</c:v>
                </c:pt>
                <c:pt idx="460">
                  <c:v>73</c:v>
                </c:pt>
                <c:pt idx="461">
                  <c:v>97</c:v>
                </c:pt>
                <c:pt idx="462">
                  <c:v>71</c:v>
                </c:pt>
                <c:pt idx="463">
                  <c:v>65</c:v>
                </c:pt>
                <c:pt idx="464">
                  <c:v>1</c:v>
                </c:pt>
                <c:pt idx="465">
                  <c:v>22</c:v>
                </c:pt>
                <c:pt idx="466">
                  <c:v>65</c:v>
                </c:pt>
                <c:pt idx="467">
                  <c:v>44</c:v>
                </c:pt>
                <c:pt idx="468">
                  <c:v>7</c:v>
                </c:pt>
                <c:pt idx="469">
                  <c:v>59</c:v>
                </c:pt>
                <c:pt idx="470">
                  <c:v>6</c:v>
                </c:pt>
                <c:pt idx="471">
                  <c:v>19</c:v>
                </c:pt>
                <c:pt idx="472">
                  <c:v>88</c:v>
                </c:pt>
                <c:pt idx="473">
                  <c:v>58</c:v>
                </c:pt>
                <c:pt idx="474">
                  <c:v>62</c:v>
                </c:pt>
                <c:pt idx="475">
                  <c:v>41</c:v>
                </c:pt>
                <c:pt idx="476">
                  <c:v>8</c:v>
                </c:pt>
                <c:pt idx="477">
                  <c:v>41</c:v>
                </c:pt>
                <c:pt idx="478">
                  <c:v>57</c:v>
                </c:pt>
                <c:pt idx="479">
                  <c:v>86</c:v>
                </c:pt>
                <c:pt idx="480">
                  <c:v>34</c:v>
                </c:pt>
                <c:pt idx="481">
                  <c:v>90</c:v>
                </c:pt>
                <c:pt idx="482">
                  <c:v>96</c:v>
                </c:pt>
                <c:pt idx="483">
                  <c:v>37</c:v>
                </c:pt>
                <c:pt idx="484">
                  <c:v>69</c:v>
                </c:pt>
                <c:pt idx="485">
                  <c:v>40</c:v>
                </c:pt>
                <c:pt idx="486">
                  <c:v>37</c:v>
                </c:pt>
                <c:pt idx="487">
                  <c:v>25</c:v>
                </c:pt>
                <c:pt idx="488">
                  <c:v>52</c:v>
                </c:pt>
                <c:pt idx="489">
                  <c:v>44</c:v>
                </c:pt>
                <c:pt idx="490">
                  <c:v>86</c:v>
                </c:pt>
                <c:pt idx="491">
                  <c:v>24</c:v>
                </c:pt>
                <c:pt idx="492">
                  <c:v>92</c:v>
                </c:pt>
                <c:pt idx="493">
                  <c:v>13</c:v>
                </c:pt>
                <c:pt idx="494">
                  <c:v>60</c:v>
                </c:pt>
                <c:pt idx="495">
                  <c:v>63</c:v>
                </c:pt>
                <c:pt idx="496">
                  <c:v>17</c:v>
                </c:pt>
                <c:pt idx="497">
                  <c:v>81</c:v>
                </c:pt>
                <c:pt idx="498">
                  <c:v>13</c:v>
                </c:pt>
                <c:pt idx="499">
                  <c:v>65</c:v>
                </c:pt>
                <c:pt idx="500">
                  <c:v>41</c:v>
                </c:pt>
                <c:pt idx="501">
                  <c:v>0</c:v>
                </c:pt>
                <c:pt idx="502">
                  <c:v>28</c:v>
                </c:pt>
                <c:pt idx="503">
                  <c:v>54</c:v>
                </c:pt>
                <c:pt idx="504">
                  <c:v>22</c:v>
                </c:pt>
                <c:pt idx="505">
                  <c:v>28</c:v>
                </c:pt>
                <c:pt idx="506">
                  <c:v>62</c:v>
                </c:pt>
                <c:pt idx="507">
                  <c:v>17</c:v>
                </c:pt>
                <c:pt idx="508">
                  <c:v>47</c:v>
                </c:pt>
                <c:pt idx="509">
                  <c:v>43</c:v>
                </c:pt>
                <c:pt idx="510">
                  <c:v>41</c:v>
                </c:pt>
                <c:pt idx="511">
                  <c:v>50</c:v>
                </c:pt>
                <c:pt idx="512">
                  <c:v>10</c:v>
                </c:pt>
                <c:pt idx="513">
                  <c:v>11</c:v>
                </c:pt>
                <c:pt idx="514">
                  <c:v>44</c:v>
                </c:pt>
                <c:pt idx="515">
                  <c:v>64</c:v>
                </c:pt>
                <c:pt idx="516">
                  <c:v>32</c:v>
                </c:pt>
                <c:pt idx="517">
                  <c:v>17</c:v>
                </c:pt>
                <c:pt idx="518">
                  <c:v>80</c:v>
                </c:pt>
                <c:pt idx="519">
                  <c:v>93</c:v>
                </c:pt>
                <c:pt idx="520">
                  <c:v>95</c:v>
                </c:pt>
                <c:pt idx="521">
                  <c:v>52</c:v>
                </c:pt>
                <c:pt idx="522">
                  <c:v>0</c:v>
                </c:pt>
                <c:pt idx="523">
                  <c:v>96</c:v>
                </c:pt>
                <c:pt idx="524">
                  <c:v>72</c:v>
                </c:pt>
                <c:pt idx="525">
                  <c:v>36</c:v>
                </c:pt>
                <c:pt idx="526">
                  <c:v>41</c:v>
                </c:pt>
                <c:pt idx="527">
                  <c:v>29</c:v>
                </c:pt>
                <c:pt idx="528">
                  <c:v>93</c:v>
                </c:pt>
                <c:pt idx="529">
                  <c:v>56</c:v>
                </c:pt>
                <c:pt idx="530">
                  <c:v>52</c:v>
                </c:pt>
                <c:pt idx="531">
                  <c:v>81</c:v>
                </c:pt>
                <c:pt idx="532">
                  <c:v>45</c:v>
                </c:pt>
                <c:pt idx="533">
                  <c:v>81</c:v>
                </c:pt>
                <c:pt idx="534">
                  <c:v>2</c:v>
                </c:pt>
                <c:pt idx="535">
                  <c:v>1</c:v>
                </c:pt>
                <c:pt idx="536">
                  <c:v>65</c:v>
                </c:pt>
                <c:pt idx="537">
                  <c:v>70</c:v>
                </c:pt>
                <c:pt idx="538">
                  <c:v>92</c:v>
                </c:pt>
                <c:pt idx="539">
                  <c:v>74</c:v>
                </c:pt>
                <c:pt idx="540">
                  <c:v>57</c:v>
                </c:pt>
                <c:pt idx="541">
                  <c:v>0</c:v>
                </c:pt>
                <c:pt idx="542">
                  <c:v>26</c:v>
                </c:pt>
                <c:pt idx="543">
                  <c:v>70</c:v>
                </c:pt>
                <c:pt idx="544">
                  <c:v>32</c:v>
                </c:pt>
                <c:pt idx="545">
                  <c:v>37</c:v>
                </c:pt>
                <c:pt idx="546">
                  <c:v>36</c:v>
                </c:pt>
                <c:pt idx="547">
                  <c:v>98</c:v>
                </c:pt>
                <c:pt idx="548">
                  <c:v>85</c:v>
                </c:pt>
                <c:pt idx="549">
                  <c:v>49</c:v>
                </c:pt>
                <c:pt idx="550">
                  <c:v>30</c:v>
                </c:pt>
                <c:pt idx="551">
                  <c:v>53</c:v>
                </c:pt>
                <c:pt idx="552">
                  <c:v>84</c:v>
                </c:pt>
                <c:pt idx="553">
                  <c:v>86</c:v>
                </c:pt>
                <c:pt idx="554">
                  <c:v>60</c:v>
                </c:pt>
                <c:pt idx="555">
                  <c:v>24</c:v>
                </c:pt>
                <c:pt idx="556">
                  <c:v>94</c:v>
                </c:pt>
                <c:pt idx="557">
                  <c:v>13</c:v>
                </c:pt>
                <c:pt idx="558">
                  <c:v>94</c:v>
                </c:pt>
                <c:pt idx="559">
                  <c:v>78</c:v>
                </c:pt>
                <c:pt idx="560">
                  <c:v>95</c:v>
                </c:pt>
                <c:pt idx="561">
                  <c:v>41</c:v>
                </c:pt>
                <c:pt idx="562">
                  <c:v>86</c:v>
                </c:pt>
                <c:pt idx="563">
                  <c:v>43</c:v>
                </c:pt>
                <c:pt idx="564">
                  <c:v>4</c:v>
                </c:pt>
                <c:pt idx="565">
                  <c:v>75</c:v>
                </c:pt>
                <c:pt idx="566">
                  <c:v>31</c:v>
                </c:pt>
                <c:pt idx="567">
                  <c:v>84</c:v>
                </c:pt>
                <c:pt idx="568">
                  <c:v>42</c:v>
                </c:pt>
                <c:pt idx="569">
                  <c:v>94</c:v>
                </c:pt>
                <c:pt idx="570">
                  <c:v>62</c:v>
                </c:pt>
                <c:pt idx="571">
                  <c:v>7</c:v>
                </c:pt>
                <c:pt idx="572">
                  <c:v>13</c:v>
                </c:pt>
                <c:pt idx="573">
                  <c:v>97</c:v>
                </c:pt>
                <c:pt idx="574">
                  <c:v>81</c:v>
                </c:pt>
                <c:pt idx="575">
                  <c:v>78</c:v>
                </c:pt>
                <c:pt idx="576">
                  <c:v>22</c:v>
                </c:pt>
                <c:pt idx="577">
                  <c:v>98</c:v>
                </c:pt>
                <c:pt idx="578">
                  <c:v>8</c:v>
                </c:pt>
                <c:pt idx="579">
                  <c:v>20</c:v>
                </c:pt>
                <c:pt idx="580">
                  <c:v>64</c:v>
                </c:pt>
                <c:pt idx="581">
                  <c:v>2</c:v>
                </c:pt>
                <c:pt idx="582">
                  <c:v>64</c:v>
                </c:pt>
                <c:pt idx="583">
                  <c:v>75</c:v>
                </c:pt>
                <c:pt idx="584">
                  <c:v>48</c:v>
                </c:pt>
                <c:pt idx="585">
                  <c:v>80</c:v>
                </c:pt>
                <c:pt idx="586">
                  <c:v>56</c:v>
                </c:pt>
                <c:pt idx="587">
                  <c:v>72</c:v>
                </c:pt>
                <c:pt idx="588">
                  <c:v>61</c:v>
                </c:pt>
                <c:pt idx="589">
                  <c:v>69</c:v>
                </c:pt>
                <c:pt idx="590">
                  <c:v>97</c:v>
                </c:pt>
                <c:pt idx="591">
                  <c:v>65</c:v>
                </c:pt>
                <c:pt idx="592">
                  <c:v>8</c:v>
                </c:pt>
                <c:pt idx="593">
                  <c:v>92</c:v>
                </c:pt>
                <c:pt idx="594">
                  <c:v>31</c:v>
                </c:pt>
                <c:pt idx="595">
                  <c:v>70</c:v>
                </c:pt>
                <c:pt idx="596">
                  <c:v>66</c:v>
                </c:pt>
                <c:pt idx="597">
                  <c:v>75</c:v>
                </c:pt>
                <c:pt idx="598">
                  <c:v>3</c:v>
                </c:pt>
                <c:pt idx="599">
                  <c:v>52</c:v>
                </c:pt>
                <c:pt idx="600">
                  <c:v>81</c:v>
                </c:pt>
                <c:pt idx="601">
                  <c:v>56</c:v>
                </c:pt>
                <c:pt idx="602">
                  <c:v>76</c:v>
                </c:pt>
                <c:pt idx="603">
                  <c:v>53</c:v>
                </c:pt>
                <c:pt idx="604">
                  <c:v>43</c:v>
                </c:pt>
                <c:pt idx="605">
                  <c:v>10</c:v>
                </c:pt>
                <c:pt idx="606">
                  <c:v>85</c:v>
                </c:pt>
                <c:pt idx="607">
                  <c:v>74</c:v>
                </c:pt>
                <c:pt idx="608">
                  <c:v>26</c:v>
                </c:pt>
                <c:pt idx="609">
                  <c:v>13</c:v>
                </c:pt>
                <c:pt idx="610">
                  <c:v>67</c:v>
                </c:pt>
                <c:pt idx="611">
                  <c:v>26</c:v>
                </c:pt>
                <c:pt idx="612">
                  <c:v>30</c:v>
                </c:pt>
                <c:pt idx="613">
                  <c:v>19</c:v>
                </c:pt>
                <c:pt idx="614">
                  <c:v>96</c:v>
                </c:pt>
                <c:pt idx="615">
                  <c:v>96</c:v>
                </c:pt>
                <c:pt idx="616">
                  <c:v>26</c:v>
                </c:pt>
                <c:pt idx="617">
                  <c:v>92</c:v>
                </c:pt>
                <c:pt idx="618">
                  <c:v>14</c:v>
                </c:pt>
                <c:pt idx="619">
                  <c:v>62</c:v>
                </c:pt>
                <c:pt idx="620">
                  <c:v>41</c:v>
                </c:pt>
                <c:pt idx="621">
                  <c:v>64</c:v>
                </c:pt>
                <c:pt idx="622">
                  <c:v>28</c:v>
                </c:pt>
                <c:pt idx="623">
                  <c:v>42</c:v>
                </c:pt>
                <c:pt idx="624">
                  <c:v>45</c:v>
                </c:pt>
                <c:pt idx="625">
                  <c:v>53</c:v>
                </c:pt>
                <c:pt idx="626">
                  <c:v>24</c:v>
                </c:pt>
                <c:pt idx="627">
                  <c:v>63</c:v>
                </c:pt>
                <c:pt idx="628">
                  <c:v>58</c:v>
                </c:pt>
                <c:pt idx="629">
                  <c:v>99</c:v>
                </c:pt>
                <c:pt idx="630">
                  <c:v>35</c:v>
                </c:pt>
                <c:pt idx="631">
                  <c:v>71</c:v>
                </c:pt>
                <c:pt idx="632">
                  <c:v>25</c:v>
                </c:pt>
                <c:pt idx="633">
                  <c:v>9</c:v>
                </c:pt>
                <c:pt idx="634">
                  <c:v>27</c:v>
                </c:pt>
                <c:pt idx="635">
                  <c:v>12</c:v>
                </c:pt>
                <c:pt idx="636">
                  <c:v>99</c:v>
                </c:pt>
                <c:pt idx="637">
                  <c:v>75</c:v>
                </c:pt>
                <c:pt idx="638">
                  <c:v>3</c:v>
                </c:pt>
                <c:pt idx="639">
                  <c:v>26</c:v>
                </c:pt>
                <c:pt idx="640">
                  <c:v>5</c:v>
                </c:pt>
                <c:pt idx="641">
                  <c:v>74</c:v>
                </c:pt>
                <c:pt idx="642">
                  <c:v>81</c:v>
                </c:pt>
                <c:pt idx="643">
                  <c:v>33</c:v>
                </c:pt>
                <c:pt idx="644">
                  <c:v>54</c:v>
                </c:pt>
                <c:pt idx="645">
                  <c:v>7</c:v>
                </c:pt>
                <c:pt idx="646">
                  <c:v>31</c:v>
                </c:pt>
                <c:pt idx="647">
                  <c:v>90</c:v>
                </c:pt>
                <c:pt idx="648">
                  <c:v>9</c:v>
                </c:pt>
                <c:pt idx="649">
                  <c:v>5</c:v>
                </c:pt>
                <c:pt idx="650">
                  <c:v>68</c:v>
                </c:pt>
                <c:pt idx="651">
                  <c:v>74</c:v>
                </c:pt>
                <c:pt idx="652">
                  <c:v>11</c:v>
                </c:pt>
                <c:pt idx="653">
                  <c:v>41</c:v>
                </c:pt>
                <c:pt idx="654">
                  <c:v>44</c:v>
                </c:pt>
                <c:pt idx="655">
                  <c:v>1</c:v>
                </c:pt>
                <c:pt idx="656">
                  <c:v>44</c:v>
                </c:pt>
                <c:pt idx="657">
                  <c:v>93</c:v>
                </c:pt>
                <c:pt idx="658">
                  <c:v>22</c:v>
                </c:pt>
                <c:pt idx="659">
                  <c:v>51</c:v>
                </c:pt>
                <c:pt idx="660">
                  <c:v>43</c:v>
                </c:pt>
                <c:pt idx="661">
                  <c:v>98</c:v>
                </c:pt>
                <c:pt idx="662">
                  <c:v>97</c:v>
                </c:pt>
                <c:pt idx="663">
                  <c:v>38</c:v>
                </c:pt>
                <c:pt idx="664">
                  <c:v>36</c:v>
                </c:pt>
                <c:pt idx="665">
                  <c:v>7</c:v>
                </c:pt>
                <c:pt idx="666">
                  <c:v>14</c:v>
                </c:pt>
                <c:pt idx="667">
                  <c:v>56</c:v>
                </c:pt>
                <c:pt idx="668">
                  <c:v>70</c:v>
                </c:pt>
                <c:pt idx="669">
                  <c:v>0</c:v>
                </c:pt>
                <c:pt idx="670">
                  <c:v>27</c:v>
                </c:pt>
                <c:pt idx="671">
                  <c:v>56</c:v>
                </c:pt>
                <c:pt idx="672">
                  <c:v>88</c:v>
                </c:pt>
                <c:pt idx="673">
                  <c:v>35</c:v>
                </c:pt>
                <c:pt idx="674">
                  <c:v>11</c:v>
                </c:pt>
                <c:pt idx="675">
                  <c:v>91</c:v>
                </c:pt>
                <c:pt idx="676">
                  <c:v>41</c:v>
                </c:pt>
                <c:pt idx="677">
                  <c:v>1</c:v>
                </c:pt>
                <c:pt idx="678">
                  <c:v>31</c:v>
                </c:pt>
                <c:pt idx="679">
                  <c:v>66</c:v>
                </c:pt>
                <c:pt idx="680">
                  <c:v>8</c:v>
                </c:pt>
                <c:pt idx="681">
                  <c:v>31</c:v>
                </c:pt>
                <c:pt idx="682">
                  <c:v>11</c:v>
                </c:pt>
                <c:pt idx="683">
                  <c:v>64</c:v>
                </c:pt>
                <c:pt idx="684">
                  <c:v>77</c:v>
                </c:pt>
                <c:pt idx="685">
                  <c:v>74</c:v>
                </c:pt>
                <c:pt idx="686">
                  <c:v>22</c:v>
                </c:pt>
                <c:pt idx="687">
                  <c:v>73</c:v>
                </c:pt>
                <c:pt idx="688">
                  <c:v>51</c:v>
                </c:pt>
                <c:pt idx="689">
                  <c:v>65</c:v>
                </c:pt>
                <c:pt idx="690">
                  <c:v>34</c:v>
                </c:pt>
                <c:pt idx="691">
                  <c:v>99</c:v>
                </c:pt>
                <c:pt idx="692">
                  <c:v>72</c:v>
                </c:pt>
                <c:pt idx="693">
                  <c:v>42</c:v>
                </c:pt>
                <c:pt idx="694">
                  <c:v>75</c:v>
                </c:pt>
                <c:pt idx="695">
                  <c:v>70</c:v>
                </c:pt>
                <c:pt idx="696">
                  <c:v>41</c:v>
                </c:pt>
                <c:pt idx="697">
                  <c:v>0</c:v>
                </c:pt>
                <c:pt idx="698">
                  <c:v>5</c:v>
                </c:pt>
                <c:pt idx="699">
                  <c:v>21</c:v>
                </c:pt>
                <c:pt idx="700">
                  <c:v>5</c:v>
                </c:pt>
                <c:pt idx="701">
                  <c:v>78</c:v>
                </c:pt>
                <c:pt idx="702">
                  <c:v>18</c:v>
                </c:pt>
                <c:pt idx="703">
                  <c:v>0</c:v>
                </c:pt>
                <c:pt idx="704">
                  <c:v>82</c:v>
                </c:pt>
                <c:pt idx="705">
                  <c:v>41</c:v>
                </c:pt>
                <c:pt idx="706">
                  <c:v>92</c:v>
                </c:pt>
                <c:pt idx="707">
                  <c:v>7</c:v>
                </c:pt>
                <c:pt idx="708">
                  <c:v>100</c:v>
                </c:pt>
                <c:pt idx="709">
                  <c:v>92</c:v>
                </c:pt>
                <c:pt idx="710">
                  <c:v>18</c:v>
                </c:pt>
                <c:pt idx="711">
                  <c:v>89</c:v>
                </c:pt>
                <c:pt idx="712">
                  <c:v>35</c:v>
                </c:pt>
                <c:pt idx="713">
                  <c:v>12</c:v>
                </c:pt>
                <c:pt idx="714">
                  <c:v>71</c:v>
                </c:pt>
                <c:pt idx="715">
                  <c:v>38</c:v>
                </c:pt>
                <c:pt idx="716">
                  <c:v>14</c:v>
                </c:pt>
                <c:pt idx="717">
                  <c:v>7</c:v>
                </c:pt>
                <c:pt idx="718">
                  <c:v>31</c:v>
                </c:pt>
                <c:pt idx="719">
                  <c:v>82</c:v>
                </c:pt>
                <c:pt idx="720">
                  <c:v>95</c:v>
                </c:pt>
                <c:pt idx="721">
                  <c:v>68</c:v>
                </c:pt>
                <c:pt idx="722">
                  <c:v>47</c:v>
                </c:pt>
                <c:pt idx="723">
                  <c:v>71</c:v>
                </c:pt>
                <c:pt idx="724">
                  <c:v>86</c:v>
                </c:pt>
                <c:pt idx="725">
                  <c:v>79</c:v>
                </c:pt>
                <c:pt idx="726">
                  <c:v>61</c:v>
                </c:pt>
                <c:pt idx="727">
                  <c:v>40</c:v>
                </c:pt>
                <c:pt idx="728">
                  <c:v>89</c:v>
                </c:pt>
                <c:pt idx="729">
                  <c:v>76</c:v>
                </c:pt>
                <c:pt idx="730">
                  <c:v>89</c:v>
                </c:pt>
                <c:pt idx="731">
                  <c:v>3</c:v>
                </c:pt>
                <c:pt idx="732">
                  <c:v>60</c:v>
                </c:pt>
                <c:pt idx="733">
                  <c:v>10</c:v>
                </c:pt>
                <c:pt idx="734">
                  <c:v>38</c:v>
                </c:pt>
                <c:pt idx="735">
                  <c:v>76</c:v>
                </c:pt>
                <c:pt idx="736">
                  <c:v>50</c:v>
                </c:pt>
                <c:pt idx="737">
                  <c:v>49</c:v>
                </c:pt>
                <c:pt idx="738">
                  <c:v>22</c:v>
                </c:pt>
                <c:pt idx="739">
                  <c:v>57</c:v>
                </c:pt>
                <c:pt idx="740">
                  <c:v>78</c:v>
                </c:pt>
                <c:pt idx="741">
                  <c:v>72</c:v>
                </c:pt>
                <c:pt idx="742">
                  <c:v>79</c:v>
                </c:pt>
                <c:pt idx="743">
                  <c:v>12</c:v>
                </c:pt>
                <c:pt idx="744">
                  <c:v>78</c:v>
                </c:pt>
                <c:pt idx="745">
                  <c:v>78</c:v>
                </c:pt>
                <c:pt idx="746">
                  <c:v>15</c:v>
                </c:pt>
                <c:pt idx="747">
                  <c:v>53</c:v>
                </c:pt>
                <c:pt idx="748">
                  <c:v>65</c:v>
                </c:pt>
                <c:pt idx="749">
                  <c:v>21</c:v>
                </c:pt>
                <c:pt idx="750">
                  <c:v>17</c:v>
                </c:pt>
                <c:pt idx="751">
                  <c:v>18</c:v>
                </c:pt>
                <c:pt idx="752">
                  <c:v>37</c:v>
                </c:pt>
                <c:pt idx="753">
                  <c:v>0</c:v>
                </c:pt>
                <c:pt idx="754">
                  <c:v>55</c:v>
                </c:pt>
                <c:pt idx="755">
                  <c:v>39</c:v>
                </c:pt>
                <c:pt idx="756">
                  <c:v>82</c:v>
                </c:pt>
                <c:pt idx="757">
                  <c:v>48</c:v>
                </c:pt>
                <c:pt idx="758">
                  <c:v>66</c:v>
                </c:pt>
                <c:pt idx="759">
                  <c:v>78</c:v>
                </c:pt>
                <c:pt idx="760">
                  <c:v>68</c:v>
                </c:pt>
                <c:pt idx="761">
                  <c:v>26</c:v>
                </c:pt>
                <c:pt idx="762">
                  <c:v>53</c:v>
                </c:pt>
                <c:pt idx="763">
                  <c:v>75</c:v>
                </c:pt>
                <c:pt idx="764">
                  <c:v>68</c:v>
                </c:pt>
                <c:pt idx="765">
                  <c:v>56</c:v>
                </c:pt>
                <c:pt idx="766">
                  <c:v>41</c:v>
                </c:pt>
                <c:pt idx="767">
                  <c:v>27</c:v>
                </c:pt>
                <c:pt idx="768">
                  <c:v>33</c:v>
                </c:pt>
                <c:pt idx="769">
                  <c:v>25</c:v>
                </c:pt>
                <c:pt idx="770">
                  <c:v>12</c:v>
                </c:pt>
                <c:pt idx="771">
                  <c:v>11</c:v>
                </c:pt>
                <c:pt idx="772">
                  <c:v>85</c:v>
                </c:pt>
                <c:pt idx="773">
                  <c:v>44</c:v>
                </c:pt>
                <c:pt idx="774">
                  <c:v>66</c:v>
                </c:pt>
                <c:pt idx="775">
                  <c:v>23</c:v>
                </c:pt>
                <c:pt idx="776">
                  <c:v>14</c:v>
                </c:pt>
                <c:pt idx="777">
                  <c:v>99</c:v>
                </c:pt>
                <c:pt idx="778">
                  <c:v>2</c:v>
                </c:pt>
                <c:pt idx="779">
                  <c:v>66</c:v>
                </c:pt>
                <c:pt idx="780">
                  <c:v>71</c:v>
                </c:pt>
                <c:pt idx="781">
                  <c:v>100</c:v>
                </c:pt>
                <c:pt idx="782">
                  <c:v>14</c:v>
                </c:pt>
                <c:pt idx="783">
                  <c:v>25</c:v>
                </c:pt>
                <c:pt idx="784">
                  <c:v>21</c:v>
                </c:pt>
                <c:pt idx="785">
                  <c:v>64</c:v>
                </c:pt>
                <c:pt idx="786">
                  <c:v>62</c:v>
                </c:pt>
                <c:pt idx="787">
                  <c:v>52</c:v>
                </c:pt>
                <c:pt idx="788">
                  <c:v>60</c:v>
                </c:pt>
                <c:pt idx="789">
                  <c:v>29</c:v>
                </c:pt>
                <c:pt idx="790">
                  <c:v>78</c:v>
                </c:pt>
                <c:pt idx="791">
                  <c:v>37</c:v>
                </c:pt>
                <c:pt idx="792">
                  <c:v>84</c:v>
                </c:pt>
                <c:pt idx="793">
                  <c:v>73</c:v>
                </c:pt>
                <c:pt idx="794">
                  <c:v>17</c:v>
                </c:pt>
                <c:pt idx="795">
                  <c:v>91</c:v>
                </c:pt>
                <c:pt idx="796">
                  <c:v>52</c:v>
                </c:pt>
                <c:pt idx="797">
                  <c:v>39</c:v>
                </c:pt>
                <c:pt idx="798">
                  <c:v>94</c:v>
                </c:pt>
                <c:pt idx="799">
                  <c:v>88</c:v>
                </c:pt>
                <c:pt idx="800">
                  <c:v>12</c:v>
                </c:pt>
                <c:pt idx="801">
                  <c:v>25</c:v>
                </c:pt>
                <c:pt idx="802">
                  <c:v>80</c:v>
                </c:pt>
                <c:pt idx="803">
                  <c:v>17</c:v>
                </c:pt>
                <c:pt idx="804">
                  <c:v>14</c:v>
                </c:pt>
                <c:pt idx="805">
                  <c:v>0</c:v>
                </c:pt>
                <c:pt idx="806">
                  <c:v>67</c:v>
                </c:pt>
                <c:pt idx="807">
                  <c:v>17</c:v>
                </c:pt>
                <c:pt idx="808">
                  <c:v>91</c:v>
                </c:pt>
                <c:pt idx="809">
                  <c:v>30</c:v>
                </c:pt>
                <c:pt idx="810">
                  <c:v>87</c:v>
                </c:pt>
                <c:pt idx="811">
                  <c:v>15</c:v>
                </c:pt>
                <c:pt idx="812">
                  <c:v>28</c:v>
                </c:pt>
                <c:pt idx="813">
                  <c:v>10</c:v>
                </c:pt>
                <c:pt idx="814">
                  <c:v>54</c:v>
                </c:pt>
                <c:pt idx="815">
                  <c:v>8</c:v>
                </c:pt>
                <c:pt idx="816">
                  <c:v>24</c:v>
                </c:pt>
                <c:pt idx="817">
                  <c:v>81</c:v>
                </c:pt>
                <c:pt idx="818">
                  <c:v>32</c:v>
                </c:pt>
                <c:pt idx="819">
                  <c:v>57</c:v>
                </c:pt>
                <c:pt idx="820">
                  <c:v>47</c:v>
                </c:pt>
                <c:pt idx="821">
                  <c:v>59</c:v>
                </c:pt>
                <c:pt idx="822">
                  <c:v>15</c:v>
                </c:pt>
                <c:pt idx="823">
                  <c:v>24</c:v>
                </c:pt>
                <c:pt idx="824">
                  <c:v>13</c:v>
                </c:pt>
                <c:pt idx="825">
                  <c:v>7</c:v>
                </c:pt>
                <c:pt idx="826">
                  <c:v>58</c:v>
                </c:pt>
                <c:pt idx="827">
                  <c:v>88</c:v>
                </c:pt>
                <c:pt idx="828">
                  <c:v>61</c:v>
                </c:pt>
                <c:pt idx="829">
                  <c:v>90</c:v>
                </c:pt>
                <c:pt idx="830">
                  <c:v>64</c:v>
                </c:pt>
                <c:pt idx="831">
                  <c:v>62</c:v>
                </c:pt>
                <c:pt idx="832">
                  <c:v>96</c:v>
                </c:pt>
                <c:pt idx="833">
                  <c:v>10</c:v>
                </c:pt>
                <c:pt idx="834">
                  <c:v>39</c:v>
                </c:pt>
                <c:pt idx="835">
                  <c:v>59</c:v>
                </c:pt>
                <c:pt idx="836">
                  <c:v>60</c:v>
                </c:pt>
                <c:pt idx="837">
                  <c:v>39</c:v>
                </c:pt>
                <c:pt idx="838">
                  <c:v>76</c:v>
                </c:pt>
                <c:pt idx="839">
                  <c:v>23</c:v>
                </c:pt>
                <c:pt idx="840">
                  <c:v>44</c:v>
                </c:pt>
                <c:pt idx="841">
                  <c:v>76</c:v>
                </c:pt>
                <c:pt idx="842">
                  <c:v>95</c:v>
                </c:pt>
                <c:pt idx="843">
                  <c:v>13</c:v>
                </c:pt>
                <c:pt idx="844">
                  <c:v>9</c:v>
                </c:pt>
                <c:pt idx="845">
                  <c:v>35</c:v>
                </c:pt>
                <c:pt idx="846">
                  <c:v>65</c:v>
                </c:pt>
                <c:pt idx="847">
                  <c:v>50</c:v>
                </c:pt>
                <c:pt idx="848">
                  <c:v>31</c:v>
                </c:pt>
                <c:pt idx="849">
                  <c:v>69</c:v>
                </c:pt>
                <c:pt idx="850">
                  <c:v>11</c:v>
                </c:pt>
                <c:pt idx="851">
                  <c:v>85</c:v>
                </c:pt>
                <c:pt idx="852">
                  <c:v>54</c:v>
                </c:pt>
                <c:pt idx="853">
                  <c:v>51</c:v>
                </c:pt>
                <c:pt idx="854">
                  <c:v>54</c:v>
                </c:pt>
                <c:pt idx="855">
                  <c:v>73</c:v>
                </c:pt>
                <c:pt idx="856">
                  <c:v>21</c:v>
                </c:pt>
                <c:pt idx="857">
                  <c:v>81</c:v>
                </c:pt>
                <c:pt idx="858">
                  <c:v>62</c:v>
                </c:pt>
                <c:pt idx="859">
                  <c:v>37</c:v>
                </c:pt>
                <c:pt idx="860">
                  <c:v>41</c:v>
                </c:pt>
                <c:pt idx="861">
                  <c:v>79</c:v>
                </c:pt>
                <c:pt idx="862">
                  <c:v>79</c:v>
                </c:pt>
                <c:pt idx="863">
                  <c:v>36</c:v>
                </c:pt>
                <c:pt idx="864">
                  <c:v>16</c:v>
                </c:pt>
                <c:pt idx="865">
                  <c:v>86</c:v>
                </c:pt>
                <c:pt idx="866">
                  <c:v>99</c:v>
                </c:pt>
                <c:pt idx="867">
                  <c:v>4</c:v>
                </c:pt>
                <c:pt idx="868">
                  <c:v>67</c:v>
                </c:pt>
                <c:pt idx="869">
                  <c:v>16</c:v>
                </c:pt>
                <c:pt idx="870">
                  <c:v>72</c:v>
                </c:pt>
                <c:pt idx="871">
                  <c:v>8</c:v>
                </c:pt>
                <c:pt idx="872">
                  <c:v>8</c:v>
                </c:pt>
                <c:pt idx="873">
                  <c:v>99</c:v>
                </c:pt>
                <c:pt idx="874">
                  <c:v>59</c:v>
                </c:pt>
                <c:pt idx="875">
                  <c:v>2</c:v>
                </c:pt>
                <c:pt idx="876">
                  <c:v>92</c:v>
                </c:pt>
                <c:pt idx="877">
                  <c:v>83</c:v>
                </c:pt>
                <c:pt idx="878">
                  <c:v>44</c:v>
                </c:pt>
                <c:pt idx="879">
                  <c:v>88</c:v>
                </c:pt>
                <c:pt idx="880">
                  <c:v>3</c:v>
                </c:pt>
                <c:pt idx="881">
                  <c:v>31</c:v>
                </c:pt>
                <c:pt idx="882">
                  <c:v>12</c:v>
                </c:pt>
                <c:pt idx="883">
                  <c:v>45</c:v>
                </c:pt>
                <c:pt idx="884">
                  <c:v>14</c:v>
                </c:pt>
                <c:pt idx="885">
                  <c:v>99</c:v>
                </c:pt>
                <c:pt idx="886">
                  <c:v>51</c:v>
                </c:pt>
                <c:pt idx="887">
                  <c:v>10</c:v>
                </c:pt>
                <c:pt idx="888">
                  <c:v>53</c:v>
                </c:pt>
                <c:pt idx="889">
                  <c:v>72</c:v>
                </c:pt>
                <c:pt idx="890">
                  <c:v>25</c:v>
                </c:pt>
                <c:pt idx="891">
                  <c:v>33</c:v>
                </c:pt>
                <c:pt idx="892">
                  <c:v>13</c:v>
                </c:pt>
                <c:pt idx="893">
                  <c:v>100</c:v>
                </c:pt>
                <c:pt idx="894">
                  <c:v>15</c:v>
                </c:pt>
                <c:pt idx="895">
                  <c:v>21</c:v>
                </c:pt>
                <c:pt idx="896">
                  <c:v>11</c:v>
                </c:pt>
                <c:pt idx="897">
                  <c:v>11</c:v>
                </c:pt>
                <c:pt idx="898">
                  <c:v>3</c:v>
                </c:pt>
                <c:pt idx="899">
                  <c:v>94</c:v>
                </c:pt>
                <c:pt idx="900">
                  <c:v>55</c:v>
                </c:pt>
                <c:pt idx="901">
                  <c:v>86</c:v>
                </c:pt>
                <c:pt idx="902">
                  <c:v>79</c:v>
                </c:pt>
                <c:pt idx="903">
                  <c:v>99</c:v>
                </c:pt>
                <c:pt idx="904">
                  <c:v>94</c:v>
                </c:pt>
                <c:pt idx="905">
                  <c:v>17</c:v>
                </c:pt>
                <c:pt idx="906">
                  <c:v>9</c:v>
                </c:pt>
                <c:pt idx="907">
                  <c:v>94</c:v>
                </c:pt>
                <c:pt idx="908">
                  <c:v>54</c:v>
                </c:pt>
                <c:pt idx="909">
                  <c:v>97</c:v>
                </c:pt>
                <c:pt idx="910">
                  <c:v>36</c:v>
                </c:pt>
                <c:pt idx="911">
                  <c:v>21</c:v>
                </c:pt>
                <c:pt idx="912">
                  <c:v>60</c:v>
                </c:pt>
                <c:pt idx="913">
                  <c:v>37</c:v>
                </c:pt>
                <c:pt idx="914">
                  <c:v>69</c:v>
                </c:pt>
                <c:pt idx="915">
                  <c:v>6</c:v>
                </c:pt>
                <c:pt idx="916">
                  <c:v>12</c:v>
                </c:pt>
                <c:pt idx="917">
                  <c:v>44</c:v>
                </c:pt>
                <c:pt idx="918">
                  <c:v>32</c:v>
                </c:pt>
                <c:pt idx="919">
                  <c:v>19</c:v>
                </c:pt>
                <c:pt idx="920">
                  <c:v>88</c:v>
                </c:pt>
                <c:pt idx="921">
                  <c:v>71</c:v>
                </c:pt>
                <c:pt idx="922">
                  <c:v>47</c:v>
                </c:pt>
                <c:pt idx="923">
                  <c:v>77</c:v>
                </c:pt>
                <c:pt idx="924">
                  <c:v>85</c:v>
                </c:pt>
                <c:pt idx="925">
                  <c:v>38</c:v>
                </c:pt>
                <c:pt idx="926">
                  <c:v>47</c:v>
                </c:pt>
                <c:pt idx="927">
                  <c:v>37</c:v>
                </c:pt>
                <c:pt idx="928">
                  <c:v>1</c:v>
                </c:pt>
                <c:pt idx="929">
                  <c:v>14</c:v>
                </c:pt>
                <c:pt idx="930">
                  <c:v>21</c:v>
                </c:pt>
                <c:pt idx="931">
                  <c:v>72</c:v>
                </c:pt>
                <c:pt idx="932">
                  <c:v>87</c:v>
                </c:pt>
                <c:pt idx="933">
                  <c:v>70</c:v>
                </c:pt>
                <c:pt idx="934">
                  <c:v>30</c:v>
                </c:pt>
                <c:pt idx="935">
                  <c:v>90</c:v>
                </c:pt>
                <c:pt idx="936">
                  <c:v>89</c:v>
                </c:pt>
                <c:pt idx="937">
                  <c:v>94</c:v>
                </c:pt>
                <c:pt idx="938">
                  <c:v>31</c:v>
                </c:pt>
                <c:pt idx="939">
                  <c:v>94</c:v>
                </c:pt>
                <c:pt idx="940">
                  <c:v>66</c:v>
                </c:pt>
                <c:pt idx="941">
                  <c:v>28</c:v>
                </c:pt>
                <c:pt idx="942">
                  <c:v>21</c:v>
                </c:pt>
                <c:pt idx="943">
                  <c:v>55</c:v>
                </c:pt>
                <c:pt idx="944">
                  <c:v>67</c:v>
                </c:pt>
                <c:pt idx="945">
                  <c:v>69</c:v>
                </c:pt>
                <c:pt idx="946">
                  <c:v>15</c:v>
                </c:pt>
                <c:pt idx="947">
                  <c:v>16</c:v>
                </c:pt>
                <c:pt idx="948">
                  <c:v>100</c:v>
                </c:pt>
                <c:pt idx="949">
                  <c:v>3</c:v>
                </c:pt>
                <c:pt idx="950">
                  <c:v>48</c:v>
                </c:pt>
                <c:pt idx="951">
                  <c:v>4</c:v>
                </c:pt>
                <c:pt idx="952">
                  <c:v>83</c:v>
                </c:pt>
                <c:pt idx="953">
                  <c:v>8</c:v>
                </c:pt>
                <c:pt idx="954">
                  <c:v>95</c:v>
                </c:pt>
                <c:pt idx="955">
                  <c:v>38</c:v>
                </c:pt>
                <c:pt idx="956">
                  <c:v>95</c:v>
                </c:pt>
                <c:pt idx="957">
                  <c:v>84</c:v>
                </c:pt>
                <c:pt idx="958">
                  <c:v>8</c:v>
                </c:pt>
                <c:pt idx="959">
                  <c:v>30</c:v>
                </c:pt>
                <c:pt idx="960">
                  <c:v>98</c:v>
                </c:pt>
                <c:pt idx="961">
                  <c:v>88</c:v>
                </c:pt>
                <c:pt idx="962">
                  <c:v>87</c:v>
                </c:pt>
                <c:pt idx="963">
                  <c:v>82</c:v>
                </c:pt>
                <c:pt idx="964">
                  <c:v>62</c:v>
                </c:pt>
                <c:pt idx="965">
                  <c:v>21</c:v>
                </c:pt>
                <c:pt idx="966">
                  <c:v>22</c:v>
                </c:pt>
                <c:pt idx="967">
                  <c:v>63</c:v>
                </c:pt>
                <c:pt idx="968">
                  <c:v>94</c:v>
                </c:pt>
                <c:pt idx="969">
                  <c:v>5</c:v>
                </c:pt>
                <c:pt idx="970">
                  <c:v>69</c:v>
                </c:pt>
                <c:pt idx="971">
                  <c:v>50</c:v>
                </c:pt>
                <c:pt idx="972">
                  <c:v>51</c:v>
                </c:pt>
                <c:pt idx="973">
                  <c:v>18</c:v>
                </c:pt>
                <c:pt idx="974">
                  <c:v>91</c:v>
                </c:pt>
                <c:pt idx="975">
                  <c:v>82</c:v>
                </c:pt>
                <c:pt idx="976">
                  <c:v>76</c:v>
                </c:pt>
                <c:pt idx="977">
                  <c:v>42</c:v>
                </c:pt>
                <c:pt idx="978">
                  <c:v>50</c:v>
                </c:pt>
                <c:pt idx="979">
                  <c:v>66</c:v>
                </c:pt>
                <c:pt idx="980">
                  <c:v>34</c:v>
                </c:pt>
                <c:pt idx="981">
                  <c:v>93</c:v>
                </c:pt>
                <c:pt idx="982">
                  <c:v>35</c:v>
                </c:pt>
                <c:pt idx="983">
                  <c:v>79</c:v>
                </c:pt>
                <c:pt idx="984">
                  <c:v>64</c:v>
                </c:pt>
                <c:pt idx="985">
                  <c:v>51</c:v>
                </c:pt>
                <c:pt idx="986">
                  <c:v>8</c:v>
                </c:pt>
                <c:pt idx="987">
                  <c:v>89</c:v>
                </c:pt>
                <c:pt idx="988">
                  <c:v>18</c:v>
                </c:pt>
                <c:pt idx="989">
                  <c:v>11</c:v>
                </c:pt>
                <c:pt idx="990">
                  <c:v>18</c:v>
                </c:pt>
                <c:pt idx="991">
                  <c:v>49</c:v>
                </c:pt>
                <c:pt idx="992">
                  <c:v>5</c:v>
                </c:pt>
                <c:pt idx="993">
                  <c:v>49</c:v>
                </c:pt>
                <c:pt idx="994">
                  <c:v>92</c:v>
                </c:pt>
                <c:pt idx="995">
                  <c:v>51</c:v>
                </c:pt>
                <c:pt idx="996">
                  <c:v>62</c:v>
                </c:pt>
                <c:pt idx="997">
                  <c:v>19</c:v>
                </c:pt>
                <c:pt idx="998">
                  <c:v>39</c:v>
                </c:pt>
                <c:pt idx="999">
                  <c:v>70</c:v>
                </c:pt>
              </c:numCache>
            </c:numRef>
          </c:val>
          <c:extLst>
            <c:ext xmlns:c16="http://schemas.microsoft.com/office/drawing/2014/chart" uri="{C3380CC4-5D6E-409C-BE32-E72D297353CC}">
              <c16:uniqueId val="{00000002-6B6E-42CA-AC7C-641EDECBC218}"/>
            </c:ext>
          </c:extLst>
        </c:ser>
        <c:dLbls>
          <c:showLegendKey val="0"/>
          <c:showVal val="0"/>
          <c:showCatName val="0"/>
          <c:showSerName val="0"/>
          <c:showPercent val="0"/>
          <c:showBubbleSize val="0"/>
        </c:dLbls>
        <c:gapWidth val="219"/>
        <c:overlap val="-27"/>
        <c:axId val="1731088783"/>
        <c:axId val="1731105583"/>
      </c:barChart>
      <c:catAx>
        <c:axId val="17310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105583"/>
        <c:crosses val="autoZero"/>
        <c:auto val="1"/>
        <c:lblAlgn val="ctr"/>
        <c:lblOffset val="100"/>
        <c:noMultiLvlLbl val="0"/>
      </c:catAx>
      <c:valAx>
        <c:axId val="17311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Movies/Series watched vs total recommended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'User Engagement Metrics '!$H$29</c:f>
              <c:strCache>
                <c:ptCount val="1"/>
                <c:pt idx="0">
                  <c:v>Total_Series_Watched_</c:v>
                </c:pt>
              </c:strCache>
            </c:strRef>
          </c:tx>
          <c:spPr>
            <a:solidFill>
              <a:schemeClr val="accent1"/>
            </a:solidFill>
            <a:ln>
              <a:noFill/>
            </a:ln>
            <a:effectLst/>
          </c:spPr>
          <c:invertIfNegative val="0"/>
          <c:val>
            <c:numRef>
              <c:f>'User Engagement Metrics '!$H$30</c:f>
              <c:numCache>
                <c:formatCode>General</c:formatCode>
                <c:ptCount val="1"/>
                <c:pt idx="0">
                  <c:v>99746</c:v>
                </c:pt>
              </c:numCache>
            </c:numRef>
          </c:val>
          <c:extLst>
            <c:ext xmlns:c16="http://schemas.microsoft.com/office/drawing/2014/chart" uri="{C3380CC4-5D6E-409C-BE32-E72D297353CC}">
              <c16:uniqueId val="{00000000-CE6E-40AC-A48F-08336C5F6C4D}"/>
            </c:ext>
          </c:extLst>
        </c:ser>
        <c:ser>
          <c:idx val="1"/>
          <c:order val="1"/>
          <c:tx>
            <c:strRef>
              <c:f>'User Engagement Metrics '!$I$29</c:f>
              <c:strCache>
                <c:ptCount val="1"/>
                <c:pt idx="0">
                  <c:v>Total_Movies_Watched-</c:v>
                </c:pt>
              </c:strCache>
            </c:strRef>
          </c:tx>
          <c:spPr>
            <a:solidFill>
              <a:schemeClr val="accent2"/>
            </a:solidFill>
            <a:ln>
              <a:noFill/>
            </a:ln>
            <a:effectLst/>
          </c:spPr>
          <c:invertIfNegative val="0"/>
          <c:val>
            <c:numRef>
              <c:f>'User Engagement Metrics '!$I$30</c:f>
              <c:numCache>
                <c:formatCode>General</c:formatCode>
                <c:ptCount val="1"/>
                <c:pt idx="0">
                  <c:v>515897</c:v>
                </c:pt>
              </c:numCache>
            </c:numRef>
          </c:val>
          <c:extLst>
            <c:ext xmlns:c16="http://schemas.microsoft.com/office/drawing/2014/chart" uri="{C3380CC4-5D6E-409C-BE32-E72D297353CC}">
              <c16:uniqueId val="{00000001-CE6E-40AC-A48F-08336C5F6C4D}"/>
            </c:ext>
          </c:extLst>
        </c:ser>
        <c:ser>
          <c:idx val="2"/>
          <c:order val="2"/>
          <c:tx>
            <c:strRef>
              <c:f>'User Engagement Metrics '!$J$29</c:f>
              <c:strCache>
                <c:ptCount val="1"/>
                <c:pt idx="0">
                  <c:v>Recommended_Content.</c:v>
                </c:pt>
              </c:strCache>
            </c:strRef>
          </c:tx>
          <c:spPr>
            <a:solidFill>
              <a:schemeClr val="accent3"/>
            </a:solidFill>
            <a:ln>
              <a:noFill/>
            </a:ln>
            <a:effectLst/>
          </c:spPr>
          <c:invertIfNegative val="0"/>
          <c:val>
            <c:numRef>
              <c:f>'User Engagement Metrics '!$J$30</c:f>
              <c:numCache>
                <c:formatCode>General</c:formatCode>
                <c:ptCount val="1"/>
                <c:pt idx="0">
                  <c:v>51482</c:v>
                </c:pt>
              </c:numCache>
            </c:numRef>
          </c:val>
          <c:extLst>
            <c:ext xmlns:c16="http://schemas.microsoft.com/office/drawing/2014/chart" uri="{C3380CC4-5D6E-409C-BE32-E72D297353CC}">
              <c16:uniqueId val="{00000002-CE6E-40AC-A48F-08336C5F6C4D}"/>
            </c:ext>
          </c:extLst>
        </c:ser>
        <c:dLbls>
          <c:showLegendKey val="0"/>
          <c:showVal val="0"/>
          <c:showCatName val="0"/>
          <c:showSerName val="0"/>
          <c:showPercent val="0"/>
          <c:showBubbleSize val="0"/>
        </c:dLbls>
        <c:gapWidth val="219"/>
        <c:overlap val="-27"/>
        <c:axId val="1040961311"/>
        <c:axId val="1040964191"/>
      </c:barChart>
      <c:catAx>
        <c:axId val="10409613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Watched</a:t>
                </a:r>
                <a:r>
                  <a:rPr lang="en-US" baseline="0"/>
                  <a:t> Content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40964191"/>
        <c:crosses val="autoZero"/>
        <c:auto val="1"/>
        <c:lblAlgn val="ctr"/>
        <c:lblOffset val="100"/>
        <c:noMultiLvlLbl val="0"/>
      </c:catAx>
      <c:valAx>
        <c:axId val="104096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6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Preferred genres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'Demographic &amp; Behavioral Insigh'!$B$3:$B$4</c:f>
              <c:strCache>
                <c:ptCount val="1"/>
                <c:pt idx="0">
                  <c:v>Action</c:v>
                </c:pt>
              </c:strCache>
            </c:strRef>
          </c:tx>
          <c:spPr>
            <a:solidFill>
              <a:schemeClr val="accent1"/>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0D56-43A4-AAA7-E9986065B1C0}"/>
            </c:ext>
          </c:extLst>
        </c:ser>
        <c:ser>
          <c:idx val="1"/>
          <c:order val="1"/>
          <c:tx>
            <c:strRef>
              <c:f>'Demographic &amp; Behavioral Insigh'!$C$3:$C$4</c:f>
              <c:strCache>
                <c:ptCount val="1"/>
                <c:pt idx="0">
                  <c:v>Comedy</c:v>
                </c:pt>
              </c:strCache>
            </c:strRef>
          </c:tx>
          <c:spPr>
            <a:solidFill>
              <a:schemeClr val="accent2"/>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0-DF2E-44EB-B3B2-1742A080150A}"/>
            </c:ext>
          </c:extLst>
        </c:ser>
        <c:ser>
          <c:idx val="2"/>
          <c:order val="2"/>
          <c:tx>
            <c:strRef>
              <c:f>'Demographic &amp; Behavioral Insigh'!$D$3:$D$4</c:f>
              <c:strCache>
                <c:ptCount val="1"/>
                <c:pt idx="0">
                  <c:v>Documentary</c:v>
                </c:pt>
              </c:strCache>
            </c:strRef>
          </c:tx>
          <c:spPr>
            <a:solidFill>
              <a:schemeClr val="accent3"/>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1-DF2E-44EB-B3B2-1742A080150A}"/>
            </c:ext>
          </c:extLst>
        </c:ser>
        <c:ser>
          <c:idx val="3"/>
          <c:order val="3"/>
          <c:tx>
            <c:strRef>
              <c:f>'Demographic &amp; Behavioral Insigh'!$E$3:$E$4</c:f>
              <c:strCache>
                <c:ptCount val="1"/>
                <c:pt idx="0">
                  <c:v>Drama</c:v>
                </c:pt>
              </c:strCache>
            </c:strRef>
          </c:tx>
          <c:spPr>
            <a:solidFill>
              <a:schemeClr val="accent4"/>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2-DF2E-44EB-B3B2-1742A080150A}"/>
            </c:ext>
          </c:extLst>
        </c:ser>
        <c:ser>
          <c:idx val="4"/>
          <c:order val="4"/>
          <c:tx>
            <c:strRef>
              <c:f>'Demographic &amp; Behavioral Insigh'!$F$3:$F$4</c:f>
              <c:strCache>
                <c:ptCount val="1"/>
                <c:pt idx="0">
                  <c:v>Horror</c:v>
                </c:pt>
              </c:strCache>
            </c:strRef>
          </c:tx>
          <c:spPr>
            <a:solidFill>
              <a:schemeClr val="accent5"/>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3-DF2E-44EB-B3B2-1742A080150A}"/>
            </c:ext>
          </c:extLst>
        </c:ser>
        <c:ser>
          <c:idx val="5"/>
          <c:order val="5"/>
          <c:tx>
            <c:strRef>
              <c:f>'Demographic &amp; Behavioral Insigh'!$G$3:$G$4</c:f>
              <c:strCache>
                <c:ptCount val="1"/>
                <c:pt idx="0">
                  <c:v>Romance</c:v>
                </c:pt>
              </c:strCache>
            </c:strRef>
          </c:tx>
          <c:spPr>
            <a:solidFill>
              <a:schemeClr val="accent6"/>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4-DF2E-44EB-B3B2-1742A080150A}"/>
            </c:ext>
          </c:extLst>
        </c:ser>
        <c:ser>
          <c:idx val="6"/>
          <c:order val="6"/>
          <c:tx>
            <c:strRef>
              <c:f>'Demographic &amp; Behavioral Insigh'!$H$3:$H$4</c:f>
              <c:strCache>
                <c:ptCount val="1"/>
                <c:pt idx="0">
                  <c:v>Sci-Fi</c:v>
                </c:pt>
              </c:strCache>
            </c:strRef>
          </c:tx>
          <c:spPr>
            <a:solidFill>
              <a:schemeClr val="accent1">
                <a:lumMod val="60000"/>
              </a:schemeClr>
            </a:solidFill>
            <a:ln>
              <a:noFill/>
            </a:ln>
            <a:effectLst>
              <a:outerShdw blurRad="254000" sx="102000" sy="102000" algn="ctr" rotWithShape="0">
                <a:prstClr val="black">
                  <a:alpha val="20000"/>
                </a:prst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5-DF2E-44EB-B3B2-1742A080150A}"/>
            </c:ext>
          </c:extLst>
        </c:ser>
        <c:dLbls>
          <c:showLegendKey val="0"/>
          <c:showVal val="0"/>
          <c:showCatName val="0"/>
          <c:showSerName val="0"/>
          <c:showPercent val="0"/>
          <c:showBubbleSize val="0"/>
        </c:dLbls>
        <c:gapWidth val="150"/>
        <c:axId val="1983505311"/>
        <c:axId val="1983505791"/>
      </c:barChart>
      <c:catAx>
        <c:axId val="1983505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505791"/>
        <c:crosses val="autoZero"/>
        <c:auto val="1"/>
        <c:lblAlgn val="ctr"/>
        <c:lblOffset val="100"/>
        <c:noMultiLvlLbl val="0"/>
      </c:catAx>
      <c:valAx>
        <c:axId val="19835057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900" b="1" i="0" u="none" strike="noStrike" kern="1200" baseline="0">
                    <a:solidFill>
                      <a:sysClr val="windowText" lastClr="000000">
                        <a:lumMod val="75000"/>
                        <a:lumOff val="25000"/>
                      </a:sysClr>
                    </a:solidFill>
                  </a:rPr>
                  <a:t>NUMBER OF USERS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3505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Insigh!PivotTable9</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DEVICE</a:t>
            </a:r>
            <a:r>
              <a:rPr lang="en-IN" baseline="0"/>
              <a:t> USAGE BY AGE BROUP</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&amp; Behavioral Insigh'!$B$22:$B$23</c:f>
              <c:strCache>
                <c:ptCount val="1"/>
                <c:pt idx="0">
                  <c:v>Desktop</c:v>
                </c:pt>
              </c:strCache>
            </c:strRef>
          </c:tx>
          <c:spPr>
            <a:solidFill>
              <a:schemeClr val="accent1"/>
            </a:solidFill>
            <a:ln>
              <a:noFill/>
            </a:ln>
            <a:effectLst>
              <a:outerShdw blurRad="254000" sx="102000" sy="102000" algn="ctr" rotWithShape="0">
                <a:prstClr val="black">
                  <a:alpha val="20000"/>
                </a:prst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Insigh'!$B$24:$B$29</c:f>
              <c:numCache>
                <c:formatCode>General</c:formatCode>
                <c:ptCount val="5"/>
                <c:pt idx="0">
                  <c:v>36</c:v>
                </c:pt>
                <c:pt idx="1">
                  <c:v>34</c:v>
                </c:pt>
                <c:pt idx="2">
                  <c:v>33</c:v>
                </c:pt>
                <c:pt idx="3">
                  <c:v>45</c:v>
                </c:pt>
                <c:pt idx="4">
                  <c:v>41</c:v>
                </c:pt>
              </c:numCache>
            </c:numRef>
          </c:val>
          <c:extLst>
            <c:ext xmlns:c16="http://schemas.microsoft.com/office/drawing/2014/chart" uri="{C3380CC4-5D6E-409C-BE32-E72D297353CC}">
              <c16:uniqueId val="{00000000-9741-4C7D-BC58-C25ACE888770}"/>
            </c:ext>
          </c:extLst>
        </c:ser>
        <c:ser>
          <c:idx val="1"/>
          <c:order val="1"/>
          <c:tx>
            <c:strRef>
              <c:f>'Demographic &amp; Behavioral Insigh'!$C$22:$C$23</c:f>
              <c:strCache>
                <c:ptCount val="1"/>
                <c:pt idx="0">
                  <c:v>Laptop</c:v>
                </c:pt>
              </c:strCache>
            </c:strRef>
          </c:tx>
          <c:spPr>
            <a:solidFill>
              <a:schemeClr val="accent2"/>
            </a:solidFill>
            <a:ln>
              <a:noFill/>
            </a:ln>
            <a:effectLst>
              <a:outerShdw blurRad="254000" sx="102000" sy="102000" algn="ctr" rotWithShape="0">
                <a:prstClr val="black">
                  <a:alpha val="20000"/>
                </a:prst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Insigh'!$C$24:$C$29</c:f>
              <c:numCache>
                <c:formatCode>General</c:formatCode>
                <c:ptCount val="5"/>
                <c:pt idx="0">
                  <c:v>33</c:v>
                </c:pt>
                <c:pt idx="1">
                  <c:v>38</c:v>
                </c:pt>
                <c:pt idx="2">
                  <c:v>37</c:v>
                </c:pt>
                <c:pt idx="3">
                  <c:v>37</c:v>
                </c:pt>
                <c:pt idx="4">
                  <c:v>33</c:v>
                </c:pt>
              </c:numCache>
            </c:numRef>
          </c:val>
          <c:extLst>
            <c:ext xmlns:c16="http://schemas.microsoft.com/office/drawing/2014/chart" uri="{C3380CC4-5D6E-409C-BE32-E72D297353CC}">
              <c16:uniqueId val="{00000000-5F92-4825-A088-D37585DD6088}"/>
            </c:ext>
          </c:extLst>
        </c:ser>
        <c:ser>
          <c:idx val="2"/>
          <c:order val="2"/>
          <c:tx>
            <c:strRef>
              <c:f>'Demographic &amp; Behavioral Insigh'!$D$22:$D$23</c:f>
              <c:strCache>
                <c:ptCount val="1"/>
                <c:pt idx="0">
                  <c:v>Smart TV</c:v>
                </c:pt>
              </c:strCache>
            </c:strRef>
          </c:tx>
          <c:spPr>
            <a:solidFill>
              <a:schemeClr val="accent3"/>
            </a:solidFill>
            <a:ln>
              <a:noFill/>
            </a:ln>
            <a:effectLst>
              <a:outerShdw blurRad="254000" sx="102000" sy="102000" algn="ctr" rotWithShape="0">
                <a:prstClr val="black">
                  <a:alpha val="20000"/>
                </a:prst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Insigh'!$D$24:$D$29</c:f>
              <c:numCache>
                <c:formatCode>General</c:formatCode>
                <c:ptCount val="5"/>
                <c:pt idx="0">
                  <c:v>35</c:v>
                </c:pt>
                <c:pt idx="1">
                  <c:v>35</c:v>
                </c:pt>
                <c:pt idx="2">
                  <c:v>42</c:v>
                </c:pt>
                <c:pt idx="3">
                  <c:v>48</c:v>
                </c:pt>
                <c:pt idx="4">
                  <c:v>49</c:v>
                </c:pt>
              </c:numCache>
            </c:numRef>
          </c:val>
          <c:extLst>
            <c:ext xmlns:c16="http://schemas.microsoft.com/office/drawing/2014/chart" uri="{C3380CC4-5D6E-409C-BE32-E72D297353CC}">
              <c16:uniqueId val="{00000001-5F92-4825-A088-D37585DD6088}"/>
            </c:ext>
          </c:extLst>
        </c:ser>
        <c:ser>
          <c:idx val="3"/>
          <c:order val="3"/>
          <c:tx>
            <c:strRef>
              <c:f>'Demographic &amp; Behavioral Insigh'!$E$22:$E$23</c:f>
              <c:strCache>
                <c:ptCount val="1"/>
                <c:pt idx="0">
                  <c:v>Smartphone</c:v>
                </c:pt>
              </c:strCache>
            </c:strRef>
          </c:tx>
          <c:spPr>
            <a:solidFill>
              <a:schemeClr val="accent4"/>
            </a:solidFill>
            <a:ln>
              <a:noFill/>
            </a:ln>
            <a:effectLst>
              <a:outerShdw blurRad="254000" sx="102000" sy="102000" algn="ctr" rotWithShape="0">
                <a:prstClr val="black">
                  <a:alpha val="20000"/>
                </a:prst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Insigh'!$E$24:$E$29</c:f>
              <c:numCache>
                <c:formatCode>General</c:formatCode>
                <c:ptCount val="5"/>
                <c:pt idx="0">
                  <c:v>36</c:v>
                </c:pt>
                <c:pt idx="1">
                  <c:v>41</c:v>
                </c:pt>
                <c:pt idx="2">
                  <c:v>47</c:v>
                </c:pt>
                <c:pt idx="3">
                  <c:v>43</c:v>
                </c:pt>
                <c:pt idx="4">
                  <c:v>42</c:v>
                </c:pt>
              </c:numCache>
            </c:numRef>
          </c:val>
          <c:extLst>
            <c:ext xmlns:c16="http://schemas.microsoft.com/office/drawing/2014/chart" uri="{C3380CC4-5D6E-409C-BE32-E72D297353CC}">
              <c16:uniqueId val="{00000002-5F92-4825-A088-D37585DD6088}"/>
            </c:ext>
          </c:extLst>
        </c:ser>
        <c:ser>
          <c:idx val="4"/>
          <c:order val="4"/>
          <c:tx>
            <c:strRef>
              <c:f>'Demographic &amp; Behavioral Insigh'!$F$22:$F$23</c:f>
              <c:strCache>
                <c:ptCount val="1"/>
                <c:pt idx="0">
                  <c:v>Tablet</c:v>
                </c:pt>
              </c:strCache>
            </c:strRef>
          </c:tx>
          <c:spPr>
            <a:solidFill>
              <a:schemeClr val="accent5"/>
            </a:solidFill>
            <a:ln>
              <a:noFill/>
            </a:ln>
            <a:effectLst>
              <a:outerShdw blurRad="254000" sx="102000" sy="102000" algn="ctr" rotWithShape="0">
                <a:prstClr val="black">
                  <a:alpha val="20000"/>
                </a:prst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Insigh'!$F$24:$F$29</c:f>
              <c:numCache>
                <c:formatCode>General</c:formatCode>
                <c:ptCount val="5"/>
                <c:pt idx="0">
                  <c:v>40</c:v>
                </c:pt>
                <c:pt idx="1">
                  <c:v>52</c:v>
                </c:pt>
                <c:pt idx="2">
                  <c:v>48</c:v>
                </c:pt>
                <c:pt idx="3">
                  <c:v>35</c:v>
                </c:pt>
                <c:pt idx="4">
                  <c:v>40</c:v>
                </c:pt>
              </c:numCache>
            </c:numRef>
          </c:val>
          <c:extLst>
            <c:ext xmlns:c16="http://schemas.microsoft.com/office/drawing/2014/chart" uri="{C3380CC4-5D6E-409C-BE32-E72D297353CC}">
              <c16:uniqueId val="{00000005-5F92-4825-A088-D37585DD6088}"/>
            </c:ext>
          </c:extLst>
        </c:ser>
        <c:dLbls>
          <c:showLegendKey val="0"/>
          <c:showVal val="0"/>
          <c:showCatName val="0"/>
          <c:showSerName val="0"/>
          <c:showPercent val="0"/>
          <c:showBubbleSize val="0"/>
        </c:dLbls>
        <c:gapWidth val="150"/>
        <c:axId val="1671124607"/>
        <c:axId val="1671113087"/>
      </c:barChart>
      <c:catAx>
        <c:axId val="167112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1113087"/>
        <c:crosses val="autoZero"/>
        <c:auto val="1"/>
        <c:lblAlgn val="ctr"/>
        <c:lblOffset val="100"/>
        <c:noMultiLvlLbl val="0"/>
      </c:catAx>
      <c:valAx>
        <c:axId val="16711130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1124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Insigh!PivotTable10</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OVERALL DEVICE USAGE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'Demographic &amp; Behavioral Insigh'!$B$32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F45-44A4-918B-5FFB66D29FC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F45-44A4-918B-5FFB66D29FC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F45-44A4-918B-5FFB66D29FC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F45-44A4-918B-5FFB66D29FC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F45-44A4-918B-5FFB66D29F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'Demographic &amp; Behavioral Insigh'!$A$33:$A$38</c:f>
              <c:strCache>
                <c:ptCount val="5"/>
                <c:pt idx="0">
                  <c:v>Desktop</c:v>
                </c:pt>
                <c:pt idx="1">
                  <c:v>Laptop</c:v>
                </c:pt>
                <c:pt idx="2">
                  <c:v>Smart TV</c:v>
                </c:pt>
                <c:pt idx="3">
                  <c:v>Smartphone</c:v>
                </c:pt>
                <c:pt idx="4">
                  <c:v>Tablet</c:v>
                </c:pt>
              </c:strCache>
            </c:strRef>
          </c:cat>
          <c:val>
            <c:numRef>
              <c:f>'Demographic &amp; Behavioral Insigh'!$B$33:$B$38</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F-87F8-4876-9FB0-545B734F46D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Insigh!PivotTable12</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Peak watch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outerShdw blurRad="254000" sx="102000" sy="102000" algn="ctr" rotWithShape="0">
              <a:prstClr val="black">
                <a:alpha val="20000"/>
              </a:prstClr>
            </a:outerShdw>
          </a:effectLst>
        </c:spPr>
      </c:pivotFmt>
      <c:pivotFmt>
        <c:idx val="29"/>
        <c:spPr>
          <a:solidFill>
            <a:schemeClr val="accent3"/>
          </a:solidFill>
          <a:ln>
            <a:noFill/>
          </a:ln>
          <a:effectLst>
            <a:outerShdw blurRad="254000" sx="102000" sy="102000" algn="ctr" rotWithShape="0">
              <a:prstClr val="black">
                <a:alpha val="20000"/>
              </a:prstClr>
            </a:outerShdw>
          </a:effectLst>
        </c:spPr>
      </c:pivotFmt>
      <c:pivotFmt>
        <c:idx val="30"/>
        <c:spPr>
          <a:solidFill>
            <a:schemeClr val="accent4"/>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'Demographic &amp; Behavioral Insigh'!$B$45</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1"/>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FECF-45F5-AAD2-132E22A6E80A}"/>
              </c:ext>
            </c:extLst>
          </c:dPt>
          <c:dPt>
            <c:idx val="2"/>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ECF-45F5-AAD2-132E22A6E80A}"/>
              </c:ext>
            </c:extLst>
          </c:dPt>
          <c:dPt>
            <c:idx val="3"/>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ECF-45F5-AAD2-132E22A6E80A}"/>
              </c:ext>
            </c:extLst>
          </c:dPt>
          <c:cat>
            <c:strRef>
              <c:f>'Demographic &amp; Behavioral Insigh'!$A$46:$A$50</c:f>
              <c:strCache>
                <c:ptCount val="4"/>
                <c:pt idx="0">
                  <c:v>Morning</c:v>
                </c:pt>
                <c:pt idx="1">
                  <c:v>Afternoon</c:v>
                </c:pt>
                <c:pt idx="2">
                  <c:v>Evening</c:v>
                </c:pt>
                <c:pt idx="3">
                  <c:v>Late Night</c:v>
                </c:pt>
              </c:strCache>
            </c:strRef>
          </c:cat>
          <c:val>
            <c:numRef>
              <c:f>'Demographic &amp; Behavioral Insigh'!$B$46:$B$50</c:f>
              <c:numCache>
                <c:formatCode>General</c:formatCode>
                <c:ptCount val="4"/>
                <c:pt idx="0">
                  <c:v>222</c:v>
                </c:pt>
                <c:pt idx="1">
                  <c:v>251</c:v>
                </c:pt>
                <c:pt idx="2">
                  <c:v>256</c:v>
                </c:pt>
                <c:pt idx="3">
                  <c:v>271</c:v>
                </c:pt>
              </c:numCache>
            </c:numRef>
          </c:val>
          <c:extLst>
            <c:ext xmlns:c16="http://schemas.microsoft.com/office/drawing/2014/chart" uri="{C3380CC4-5D6E-409C-BE32-E72D297353CC}">
              <c16:uniqueId val="{00000003-FECF-45F5-AAD2-132E22A6E80A}"/>
            </c:ext>
          </c:extLst>
        </c:ser>
        <c:dLbls>
          <c:showLegendKey val="0"/>
          <c:showVal val="0"/>
          <c:showCatName val="0"/>
          <c:showSerName val="0"/>
          <c:showPercent val="0"/>
          <c:showBubbleSize val="0"/>
        </c:dLbls>
        <c:gapWidth val="150"/>
        <c:axId val="1671124607"/>
        <c:axId val="1671113087"/>
      </c:barChart>
      <c:catAx>
        <c:axId val="167112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TIME</a:t>
                </a:r>
                <a:r>
                  <a:rPr lang="en-IN" baseline="0"/>
                  <a:t> OF THE DAY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1113087"/>
        <c:crosses val="autoZero"/>
        <c:auto val="1"/>
        <c:lblAlgn val="ctr"/>
        <c:lblOffset val="100"/>
        <c:noMultiLvlLbl val="0"/>
      </c:catAx>
      <c:valAx>
        <c:axId val="16711130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1124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Insigh!PivotTable13</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Peak</a:t>
            </a:r>
            <a:r>
              <a:rPr lang="en-IN" baseline="0"/>
              <a:t> Watch Time by Age Group</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&amp; Behavioral Insigh'!$B$53:$B$54</c:f>
              <c:strCache>
                <c:ptCount val="1"/>
                <c:pt idx="0">
                  <c:v>Afternoon</c:v>
                </c:pt>
              </c:strCache>
            </c:strRef>
          </c:tx>
          <c:spPr>
            <a:solidFill>
              <a:schemeClr val="accent1"/>
            </a:solidFill>
            <a:ln>
              <a:noFill/>
            </a:ln>
            <a:effectLst>
              <a:outerShdw blurRad="254000" sx="102000" sy="102000" algn="ctr" rotWithShape="0">
                <a:prstClr val="black">
                  <a:alpha val="20000"/>
                </a:prst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Insigh'!$B$55:$B$60</c:f>
              <c:numCache>
                <c:formatCode>General</c:formatCode>
                <c:ptCount val="5"/>
                <c:pt idx="0">
                  <c:v>55</c:v>
                </c:pt>
                <c:pt idx="1">
                  <c:v>42</c:v>
                </c:pt>
                <c:pt idx="2">
                  <c:v>51</c:v>
                </c:pt>
                <c:pt idx="3">
                  <c:v>56</c:v>
                </c:pt>
                <c:pt idx="4">
                  <c:v>47</c:v>
                </c:pt>
              </c:numCache>
            </c:numRef>
          </c:val>
          <c:extLst>
            <c:ext xmlns:c16="http://schemas.microsoft.com/office/drawing/2014/chart" uri="{C3380CC4-5D6E-409C-BE32-E72D297353CC}">
              <c16:uniqueId val="{00000007-CBC7-498D-A557-E86433AA7342}"/>
            </c:ext>
          </c:extLst>
        </c:ser>
        <c:ser>
          <c:idx val="1"/>
          <c:order val="1"/>
          <c:tx>
            <c:strRef>
              <c:f>'Demographic &amp; Behavioral Insigh'!$C$53:$C$54</c:f>
              <c:strCache>
                <c:ptCount val="1"/>
                <c:pt idx="0">
                  <c:v>Evening</c:v>
                </c:pt>
              </c:strCache>
            </c:strRef>
          </c:tx>
          <c:spPr>
            <a:solidFill>
              <a:schemeClr val="accent2"/>
            </a:solidFill>
            <a:ln>
              <a:noFill/>
            </a:ln>
            <a:effectLst>
              <a:outerShdw blurRad="254000" sx="102000" sy="102000" algn="ctr" rotWithShape="0">
                <a:prstClr val="black">
                  <a:alpha val="20000"/>
                </a:prst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Insigh'!$C$55:$C$60</c:f>
              <c:numCache>
                <c:formatCode>General</c:formatCode>
                <c:ptCount val="5"/>
                <c:pt idx="0">
                  <c:v>40</c:v>
                </c:pt>
                <c:pt idx="1">
                  <c:v>60</c:v>
                </c:pt>
                <c:pt idx="2">
                  <c:v>56</c:v>
                </c:pt>
                <c:pt idx="3">
                  <c:v>46</c:v>
                </c:pt>
                <c:pt idx="4">
                  <c:v>54</c:v>
                </c:pt>
              </c:numCache>
            </c:numRef>
          </c:val>
          <c:extLst>
            <c:ext xmlns:c16="http://schemas.microsoft.com/office/drawing/2014/chart" uri="{C3380CC4-5D6E-409C-BE32-E72D297353CC}">
              <c16:uniqueId val="{00000000-068D-4F2E-B3E8-BC3C4ADB48BE}"/>
            </c:ext>
          </c:extLst>
        </c:ser>
        <c:ser>
          <c:idx val="2"/>
          <c:order val="2"/>
          <c:tx>
            <c:strRef>
              <c:f>'Demographic &amp; Behavioral Insigh'!$D$53:$D$54</c:f>
              <c:strCache>
                <c:ptCount val="1"/>
                <c:pt idx="0">
                  <c:v>Late Night</c:v>
                </c:pt>
              </c:strCache>
            </c:strRef>
          </c:tx>
          <c:spPr>
            <a:solidFill>
              <a:schemeClr val="accent3"/>
            </a:solidFill>
            <a:ln>
              <a:noFill/>
            </a:ln>
            <a:effectLst>
              <a:outerShdw blurRad="254000" sx="102000" sy="102000" algn="ctr" rotWithShape="0">
                <a:prstClr val="black">
                  <a:alpha val="20000"/>
                </a:prst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Insigh'!$D$55:$D$60</c:f>
              <c:numCache>
                <c:formatCode>General</c:formatCode>
                <c:ptCount val="5"/>
                <c:pt idx="0">
                  <c:v>43</c:v>
                </c:pt>
                <c:pt idx="1">
                  <c:v>52</c:v>
                </c:pt>
                <c:pt idx="2">
                  <c:v>58</c:v>
                </c:pt>
                <c:pt idx="3">
                  <c:v>56</c:v>
                </c:pt>
                <c:pt idx="4">
                  <c:v>62</c:v>
                </c:pt>
              </c:numCache>
            </c:numRef>
          </c:val>
          <c:extLst>
            <c:ext xmlns:c16="http://schemas.microsoft.com/office/drawing/2014/chart" uri="{C3380CC4-5D6E-409C-BE32-E72D297353CC}">
              <c16:uniqueId val="{00000001-068D-4F2E-B3E8-BC3C4ADB48BE}"/>
            </c:ext>
          </c:extLst>
        </c:ser>
        <c:ser>
          <c:idx val="3"/>
          <c:order val="3"/>
          <c:tx>
            <c:strRef>
              <c:f>'Demographic &amp; Behavioral Insigh'!$E$53:$E$54</c:f>
              <c:strCache>
                <c:ptCount val="1"/>
                <c:pt idx="0">
                  <c:v>Morning</c:v>
                </c:pt>
              </c:strCache>
            </c:strRef>
          </c:tx>
          <c:spPr>
            <a:solidFill>
              <a:schemeClr val="accent4"/>
            </a:solidFill>
            <a:ln>
              <a:noFill/>
            </a:ln>
            <a:effectLst>
              <a:outerShdw blurRad="254000" sx="102000" sy="102000" algn="ctr" rotWithShape="0">
                <a:prstClr val="black">
                  <a:alpha val="20000"/>
                </a:prst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Insigh'!$E$55:$E$60</c:f>
              <c:numCache>
                <c:formatCode>General</c:formatCode>
                <c:ptCount val="5"/>
                <c:pt idx="0">
                  <c:v>42</c:v>
                </c:pt>
                <c:pt idx="1">
                  <c:v>46</c:v>
                </c:pt>
                <c:pt idx="2">
                  <c:v>42</c:v>
                </c:pt>
                <c:pt idx="3">
                  <c:v>50</c:v>
                </c:pt>
                <c:pt idx="4">
                  <c:v>42</c:v>
                </c:pt>
              </c:numCache>
            </c:numRef>
          </c:val>
          <c:extLst>
            <c:ext xmlns:c16="http://schemas.microsoft.com/office/drawing/2014/chart" uri="{C3380CC4-5D6E-409C-BE32-E72D297353CC}">
              <c16:uniqueId val="{00000002-068D-4F2E-B3E8-BC3C4ADB48BE}"/>
            </c:ext>
          </c:extLst>
        </c:ser>
        <c:dLbls>
          <c:showLegendKey val="0"/>
          <c:showVal val="0"/>
          <c:showCatName val="0"/>
          <c:showSerName val="0"/>
          <c:showPercent val="0"/>
          <c:showBubbleSize val="0"/>
        </c:dLbls>
        <c:gapWidth val="150"/>
        <c:axId val="1671124607"/>
        <c:axId val="1671113087"/>
      </c:barChart>
      <c:catAx>
        <c:axId val="1671124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1113087"/>
        <c:crosses val="autoZero"/>
        <c:auto val="1"/>
        <c:lblAlgn val="ctr"/>
        <c:lblOffset val="100"/>
        <c:noMultiLvlLbl val="0"/>
      </c:catAx>
      <c:valAx>
        <c:axId val="16711130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1124607"/>
        <c:crosses val="autoZero"/>
        <c:crossBetween val="between"/>
      </c:valAx>
      <c:spPr>
        <a:noFill/>
        <a:ln>
          <a:noFill/>
        </a:ln>
        <a:effectLst/>
      </c:spPr>
    </c:plotArea>
    <c:legend>
      <c:legendPos val="r"/>
      <c:layout>
        <c:manualLayout>
          <c:xMode val="edge"/>
          <c:yMode val="edge"/>
          <c:x val="0.7395833691895034"/>
          <c:y val="0.33628357608320442"/>
          <c:w val="0.24108001416563385"/>
          <c:h val="0.304237322288929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[Praveen_Vijayan_CPDA_B1_Streaming_Service_Data_Latest.xlsx]Retention &amp; Loyalty!PivotTable17</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Membership status (Active vs. Inactive).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 &amp; Loyalty'!$B$2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4A5-4AA3-B808-87B9DF778C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'Retention &amp; Loyalty'!$A$3:$A$4</c:f>
              <c:strCache>
                <c:ptCount val="1"/>
                <c:pt idx="0">
                  <c:v>Active</c:v>
                </c:pt>
              </c:strCache>
            </c:strRef>
          </c:cat>
          <c:val>
            <c:numRef>
              <c:f>'Retention &amp; Loyalty'!$B$3:$B$4</c:f>
              <c:numCache>
                <c:formatCode>General</c:formatCode>
                <c:ptCount val="1"/>
                <c:pt idx="0">
                  <c:v>1000</c:v>
                </c:pt>
              </c:numCache>
            </c:numRef>
          </c:val>
          <c:extLst>
            <c:ext xmlns:c16="http://schemas.microsoft.com/office/drawing/2014/chart" uri="{C3380CC4-5D6E-409C-BE32-E72D297353CC}">
              <c16:uniqueId val="{00000000-86D5-4521-9223-B625E68B63F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[Praveen_Vijayan_CPDA_B1_Streaming_Service_Data_Latest.xlsx]User Engagement Metrics !PivotTable6</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movies vs. series watched per user.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'User Engagement Metrics '!$A$8</c:f>
              <c:strCache>
                <c:ptCount val="1"/>
                <c:pt idx="0">
                  <c:v>Average of Total_Movies_Watched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'User Engagement Metrics '!$A$9</c:f>
              <c:strCache>
                <c:ptCount val="1"/>
                <c:pt idx="0">
                  <c:v>Total</c:v>
                </c:pt>
              </c:strCache>
            </c:strRef>
          </c:cat>
          <c:val>
            <c:numRef>
              <c:f>'User Engagement Metrics '!$A$9</c:f>
              <c:numCache>
                <c:formatCode>General</c:formatCode>
                <c:ptCount val="1"/>
                <c:pt idx="0">
                  <c:v>515.89700000000005</c:v>
                </c:pt>
              </c:numCache>
            </c:numRef>
          </c:val>
          <c:extLst>
            <c:ext xmlns:c16="http://schemas.microsoft.com/office/drawing/2014/chart" uri="{C3380CC4-5D6E-409C-BE32-E72D297353CC}">
              <c16:uniqueId val="{00000000-E2E3-46AE-B8EA-CAA435130D3C}"/>
            </c:ext>
          </c:extLst>
        </c:ser>
        <c:ser>
          <c:idx val="1"/>
          <c:order val="1"/>
          <c:tx>
            <c:strRef>
              <c:f>'User Engagement Metrics '!$B$8</c:f>
              <c:strCache>
                <c:ptCount val="1"/>
                <c:pt idx="0">
                  <c:v>Average of Total_Series_Watched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'User Engagement Metrics '!$A$9</c:f>
              <c:strCache>
                <c:ptCount val="1"/>
                <c:pt idx="0">
                  <c:v>Total</c:v>
                </c:pt>
              </c:strCache>
            </c:strRef>
          </c:cat>
          <c:val>
            <c:numRef>
              <c:f>'User Engagement Metrics '!$B$9</c:f>
              <c:numCache>
                <c:formatCode>General</c:formatCode>
                <c:ptCount val="1"/>
                <c:pt idx="0">
                  <c:v>99.745999999999995</c:v>
                </c:pt>
              </c:numCache>
            </c:numRef>
          </c:val>
          <c:extLst>
            <c:ext xmlns:c16="http://schemas.microsoft.com/office/drawing/2014/chart" uri="{C3380CC4-5D6E-409C-BE32-E72D297353CC}">
              <c16:uniqueId val="{00000001-E2E3-46AE-B8EA-CAA435130D3C}"/>
            </c:ext>
          </c:extLst>
        </c:ser>
        <c:dLbls>
          <c:showLegendKey val="0"/>
          <c:showVal val="0"/>
          <c:showCatName val="0"/>
          <c:showSerName val="0"/>
          <c:showPercent val="0"/>
          <c:showBubbleSize val="0"/>
        </c:dLbls>
        <c:gapWidth val="100"/>
        <c:overlap val="-24"/>
        <c:axId val="1664030319"/>
        <c:axId val="1664032719"/>
      </c:barChart>
      <c:catAx>
        <c:axId val="1664030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032719"/>
        <c:crosses val="autoZero"/>
        <c:auto val="1"/>
        <c:lblAlgn val="ctr"/>
        <c:lblOffset val="100"/>
        <c:noMultiLvlLbl val="0"/>
      </c:catAx>
      <c:valAx>
        <c:axId val="1664032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HOurs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03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[Praveen_Vijayan_CPDA_B1_Streaming_Service_Data_Latest.xlsx]Retention &amp; Loyalty!PivotTable19</c:name>
    <c:fmtId val="3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Frequency of logins and content downloads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 &amp; Loyalty'!$B$24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481-499B-8B2B-7CCBA96C09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481-499B-8B2B-7CCBA96C09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'Retention &amp; Loyalty'!$A$25:$A$27</c:f>
              <c:strCache>
                <c:ptCount val="2"/>
                <c:pt idx="0">
                  <c:v>FALSE</c:v>
                </c:pt>
                <c:pt idx="1">
                  <c:v>TRUE</c:v>
                </c:pt>
              </c:strCache>
            </c:strRef>
          </c:cat>
          <c:val>
            <c:numRef>
              <c:f>'Retention &amp; Loyalty'!$B$25:$B$27</c:f>
              <c:numCache>
                <c:formatCode>General</c:formatCode>
                <c:ptCount val="2"/>
                <c:pt idx="0">
                  <c:v>501</c:v>
                </c:pt>
                <c:pt idx="1">
                  <c:v>499</c:v>
                </c:pt>
              </c:numCache>
            </c:numRef>
          </c:val>
          <c:extLst>
            <c:ext xmlns:c16="http://schemas.microsoft.com/office/drawing/2014/chart" uri="{C3380CC4-5D6E-409C-BE32-E72D297353CC}">
              <c16:uniqueId val="{00000000-6308-4442-B6F2-5007C8E1865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!PivotTable20</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Preferred payment methods by region</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Preferences &amp; Regional '!$B$2:$B$3</c:f>
              <c:strCache>
                <c:ptCount val="1"/>
                <c:pt idx="0">
                  <c:v>Credit Card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'!$B$4:$B$11</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1ACA-47DB-B9F5-D8CF114A78A6}"/>
            </c:ext>
          </c:extLst>
        </c:ser>
        <c:ser>
          <c:idx val="1"/>
          <c:order val="1"/>
          <c:tx>
            <c:strRef>
              <c:f>'Payment Preferences &amp; Regional '!$C$2:$C$3</c:f>
              <c:strCache>
                <c:ptCount val="1"/>
                <c:pt idx="0">
                  <c:v>Cryptocurrency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'!$C$4:$C$11</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5-720C-41FE-A11D-1345EF984296}"/>
            </c:ext>
          </c:extLst>
        </c:ser>
        <c:ser>
          <c:idx val="2"/>
          <c:order val="2"/>
          <c:tx>
            <c:strRef>
              <c:f>'Payment Preferences &amp; Regional '!$D$2:$D$3</c:f>
              <c:strCache>
                <c:ptCount val="1"/>
                <c:pt idx="0">
                  <c:v>Debit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'!$D$4:$D$11</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6-720C-41FE-A11D-1345EF984296}"/>
            </c:ext>
          </c:extLst>
        </c:ser>
        <c:ser>
          <c:idx val="3"/>
          <c:order val="3"/>
          <c:tx>
            <c:strRef>
              <c:f>'Payment Preferences &amp; Regional '!$E$2:$E$3</c:f>
              <c:strCache>
                <c:ptCount val="1"/>
                <c:pt idx="0">
                  <c:v>PayPal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'!$A$4:$A$11</c:f>
              <c:strCache>
                <c:ptCount val="7"/>
                <c:pt idx="0">
                  <c:v>Australia</c:v>
                </c:pt>
                <c:pt idx="1">
                  <c:v>Canada</c:v>
                </c:pt>
                <c:pt idx="2">
                  <c:v>France</c:v>
                </c:pt>
                <c:pt idx="3">
                  <c:v>Germany</c:v>
                </c:pt>
                <c:pt idx="4">
                  <c:v>India</c:v>
                </c:pt>
                <c:pt idx="5">
                  <c:v>UK</c:v>
                </c:pt>
                <c:pt idx="6">
                  <c:v>USA</c:v>
                </c:pt>
              </c:strCache>
            </c:strRef>
          </c:cat>
          <c:val>
            <c:numRef>
              <c:f>'Payment Preferences &amp; Regional '!$E$4:$E$11</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7-720C-41FE-A11D-1345EF984296}"/>
            </c:ext>
          </c:extLst>
        </c:ser>
        <c:dLbls>
          <c:showLegendKey val="0"/>
          <c:showVal val="0"/>
          <c:showCatName val="0"/>
          <c:showSerName val="0"/>
          <c:showPercent val="0"/>
          <c:showBubbleSize val="0"/>
        </c:dLbls>
        <c:gapWidth val="115"/>
        <c:overlap val="-20"/>
        <c:axId val="1808330655"/>
        <c:axId val="1808331135"/>
      </c:barChart>
      <c:catAx>
        <c:axId val="1808330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331135"/>
        <c:crosses val="autoZero"/>
        <c:auto val="1"/>
        <c:lblAlgn val="ctr"/>
        <c:lblOffset val="100"/>
        <c:noMultiLvlLbl val="0"/>
      </c:catAx>
      <c:valAx>
        <c:axId val="180833113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3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!PivotTable21</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Subscription by country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Preferences &amp; Regional '!$B$22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'!$A$23:$A$30</c:f>
              <c:strCache>
                <c:ptCount val="7"/>
                <c:pt idx="0">
                  <c:v>India</c:v>
                </c:pt>
                <c:pt idx="1">
                  <c:v>Canada</c:v>
                </c:pt>
                <c:pt idx="2">
                  <c:v>Australia</c:v>
                </c:pt>
                <c:pt idx="3">
                  <c:v>Germany</c:v>
                </c:pt>
                <c:pt idx="4">
                  <c:v>UK</c:v>
                </c:pt>
                <c:pt idx="5">
                  <c:v>France</c:v>
                </c:pt>
                <c:pt idx="6">
                  <c:v>USA</c:v>
                </c:pt>
              </c:strCache>
            </c:strRef>
          </c:cat>
          <c:val>
            <c:numRef>
              <c:f>'Payment Preferences &amp; Regional '!$B$23:$B$30</c:f>
              <c:numCache>
                <c:formatCode>General</c:formatCode>
                <c:ptCount val="7"/>
                <c:pt idx="0">
                  <c:v>116</c:v>
                </c:pt>
                <c:pt idx="1">
                  <c:v>139</c:v>
                </c:pt>
                <c:pt idx="2">
                  <c:v>140</c:v>
                </c:pt>
                <c:pt idx="3">
                  <c:v>146</c:v>
                </c:pt>
                <c:pt idx="4">
                  <c:v>150</c:v>
                </c:pt>
                <c:pt idx="5">
                  <c:v>151</c:v>
                </c:pt>
                <c:pt idx="6">
                  <c:v>158</c:v>
                </c:pt>
              </c:numCache>
            </c:numRef>
          </c:val>
          <c:extLst>
            <c:ext xmlns:c16="http://schemas.microsoft.com/office/drawing/2014/chart" uri="{C3380CC4-5D6E-409C-BE32-E72D297353CC}">
              <c16:uniqueId val="{00000014-E996-4FAC-B748-F420C994918D}"/>
            </c:ext>
          </c:extLst>
        </c:ser>
        <c:dLbls>
          <c:showLegendKey val="0"/>
          <c:showVal val="0"/>
          <c:showCatName val="0"/>
          <c:showSerName val="0"/>
          <c:showPercent val="0"/>
          <c:showBubbleSize val="0"/>
        </c:dLbls>
        <c:gapWidth val="115"/>
        <c:overlap val="-20"/>
        <c:axId val="1808330655"/>
        <c:axId val="1808331135"/>
      </c:barChart>
      <c:catAx>
        <c:axId val="1808330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331135"/>
        <c:crosses val="autoZero"/>
        <c:auto val="1"/>
        <c:lblAlgn val="ctr"/>
        <c:lblOffset val="100"/>
        <c:noMultiLvlLbl val="0"/>
      </c:catAx>
      <c:valAx>
        <c:axId val="180833113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users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3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[Praveen_Vijayan_CPDA_B1_Streaming_Service_Data_Latest.xlsx]Payment Preferences &amp; Regional !PivotTable22</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Language preferences and their correlation with engagement</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Preferences &amp; Regional '!$B$40</c:f>
              <c:strCache>
                <c:ptCount val="1"/>
                <c:pt idx="0">
                  <c:v>Average of Watch_Hours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'!$A$41:$A$47</c:f>
              <c:strCache>
                <c:ptCount val="6"/>
                <c:pt idx="0">
                  <c:v>Mandarin</c:v>
                </c:pt>
                <c:pt idx="1">
                  <c:v>German</c:v>
                </c:pt>
                <c:pt idx="2">
                  <c:v>English</c:v>
                </c:pt>
                <c:pt idx="3">
                  <c:v>Hindi</c:v>
                </c:pt>
                <c:pt idx="4">
                  <c:v>Spanish</c:v>
                </c:pt>
                <c:pt idx="5">
                  <c:v>French</c:v>
                </c:pt>
              </c:strCache>
            </c:strRef>
          </c:cat>
          <c:val>
            <c:numRef>
              <c:f>'Payment Preferences &amp; Regional '!$B$41:$B$47</c:f>
              <c:numCache>
                <c:formatCode>0</c:formatCode>
                <c:ptCount val="6"/>
                <c:pt idx="0">
                  <c:v>243.33519553072625</c:v>
                </c:pt>
                <c:pt idx="1">
                  <c:v>244.79640718562874</c:v>
                </c:pt>
                <c:pt idx="2">
                  <c:v>248.38095238095238</c:v>
                </c:pt>
                <c:pt idx="3">
                  <c:v>253.35802469135803</c:v>
                </c:pt>
                <c:pt idx="4">
                  <c:v>264.99346405228761</c:v>
                </c:pt>
                <c:pt idx="5">
                  <c:v>273.46198830409355</c:v>
                </c:pt>
              </c:numCache>
            </c:numRef>
          </c:val>
          <c:extLst>
            <c:ext xmlns:c16="http://schemas.microsoft.com/office/drawing/2014/chart" uri="{C3380CC4-5D6E-409C-BE32-E72D297353CC}">
              <c16:uniqueId val="{00000000-3848-45DC-8C5E-9EE1789F0CAB}"/>
            </c:ext>
          </c:extLst>
        </c:ser>
        <c:ser>
          <c:idx val="1"/>
          <c:order val="1"/>
          <c:tx>
            <c:strRef>
              <c:f>'Payment Preferences &amp; Regional '!$C$40</c:f>
              <c:strCache>
                <c:ptCount val="1"/>
                <c:pt idx="0">
                  <c:v>Count of Language_Preference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Preferences &amp; Regional '!$A$41:$A$47</c:f>
              <c:strCache>
                <c:ptCount val="6"/>
                <c:pt idx="0">
                  <c:v>Mandarin</c:v>
                </c:pt>
                <c:pt idx="1">
                  <c:v>German</c:v>
                </c:pt>
                <c:pt idx="2">
                  <c:v>English</c:v>
                </c:pt>
                <c:pt idx="3">
                  <c:v>Hindi</c:v>
                </c:pt>
                <c:pt idx="4">
                  <c:v>Spanish</c:v>
                </c:pt>
                <c:pt idx="5">
                  <c:v>French</c:v>
                </c:pt>
              </c:strCache>
            </c:strRef>
          </c:cat>
          <c:val>
            <c:numRef>
              <c:f>'Payment Preferences &amp; Regional '!$C$41:$C$47</c:f>
              <c:numCache>
                <c:formatCode>General</c:formatCode>
                <c:ptCount val="6"/>
                <c:pt idx="0">
                  <c:v>179</c:v>
                </c:pt>
                <c:pt idx="1">
                  <c:v>167</c:v>
                </c:pt>
                <c:pt idx="2">
                  <c:v>168</c:v>
                </c:pt>
                <c:pt idx="3">
                  <c:v>162</c:v>
                </c:pt>
                <c:pt idx="4">
                  <c:v>153</c:v>
                </c:pt>
                <c:pt idx="5">
                  <c:v>171</c:v>
                </c:pt>
              </c:numCache>
            </c:numRef>
          </c:val>
          <c:extLst>
            <c:ext xmlns:c16="http://schemas.microsoft.com/office/drawing/2014/chart" uri="{C3380CC4-5D6E-409C-BE32-E72D297353CC}">
              <c16:uniqueId val="{00000002-D38A-49DD-8852-BF6B523E6148}"/>
            </c:ext>
          </c:extLst>
        </c:ser>
        <c:dLbls>
          <c:showLegendKey val="0"/>
          <c:showVal val="0"/>
          <c:showCatName val="0"/>
          <c:showSerName val="0"/>
          <c:showPercent val="0"/>
          <c:showBubbleSize val="0"/>
        </c:dLbls>
        <c:gapWidth val="115"/>
        <c:overlap val="-20"/>
        <c:axId val="1843168320"/>
        <c:axId val="1843175520"/>
      </c:barChart>
      <c:catAx>
        <c:axId val="18431683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Language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175520"/>
        <c:crosses val="autoZero"/>
        <c:auto val="1"/>
        <c:lblAlgn val="ctr"/>
        <c:lblOffset val="100"/>
        <c:noMultiLvlLbl val="0"/>
      </c:catAx>
      <c:valAx>
        <c:axId val="184317552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Watch hours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1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Insigh!PivotTable8</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Preferred genres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47513423567155E-2"/>
          <c:y val="0.19115032211882604"/>
          <c:w val="0.73883999794143396"/>
          <c:h val="0.64461870675256505"/>
        </c:manualLayout>
      </c:layout>
      <c:barChart>
        <c:barDir val="col"/>
        <c:grouping val="clustered"/>
        <c:varyColors val="0"/>
        <c:ser>
          <c:idx val="0"/>
          <c:order val="0"/>
          <c:tx>
            <c:strRef>
              <c:f>'Demographic &amp; Behavioral Insigh'!$B$3:$B$4</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3609-4699-AF58-5BAA9CF3429C}"/>
            </c:ext>
          </c:extLst>
        </c:ser>
        <c:ser>
          <c:idx val="1"/>
          <c:order val="1"/>
          <c:tx>
            <c:strRef>
              <c:f>'Demographic &amp; Behavioral Insigh'!$C$3:$C$4</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1-2714-4038-BC5D-6777B9E80A4E}"/>
            </c:ext>
          </c:extLst>
        </c:ser>
        <c:ser>
          <c:idx val="2"/>
          <c:order val="2"/>
          <c:tx>
            <c:strRef>
              <c:f>'Demographic &amp; Behavioral Insigh'!$D$3:$D$4</c:f>
              <c:strCache>
                <c:ptCount val="1"/>
                <c:pt idx="0">
                  <c:v>Documentary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2-2714-4038-BC5D-6777B9E80A4E}"/>
            </c:ext>
          </c:extLst>
        </c:ser>
        <c:ser>
          <c:idx val="3"/>
          <c:order val="3"/>
          <c:tx>
            <c:strRef>
              <c:f>'Demographic &amp; Behavioral Insigh'!$E$3:$E$4</c:f>
              <c:strCache>
                <c:ptCount val="1"/>
                <c:pt idx="0">
                  <c:v>Drama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3-2714-4038-BC5D-6777B9E80A4E}"/>
            </c:ext>
          </c:extLst>
        </c:ser>
        <c:ser>
          <c:idx val="4"/>
          <c:order val="4"/>
          <c:tx>
            <c:strRef>
              <c:f>'Demographic &amp; Behavioral Insigh'!$F$3:$F$4</c:f>
              <c:strCache>
                <c:ptCount val="1"/>
                <c:pt idx="0">
                  <c:v>Horror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4-2714-4038-BC5D-6777B9E80A4E}"/>
            </c:ext>
          </c:extLst>
        </c:ser>
        <c:ser>
          <c:idx val="5"/>
          <c:order val="5"/>
          <c:tx>
            <c:strRef>
              <c:f>'Demographic &amp; Behavioral Insigh'!$G$3:$G$4</c:f>
              <c:strCache>
                <c:ptCount val="1"/>
                <c:pt idx="0">
                  <c:v>Romance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5-2714-4038-BC5D-6777B9E80A4E}"/>
            </c:ext>
          </c:extLst>
        </c:ser>
        <c:ser>
          <c:idx val="6"/>
          <c:order val="6"/>
          <c:tx>
            <c:strRef>
              <c:f>'Demographic &amp; Behavioral Insigh'!$H$3:$H$4</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Insigh'!$A$5:$A$10</c:f>
              <c:strCache>
                <c:ptCount val="5"/>
                <c:pt idx="0">
                  <c:v>18-24</c:v>
                </c:pt>
                <c:pt idx="1">
                  <c:v>25-34</c:v>
                </c:pt>
                <c:pt idx="2">
                  <c:v>35-44</c:v>
                </c:pt>
                <c:pt idx="3">
                  <c:v>45-54</c:v>
                </c:pt>
                <c:pt idx="4">
                  <c:v>55+</c:v>
                </c:pt>
              </c:strCache>
            </c:strRef>
          </c:cat>
          <c:val>
            <c:numRef>
              <c:f>'Demographic &amp; Behavioral Insigh'!$H$5:$H$10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6-2714-4038-BC5D-6777B9E80A4E}"/>
            </c:ext>
          </c:extLst>
        </c:ser>
        <c:dLbls>
          <c:showLegendKey val="0"/>
          <c:showVal val="0"/>
          <c:showCatName val="0"/>
          <c:showSerName val="0"/>
          <c:showPercent val="0"/>
          <c:showBubbleSize val="0"/>
        </c:dLbls>
        <c:gapWidth val="100"/>
        <c:overlap val="-24"/>
        <c:axId val="1983505311"/>
        <c:axId val="1983505791"/>
      </c:barChart>
      <c:catAx>
        <c:axId val="1983505311"/>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AGE GROUP</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983505791"/>
        <c:crosses val="autoZero"/>
        <c:auto val="1"/>
        <c:lblAlgn val="ctr"/>
        <c:lblOffset val="100"/>
        <c:noMultiLvlLbl val="0"/>
      </c:catAx>
      <c:valAx>
        <c:axId val="198350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NUMBER OF USERS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98350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Insigh!PivotTable9</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DEVICE USAGE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47513423567155E-2"/>
          <c:y val="0.19115032211882604"/>
          <c:w val="0.72863897895116048"/>
          <c:h val="0.6476490097828681"/>
        </c:manualLayout>
      </c:layout>
      <c:barChart>
        <c:barDir val="col"/>
        <c:grouping val="clustered"/>
        <c:varyColors val="0"/>
        <c:ser>
          <c:idx val="0"/>
          <c:order val="0"/>
          <c:tx>
            <c:strRef>
              <c:f>'Demographic &amp; Behavioral Insigh'!$B$22:$B$23</c:f>
              <c:strCache>
                <c:ptCount val="1"/>
                <c:pt idx="0">
                  <c:v>Desktop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Insigh'!$B$24:$B$29</c:f>
              <c:numCache>
                <c:formatCode>General</c:formatCode>
                <c:ptCount val="5"/>
                <c:pt idx="0">
                  <c:v>36</c:v>
                </c:pt>
                <c:pt idx="1">
                  <c:v>34</c:v>
                </c:pt>
                <c:pt idx="2">
                  <c:v>33</c:v>
                </c:pt>
                <c:pt idx="3">
                  <c:v>45</c:v>
                </c:pt>
                <c:pt idx="4">
                  <c:v>41</c:v>
                </c:pt>
              </c:numCache>
            </c:numRef>
          </c:val>
          <c:extLst>
            <c:ext xmlns:c16="http://schemas.microsoft.com/office/drawing/2014/chart" uri="{C3380CC4-5D6E-409C-BE32-E72D297353CC}">
              <c16:uniqueId val="{00000000-AE4C-4A2F-8F2A-FD5C04831CB8}"/>
            </c:ext>
          </c:extLst>
        </c:ser>
        <c:ser>
          <c:idx val="1"/>
          <c:order val="1"/>
          <c:tx>
            <c:strRef>
              <c:f>'Demographic &amp; Behavioral Insigh'!$C$22:$C$23</c:f>
              <c:strCache>
                <c:ptCount val="1"/>
                <c:pt idx="0">
                  <c:v>Laptop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Insigh'!$C$24:$C$29</c:f>
              <c:numCache>
                <c:formatCode>General</c:formatCode>
                <c:ptCount val="5"/>
                <c:pt idx="0">
                  <c:v>33</c:v>
                </c:pt>
                <c:pt idx="1">
                  <c:v>38</c:v>
                </c:pt>
                <c:pt idx="2">
                  <c:v>37</c:v>
                </c:pt>
                <c:pt idx="3">
                  <c:v>37</c:v>
                </c:pt>
                <c:pt idx="4">
                  <c:v>33</c:v>
                </c:pt>
              </c:numCache>
            </c:numRef>
          </c:val>
          <c:extLst>
            <c:ext xmlns:c16="http://schemas.microsoft.com/office/drawing/2014/chart" uri="{C3380CC4-5D6E-409C-BE32-E72D297353CC}">
              <c16:uniqueId val="{00000001-B1AD-4FAD-8ED1-52C456DC4EF2}"/>
            </c:ext>
          </c:extLst>
        </c:ser>
        <c:ser>
          <c:idx val="2"/>
          <c:order val="2"/>
          <c:tx>
            <c:strRef>
              <c:f>'Demographic &amp; Behavioral Insigh'!$D$22:$D$23</c:f>
              <c:strCache>
                <c:ptCount val="1"/>
                <c:pt idx="0">
                  <c:v>Smart TV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Insigh'!$D$24:$D$29</c:f>
              <c:numCache>
                <c:formatCode>General</c:formatCode>
                <c:ptCount val="5"/>
                <c:pt idx="0">
                  <c:v>35</c:v>
                </c:pt>
                <c:pt idx="1">
                  <c:v>35</c:v>
                </c:pt>
                <c:pt idx="2">
                  <c:v>42</c:v>
                </c:pt>
                <c:pt idx="3">
                  <c:v>48</c:v>
                </c:pt>
                <c:pt idx="4">
                  <c:v>49</c:v>
                </c:pt>
              </c:numCache>
            </c:numRef>
          </c:val>
          <c:extLst>
            <c:ext xmlns:c16="http://schemas.microsoft.com/office/drawing/2014/chart" uri="{C3380CC4-5D6E-409C-BE32-E72D297353CC}">
              <c16:uniqueId val="{00000002-B1AD-4FAD-8ED1-52C456DC4EF2}"/>
            </c:ext>
          </c:extLst>
        </c:ser>
        <c:ser>
          <c:idx val="3"/>
          <c:order val="3"/>
          <c:tx>
            <c:strRef>
              <c:f>'Demographic &amp; Behavioral Insigh'!$E$22:$E$23</c:f>
              <c:strCache>
                <c:ptCount val="1"/>
                <c:pt idx="0">
                  <c:v>Smartphone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Insigh'!$E$24:$E$29</c:f>
              <c:numCache>
                <c:formatCode>General</c:formatCode>
                <c:ptCount val="5"/>
                <c:pt idx="0">
                  <c:v>36</c:v>
                </c:pt>
                <c:pt idx="1">
                  <c:v>41</c:v>
                </c:pt>
                <c:pt idx="2">
                  <c:v>47</c:v>
                </c:pt>
                <c:pt idx="3">
                  <c:v>43</c:v>
                </c:pt>
                <c:pt idx="4">
                  <c:v>42</c:v>
                </c:pt>
              </c:numCache>
            </c:numRef>
          </c:val>
          <c:extLst>
            <c:ext xmlns:c16="http://schemas.microsoft.com/office/drawing/2014/chart" uri="{C3380CC4-5D6E-409C-BE32-E72D297353CC}">
              <c16:uniqueId val="{00000003-B1AD-4FAD-8ED1-52C456DC4EF2}"/>
            </c:ext>
          </c:extLst>
        </c:ser>
        <c:ser>
          <c:idx val="4"/>
          <c:order val="4"/>
          <c:tx>
            <c:strRef>
              <c:f>'Demographic &amp; Behavioral Insigh'!$F$22:$F$23</c:f>
              <c:strCache>
                <c:ptCount val="1"/>
                <c:pt idx="0">
                  <c:v>Tablet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Insigh'!$A$24:$A$29</c:f>
              <c:strCache>
                <c:ptCount val="5"/>
                <c:pt idx="0">
                  <c:v>18-24</c:v>
                </c:pt>
                <c:pt idx="1">
                  <c:v>25-34</c:v>
                </c:pt>
                <c:pt idx="2">
                  <c:v>35-44</c:v>
                </c:pt>
                <c:pt idx="3">
                  <c:v>45-54</c:v>
                </c:pt>
                <c:pt idx="4">
                  <c:v>55+</c:v>
                </c:pt>
              </c:strCache>
            </c:strRef>
          </c:cat>
          <c:val>
            <c:numRef>
              <c:f>'Demographic &amp; Behavioral Insigh'!$F$24:$F$29</c:f>
              <c:numCache>
                <c:formatCode>General</c:formatCode>
                <c:ptCount val="5"/>
                <c:pt idx="0">
                  <c:v>40</c:v>
                </c:pt>
                <c:pt idx="1">
                  <c:v>52</c:v>
                </c:pt>
                <c:pt idx="2">
                  <c:v>48</c:v>
                </c:pt>
                <c:pt idx="3">
                  <c:v>35</c:v>
                </c:pt>
                <c:pt idx="4">
                  <c:v>40</c:v>
                </c:pt>
              </c:numCache>
            </c:numRef>
          </c:val>
          <c:extLst>
            <c:ext xmlns:c16="http://schemas.microsoft.com/office/drawing/2014/chart" uri="{C3380CC4-5D6E-409C-BE32-E72D297353CC}">
              <c16:uniqueId val="{00000005-B1AD-4FAD-8ED1-52C456DC4EF2}"/>
            </c:ext>
          </c:extLst>
        </c:ser>
        <c:dLbls>
          <c:showLegendKey val="0"/>
          <c:showVal val="0"/>
          <c:showCatName val="0"/>
          <c:showSerName val="0"/>
          <c:showPercent val="0"/>
          <c:showBubbleSize val="0"/>
        </c:dLbls>
        <c:gapWidth val="100"/>
        <c:overlap val="-24"/>
        <c:axId val="1671124607"/>
        <c:axId val="1671113087"/>
      </c:barChart>
      <c:catAx>
        <c:axId val="167112460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AGE GROUP</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71113087"/>
        <c:crosses val="autoZero"/>
        <c:auto val="1"/>
        <c:lblAlgn val="ctr"/>
        <c:lblOffset val="100"/>
        <c:noMultiLvlLbl val="0"/>
      </c:catAx>
      <c:valAx>
        <c:axId val="1671113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NUMBER OF USERS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711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Insigh!PivotTable10</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OVERALL DEVICE USAGE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'Demographic &amp; Behavioral Insigh'!$B$32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90-4E1B-BDCA-5EB89D3980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90-4E1B-BDCA-5EB89D3980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590-4E1B-BDCA-5EB89D3980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590-4E1B-BDCA-5EB89D3980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590-4E1B-BDCA-5EB89D398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'Demographic &amp; Behavioral Insigh'!$A$33:$A$38</c:f>
              <c:strCache>
                <c:ptCount val="5"/>
                <c:pt idx="0">
                  <c:v>Desktop</c:v>
                </c:pt>
                <c:pt idx="1">
                  <c:v>Laptop</c:v>
                </c:pt>
                <c:pt idx="2">
                  <c:v>Smart TV</c:v>
                </c:pt>
                <c:pt idx="3">
                  <c:v>Smartphone</c:v>
                </c:pt>
                <c:pt idx="4">
                  <c:v>Tablet</c:v>
                </c:pt>
              </c:strCache>
            </c:strRef>
          </c:cat>
          <c:val>
            <c:numRef>
              <c:f>'Demographic &amp; Behavioral Insigh'!$B$33:$B$38</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A-4590-4E1B-BDCA-5EB89D3980F1}"/>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Insigh!PivotTable12</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Peak watch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'Demographic &amp; Behavioral Insigh'!$B$45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471-41B1-BA9D-D443E029AE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FA4-4709-946B-788E48D202F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FA4-4709-946B-788E48D202F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FA4-4709-946B-788E48D20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'Demographic &amp; Behavioral Insigh'!$A$46:$A$50</c:f>
              <c:strCache>
                <c:ptCount val="4"/>
                <c:pt idx="0">
                  <c:v>Morning</c:v>
                </c:pt>
                <c:pt idx="1">
                  <c:v>Afternoon</c:v>
                </c:pt>
                <c:pt idx="2">
                  <c:v>Evening</c:v>
                </c:pt>
                <c:pt idx="3">
                  <c:v>Late Night</c:v>
                </c:pt>
              </c:strCache>
            </c:strRef>
          </c:cat>
          <c:val>
            <c:numRef>
              <c:f>'Demographic &amp; Behavioral Insigh'!$B$46:$B$50</c:f>
              <c:numCache>
                <c:formatCode>General</c:formatCode>
                <c:ptCount val="4"/>
                <c:pt idx="0">
                  <c:v>222</c:v>
                </c:pt>
                <c:pt idx="1">
                  <c:v>251</c:v>
                </c:pt>
                <c:pt idx="2">
                  <c:v>256</c:v>
                </c:pt>
                <c:pt idx="3">
                  <c:v>271</c:v>
                </c:pt>
              </c:numCache>
            </c:numRef>
          </c:val>
          <c:extLst>
            <c:ext xmlns:c16="http://schemas.microsoft.com/office/drawing/2014/chart" uri="{C3380CC4-5D6E-409C-BE32-E72D297353CC}">
              <c16:uniqueId val="{00000006-EFA4-4709-946B-788E48D202F4}"/>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[Praveen_Vijayan_CPDA_B1_Streaming_Service_Data_Latest.xlsx]Demographic &amp; Behavioral Insigh!PivotTable13</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Peak Watch Time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&amp; Behavioral Insigh'!$B$53:$B$54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Insigh'!$B$55:$B$60</c:f>
              <c:numCache>
                <c:formatCode>General</c:formatCode>
                <c:ptCount val="5"/>
                <c:pt idx="0">
                  <c:v>55</c:v>
                </c:pt>
                <c:pt idx="1">
                  <c:v>42</c:v>
                </c:pt>
                <c:pt idx="2">
                  <c:v>51</c:v>
                </c:pt>
                <c:pt idx="3">
                  <c:v>56</c:v>
                </c:pt>
                <c:pt idx="4">
                  <c:v>47</c:v>
                </c:pt>
              </c:numCache>
            </c:numRef>
          </c:val>
          <c:extLst>
            <c:ext xmlns:c16="http://schemas.microsoft.com/office/drawing/2014/chart" uri="{C3380CC4-5D6E-409C-BE32-E72D297353CC}">
              <c16:uniqueId val="{00000000-9E4E-40DA-A393-8867579D39C8}"/>
            </c:ext>
          </c:extLst>
        </c:ser>
        <c:ser>
          <c:idx val="1"/>
          <c:order val="1"/>
          <c:tx>
            <c:strRef>
              <c:f>'Demographic &amp; Behavioral Insigh'!$C$53:$C$54</c:f>
              <c:strCache>
                <c:ptCount val="1"/>
                <c:pt idx="0">
                  <c:v>Evening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Insigh'!$C$55:$C$60</c:f>
              <c:numCache>
                <c:formatCode>General</c:formatCode>
                <c:ptCount val="5"/>
                <c:pt idx="0">
                  <c:v>40</c:v>
                </c:pt>
                <c:pt idx="1">
                  <c:v>60</c:v>
                </c:pt>
                <c:pt idx="2">
                  <c:v>56</c:v>
                </c:pt>
                <c:pt idx="3">
                  <c:v>46</c:v>
                </c:pt>
                <c:pt idx="4">
                  <c:v>54</c:v>
                </c:pt>
              </c:numCache>
            </c:numRef>
          </c:val>
          <c:extLst>
            <c:ext xmlns:c16="http://schemas.microsoft.com/office/drawing/2014/chart" uri="{C3380CC4-5D6E-409C-BE32-E72D297353CC}">
              <c16:uniqueId val="{00000001-2006-4D20-BD75-B0A29F312FE6}"/>
            </c:ext>
          </c:extLst>
        </c:ser>
        <c:ser>
          <c:idx val="2"/>
          <c:order val="2"/>
          <c:tx>
            <c:strRef>
              <c:f>'Demographic &amp; Behavioral Insigh'!$D$53:$D$54</c:f>
              <c:strCache>
                <c:ptCount val="1"/>
                <c:pt idx="0">
                  <c:v>Late 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Insigh'!$D$55:$D$60</c:f>
              <c:numCache>
                <c:formatCode>General</c:formatCode>
                <c:ptCount val="5"/>
                <c:pt idx="0">
                  <c:v>43</c:v>
                </c:pt>
                <c:pt idx="1">
                  <c:v>52</c:v>
                </c:pt>
                <c:pt idx="2">
                  <c:v>58</c:v>
                </c:pt>
                <c:pt idx="3">
                  <c:v>56</c:v>
                </c:pt>
                <c:pt idx="4">
                  <c:v>62</c:v>
                </c:pt>
              </c:numCache>
            </c:numRef>
          </c:val>
          <c:extLst>
            <c:ext xmlns:c16="http://schemas.microsoft.com/office/drawing/2014/chart" uri="{C3380CC4-5D6E-409C-BE32-E72D297353CC}">
              <c16:uniqueId val="{00000002-2006-4D20-BD75-B0A29F312FE6}"/>
            </c:ext>
          </c:extLst>
        </c:ser>
        <c:ser>
          <c:idx val="3"/>
          <c:order val="3"/>
          <c:tx>
            <c:strRef>
              <c:f>'Demographic &amp; Behavioral Insigh'!$E$53:$E$54</c:f>
              <c:strCache>
                <c:ptCount val="1"/>
                <c:pt idx="0">
                  <c:v>Morning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 &amp; Behavioral Insigh'!$A$55:$A$60</c:f>
              <c:strCache>
                <c:ptCount val="5"/>
                <c:pt idx="0">
                  <c:v>18-24</c:v>
                </c:pt>
                <c:pt idx="1">
                  <c:v>25-34</c:v>
                </c:pt>
                <c:pt idx="2">
                  <c:v>35-44</c:v>
                </c:pt>
                <c:pt idx="3">
                  <c:v>45-54</c:v>
                </c:pt>
                <c:pt idx="4">
                  <c:v>55+</c:v>
                </c:pt>
              </c:strCache>
            </c:strRef>
          </c:cat>
          <c:val>
            <c:numRef>
              <c:f>'Demographic &amp; Behavioral Insigh'!$E$55:$E$60</c:f>
              <c:numCache>
                <c:formatCode>General</c:formatCode>
                <c:ptCount val="5"/>
                <c:pt idx="0">
                  <c:v>42</c:v>
                </c:pt>
                <c:pt idx="1">
                  <c:v>46</c:v>
                </c:pt>
                <c:pt idx="2">
                  <c:v>42</c:v>
                </c:pt>
                <c:pt idx="3">
                  <c:v>50</c:v>
                </c:pt>
                <c:pt idx="4">
                  <c:v>42</c:v>
                </c:pt>
              </c:numCache>
            </c:numRef>
          </c:val>
          <c:extLst>
            <c:ext xmlns:c16="http://schemas.microsoft.com/office/drawing/2014/chart" uri="{C3380CC4-5D6E-409C-BE32-E72D297353CC}">
              <c16:uniqueId val="{00000003-2006-4D20-BD75-B0A29F312FE6}"/>
            </c:ext>
          </c:extLst>
        </c:ser>
        <c:dLbls>
          <c:showLegendKey val="0"/>
          <c:showVal val="0"/>
          <c:showCatName val="0"/>
          <c:showSerName val="0"/>
          <c:showPercent val="0"/>
          <c:showBubbleSize val="0"/>
        </c:dLbls>
        <c:gapWidth val="100"/>
        <c:overlap val="-24"/>
        <c:axId val="1671124607"/>
        <c:axId val="1671113087"/>
      </c:barChart>
      <c:catAx>
        <c:axId val="167112460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AGE GROUP</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71113087"/>
        <c:crosses val="autoZero"/>
        <c:auto val="1"/>
        <c:lblAlgn val="ctr"/>
        <c:lblOffset val="100"/>
        <c:noMultiLvlLbl val="0"/>
      </c:catAx>
      <c:valAx>
        <c:axId val="1671113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NUMBER OF USERS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71124607"/>
        <c:crosses val="autoZero"/>
        <c:crossBetween val="between"/>
      </c:valAx>
      <c:spPr>
        <a:noFill/>
        <a:ln>
          <a:noFill/>
        </a:ln>
        <a:effectLst/>
      </c:spPr>
    </c:plotArea>
    <c:legend>
      <c:legendPos val="r"/>
      <c:layout>
        <c:manualLayout>
          <c:xMode val="edge"/>
          <c:yMode val="edge"/>
          <c:x val="0.90735514563786812"/>
          <c:y val="0.33628357608320442"/>
          <c:w val="8.7514411748673498E-2"/>
          <c:h val="0.18743412788285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[Praveen_Vijayan_CPDA_B1_Streaming_Service_Data_Latest.xlsx]Retention &amp; Loyalty!PivotTable17</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Membership status (Active vs. Inactive)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'Retention &amp; Loyalty'!$B$2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667-4F6F-B029-C238E7FB602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'Retention &amp; Loyalty'!$A$3:$A$4</c:f>
              <c:strCache>
                <c:ptCount val="1"/>
                <c:pt idx="0">
                  <c:v>Active</c:v>
                </c:pt>
              </c:strCache>
            </c:strRef>
          </c:cat>
          <c:val>
            <c:numRef>
              <c:f>'Retention &amp; Loyalty'!$B$3:$B$4</c:f>
              <c:numCache>
                <c:formatCode>General</c:formatCode>
                <c:ptCount val="1"/>
                <c:pt idx="0">
                  <c:v>1000</c:v>
                </c:pt>
              </c:numCache>
            </c:numRef>
          </c:val>
          <c:extLst>
            <c:ext xmlns:c16="http://schemas.microsoft.com/office/drawing/2014/chart" uri="{C3380CC4-5D6E-409C-BE32-E72D297353CC}">
              <c16:uniqueId val="{00000002-8667-4F6F-B029-C238E7FB602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Loyalty Points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Loyalty Points distribution</a:t>
          </a:r>
        </a:p>
      </cx:txPr>
    </cx:title>
    <cx:plotArea>
      <cx:plotAreaRegion>
        <cx:series layoutId="clusteredColumn" uniqueId="{8B29634A-3B03-4246-8AA1-CB91FA775871}">
          <cx:tx>
            <cx:txData>
              <cx:f>_xlchart.v1.0</cx:f>
              <cx:v>Loyality points</cx:v>
            </cx:txData>
          </cx:tx>
          <cx:dataLabels>
            <cx:visibility seriesName="0" categoryName="0" value="1"/>
          </cx:dataLabels>
          <cx:dataId val="0"/>
          <cx:layoutPr>
            <cx:binning intervalClosed="r"/>
          </cx:layoutPr>
        </cx:series>
      </cx:plotAreaRegion>
      <cx:axis id="0">
        <cx:catScaling gapWidth="0"/>
        <cx:title>
          <cx:tx>
            <cx:txData>
              <cx:v>Loyality Points</cx:v>
            </cx:txData>
          </cx:tx>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Loyality Points</a:t>
              </a:r>
            </a:p>
          </cx:txPr>
        </cx:title>
        <cx:tickLabels/>
      </cx:axis>
      <cx:axis id="1">
        <cx:valScaling/>
        <cx:title>
          <cx:tx>
            <cx:txData>
              <cx:v>User Count</cx:v>
            </cx:txData>
          </cx:tx>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User 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Loyalty Points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Loyalty Points distribution</a:t>
          </a:r>
        </a:p>
      </cx:txPr>
    </cx:title>
    <cx:plotArea>
      <cx:plotAreaRegion>
        <cx:series layoutId="clusteredColumn" uniqueId="{8B29634A-3B03-4246-8AA1-CB91FA775871}">
          <cx:tx>
            <cx:txData>
              <cx:f>_xlchart.v1.2</cx:f>
              <cx:v>Loyality points</cx:v>
            </cx:txData>
          </cx:tx>
          <cx:dataLabels>
            <cx:visibility seriesName="0" categoryName="0" value="1"/>
          </cx:dataLabels>
          <cx:dataId val="0"/>
          <cx:layoutPr>
            <cx:binning intervalClosed="r"/>
          </cx:layoutPr>
        </cx:series>
      </cx:plotAreaRegion>
      <cx:axis id="0">
        <cx:catScaling gapWidth="0"/>
        <cx:title>
          <cx:tx>
            <cx:txData>
              <cx:v>Loyality Points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Loyality Points</a:t>
              </a:r>
            </a:p>
          </cx:txPr>
        </cx:title>
        <cx:tickLabels/>
      </cx:axis>
      <cx:axis id="1">
        <cx:valScaling/>
        <cx:title>
          <cx:tx>
            <cx:txData>
              <cx:v>User 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User 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1.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0.xml"/><Relationship Id="rId1"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1</xdr:colOff>
      <xdr:row>22</xdr:row>
      <xdr:rowOff>152400</xdr:rowOff>
    </xdr:from>
    <xdr:to>
      <xdr:col>11</xdr:col>
      <xdr:colOff>571501</xdr:colOff>
      <xdr:row>42</xdr:row>
      <xdr:rowOff>190499</xdr:rowOff>
    </xdr:to>
    <xdr:graphicFrame macro="">
      <xdr:nvGraphicFramePr>
        <xdr:cNvPr id="2" name="Chart 1">
          <a:extLst>
            <a:ext uri="{FF2B5EF4-FFF2-40B4-BE49-F238E27FC236}">
              <a16:creationId xmlns:a16="http://schemas.microsoft.com/office/drawing/2014/main" id="{76E3F075-DD76-4C22-B231-68B72BCD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605117</xdr:colOff>
      <xdr:row>2</xdr:row>
      <xdr:rowOff>0</xdr:rowOff>
    </xdr:from>
    <xdr:to>
      <xdr:col>24</xdr:col>
      <xdr:colOff>0</xdr:colOff>
      <xdr:row>23</xdr:row>
      <xdr:rowOff>0</xdr:rowOff>
    </xdr:to>
    <xdr:graphicFrame macro="">
      <xdr:nvGraphicFramePr>
        <xdr:cNvPr id="3" name="Chart 2">
          <a:extLst>
            <a:ext uri="{FF2B5EF4-FFF2-40B4-BE49-F238E27FC236}">
              <a16:creationId xmlns:a16="http://schemas.microsoft.com/office/drawing/2014/main" id="{E9FFC086-E8DF-4E87-818A-EA124117A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190499</xdr:rowOff>
    </xdr:from>
    <xdr:to>
      <xdr:col>23</xdr:col>
      <xdr:colOff>600074</xdr:colOff>
      <xdr:row>63</xdr:row>
      <xdr:rowOff>180975</xdr:rowOff>
    </xdr:to>
    <xdr:graphicFrame macro="">
      <xdr:nvGraphicFramePr>
        <xdr:cNvPr id="4" name="Chart 3">
          <a:extLst>
            <a:ext uri="{FF2B5EF4-FFF2-40B4-BE49-F238E27FC236}">
              <a16:creationId xmlns:a16="http://schemas.microsoft.com/office/drawing/2014/main" id="{1F1B7A04-1239-4CF6-BC3C-E4041604E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86</xdr:row>
      <xdr:rowOff>0</xdr:rowOff>
    </xdr:from>
    <xdr:to>
      <xdr:col>12</xdr:col>
      <xdr:colOff>0</xdr:colOff>
      <xdr:row>108</xdr:row>
      <xdr:rowOff>0</xdr:rowOff>
    </xdr:to>
    <xdr:graphicFrame macro="">
      <xdr:nvGraphicFramePr>
        <xdr:cNvPr id="6" name="Chart 5">
          <a:extLst>
            <a:ext uri="{FF2B5EF4-FFF2-40B4-BE49-F238E27FC236}">
              <a16:creationId xmlns:a16="http://schemas.microsoft.com/office/drawing/2014/main" id="{2ABD6AA4-21AB-4ACF-A7AF-0F160C2E1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86</xdr:row>
      <xdr:rowOff>0</xdr:rowOff>
    </xdr:from>
    <xdr:to>
      <xdr:col>24</xdr:col>
      <xdr:colOff>0</xdr:colOff>
      <xdr:row>108</xdr:row>
      <xdr:rowOff>0</xdr:rowOff>
    </xdr:to>
    <xdr:graphicFrame macro="">
      <xdr:nvGraphicFramePr>
        <xdr:cNvPr id="7" name="Chart 6">
          <a:extLst>
            <a:ext uri="{FF2B5EF4-FFF2-40B4-BE49-F238E27FC236}">
              <a16:creationId xmlns:a16="http://schemas.microsoft.com/office/drawing/2014/main" id="{34723957-81A0-4EAC-82D0-52E57C42F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108</xdr:row>
      <xdr:rowOff>0</xdr:rowOff>
    </xdr:from>
    <xdr:to>
      <xdr:col>12</xdr:col>
      <xdr:colOff>0</xdr:colOff>
      <xdr:row>128</xdr:row>
      <xdr:rowOff>0</xdr:rowOff>
    </xdr:to>
    <xdr:graphicFrame macro="">
      <xdr:nvGraphicFramePr>
        <xdr:cNvPr id="8" name="Chart 7">
          <a:extLst>
            <a:ext uri="{FF2B5EF4-FFF2-40B4-BE49-F238E27FC236}">
              <a16:creationId xmlns:a16="http://schemas.microsoft.com/office/drawing/2014/main" id="{E9ED61AB-C91E-4CA7-A6BE-858E6AE59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605117</xdr:colOff>
      <xdr:row>108</xdr:row>
      <xdr:rowOff>0</xdr:rowOff>
    </xdr:from>
    <xdr:to>
      <xdr:col>24</xdr:col>
      <xdr:colOff>11204</xdr:colOff>
      <xdr:row>128</xdr:row>
      <xdr:rowOff>0</xdr:rowOff>
    </xdr:to>
    <xdr:graphicFrame macro="">
      <xdr:nvGraphicFramePr>
        <xdr:cNvPr id="9" name="Chart 8">
          <a:extLst>
            <a:ext uri="{FF2B5EF4-FFF2-40B4-BE49-F238E27FC236}">
              <a16:creationId xmlns:a16="http://schemas.microsoft.com/office/drawing/2014/main" id="{3E62D051-B233-428B-A783-71E82E213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128</xdr:row>
      <xdr:rowOff>11206</xdr:rowOff>
    </xdr:from>
    <xdr:to>
      <xdr:col>24</xdr:col>
      <xdr:colOff>11205</xdr:colOff>
      <xdr:row>157</xdr:row>
      <xdr:rowOff>44824</xdr:rowOff>
    </xdr:to>
    <xdr:graphicFrame macro="">
      <xdr:nvGraphicFramePr>
        <xdr:cNvPr id="10" name="Chart 9">
          <a:extLst>
            <a:ext uri="{FF2B5EF4-FFF2-40B4-BE49-F238E27FC236}">
              <a16:creationId xmlns:a16="http://schemas.microsoft.com/office/drawing/2014/main" id="{8547349B-99AD-45FD-9D8F-CD243B452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159</xdr:row>
      <xdr:rowOff>0</xdr:rowOff>
    </xdr:from>
    <xdr:to>
      <xdr:col>12</xdr:col>
      <xdr:colOff>0</xdr:colOff>
      <xdr:row>177</xdr:row>
      <xdr:rowOff>47625</xdr:rowOff>
    </xdr:to>
    <xdr:graphicFrame macro="">
      <xdr:nvGraphicFramePr>
        <xdr:cNvPr id="11" name="Chart 10">
          <a:extLst>
            <a:ext uri="{FF2B5EF4-FFF2-40B4-BE49-F238E27FC236}">
              <a16:creationId xmlns:a16="http://schemas.microsoft.com/office/drawing/2014/main" id="{B7B0EA8D-88A5-4C3E-86BD-69C7D9EFA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605118</xdr:colOff>
      <xdr:row>159</xdr:row>
      <xdr:rowOff>0</xdr:rowOff>
    </xdr:from>
    <xdr:to>
      <xdr:col>24</xdr:col>
      <xdr:colOff>19050</xdr:colOff>
      <xdr:row>177</xdr:row>
      <xdr:rowOff>28575</xdr:rowOff>
    </xdr:to>
    <xdr:graphicFrame macro="">
      <xdr:nvGraphicFramePr>
        <xdr:cNvPr id="12" name="Chart 11">
          <a:extLst>
            <a:ext uri="{FF2B5EF4-FFF2-40B4-BE49-F238E27FC236}">
              <a16:creationId xmlns:a16="http://schemas.microsoft.com/office/drawing/2014/main" id="{E3066F42-FB0F-4CA6-B8AD-2D465C052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202</xdr:row>
      <xdr:rowOff>0</xdr:rowOff>
    </xdr:from>
    <xdr:to>
      <xdr:col>12</xdr:col>
      <xdr:colOff>0</xdr:colOff>
      <xdr:row>225</xdr:row>
      <xdr:rowOff>22412</xdr:rowOff>
    </xdr:to>
    <xdr:graphicFrame macro="">
      <xdr:nvGraphicFramePr>
        <xdr:cNvPr id="13" name="Chart 12">
          <a:extLst>
            <a:ext uri="{FF2B5EF4-FFF2-40B4-BE49-F238E27FC236}">
              <a16:creationId xmlns:a16="http://schemas.microsoft.com/office/drawing/2014/main" id="{762ED800-05D6-42DD-9773-3CB18CEDD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202</xdr:row>
      <xdr:rowOff>0</xdr:rowOff>
    </xdr:from>
    <xdr:to>
      <xdr:col>24</xdr:col>
      <xdr:colOff>0</xdr:colOff>
      <xdr:row>225</xdr:row>
      <xdr:rowOff>22412</xdr:rowOff>
    </xdr:to>
    <xdr:graphicFrame macro="">
      <xdr:nvGraphicFramePr>
        <xdr:cNvPr id="14" name="Chart 13">
          <a:extLst>
            <a:ext uri="{FF2B5EF4-FFF2-40B4-BE49-F238E27FC236}">
              <a16:creationId xmlns:a16="http://schemas.microsoft.com/office/drawing/2014/main" id="{0F5127D8-CC2B-4123-AE25-CD9AE8E65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24</xdr:col>
      <xdr:colOff>180975</xdr:colOff>
      <xdr:row>5</xdr:row>
      <xdr:rowOff>1</xdr:rowOff>
    </xdr:from>
    <xdr:to>
      <xdr:col>24</xdr:col>
      <xdr:colOff>2022475</xdr:colOff>
      <xdr:row>11</xdr:row>
      <xdr:rowOff>152401</xdr:rowOff>
    </xdr:to>
    <mc:AlternateContent xmlns:mc="http://schemas.openxmlformats.org/markup-compatibility/2006" xmlns:a14="http://schemas.microsoft.com/office/drawing/2010/main">
      <mc:Choice Requires="a14">
        <xdr:graphicFrame macro="">
          <xdr:nvGraphicFramePr>
            <xdr:cNvPr id="15" name="Years (Join_Date_Final)">
              <a:extLst>
                <a:ext uri="{FF2B5EF4-FFF2-40B4-BE49-F238E27FC236}">
                  <a16:creationId xmlns:a16="http://schemas.microsoft.com/office/drawing/2014/main" id="{EB4F9C57-8747-D41A-05DC-D9C769866D8B}"/>
                </a:ext>
              </a:extLst>
            </xdr:cNvPr>
            <xdr:cNvGraphicFramePr/>
          </xdr:nvGraphicFramePr>
          <xdr:xfrm>
            <a:off x="0" y="0"/>
            <a:ext cx="0" cy="0"/>
          </xdr:xfrm>
          <a:graphic>
            <a:graphicData uri="http://schemas.microsoft.com/office/drawing/2010/slicer">
              <sle:slicer xmlns:sle="http://schemas.microsoft.com/office/drawing/2010/slicer" name="Years (Join_Date_Final)"/>
            </a:graphicData>
          </a:graphic>
        </xdr:graphicFrame>
      </mc:Choice>
      <mc:Fallback xmlns="">
        <xdr:sp macro="" textlink="">
          <xdr:nvSpPr>
            <xdr:cNvPr id="0" name=""/>
            <xdr:cNvSpPr>
              <a:spLocks noTextEdit="1"/>
            </xdr:cNvSpPr>
          </xdr:nvSpPr>
          <xdr:spPr>
            <a:xfrm>
              <a:off x="14754225" y="952501"/>
              <a:ext cx="1821656"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314325</xdr:colOff>
      <xdr:row>88</xdr:row>
      <xdr:rowOff>38100</xdr:rowOff>
    </xdr:from>
    <xdr:to>
      <xdr:col>24</xdr:col>
      <xdr:colOff>2155825</xdr:colOff>
      <xdr:row>99</xdr:row>
      <xdr:rowOff>142875</xdr:rowOff>
    </xdr:to>
    <mc:AlternateContent xmlns:mc="http://schemas.openxmlformats.org/markup-compatibility/2006" xmlns:a14="http://schemas.microsoft.com/office/drawing/2010/main">
      <mc:Choice Requires="a14">
        <xdr:graphicFrame macro="">
          <xdr:nvGraphicFramePr>
            <xdr:cNvPr id="17" name="Favorite_Genre">
              <a:extLst>
                <a:ext uri="{FF2B5EF4-FFF2-40B4-BE49-F238E27FC236}">
                  <a16:creationId xmlns:a16="http://schemas.microsoft.com/office/drawing/2014/main" id="{C0CAB626-3882-B703-CC4C-6021CBE44BA4}"/>
                </a:ext>
              </a:extLst>
            </xdr:cNvPr>
            <xdr:cNvGraphicFramePr/>
          </xdr:nvGraphicFramePr>
          <xdr:xfrm>
            <a:off x="0" y="0"/>
            <a:ext cx="0" cy="0"/>
          </xdr:xfrm>
          <a:graphic>
            <a:graphicData uri="http://schemas.microsoft.com/office/drawing/2010/slicer">
              <sle:slicer xmlns:sle="http://schemas.microsoft.com/office/drawing/2010/slicer" name="Favorite_Genre"/>
            </a:graphicData>
          </a:graphic>
        </xdr:graphicFrame>
      </mc:Choice>
      <mc:Fallback xmlns="">
        <xdr:sp macro="" textlink="">
          <xdr:nvSpPr>
            <xdr:cNvPr id="0" name=""/>
            <xdr:cNvSpPr>
              <a:spLocks noTextEdit="1"/>
            </xdr:cNvSpPr>
          </xdr:nvSpPr>
          <xdr:spPr>
            <a:xfrm>
              <a:off x="14887575" y="12992100"/>
              <a:ext cx="1821656"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309563</xdr:colOff>
      <xdr:row>99</xdr:row>
      <xdr:rowOff>185738</xdr:rowOff>
    </xdr:from>
    <xdr:to>
      <xdr:col>24</xdr:col>
      <xdr:colOff>2158207</xdr:colOff>
      <xdr:row>109</xdr:row>
      <xdr:rowOff>35719</xdr:rowOff>
    </xdr:to>
    <mc:AlternateContent xmlns:mc="http://schemas.openxmlformats.org/markup-compatibility/2006" xmlns:a14="http://schemas.microsoft.com/office/drawing/2010/main">
      <mc:Choice Requires="a14">
        <xdr:graphicFrame macro="">
          <xdr:nvGraphicFramePr>
            <xdr:cNvPr id="19" name="First_Device_Used">
              <a:extLst>
                <a:ext uri="{FF2B5EF4-FFF2-40B4-BE49-F238E27FC236}">
                  <a16:creationId xmlns:a16="http://schemas.microsoft.com/office/drawing/2014/main" id="{40273E4C-F928-727C-5B4A-D6BA3E08B2AA}"/>
                </a:ext>
              </a:extLst>
            </xdr:cNvPr>
            <xdr:cNvGraphicFramePr/>
          </xdr:nvGraphicFramePr>
          <xdr:xfrm>
            <a:off x="0" y="0"/>
            <a:ext cx="0" cy="0"/>
          </xdr:xfrm>
          <a:graphic>
            <a:graphicData uri="http://schemas.microsoft.com/office/drawing/2010/slicer">
              <sle:slicer xmlns:sle="http://schemas.microsoft.com/office/drawing/2010/slicer" name="First_Device_Used"/>
            </a:graphicData>
          </a:graphic>
        </xdr:graphicFrame>
      </mc:Choice>
      <mc:Fallback xmlns="">
        <xdr:sp macro="" textlink="">
          <xdr:nvSpPr>
            <xdr:cNvPr id="0" name=""/>
            <xdr:cNvSpPr>
              <a:spLocks noTextEdit="1"/>
            </xdr:cNvSpPr>
          </xdr:nvSpPr>
          <xdr:spPr>
            <a:xfrm>
              <a:off x="14882813" y="15235238"/>
              <a:ext cx="1828800" cy="1754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161925</xdr:colOff>
      <xdr:row>135</xdr:row>
      <xdr:rowOff>185739</xdr:rowOff>
    </xdr:from>
    <xdr:to>
      <xdr:col>24</xdr:col>
      <xdr:colOff>2010569</xdr:colOff>
      <xdr:row>143</xdr:row>
      <xdr:rowOff>83345</xdr:rowOff>
    </xdr:to>
    <mc:AlternateContent xmlns:mc="http://schemas.openxmlformats.org/markup-compatibility/2006" xmlns:a14="http://schemas.microsoft.com/office/drawing/2010/main">
      <mc:Choice Requires="a14">
        <xdr:graphicFrame macro="">
          <xdr:nvGraphicFramePr>
            <xdr:cNvPr id="21" name="Primary_Watch_Time">
              <a:extLst>
                <a:ext uri="{FF2B5EF4-FFF2-40B4-BE49-F238E27FC236}">
                  <a16:creationId xmlns:a16="http://schemas.microsoft.com/office/drawing/2014/main" id="{D0568A31-5707-FFFE-208F-61EBF0C0B6FF}"/>
                </a:ext>
              </a:extLst>
            </xdr:cNvPr>
            <xdr:cNvGraphicFramePr/>
          </xdr:nvGraphicFramePr>
          <xdr:xfrm>
            <a:off x="0" y="0"/>
            <a:ext cx="0" cy="0"/>
          </xdr:xfrm>
          <a:graphic>
            <a:graphicData uri="http://schemas.microsoft.com/office/drawing/2010/slicer">
              <sle:slicer xmlns:sle="http://schemas.microsoft.com/office/drawing/2010/slicer" name="Primary_Watch_Time"/>
            </a:graphicData>
          </a:graphic>
        </xdr:graphicFrame>
      </mc:Choice>
      <mc:Fallback xmlns="">
        <xdr:sp macro="" textlink="">
          <xdr:nvSpPr>
            <xdr:cNvPr id="0" name=""/>
            <xdr:cNvSpPr>
              <a:spLocks noTextEdit="1"/>
            </xdr:cNvSpPr>
          </xdr:nvSpPr>
          <xdr:spPr>
            <a:xfrm>
              <a:off x="14735175" y="22093239"/>
              <a:ext cx="1828800" cy="1421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179917</xdr:rowOff>
    </xdr:from>
    <xdr:to>
      <xdr:col>12</xdr:col>
      <xdr:colOff>47625</xdr:colOff>
      <xdr:row>23</xdr:row>
      <xdr:rowOff>0</xdr:rowOff>
    </xdr:to>
    <xdr:graphicFrame macro="">
      <xdr:nvGraphicFramePr>
        <xdr:cNvPr id="22" name="Chart 21">
          <a:extLst>
            <a:ext uri="{FF2B5EF4-FFF2-40B4-BE49-F238E27FC236}">
              <a16:creationId xmlns:a16="http://schemas.microsoft.com/office/drawing/2014/main" id="{B19CABE2-8BC3-4898-8680-6E1659F17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63</xdr:row>
      <xdr:rowOff>142877</xdr:rowOff>
    </xdr:from>
    <xdr:to>
      <xdr:col>24</xdr:col>
      <xdr:colOff>0</xdr:colOff>
      <xdr:row>84</xdr:row>
      <xdr:rowOff>1</xdr:rowOff>
    </xdr:to>
    <xdr:graphicFrame macro="">
      <xdr:nvGraphicFramePr>
        <xdr:cNvPr id="18" name="Chart 17">
          <a:extLst>
            <a:ext uri="{FF2B5EF4-FFF2-40B4-BE49-F238E27FC236}">
              <a16:creationId xmlns:a16="http://schemas.microsoft.com/office/drawing/2014/main" id="{926F6FD4-8D79-4C2C-8BA8-DD40DE9D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24</xdr:col>
      <xdr:colOff>85725</xdr:colOff>
      <xdr:row>66</xdr:row>
      <xdr:rowOff>9525</xdr:rowOff>
    </xdr:from>
    <xdr:to>
      <xdr:col>24</xdr:col>
      <xdr:colOff>1927225</xdr:colOff>
      <xdr:row>79</xdr:row>
      <xdr:rowOff>57150</xdr:rowOff>
    </xdr:to>
    <mc:AlternateContent xmlns:mc="http://schemas.openxmlformats.org/markup-compatibility/2006">
      <mc:Choice xmlns:a14="http://schemas.microsoft.com/office/drawing/2010/main" Requires="a14">
        <xdr:graphicFrame macro="">
          <xdr:nvGraphicFramePr>
            <xdr:cNvPr id="20" name="User_ID 1">
              <a:extLst>
                <a:ext uri="{FF2B5EF4-FFF2-40B4-BE49-F238E27FC236}">
                  <a16:creationId xmlns:a16="http://schemas.microsoft.com/office/drawing/2014/main" id="{43429F10-3AB9-40BB-97DA-AB64D8B5AD4B}"/>
                </a:ext>
              </a:extLst>
            </xdr:cNvPr>
            <xdr:cNvGraphicFramePr/>
          </xdr:nvGraphicFramePr>
          <xdr:xfrm>
            <a:off x="0" y="0"/>
            <a:ext cx="0" cy="0"/>
          </xdr:xfrm>
          <a:graphic>
            <a:graphicData uri="http://schemas.microsoft.com/office/drawing/2010/slicer">
              <sle:slicer xmlns:sle="http://schemas.microsoft.com/office/drawing/2010/slicer" name="User_ID 1"/>
            </a:graphicData>
          </a:graphic>
        </xdr:graphicFrame>
      </mc:Choice>
      <mc:Fallback>
        <xdr:sp macro="" textlink="">
          <xdr:nvSpPr>
            <xdr:cNvPr id="0" name=""/>
            <xdr:cNvSpPr>
              <a:spLocks noTextEdit="1"/>
            </xdr:cNvSpPr>
          </xdr:nvSpPr>
          <xdr:spPr>
            <a:xfrm>
              <a:off x="14658975" y="12606338"/>
              <a:ext cx="18415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177</xdr:row>
      <xdr:rowOff>19050</xdr:rowOff>
    </xdr:from>
    <xdr:to>
      <xdr:col>24</xdr:col>
      <xdr:colOff>1</xdr:colOff>
      <xdr:row>200</xdr:row>
      <xdr:rowOff>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42F6C4B6-C802-4948-891D-565F060D4D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 y="33737550"/>
              <a:ext cx="14630400" cy="4362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555625</xdr:colOff>
      <xdr:row>23</xdr:row>
      <xdr:rowOff>0</xdr:rowOff>
    </xdr:from>
    <xdr:to>
      <xdr:col>24</xdr:col>
      <xdr:colOff>0</xdr:colOff>
      <xdr:row>43</xdr:row>
      <xdr:rowOff>0</xdr:rowOff>
    </xdr:to>
    <xdr:graphicFrame macro="">
      <xdr:nvGraphicFramePr>
        <xdr:cNvPr id="24" name="Chart 23">
          <a:extLst>
            <a:ext uri="{FF2B5EF4-FFF2-40B4-BE49-F238E27FC236}">
              <a16:creationId xmlns:a16="http://schemas.microsoft.com/office/drawing/2014/main" id="{C2570AA5-7F57-49CA-9254-C6AB9CBAA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224</xdr:row>
      <xdr:rowOff>190499</xdr:rowOff>
    </xdr:from>
    <xdr:to>
      <xdr:col>24</xdr:col>
      <xdr:colOff>0</xdr:colOff>
      <xdr:row>246</xdr:row>
      <xdr:rowOff>10583</xdr:rowOff>
    </xdr:to>
    <xdr:graphicFrame macro="">
      <xdr:nvGraphicFramePr>
        <xdr:cNvPr id="26" name="Chart 25">
          <a:extLst>
            <a:ext uri="{FF2B5EF4-FFF2-40B4-BE49-F238E27FC236}">
              <a16:creationId xmlns:a16="http://schemas.microsoft.com/office/drawing/2014/main" id="{54BB52E4-5E56-4063-B333-C60AC4329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390524</xdr:colOff>
      <xdr:row>2</xdr:row>
      <xdr:rowOff>142875</xdr:rowOff>
    </xdr:from>
    <xdr:to>
      <xdr:col>18</xdr:col>
      <xdr:colOff>247649</xdr:colOff>
      <xdr:row>25</xdr:row>
      <xdr:rowOff>100012</xdr:rowOff>
    </xdr:to>
    <xdr:graphicFrame macro="">
      <xdr:nvGraphicFramePr>
        <xdr:cNvPr id="2" name="Chart 1">
          <a:extLst>
            <a:ext uri="{FF2B5EF4-FFF2-40B4-BE49-F238E27FC236}">
              <a16:creationId xmlns:a16="http://schemas.microsoft.com/office/drawing/2014/main" id="{3442DC6A-5A38-1D41-58CA-44D7DB0DA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619125</xdr:colOff>
      <xdr:row>53</xdr:row>
      <xdr:rowOff>109537</xdr:rowOff>
    </xdr:from>
    <xdr:to>
      <xdr:col>10</xdr:col>
      <xdr:colOff>19050</xdr:colOff>
      <xdr:row>67</xdr:row>
      <xdr:rowOff>185737</xdr:rowOff>
    </xdr:to>
    <xdr:graphicFrame macro="">
      <xdr:nvGraphicFramePr>
        <xdr:cNvPr id="4" name="Chart 3">
          <a:extLst>
            <a:ext uri="{FF2B5EF4-FFF2-40B4-BE49-F238E27FC236}">
              <a16:creationId xmlns:a16="http://schemas.microsoft.com/office/drawing/2014/main" id="{44277F7D-EC50-5782-7F8E-5CC2A3DA1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36</xdr:row>
      <xdr:rowOff>23811</xdr:rowOff>
    </xdr:from>
    <xdr:to>
      <xdr:col>12</xdr:col>
      <xdr:colOff>438150</xdr:colOff>
      <xdr:row>53</xdr:row>
      <xdr:rowOff>85724</xdr:rowOff>
    </xdr:to>
    <xdr:graphicFrame macro="">
      <xdr:nvGraphicFramePr>
        <xdr:cNvPr id="5" name="Chart 4">
          <a:extLst>
            <a:ext uri="{FF2B5EF4-FFF2-40B4-BE49-F238E27FC236}">
              <a16:creationId xmlns:a16="http://schemas.microsoft.com/office/drawing/2014/main" id="{D32D461A-6A3C-E0A4-C70E-8DFFA6E87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381000</xdr:colOff>
      <xdr:row>37</xdr:row>
      <xdr:rowOff>38100</xdr:rowOff>
    </xdr:from>
    <xdr:to>
      <xdr:col>24</xdr:col>
      <xdr:colOff>381000</xdr:colOff>
      <xdr:row>50</xdr:row>
      <xdr:rowOff>85725</xdr:rowOff>
    </xdr:to>
    <mc:AlternateContent xmlns:mc="http://schemas.openxmlformats.org/markup-compatibility/2006" xmlns:a14="http://schemas.microsoft.com/office/drawing/2010/main">
      <mc:Choice Requires="a14">
        <xdr:graphicFrame macro="">
          <xdr:nvGraphicFramePr>
            <xdr:cNvPr id="7" name="Years (Join_Date_Final) 1">
              <a:extLst>
                <a:ext uri="{FF2B5EF4-FFF2-40B4-BE49-F238E27FC236}">
                  <a16:creationId xmlns:a16="http://schemas.microsoft.com/office/drawing/2014/main" id="{223230BC-1852-6DF3-C12C-AD9845FBB38B}"/>
                </a:ext>
              </a:extLst>
            </xdr:cNvPr>
            <xdr:cNvGraphicFramePr/>
          </xdr:nvGraphicFramePr>
          <xdr:xfrm>
            <a:off x="0" y="0"/>
            <a:ext cx="0" cy="0"/>
          </xdr:xfrm>
          <a:graphic>
            <a:graphicData uri="http://schemas.microsoft.com/office/drawing/2010/slicer">
              <sle:slicer xmlns:sle="http://schemas.microsoft.com/office/drawing/2010/slicer" name="Years (Join_Date_Final) 1"/>
            </a:graphicData>
          </a:graphic>
        </xdr:graphicFrame>
      </mc:Choice>
      <mc:Fallback xmlns="">
        <xdr:sp macro="" textlink="">
          <xdr:nvSpPr>
            <xdr:cNvPr id="0" name=""/>
            <xdr:cNvSpPr>
              <a:spLocks noTextEdit="1"/>
            </xdr:cNvSpPr>
          </xdr:nvSpPr>
          <xdr:spPr>
            <a:xfrm>
              <a:off x="14525625" y="975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609600</xdr:colOff>
      <xdr:row>68</xdr:row>
      <xdr:rowOff>119062</xdr:rowOff>
    </xdr:from>
    <xdr:to>
      <xdr:col>10</xdr:col>
      <xdr:colOff>9525</xdr:colOff>
      <xdr:row>83</xdr:row>
      <xdr:rowOff>4762</xdr:rowOff>
    </xdr:to>
    <xdr:graphicFrame macro="">
      <xdr:nvGraphicFramePr>
        <xdr:cNvPr id="6" name="Chart 5">
          <a:extLst>
            <a:ext uri="{FF2B5EF4-FFF2-40B4-BE49-F238E27FC236}">
              <a16:creationId xmlns:a16="http://schemas.microsoft.com/office/drawing/2014/main" id="{4197C397-562F-C7C1-12B4-DD7AE4C9D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0</xdr:row>
      <xdr:rowOff>185739</xdr:rowOff>
    </xdr:from>
    <xdr:to>
      <xdr:col>34</xdr:col>
      <xdr:colOff>114300</xdr:colOff>
      <xdr:row>11</xdr:row>
      <xdr:rowOff>104775</xdr:rowOff>
    </xdr:to>
    <xdr:graphicFrame macro="">
      <xdr:nvGraphicFramePr>
        <xdr:cNvPr id="2" name="Chart 1">
          <a:extLst>
            <a:ext uri="{FF2B5EF4-FFF2-40B4-BE49-F238E27FC236}">
              <a16:creationId xmlns:a16="http://schemas.microsoft.com/office/drawing/2014/main" id="{6E7A8FCD-0096-D97D-6C16-1FFFFD2B2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118383</xdr:colOff>
      <xdr:row>13</xdr:row>
      <xdr:rowOff>17690</xdr:rowOff>
    </xdr:from>
    <xdr:to>
      <xdr:col>33</xdr:col>
      <xdr:colOff>8166</xdr:colOff>
      <xdr:row>26</xdr:row>
      <xdr:rowOff>65315</xdr:rowOff>
    </xdr:to>
    <mc:AlternateContent xmlns:mc="http://schemas.openxmlformats.org/markup-compatibility/2006">
      <mc:Choice xmlns:a14="http://schemas.microsoft.com/office/drawing/2010/main" Requires="a14">
        <xdr:graphicFrame macro="">
          <xdr:nvGraphicFramePr>
            <xdr:cNvPr id="5" name="User_ID">
              <a:extLst>
                <a:ext uri="{FF2B5EF4-FFF2-40B4-BE49-F238E27FC236}">
                  <a16:creationId xmlns:a16="http://schemas.microsoft.com/office/drawing/2014/main" id="{0B47EBCF-FBC5-10BA-AC3E-8B259CD73A7B}"/>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dr:sp macro="" textlink="">
          <xdr:nvSpPr>
            <xdr:cNvPr id="0" name=""/>
            <xdr:cNvSpPr>
              <a:spLocks noTextEdit="1"/>
            </xdr:cNvSpPr>
          </xdr:nvSpPr>
          <xdr:spPr>
            <a:xfrm>
              <a:off x="19331669" y="2494190"/>
              <a:ext cx="186281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12</xdr:row>
      <xdr:rowOff>4762</xdr:rowOff>
    </xdr:from>
    <xdr:to>
      <xdr:col>24</xdr:col>
      <xdr:colOff>114300</xdr:colOff>
      <xdr:row>26</xdr:row>
      <xdr:rowOff>80962</xdr:rowOff>
    </xdr:to>
    <xdr:graphicFrame macro="">
      <xdr:nvGraphicFramePr>
        <xdr:cNvPr id="6" name="Chart 5">
          <a:extLst>
            <a:ext uri="{FF2B5EF4-FFF2-40B4-BE49-F238E27FC236}">
              <a16:creationId xmlns:a16="http://schemas.microsoft.com/office/drawing/2014/main" id="{1E8FC9AC-AB9E-E7E8-53B3-378C82269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157161</xdr:colOff>
      <xdr:row>31</xdr:row>
      <xdr:rowOff>61912</xdr:rowOff>
    </xdr:from>
    <xdr:to>
      <xdr:col>14</xdr:col>
      <xdr:colOff>57150</xdr:colOff>
      <xdr:row>48</xdr:row>
      <xdr:rowOff>76200</xdr:rowOff>
    </xdr:to>
    <xdr:graphicFrame macro="">
      <xdr:nvGraphicFramePr>
        <xdr:cNvPr id="7" name="Chart 6">
          <a:extLst>
            <a:ext uri="{FF2B5EF4-FFF2-40B4-BE49-F238E27FC236}">
              <a16:creationId xmlns:a16="http://schemas.microsoft.com/office/drawing/2014/main" id="{617509EB-244F-5E2A-988A-C0413CF3A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123824</xdr:colOff>
      <xdr:row>0</xdr:row>
      <xdr:rowOff>157162</xdr:rowOff>
    </xdr:from>
    <xdr:to>
      <xdr:col>20</xdr:col>
      <xdr:colOff>0</xdr:colOff>
      <xdr:row>18</xdr:row>
      <xdr:rowOff>95250</xdr:rowOff>
    </xdr:to>
    <xdr:graphicFrame macro="">
      <xdr:nvGraphicFramePr>
        <xdr:cNvPr id="2" name="Chart 1">
          <a:extLst>
            <a:ext uri="{FF2B5EF4-FFF2-40B4-BE49-F238E27FC236}">
              <a16:creationId xmlns:a16="http://schemas.microsoft.com/office/drawing/2014/main" id="{0A6DFD0E-92F7-AF19-7C55-F635C0366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21</xdr:row>
      <xdr:rowOff>0</xdr:rowOff>
    </xdr:from>
    <xdr:to>
      <xdr:col>15</xdr:col>
      <xdr:colOff>0</xdr:colOff>
      <xdr:row>38</xdr:row>
      <xdr:rowOff>4762</xdr:rowOff>
    </xdr:to>
    <xdr:graphicFrame macro="">
      <xdr:nvGraphicFramePr>
        <xdr:cNvPr id="4" name="Chart 3">
          <a:extLst>
            <a:ext uri="{FF2B5EF4-FFF2-40B4-BE49-F238E27FC236}">
              <a16:creationId xmlns:a16="http://schemas.microsoft.com/office/drawing/2014/main" id="{69437E27-15F6-237A-EEC3-FCBB9609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21</xdr:row>
      <xdr:rowOff>0</xdr:rowOff>
    </xdr:from>
    <xdr:to>
      <xdr:col>24</xdr:col>
      <xdr:colOff>1</xdr:colOff>
      <xdr:row>38</xdr:row>
      <xdr:rowOff>14287</xdr:rowOff>
    </xdr:to>
    <xdr:graphicFrame macro="">
      <xdr:nvGraphicFramePr>
        <xdr:cNvPr id="5" name="Chart 4">
          <a:extLst>
            <a:ext uri="{FF2B5EF4-FFF2-40B4-BE49-F238E27FC236}">
              <a16:creationId xmlns:a16="http://schemas.microsoft.com/office/drawing/2014/main" id="{462ED9A7-42B9-1DF3-409F-369C98F58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43</xdr:row>
      <xdr:rowOff>0</xdr:rowOff>
    </xdr:from>
    <xdr:to>
      <xdr:col>13</xdr:col>
      <xdr:colOff>395287</xdr:colOff>
      <xdr:row>57</xdr:row>
      <xdr:rowOff>52387</xdr:rowOff>
    </xdr:to>
    <xdr:graphicFrame macro="">
      <xdr:nvGraphicFramePr>
        <xdr:cNvPr id="7" name="Chart 6">
          <a:extLst>
            <a:ext uri="{FF2B5EF4-FFF2-40B4-BE49-F238E27FC236}">
              <a16:creationId xmlns:a16="http://schemas.microsoft.com/office/drawing/2014/main" id="{8B3C7571-DC96-5338-9031-B32E22D61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547686</xdr:colOff>
      <xdr:row>43</xdr:row>
      <xdr:rowOff>14287</xdr:rowOff>
    </xdr:from>
    <xdr:to>
      <xdr:col>21</xdr:col>
      <xdr:colOff>609599</xdr:colOff>
      <xdr:row>61</xdr:row>
      <xdr:rowOff>0</xdr:rowOff>
    </xdr:to>
    <xdr:graphicFrame macro="">
      <xdr:nvGraphicFramePr>
        <xdr:cNvPr id="8" name="Chart 7">
          <a:extLst>
            <a:ext uri="{FF2B5EF4-FFF2-40B4-BE49-F238E27FC236}">
              <a16:creationId xmlns:a16="http://schemas.microsoft.com/office/drawing/2014/main" id="{E42E71BC-A0A0-48DF-A581-230326E1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1</xdr:row>
      <xdr:rowOff>52386</xdr:rowOff>
    </xdr:from>
    <xdr:to>
      <xdr:col>8</xdr:col>
      <xdr:colOff>0</xdr:colOff>
      <xdr:row>15</xdr:row>
      <xdr:rowOff>190499</xdr:rowOff>
    </xdr:to>
    <xdr:graphicFrame macro="">
      <xdr:nvGraphicFramePr>
        <xdr:cNvPr id="2" name="Chart 1">
          <a:extLst>
            <a:ext uri="{FF2B5EF4-FFF2-40B4-BE49-F238E27FC236}">
              <a16:creationId xmlns:a16="http://schemas.microsoft.com/office/drawing/2014/main" id="{D380466C-211C-EE2C-FCBE-B5C9DB829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504825</xdr:colOff>
      <xdr:row>17</xdr:row>
      <xdr:rowOff>4762</xdr:rowOff>
    </xdr:from>
    <xdr:to>
      <xdr:col>7</xdr:col>
      <xdr:colOff>733425</xdr:colOff>
      <xdr:row>31</xdr:row>
      <xdr:rowOff>80962</xdr:rowOff>
    </xdr:to>
    <xdr:graphicFrame macro="">
      <xdr:nvGraphicFramePr>
        <xdr:cNvPr id="3" name="Chart 2">
          <a:extLst>
            <a:ext uri="{FF2B5EF4-FFF2-40B4-BE49-F238E27FC236}">
              <a16:creationId xmlns:a16="http://schemas.microsoft.com/office/drawing/2014/main" id="{30EA6D38-DD8A-6837-B648-3582BBC15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876299</xdr:colOff>
      <xdr:row>37</xdr:row>
      <xdr:rowOff>114300</xdr:rowOff>
    </xdr:from>
    <xdr:to>
      <xdr:col>13</xdr:col>
      <xdr:colOff>200025</xdr:colOff>
      <xdr:row>60</xdr:row>
      <xdr:rowOff>133350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4F6524A-ACA5-729E-5E7C-7188448E19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86474" y="7162800"/>
              <a:ext cx="8010526" cy="4400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304800</xdr:colOff>
      <xdr:row>0</xdr:row>
      <xdr:rowOff>114300</xdr:rowOff>
    </xdr:from>
    <xdr:to>
      <xdr:col>17</xdr:col>
      <xdr:colOff>0</xdr:colOff>
      <xdr:row>19</xdr:row>
      <xdr:rowOff>95250</xdr:rowOff>
    </xdr:to>
    <xdr:graphicFrame macro="">
      <xdr:nvGraphicFramePr>
        <xdr:cNvPr id="2" name="Chart 1">
          <a:extLst>
            <a:ext uri="{FF2B5EF4-FFF2-40B4-BE49-F238E27FC236}">
              <a16:creationId xmlns:a16="http://schemas.microsoft.com/office/drawing/2014/main" id="{A9F33CCC-DC00-7263-7A4E-B3F8261F5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21</xdr:row>
      <xdr:rowOff>71437</xdr:rowOff>
    </xdr:from>
    <xdr:to>
      <xdr:col>16</xdr:col>
      <xdr:colOff>152400</xdr:colOff>
      <xdr:row>37</xdr:row>
      <xdr:rowOff>47625</xdr:rowOff>
    </xdr:to>
    <xdr:graphicFrame macro="">
      <xdr:nvGraphicFramePr>
        <xdr:cNvPr id="3" name="Chart 2">
          <a:extLst>
            <a:ext uri="{FF2B5EF4-FFF2-40B4-BE49-F238E27FC236}">
              <a16:creationId xmlns:a16="http://schemas.microsoft.com/office/drawing/2014/main" id="{64ADF81B-14EC-615D-8455-5BCFF7B84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38</xdr:row>
      <xdr:rowOff>138112</xdr:rowOff>
    </xdr:from>
    <xdr:to>
      <xdr:col>17</xdr:col>
      <xdr:colOff>552450</xdr:colOff>
      <xdr:row>53</xdr:row>
      <xdr:rowOff>23812</xdr:rowOff>
    </xdr:to>
    <xdr:graphicFrame macro="">
      <xdr:nvGraphicFramePr>
        <xdr:cNvPr id="4" name="Chart 3">
          <a:extLst>
            <a:ext uri="{FF2B5EF4-FFF2-40B4-BE49-F238E27FC236}">
              <a16:creationId xmlns:a16="http://schemas.microsoft.com/office/drawing/2014/main" id="{1062F778-9E7A-9177-57CA-2FC90E563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0.888801851848" createdVersion="8" refreshedVersion="8" minRefreshableVersion="3" recordCount="1000" xr:uid="{B931A9BC-B03E-4759-9922-B80810E3FD99}">
  <cacheSource type="worksheet">
    <worksheetSource name="Table13"/>
  </cacheSource>
  <cacheFields count="37">
    <cacheField name="User_ID" numFmtId="0">
      <sharedItems containsSemiMixedTypes="0" containsString="0" containsNumber="1" containsInteger="1" minValue="1003" maxValue="9996" count="1000">
        <n v="8844"/>
        <n v="9034"/>
        <n v="2565"/>
        <n v="4254"/>
        <n v="6272"/>
        <n v="1534"/>
        <n v="7525"/>
        <n v="5153"/>
        <n v="9332"/>
        <n v="6601"/>
        <n v="8612"/>
        <n v="7922"/>
        <n v="6389"/>
        <n v="6639"/>
        <n v="2186"/>
        <n v="6504"/>
        <n v="8015"/>
        <n v="3004"/>
        <n v="7829"/>
        <n v="1179"/>
        <n v="9785"/>
        <n v="8077"/>
        <n v="4901"/>
        <n v="9695"/>
        <n v="2237"/>
        <n v="3469"/>
        <n v="5901"/>
        <n v="3687"/>
        <n v="5975"/>
        <n v="4829"/>
        <n v="2480"/>
        <n v="7207"/>
        <n v="6131"/>
        <n v="2647"/>
        <n v="6208"/>
        <n v="9115"/>
        <n v="6566"/>
        <n v="1443"/>
        <n v="6063"/>
        <n v="5215"/>
        <n v="1609"/>
        <n v="8875"/>
        <n v="8172"/>
        <n v="7359"/>
        <n v="1665"/>
        <n v="8269"/>
        <n v="5291"/>
        <n v="7436"/>
        <n v="6007"/>
        <n v="9333"/>
        <n v="3195"/>
        <n v="1932"/>
        <n v="9866"/>
        <n v="4089"/>
        <n v="2836"/>
        <n v="4769"/>
        <n v="3797"/>
        <n v="8343"/>
        <n v="4048"/>
        <n v="4320"/>
        <n v="7135"/>
        <n v="7947"/>
        <n v="9936"/>
        <n v="7268"/>
        <n v="4303"/>
        <n v="9149"/>
        <n v="7667"/>
        <n v="4396"/>
        <n v="5719"/>
        <n v="6219"/>
        <n v="4576"/>
        <n v="1300"/>
        <n v="4260"/>
        <n v="6619"/>
        <n v="7051"/>
        <n v="6130"/>
        <n v="1337"/>
        <n v="4097"/>
        <n v="5487"/>
        <n v="4448"/>
        <n v="1897"/>
        <n v="9934"/>
        <n v="3959"/>
        <n v="1976"/>
        <n v="3745"/>
        <n v="6860"/>
        <n v="3217"/>
        <n v="8733"/>
        <n v="3826"/>
        <n v="8986"/>
        <n v="3558"/>
        <n v="1784"/>
        <n v="4851"/>
        <n v="9861"/>
        <n v="2613"/>
        <n v="1419"/>
        <n v="6319"/>
        <n v="4246"/>
        <n v="6078"/>
        <n v="2504"/>
        <n v="5590"/>
        <n v="1674"/>
        <n v="7366"/>
        <n v="3779"/>
        <n v="8571"/>
        <n v="2381"/>
        <n v="8798"/>
        <n v="4401"/>
        <n v="9973"/>
        <n v="6628"/>
        <n v="7316"/>
        <n v="7398"/>
        <n v="2884"/>
        <n v="9470"/>
        <n v="4622"/>
        <n v="7175"/>
        <n v="1185"/>
        <n v="3532"/>
        <n v="6586"/>
        <n v="4079"/>
        <n v="7400"/>
        <n v="7644"/>
        <n v="6454"/>
        <n v="5857"/>
        <n v="3572"/>
        <n v="3882"/>
        <n v="5806"/>
        <n v="4314"/>
        <n v="2170"/>
        <n v="4242"/>
        <n v="2854"/>
        <n v="6430"/>
        <n v="4497"/>
        <n v="1114"/>
        <n v="4584"/>
        <n v="9278"/>
        <n v="4538"/>
        <n v="6368"/>
        <n v="7162"/>
        <n v="7661"/>
        <n v="1912"/>
        <n v="3078"/>
        <n v="5147"/>
        <n v="5120"/>
        <n v="4645"/>
        <n v="2441"/>
        <n v="7136"/>
        <n v="8946"/>
        <n v="3888"/>
        <n v="9499"/>
        <n v="1228"/>
        <n v="6400"/>
        <n v="2536"/>
        <n v="3654"/>
        <n v="2321"/>
        <n v="5339"/>
        <n v="4037"/>
        <n v="4114"/>
        <n v="9734"/>
        <n v="8406"/>
        <n v="5352"/>
        <n v="8356"/>
        <n v="5112"/>
        <n v="4171"/>
        <n v="2808"/>
        <n v="4204"/>
        <n v="5967"/>
        <n v="8005"/>
        <n v="2914"/>
        <n v="6113"/>
        <n v="6380"/>
        <n v="6896"/>
        <n v="1798"/>
        <n v="8058"/>
        <n v="3009"/>
        <n v="3164"/>
        <n v="3119"/>
        <n v="7728"/>
        <n v="9822"/>
        <n v="7230"/>
        <n v="8567"/>
        <n v="2518"/>
        <n v="5109"/>
        <n v="8300"/>
        <n v="8888"/>
        <n v="5459"/>
        <n v="9575"/>
        <n v="9846"/>
        <n v="3261"/>
        <n v="3162"/>
        <n v="5795"/>
        <n v="2784"/>
        <n v="4197"/>
        <n v="1801"/>
        <n v="5825"/>
        <n v="2731"/>
        <n v="4597"/>
        <n v="7753"/>
        <n v="8729"/>
        <n v="4486"/>
        <n v="1062"/>
        <n v="6111"/>
        <n v="9957"/>
        <n v="7424"/>
        <n v="6720"/>
        <n v="8079"/>
        <n v="3083"/>
        <n v="5534"/>
        <n v="8634"/>
        <n v="4408"/>
        <n v="5688"/>
        <n v="9966"/>
        <n v="9113"/>
        <n v="6285"/>
        <n v="2497"/>
        <n v="9354"/>
        <n v="1037"/>
        <n v="6944"/>
        <n v="4351"/>
        <n v="6287"/>
        <n v="9693"/>
        <n v="5065"/>
        <n v="4512"/>
        <n v="8753"/>
        <n v="5375"/>
        <n v="3762"/>
        <n v="9700"/>
        <n v="1413"/>
        <n v="9618"/>
        <n v="8108"/>
        <n v="9538"/>
        <n v="3163"/>
        <n v="2040"/>
        <n v="5254"/>
        <n v="3325"/>
        <n v="4383"/>
        <n v="4847"/>
        <n v="5054"/>
        <n v="2942"/>
        <n v="7001"/>
        <n v="7696"/>
        <n v="5438"/>
        <n v="1805"/>
        <n v="4745"/>
        <n v="8738"/>
        <n v="3941"/>
        <n v="1006"/>
        <n v="1539"/>
        <n v="5036"/>
        <n v="2095"/>
        <n v="1081"/>
        <n v="1390"/>
        <n v="2165"/>
        <n v="1813"/>
        <n v="7896"/>
        <n v="5389"/>
        <n v="5671"/>
        <n v="4656"/>
        <n v="1090"/>
        <n v="8416"/>
        <n v="8645"/>
        <n v="7945"/>
        <n v="1050"/>
        <n v="3395"/>
        <n v="2482"/>
        <n v="5280"/>
        <n v="8864"/>
        <n v="8250"/>
        <n v="4243"/>
        <n v="8628"/>
        <n v="7239"/>
        <n v="3781"/>
        <n v="8528"/>
        <n v="1150"/>
        <n v="6647"/>
        <n v="1162"/>
        <n v="6606"/>
        <n v="5495"/>
        <n v="7510"/>
        <n v="8122"/>
        <n v="8901"/>
        <n v="6773"/>
        <n v="9257"/>
        <n v="7457"/>
        <n v="4556"/>
        <n v="7179"/>
        <n v="1269"/>
        <n v="3677"/>
        <n v="6963"/>
        <n v="2690"/>
        <n v="7235"/>
        <n v="1782"/>
        <n v="6974"/>
        <n v="5337"/>
        <n v="6385"/>
        <n v="4427"/>
        <n v="5718"/>
        <n v="1148"/>
        <n v="7549"/>
        <n v="1149"/>
        <n v="3978"/>
        <n v="9399"/>
        <n v="4608"/>
        <n v="1672"/>
        <n v="4865"/>
        <n v="8425"/>
        <n v="2220"/>
        <n v="3918"/>
        <n v="9417"/>
        <n v="3393"/>
        <n v="8033"/>
        <n v="6491"/>
        <n v="8238"/>
        <n v="4057"/>
        <n v="2714"/>
        <n v="3898"/>
        <n v="7663"/>
        <n v="6746"/>
        <n v="6001"/>
        <n v="3866"/>
        <n v="9028"/>
        <n v="1075"/>
        <n v="6197"/>
        <n v="8766"/>
        <n v="2847"/>
        <n v="1697"/>
        <n v="5067"/>
        <n v="1215"/>
        <n v="5995"/>
        <n v="7476"/>
        <n v="4553"/>
        <n v="6117"/>
        <n v="8453"/>
        <n v="2521"/>
        <n v="6878"/>
        <n v="4111"/>
        <n v="4808"/>
        <n v="6099"/>
        <n v="7654"/>
        <n v="8552"/>
        <n v="8583"/>
        <n v="8954"/>
        <n v="1235"/>
        <n v="6369"/>
        <n v="9820"/>
        <n v="2664"/>
        <n v="9179"/>
        <n v="9814"/>
        <n v="8777"/>
        <n v="1282"/>
        <n v="8089"/>
        <n v="5362"/>
        <n v="4466"/>
        <n v="3255"/>
        <n v="3102"/>
        <n v="5059"/>
        <n v="6522"/>
        <n v="6722"/>
        <n v="5031"/>
        <n v="9163"/>
        <n v="9609"/>
        <n v="9131"/>
        <n v="7979"/>
        <n v="6910"/>
        <n v="9710"/>
        <n v="8105"/>
        <n v="8719"/>
        <n v="1714"/>
        <n v="8651"/>
        <n v="2549"/>
        <n v="9509"/>
        <n v="9418"/>
        <n v="7556"/>
        <n v="2886"/>
        <n v="9701"/>
        <n v="2477"/>
        <n v="9635"/>
        <n v="4530"/>
        <n v="4210"/>
        <n v="3209"/>
        <n v="2457"/>
        <n v="7171"/>
        <n v="4110"/>
        <n v="6268"/>
        <n v="7538"/>
        <n v="4968"/>
        <n v="8495"/>
        <n v="6650"/>
        <n v="5866"/>
        <n v="6960"/>
        <n v="9408"/>
        <n v="5376"/>
        <n v="9353"/>
        <n v="9630"/>
        <n v="9308"/>
        <n v="4718"/>
        <n v="3992"/>
        <n v="6278"/>
        <n v="4511"/>
        <n v="2361"/>
        <n v="7221"/>
        <n v="4129"/>
        <n v="6471"/>
        <n v="6025"/>
        <n v="3926"/>
        <n v="4884"/>
        <n v="2472"/>
        <n v="6221"/>
        <n v="6569"/>
        <n v="4103"/>
        <n v="9141"/>
        <n v="8743"/>
        <n v="6719"/>
        <n v="9644"/>
        <n v="1425"/>
        <n v="7892"/>
        <n v="9469"/>
        <n v="7939"/>
        <n v="2766"/>
        <n v="4540"/>
        <n v="2396"/>
        <n v="7544"/>
        <n v="4709"/>
        <n v="1765"/>
        <n v="8881"/>
        <n v="3593"/>
        <n v="5013"/>
        <n v="7789"/>
        <n v="5865"/>
        <n v="3877"/>
        <n v="2062"/>
        <n v="8151"/>
        <n v="6469"/>
        <n v="3699"/>
        <n v="6866"/>
        <n v="4328"/>
        <n v="3035"/>
        <n v="1687"/>
        <n v="5713"/>
        <n v="2180"/>
        <n v="4027"/>
        <n v="2334"/>
        <n v="6919"/>
        <n v="6956"/>
        <n v="5000"/>
        <n v="7408"/>
        <n v="4767"/>
        <n v="7512"/>
        <n v="4115"/>
        <n v="4979"/>
        <n v="9770"/>
        <n v="2214"/>
        <n v="5635"/>
        <n v="4029"/>
        <n v="4463"/>
        <n v="6391"/>
        <n v="8225"/>
        <n v="3135"/>
        <n v="9267"/>
        <n v="5634"/>
        <n v="3010"/>
        <n v="1947"/>
        <n v="9593"/>
        <n v="7498"/>
        <n v="5253"/>
        <n v="5630"/>
        <n v="2723"/>
        <n v="8321"/>
        <n v="3472"/>
        <n v="1650"/>
        <n v="2099"/>
        <n v="9803"/>
        <n v="1101"/>
        <n v="6527"/>
        <n v="2851"/>
        <n v="4477"/>
        <n v="2057"/>
        <n v="4875"/>
        <n v="8876"/>
        <n v="7030"/>
        <n v="5042"/>
        <n v="6806"/>
        <n v="8068"/>
        <n v="7948"/>
        <n v="5083"/>
        <n v="7445"/>
        <n v="4239"/>
        <n v="5974"/>
        <n v="6138"/>
        <n v="6050"/>
        <n v="7751"/>
        <n v="9363"/>
        <n v="3847"/>
        <n v="1857"/>
        <n v="8226"/>
        <n v="1953"/>
        <n v="4213"/>
        <n v="5788"/>
        <n v="4768"/>
        <n v="4044"/>
        <n v="2533"/>
        <n v="8451"/>
        <n v="7742"/>
        <n v="2908"/>
        <n v="1495"/>
        <n v="7673"/>
        <n v="3639"/>
        <n v="1570"/>
        <n v="6170"/>
        <n v="6604"/>
        <n v="8264"/>
        <n v="8447"/>
        <n v="6236"/>
        <n v="3440"/>
        <n v="1035"/>
        <n v="7145"/>
        <n v="5084"/>
        <n v="6525"/>
        <n v="8414"/>
        <n v="1003"/>
        <n v="2146"/>
        <n v="6250"/>
        <n v="8703"/>
        <n v="5063"/>
        <n v="4945"/>
        <n v="9026"/>
        <n v="9555"/>
        <n v="9664"/>
        <n v="7172"/>
        <n v="7960"/>
        <n v="8952"/>
        <n v="9256"/>
        <n v="8210"/>
        <n v="7975"/>
        <n v="3354"/>
        <n v="5216"/>
        <n v="6293"/>
        <n v="5045"/>
        <n v="8439"/>
        <n v="6020"/>
        <n v="7813"/>
        <n v="8793"/>
        <n v="8878"/>
        <n v="9916"/>
        <n v="2428"/>
        <n v="9294"/>
        <n v="9832"/>
        <n v="3287"/>
        <n v="9239"/>
        <n v="1123"/>
        <n v="1175"/>
        <n v="6135"/>
        <n v="7168"/>
        <n v="7484"/>
        <n v="5836"/>
        <n v="3168"/>
        <n v="8912"/>
        <n v="9389"/>
        <n v="7088"/>
        <n v="8770"/>
        <n v="3131"/>
        <n v="7949"/>
        <n v="8145"/>
        <n v="7580"/>
        <n v="9430"/>
        <n v="8867"/>
        <n v="8554"/>
        <n v="4104"/>
        <n v="1272"/>
        <n v="6100"/>
        <n v="1754"/>
        <n v="7447"/>
        <n v="2603"/>
        <n v="2739"/>
        <n v="5666"/>
        <n v="8195"/>
        <n v="2481"/>
        <n v="1576"/>
        <n v="9537"/>
        <n v="4917"/>
        <n v="8581"/>
        <n v="6741"/>
        <n v="5081"/>
        <n v="4458"/>
        <n v="1776"/>
        <n v="4714"/>
        <n v="1408"/>
        <n v="8589"/>
        <n v="4558"/>
        <n v="8685"/>
        <n v="4815"/>
        <n v="5468"/>
        <n v="1433"/>
        <n v="7927"/>
        <n v="4548"/>
        <n v="9942"/>
        <n v="3603"/>
        <n v="2319"/>
        <n v="8674"/>
        <n v="5423"/>
        <n v="6735"/>
        <n v="5809"/>
        <n v="2490"/>
        <n v="7970"/>
        <n v="7309"/>
        <n v="5315"/>
        <n v="8353"/>
        <n v="9507"/>
        <n v="4118"/>
        <n v="1333"/>
        <n v="5808"/>
        <n v="4216"/>
        <n v="8019"/>
        <n v="6474"/>
        <n v="3457"/>
        <n v="9134"/>
        <n v="4551"/>
        <n v="5537"/>
        <n v="5785"/>
        <n v="8501"/>
        <n v="6006"/>
        <n v="1637"/>
        <n v="2418"/>
        <n v="6415"/>
        <n v="2086"/>
        <n v="5209"/>
        <n v="1528"/>
        <n v="4234"/>
        <n v="6374"/>
        <n v="7072"/>
        <n v="8976"/>
        <n v="8408"/>
        <n v="3214"/>
        <n v="8063"/>
        <n v="9121"/>
        <n v="3969"/>
        <n v="9918"/>
        <n v="4066"/>
        <n v="1373"/>
        <n v="9703"/>
        <n v="8473"/>
        <n v="1055"/>
        <n v="3806"/>
        <n v="9528"/>
        <n v="4346"/>
        <n v="4475"/>
        <n v="6858"/>
        <n v="4982"/>
        <n v="3985"/>
        <n v="6570"/>
        <n v="6938"/>
        <n v="5019"/>
        <n v="5721"/>
        <n v="2400"/>
        <n v="3379"/>
        <n v="6531"/>
        <n v="1856"/>
        <n v="6684"/>
        <n v="1699"/>
        <n v="5016"/>
        <n v="9017"/>
        <n v="4577"/>
        <n v="8143"/>
        <n v="8310"/>
        <n v="8095"/>
        <n v="6405"/>
        <n v="4702"/>
        <n v="4471"/>
        <n v="3178"/>
        <n v="6671"/>
        <n v="7729"/>
        <n v="8396"/>
        <n v="8673"/>
        <n v="2593"/>
        <n v="4680"/>
        <n v="2324"/>
        <n v="3496"/>
        <n v="9439"/>
        <n v="9398"/>
        <n v="9628"/>
        <n v="8617"/>
        <n v="1831"/>
        <n v="2147"/>
        <n v="8833"/>
        <n v="4002"/>
        <n v="1118"/>
        <n v="9122"/>
        <n v="6288"/>
        <n v="7840"/>
        <n v="7739"/>
        <n v="7616"/>
        <n v="1214"/>
        <n v="5850"/>
        <n v="7093"/>
        <n v="6534"/>
        <n v="1575"/>
        <n v="1851"/>
        <n v="7089"/>
        <n v="6638"/>
        <n v="4336"/>
        <n v="9500"/>
        <n v="2995"/>
        <n v="8593"/>
        <n v="1336"/>
        <n v="7236"/>
        <n v="4833"/>
        <n v="5528"/>
        <n v="7046"/>
        <n v="1005"/>
        <n v="4302"/>
        <n v="5321"/>
        <n v="3633"/>
        <n v="7546"/>
        <n v="4083"/>
        <n v="7986"/>
        <n v="1388"/>
        <n v="8923"/>
        <n v="9959"/>
        <n v="4989"/>
        <n v="7507"/>
        <n v="1385"/>
        <n v="8580"/>
        <n v="5911"/>
        <n v="6804"/>
        <n v="1255"/>
        <n v="9514"/>
        <n v="6705"/>
        <n v="5320"/>
        <n v="3173"/>
        <n v="2829"/>
        <n v="6300"/>
        <n v="5916"/>
        <n v="8190"/>
        <n v="3622"/>
        <n v="7399"/>
        <n v="7451"/>
        <n v="9996"/>
        <n v="3904"/>
        <n v="5700"/>
        <n v="3264"/>
        <n v="9183"/>
        <n v="6752"/>
        <n v="8756"/>
        <n v="4668"/>
        <n v="2075"/>
        <n v="2150"/>
        <n v="2382"/>
        <n v="2697"/>
        <n v="4747"/>
        <n v="4883"/>
        <n v="5905"/>
        <n v="4028"/>
        <n v="7015"/>
        <n v="8320"/>
        <n v="5978"/>
        <n v="9073"/>
        <n v="5306"/>
        <n v="2960"/>
        <n v="6178"/>
        <n v="6345"/>
        <n v="5650"/>
        <n v="5220"/>
        <n v="6641"/>
        <n v="6842"/>
        <n v="6545"/>
        <n v="1661"/>
        <n v="3910"/>
        <n v="6546"/>
        <n v="6190"/>
        <n v="7558"/>
        <n v="9914"/>
        <n v="8481"/>
        <n v="2727"/>
        <n v="5761"/>
        <n v="4641"/>
        <n v="2410"/>
        <n v="5681"/>
        <n v="9290"/>
        <n v="1257"/>
        <n v="5479"/>
        <n v="8774"/>
        <n v="2830"/>
        <n v="1222"/>
        <n v="7539"/>
        <n v="7810"/>
        <n v="6983"/>
        <n v="6398"/>
        <n v="9259"/>
        <n v="6593"/>
        <n v="1354"/>
        <n v="1846"/>
        <n v="2639"/>
        <n v="6663"/>
        <n v="8237"/>
        <n v="4024"/>
        <n v="7150"/>
        <n v="4340"/>
        <n v="5943"/>
        <n v="5566"/>
        <n v="6518"/>
        <n v="6564"/>
        <n v="6603"/>
        <n v="6231"/>
        <n v="5406"/>
        <n v="3620"/>
        <n v="7275"/>
        <n v="3234"/>
        <n v="9748"/>
        <n v="2498"/>
        <n v="3427"/>
        <n v="7448"/>
        <n v="8961"/>
        <n v="1691"/>
        <n v="4341"/>
        <n v="7463"/>
        <n v="3951"/>
        <n v="1636"/>
        <n v="9258"/>
        <n v="5227"/>
        <n v="4019"/>
        <n v="8646"/>
        <n v="3763"/>
        <n v="4205"/>
        <n v="5679"/>
        <n v="6109"/>
        <n v="8305"/>
        <n v="3530"/>
        <n v="4479"/>
        <n v="8805"/>
        <n v="4206"/>
        <n v="8307"/>
        <n v="5897"/>
        <n v="7274"/>
        <n v="2788"/>
        <n v="4706"/>
        <n v="4155"/>
        <n v="7621"/>
        <n v="5525"/>
        <n v="7439"/>
        <n v="3858"/>
        <n v="4488"/>
        <n v="1379"/>
        <n v="8934"/>
        <n v="5469"/>
        <n v="4392"/>
        <n v="2190"/>
        <n v="9800"/>
        <n v="1635"/>
        <n v="6970"/>
        <n v="7395"/>
        <n v="6929"/>
        <n v="9990"/>
        <n v="3437"/>
        <n v="4372"/>
        <n v="4763"/>
        <n v="9503"/>
        <n v="1253"/>
        <n v="3334"/>
        <n v="5627"/>
        <n v="1420"/>
        <n v="6181"/>
        <n v="6658"/>
        <n v="3443"/>
        <n v="2154"/>
        <n v="6899"/>
        <n v="6399"/>
        <n v="5871"/>
        <n v="9505"/>
        <n v="4696"/>
        <n v="1715"/>
        <n v="1303"/>
        <n v="1612"/>
        <n v="2011"/>
        <n v="9564"/>
        <n v="8530"/>
        <n v="3554"/>
        <n v="3202"/>
        <n v="2675"/>
        <n v="3810"/>
        <n v="9372"/>
        <n v="2660"/>
        <n v="8261"/>
        <n v="8242"/>
        <n v="4700"/>
        <n v="5994"/>
        <n v="5407"/>
        <n v="6330"/>
        <n v="9688"/>
        <n v="7552"/>
        <n v="1110"/>
        <n v="9298"/>
        <n v="8616"/>
        <n v="5269"/>
        <n v="4738"/>
        <n v="7152"/>
        <n v="3822"/>
        <n v="4613"/>
        <n v="9908"/>
        <n v="9879"/>
        <n v="9413"/>
        <n v="6013"/>
        <n v="1169"/>
        <n v="9385"/>
        <n v="6779"/>
        <n v="3892"/>
        <n v="4590"/>
        <n v="7503"/>
        <n v="2546"/>
        <n v="4191"/>
        <n v="7560"/>
        <n v="8694"/>
        <n v="2466"/>
        <n v="9594"/>
        <n v="7577"/>
        <n v="1393"/>
        <n v="1260"/>
        <n v="7643"/>
        <n v="6888"/>
        <n v="2981"/>
        <n v="5126"/>
        <n v="5644"/>
        <n v="3618"/>
        <n v="1922"/>
        <n v="7973"/>
        <n v="9404"/>
        <n v="5861"/>
        <n v="3976"/>
        <n v="8399"/>
        <n v="7578"/>
        <n v="9020"/>
        <n v="9857"/>
        <n v="5360"/>
        <n v="1970"/>
        <n v="6750"/>
        <n v="1364"/>
        <n v="8477"/>
        <n v="2243"/>
        <n v="3724"/>
        <n v="2079"/>
        <n v="5499"/>
        <n v="5299"/>
        <n v="2581"/>
        <n v="5762"/>
        <n v="1338"/>
        <n v="6998"/>
        <n v="5827"/>
        <n v="4020"/>
        <n v="7551"/>
        <n v="8731"/>
        <n v="6047"/>
        <n v="5256"/>
        <n v="1194"/>
        <n v="5255"/>
        <n v="8960"/>
        <n v="6607"/>
        <n v="6180"/>
        <n v="9597"/>
        <n v="2401"/>
        <n v="1103"/>
        <n v="7828"/>
        <n v="7589"/>
        <n v="5040"/>
        <n v="8045"/>
        <n v="7305"/>
        <n v="2039"/>
        <n v="8627"/>
        <n v="6739"/>
        <n v="2820"/>
        <n v="8605"/>
        <n v="7869"/>
        <n v="2363"/>
        <n v="2517"/>
        <n v="4781"/>
        <n v="6539"/>
        <n v="8564"/>
        <n v="3984"/>
        <n v="8721"/>
        <n v="1481"/>
        <n v="2904"/>
        <n v="5420"/>
        <n v="9374"/>
        <n v="8815"/>
        <n v="4364"/>
        <n v="4586"/>
        <n v="7465"/>
        <n v="1790"/>
        <n v="8768"/>
        <n v="4211"/>
        <n v="2734"/>
        <n v="2701"/>
        <n v="1284"/>
        <n v="7943"/>
        <n v="2291"/>
        <n v="3498"/>
        <n v="4985"/>
        <n v="2306"/>
        <n v="5410"/>
        <n v="9520"/>
        <n v="4912"/>
        <n v="7709"/>
      </sharedItems>
    </cacheField>
    <cacheField name="User_Name" numFmtId="0">
      <sharedItems/>
    </cacheField>
    <cacheField name="Join_Date_Month" numFmtId="0">
      <sharedItems containsSemiMixedTypes="0" containsDate="1" containsString="0" containsMixedTypes="1" minDate="1899-12-31T04:01:03" maxDate="2024-11-12T00:00:00"/>
    </cacheField>
    <cacheField name="Join_Date_Date" numFmtId="0">
      <sharedItems containsString="0" containsBlank="1" containsNumber="1" containsInteger="1" minValue="13" maxValue="31"/>
    </cacheField>
    <cacheField name="_Year" numFmtId="0">
      <sharedItems containsString="0" containsBlank="1" containsNumber="1" containsInteger="1" minValue="2022" maxValue="2024"/>
    </cacheField>
    <cacheField name="Join_Date2" numFmtId="14">
      <sharedItems containsNonDate="0" containsDate="1" containsString="0" containsBlank="1" minDate="2022-12-19T00:00:00" maxDate="2024-12-19T00:00:00"/>
    </cacheField>
    <cacheField name="Join_Date_Final" numFmtId="14">
      <sharedItems containsSemiMixedTypes="0" containsNonDate="0" containsDate="1" containsString="0" minDate="2022-12-19T00:00:00" maxDate="2024-12-19T00:00:00" count="540">
        <d v="2024-09-24T00:00:00"/>
        <d v="2023-09-20T00:00:00"/>
        <d v="2024-09-15T00:00:00"/>
        <d v="2023-07-31T00:00:00"/>
        <d v="2023-07-25T00:00:00"/>
        <d v="2024-07-22T00:00:00"/>
        <d v="2024-06-26T00:00:00"/>
        <d v="2023-05-29T00:00:00"/>
        <d v="2023-05-23T00:00:00"/>
        <d v="2024-02-22T00:00:00"/>
        <d v="2023-02-19T00:00:00"/>
        <d v="2022-12-23T00:00:00"/>
        <d v="2023-12-18T00:00:00"/>
        <d v="2024-11-27T00:00:00"/>
        <d v="2023-11-19T00:00:00"/>
        <d v="2023-10-28T00:00:00"/>
        <d v="2024-10-22T00:00:00"/>
        <d v="2023-10-18T00:00:00"/>
        <d v="2024-07-06T00:00:00"/>
        <d v="2024-04-01T00:00:00"/>
        <d v="2024-03-06T00:00:00"/>
        <d v="2023-12-01T00:00:00"/>
        <d v="2023-08-12T00:00:00"/>
        <d v="2023-08-06T00:00:00"/>
        <d v="2023-06-08T00:00:00"/>
        <d v="2023-06-04T00:00:00"/>
        <d v="2023-04-11T00:00:00"/>
        <d v="2023-09-24T00:00:00"/>
        <d v="2024-09-21T00:00:00"/>
        <d v="2023-08-26T00:00:00"/>
        <d v="2024-08-19T00:00:00"/>
        <d v="2024-07-30T00:00:00"/>
        <d v="2024-07-23T00:00:00"/>
        <d v="2023-07-19T00:00:00"/>
        <d v="2024-07-17T00:00:00"/>
        <d v="2023-06-22T00:00:00"/>
        <d v="2023-06-21T00:00:00"/>
        <d v="2023-06-17T00:00:00"/>
        <d v="2023-04-17T00:00:00"/>
        <d v="2023-04-13T00:00:00"/>
        <d v="2023-03-28T00:00:00"/>
        <d v="2024-03-21T00:00:00"/>
        <d v="2023-03-20T00:00:00"/>
        <d v="2024-02-28T00:00:00"/>
        <d v="2024-02-26T00:00:00"/>
        <d v="2024-02-24T00:00:00"/>
        <d v="2023-02-14T00:00:00"/>
        <d v="2023-12-17T00:00:00"/>
        <d v="2023-10-13T00:00:00"/>
        <d v="2024-01-21T00:00:00"/>
        <d v="2024-12-07T00:00:00"/>
        <d v="2024-08-12T00:00:00"/>
        <d v="2024-07-02T00:00:00"/>
        <d v="2024-06-03T00:00:00"/>
        <d v="2024-04-06T00:00:00"/>
        <d v="2024-02-11T00:00:00"/>
        <d v="2024-02-06T00:00:00"/>
        <d v="2024-01-01T00:00:00"/>
        <d v="2023-12-12T00:00:00"/>
        <d v="2023-11-11T00:00:00"/>
        <d v="2023-11-05T00:00:00"/>
        <d v="2023-08-05T00:00:00"/>
        <d v="2023-06-09T00:00:00"/>
        <d v="2023-05-01T00:00:00"/>
        <d v="2023-02-01T00:00:00"/>
        <d v="2023-08-23T00:00:00"/>
        <d v="2024-07-19T00:00:00"/>
        <d v="2023-06-27T00:00:00"/>
        <d v="2024-06-24T00:00:00"/>
        <d v="2024-06-17T00:00:00"/>
        <d v="2023-05-14T00:00:00"/>
        <d v="2024-04-25T00:00:00"/>
        <d v="2023-04-20T00:00:00"/>
        <d v="2024-03-25T00:00:00"/>
        <d v="2024-03-23T00:00:00"/>
        <d v="2023-03-19T00:00:00"/>
        <d v="2023-12-28T00:00:00"/>
        <d v="2023-12-26T00:00:00"/>
        <d v="2024-10-20T00:00:00"/>
        <d v="2024-12-09T00:00:00"/>
        <d v="2024-11-02T00:00:00"/>
        <d v="2024-08-05T00:00:00"/>
        <d v="2024-06-06T00:00:00"/>
        <d v="2024-02-10T00:00:00"/>
        <d v="2024-01-12T00:00:00"/>
        <d v="2023-11-06T00:00:00"/>
        <d v="2023-10-03T00:00:00"/>
        <d v="2023-07-12T00:00:00"/>
        <d v="2023-07-02T00:00:00"/>
        <d v="2023-03-07T00:00:00"/>
        <d v="2023-03-03T00:00:00"/>
        <d v="2024-09-23T00:00:00"/>
        <d v="2024-08-22T00:00:00"/>
        <d v="2024-07-27T00:00:00"/>
        <d v="2024-07-15T00:00:00"/>
        <d v="2024-06-22T00:00:00"/>
        <d v="2024-06-21T00:00:00"/>
        <d v="2023-05-28T00:00:00"/>
        <d v="2024-05-15T00:00:00"/>
        <d v="2024-04-14T00:00:00"/>
        <d v="2023-04-14T00:00:00"/>
        <d v="2023-02-24T00:00:00"/>
        <d v="2023-12-15T00:00:00"/>
        <d v="2023-11-30T00:00:00"/>
        <d v="2023-11-28T00:00:00"/>
        <d v="2024-11-20T00:00:00"/>
        <d v="2024-11-13T00:00:00"/>
        <d v="2023-01-30T00:00:00"/>
        <d v="2023-01-29T00:00:00"/>
        <d v="2023-01-26T00:00:00"/>
        <d v="2023-01-16T00:00:00"/>
        <d v="2024-09-05T00:00:00"/>
        <d v="2024-08-04T00:00:00"/>
        <d v="2024-05-12T00:00:00"/>
        <d v="2024-04-04T00:00:00"/>
        <d v="2024-01-08T00:00:00"/>
        <d v="2023-10-07T00:00:00"/>
        <d v="2023-07-11T00:00:00"/>
        <d v="2023-06-11T00:00:00"/>
        <d v="2023-06-06T00:00:00"/>
        <d v="2023-03-04T00:00:00"/>
        <d v="2023-03-01T00:00:00"/>
        <d v="2024-09-26T00:00:00"/>
        <d v="2024-09-19T00:00:00"/>
        <d v="2023-09-13T00:00:00"/>
        <d v="2023-08-28T00:00:00"/>
        <d v="2024-08-21T00:00:00"/>
        <d v="2023-08-20T00:00:00"/>
        <d v="2023-07-28T00:00:00"/>
        <d v="2023-06-24T00:00:00"/>
        <d v="2023-06-14T00:00:00"/>
        <d v="2024-05-31T00:00:00"/>
        <d v="2023-05-30T00:00:00"/>
        <d v="2024-05-19T00:00:00"/>
        <d v="2024-05-18T00:00:00"/>
        <d v="2023-05-18T00:00:00"/>
        <d v="2023-03-29T00:00:00"/>
        <d v="2024-02-27T00:00:00"/>
        <d v="2024-02-20T00:00:00"/>
        <d v="2024-02-19T00:00:00"/>
        <d v="2024-11-24T00:00:00"/>
        <d v="2024-01-16T00:00:00"/>
        <d v="2024-05-11T00:00:00"/>
        <d v="2024-04-07T00:00:00"/>
        <d v="2023-12-11T00:00:00"/>
        <d v="2023-12-05T00:00:00"/>
        <d v="2023-08-03T00:00:00"/>
        <d v="2023-07-07T00:00:00"/>
        <d v="2023-04-04T00:00:00"/>
        <d v="2023-02-12T00:00:00"/>
        <d v="2023-02-08T00:00:00"/>
        <d v="2023-02-04T00:00:00"/>
        <d v="2023-09-22T00:00:00"/>
        <d v="2024-09-18T00:00:00"/>
        <d v="2023-09-15T00:00:00"/>
        <d v="2023-06-23T00:00:00"/>
        <d v="2024-06-20T00:00:00"/>
        <d v="2023-05-15T00:00:00"/>
        <d v="2024-04-24T00:00:00"/>
        <d v="2024-04-22T00:00:00"/>
        <d v="2024-04-13T00:00:00"/>
        <d v="2023-02-25T00:00:00"/>
        <d v="2023-02-13T00:00:00"/>
        <d v="2022-12-31T00:00:00"/>
        <d v="2022-12-19T00:00:00"/>
        <d v="2023-11-25T00:00:00"/>
        <d v="2023-11-20T00:00:00"/>
        <d v="2024-10-31T00:00:00"/>
        <d v="2024-01-14T00:00:00"/>
        <d v="2024-12-02T00:00:00"/>
        <d v="2024-11-06T00:00:00"/>
        <d v="2024-10-08T00:00:00"/>
        <d v="2024-09-12T00:00:00"/>
        <d v="2024-09-01T00:00:00"/>
        <d v="2024-05-01T00:00:00"/>
        <d v="2024-03-10T00:00:00"/>
        <d v="2023-08-11T00:00:00"/>
        <d v="2023-08-08T00:00:00"/>
        <d v="2023-08-07T00:00:00"/>
        <d v="2023-05-09T00:00:00"/>
        <d v="2023-04-03T00:00:00"/>
        <d v="2023-09-28T00:00:00"/>
        <d v="2024-09-27T00:00:00"/>
        <d v="2024-09-13T00:00:00"/>
        <d v="2023-07-21T00:00:00"/>
        <d v="2023-06-25T00:00:00"/>
        <d v="2024-05-28T00:00:00"/>
        <d v="2023-04-29T00:00:00"/>
        <d v="2024-03-28T00:00:00"/>
        <d v="2023-02-21T00:00:00"/>
        <d v="2024-02-17T00:00:00"/>
        <d v="2022-12-26T00:00:00"/>
        <d v="2022-12-20T00:00:00"/>
        <d v="2024-11-17T00:00:00"/>
        <d v="2023-01-25T00:00:00"/>
        <d v="2024-11-10T00:00:00"/>
        <d v="2024-11-09T00:00:00"/>
        <d v="2024-10-10T00:00:00"/>
        <d v="2024-08-09T00:00:00"/>
        <d v="2023-11-01T00:00:00"/>
        <d v="2023-09-02T00:00:00"/>
        <d v="2023-06-10T00:00:00"/>
        <d v="2023-04-02T00:00:00"/>
        <d v="2024-09-16T00:00:00"/>
        <d v="2023-08-31T00:00:00"/>
        <d v="2024-08-29T00:00:00"/>
        <d v="2024-08-16T00:00:00"/>
        <d v="2024-08-13T00:00:00"/>
        <d v="2024-07-28T00:00:00"/>
        <d v="2024-06-19T00:00:00"/>
        <d v="2024-05-27T00:00:00"/>
        <d v="2023-05-27T00:00:00"/>
        <d v="2023-05-22T00:00:00"/>
        <d v="2024-05-17T00:00:00"/>
        <d v="2023-04-28T00:00:00"/>
        <d v="2024-04-17T00:00:00"/>
        <d v="2023-04-15T00:00:00"/>
        <d v="2024-03-26T00:00:00"/>
        <d v="2023-03-26T00:00:00"/>
        <d v="2023-03-25T00:00:00"/>
        <d v="2024-03-20T00:00:00"/>
        <d v="2024-03-15T00:00:00"/>
        <d v="2023-03-13T00:00:00"/>
        <d v="2023-12-19T00:00:00"/>
        <d v="2024-12-17T00:00:00"/>
        <d v="2024-11-16T00:00:00"/>
        <d v="2023-10-23T00:00:00"/>
        <d v="2024-10-19T00:00:00"/>
        <d v="2023-01-28T00:00:00"/>
        <d v="2024-01-26T00:00:00"/>
        <d v="2024-01-17T00:00:00"/>
        <d v="2023-01-15T00:00:00"/>
        <d v="2024-06-02T00:00:00"/>
        <d v="2024-05-06T00:00:00"/>
        <d v="2023-12-04T00:00:00"/>
        <d v="2023-10-02T00:00:00"/>
        <d v="2023-09-09T00:00:00"/>
        <d v="2023-09-01T00:00:00"/>
        <d v="2023-06-07T00:00:00"/>
        <d v="2023-01-05T00:00:00"/>
        <d v="2023-08-30T00:00:00"/>
        <d v="2024-06-14T00:00:00"/>
        <d v="2024-05-30T00:00:00"/>
        <d v="2023-04-24T00:00:00"/>
        <d v="2022-12-21T00:00:00"/>
        <d v="2023-12-20T00:00:00"/>
        <d v="2024-11-14T00:00:00"/>
        <d v="2023-10-21T00:00:00"/>
        <d v="2023-10-17T00:00:00"/>
        <d v="2024-10-15T00:00:00"/>
        <d v="2024-01-18T00:00:00"/>
        <d v="2024-12-01T00:00:00"/>
        <d v="2024-10-05T00:00:00"/>
        <d v="2024-07-03T00:00:00"/>
        <d v="2024-05-05T00:00:00"/>
        <d v="2024-02-09T00:00:00"/>
        <d v="2024-01-02T00:00:00"/>
        <d v="2023-06-12T00:00:00"/>
        <d v="2023-05-05T00:00:00"/>
        <d v="2023-09-29T00:00:00"/>
        <d v="2023-09-23T00:00:00"/>
        <d v="2023-09-21T00:00:00"/>
        <d v="2024-08-31T00:00:00"/>
        <d v="2023-08-17T00:00:00"/>
        <d v="2023-06-16T00:00:00"/>
        <d v="2023-06-15T00:00:00"/>
        <d v="2024-04-30T00:00:00"/>
        <d v="2024-04-26T00:00:00"/>
        <d v="2024-04-23T00:00:00"/>
        <d v="2024-02-23T00:00:00"/>
        <d v="2023-11-22T00:00:00"/>
        <d v="2023-11-13T00:00:00"/>
        <d v="2023-10-31T00:00:00"/>
        <d v="2024-10-21T00:00:00"/>
        <d v="2023-10-15T00:00:00"/>
        <d v="2024-11-12T00:00:00"/>
        <d v="2024-11-08T00:00:00"/>
        <d v="2024-10-12T00:00:00"/>
        <d v="2024-08-06T00:00:00"/>
        <d v="2024-06-10T00:00:00"/>
        <d v="2024-06-01T00:00:00"/>
        <d v="2024-03-09T00:00:00"/>
        <d v="2023-10-09T00:00:00"/>
        <d v="2023-04-08T00:00:00"/>
        <d v="2023-03-09T00:00:00"/>
        <d v="2023-03-08T00:00:00"/>
        <d v="2023-03-05T00:00:00"/>
        <d v="2023-02-06T00:00:00"/>
        <d v="2023-09-18T00:00:00"/>
        <d v="2023-08-29T00:00:00"/>
        <d v="2024-07-21T00:00:00"/>
        <d v="2023-03-17T00:00:00"/>
        <d v="2023-11-29T00:00:00"/>
        <d v="2024-01-30T00:00:00"/>
        <d v="2024-01-27T00:00:00"/>
        <d v="2024-12-05T00:00:00"/>
        <d v="2024-11-04T00:00:00"/>
        <d v="2024-03-03T00:00:00"/>
        <d v="2024-01-06T00:00:00"/>
        <d v="2023-07-04T00:00:00"/>
        <d v="2023-01-06T00:00:00"/>
        <d v="2024-09-30T00:00:00"/>
        <d v="2024-08-25T00:00:00"/>
        <d v="2023-06-18T00:00:00"/>
        <d v="2023-03-27T00:00:00"/>
        <d v="2023-03-18T00:00:00"/>
        <d v="2023-12-31T00:00:00"/>
        <d v="2023-11-18T00:00:00"/>
        <d v="2024-10-30T00:00:00"/>
        <d v="2023-10-30T00:00:00"/>
        <d v="2023-01-19T00:00:00"/>
        <d v="2024-02-05T00:00:00"/>
        <d v="2023-10-06T00:00:00"/>
        <d v="2023-08-09T00:00:00"/>
        <d v="2023-08-01T00:00:00"/>
        <d v="2023-07-09T00:00:00"/>
        <d v="2023-01-09T00:00:00"/>
        <d v="2023-09-16T00:00:00"/>
        <d v="2023-07-27T00:00:00"/>
        <d v="2023-07-23T00:00:00"/>
        <d v="2024-06-18T00:00:00"/>
        <d v="2023-05-26T00:00:00"/>
        <d v="2023-04-26T00:00:00"/>
        <d v="2024-04-19T00:00:00"/>
        <d v="2023-04-16T00:00:00"/>
        <d v="2024-02-21T00:00:00"/>
        <d v="2023-02-15T00:00:00"/>
        <d v="2022-12-27T00:00:00"/>
        <d v="2023-12-13T00:00:00"/>
        <d v="2024-11-05T00:00:00"/>
        <d v="2024-07-05T00:00:00"/>
        <d v="2024-06-04T00:00:00"/>
        <d v="2024-03-11T00:00:00"/>
        <d v="2024-01-09T00:00:00"/>
        <d v="2023-12-10T00:00:00"/>
        <d v="2023-04-12T00:00:00"/>
        <d v="2023-09-19T00:00:00"/>
        <d v="2024-07-20T00:00:00"/>
        <d v="2024-07-14T00:00:00"/>
        <d v="2024-06-13T00:00:00"/>
        <d v="2023-05-25T00:00:00"/>
        <d v="2024-05-22T00:00:00"/>
        <d v="2024-04-28T00:00:00"/>
        <d v="2023-04-25T00:00:00"/>
        <d v="2024-04-21T00:00:00"/>
        <d v="2024-03-19T00:00:00"/>
        <d v="2024-02-16T00:00:00"/>
        <d v="2024-12-14T00:00:00"/>
        <d v="2023-11-26T00:00:00"/>
        <d v="2024-11-18T00:00:00"/>
        <d v="2024-08-08T00:00:00"/>
        <d v="2024-08-07T00:00:00"/>
        <d v="2024-05-10T00:00:00"/>
        <d v="2024-05-03T00:00:00"/>
        <d v="2023-09-11T00:00:00"/>
        <d v="2023-04-06T00:00:00"/>
        <d v="2023-03-11T00:00:00"/>
        <d v="2023-02-03T00:00:00"/>
        <d v="2023-08-18T00:00:00"/>
        <d v="2023-07-18T00:00:00"/>
        <d v="2024-06-16T00:00:00"/>
        <d v="2024-05-25T00:00:00"/>
        <d v="2023-02-26T00:00:00"/>
        <d v="2024-10-28T00:00:00"/>
        <d v="2023-10-25T00:00:00"/>
        <d v="2024-01-13T00:00:00"/>
        <d v="2024-12-12T00:00:00"/>
        <d v="2024-11-07T00:00:00"/>
        <d v="2024-06-07T00:00:00"/>
        <d v="2024-04-05T00:00:00"/>
        <d v="2024-03-05T00:00:00"/>
        <d v="2024-02-08T00:00:00"/>
        <d v="2023-11-07T00:00:00"/>
        <d v="2023-09-07T00:00:00"/>
        <d v="2023-08-02T00:00:00"/>
        <d v="2023-03-10T00:00:00"/>
        <d v="2023-01-10T00:00:00"/>
        <d v="2024-09-22T00:00:00"/>
        <d v="2023-07-26T00:00:00"/>
        <d v="2024-07-25T00:00:00"/>
        <d v="2024-02-29T00:00:00"/>
        <d v="2023-02-20T00:00:00"/>
        <d v="2024-11-25T00:00:00"/>
        <d v="2024-10-25T00:00:00"/>
        <d v="2024-12-03T00:00:00"/>
        <d v="2024-10-01T00:00:00"/>
        <d v="2024-07-04T00:00:00"/>
        <d v="2024-05-09T00:00:00"/>
        <d v="2023-12-08T00:00:00"/>
        <d v="2023-03-06T00:00:00"/>
        <d v="2023-07-22T00:00:00"/>
        <d v="2023-05-31T00:00:00"/>
        <d v="2023-04-22T00:00:00"/>
        <d v="2023-12-16T00:00:00"/>
        <d v="2024-10-27T00:00:00"/>
        <d v="2023-10-26T00:00:00"/>
        <d v="2023-10-22T00:00:00"/>
        <d v="2024-10-13T00:00:00"/>
        <d v="2023-01-23T00:00:00"/>
        <d v="2023-01-18T00:00:00"/>
        <d v="2024-09-03T00:00:00"/>
        <d v="2024-02-07T00:00:00"/>
        <d v="2024-02-04T00:00:00"/>
        <d v="2024-02-03T00:00:00"/>
        <d v="2023-01-01T00:00:00"/>
        <d v="2023-09-17T00:00:00"/>
        <d v="2024-06-30T00:00:00"/>
        <d v="2023-06-20T00:00:00"/>
        <d v="2023-06-19T00:00:00"/>
        <d v="2023-05-16T00:00:00"/>
        <d v="2024-04-16T00:00:00"/>
        <d v="2024-03-22T00:00:00"/>
        <d v="2024-03-14T00:00:00"/>
        <d v="2024-01-19T00:00:00"/>
        <d v="2024-10-03T00:00:00"/>
        <d v="2024-07-09T00:00:00"/>
        <d v="2024-05-04T00:00:00"/>
        <d v="2024-04-09T00:00:00"/>
        <d v="2023-10-05T00:00:00"/>
        <d v="2023-10-01T00:00:00"/>
        <d v="2024-09-17T00:00:00"/>
        <d v="2024-05-14T00:00:00"/>
        <d v="2023-02-16T00:00:00"/>
        <d v="2024-02-14T00:00:00"/>
        <d v="2023-12-23T00:00:00"/>
        <d v="2024-12-06T00:00:00"/>
        <d v="2023-07-29T00:00:00"/>
        <d v="2024-05-29T00:00:00"/>
        <d v="2024-03-31T00:00:00"/>
        <d v="2023-12-29T00:00:00"/>
        <d v="2024-12-16T00:00:00"/>
        <d v="2023-11-24T00:00:00"/>
        <d v="2023-11-15T00:00:00"/>
        <d v="2023-10-27T00:00:00"/>
        <d v="2024-10-14T00:00:00"/>
        <d v="2024-12-10T00:00:00"/>
        <d v="2024-03-08T00:00:00"/>
        <d v="2024-02-02T00:00:00"/>
        <d v="2023-12-03T00:00:00"/>
        <d v="2023-07-08T00:00:00"/>
        <d v="2023-07-06T00:00:00"/>
        <d v="2023-05-04T00:00:00"/>
        <d v="2023-04-10T00:00:00"/>
        <d v="2023-02-10T00:00:00"/>
        <d v="2023-12-30T00:00:00"/>
        <d v="2024-12-18T00:00:00"/>
        <d v="2024-10-24T00:00:00"/>
        <d v="2024-02-01T00:00:00"/>
        <d v="2023-11-02T00:00:00"/>
        <d v="2023-07-05T00:00:00"/>
        <d v="2024-09-28T00:00:00"/>
        <d v="2024-09-25T00:00:00"/>
        <d v="2024-07-24T00:00:00"/>
        <d v="2023-12-22T00:00:00"/>
        <d v="2024-12-04T00:00:00"/>
        <d v="2024-10-06T00:00:00"/>
        <d v="2024-10-02T00:00:00"/>
        <d v="2023-03-12T00:00:00"/>
        <d v="2023-01-03T00:00:00"/>
        <d v="2023-08-24T00:00:00"/>
        <d v="2023-08-13T00:00:00"/>
        <d v="2024-10-16T00:00:00"/>
        <d v="2024-01-29T00:00:00"/>
        <d v="2024-01-20T00:00:00"/>
        <d v="2024-08-28T00:00:00"/>
        <d v="2024-08-14T00:00:00"/>
        <d v="2023-05-19T00:00:00"/>
        <d v="2023-04-21T00:00:00"/>
        <d v="2024-11-21T00:00:00"/>
        <d v="2023-01-24T00:00:00"/>
        <d v="2024-07-08T00:00:00"/>
        <d v="2023-10-12T00:00:00"/>
        <d v="2023-10-04T00:00:00"/>
        <d v="2023-04-09T00:00:00"/>
        <d v="2023-06-26T00:00:00"/>
        <d v="2024-02-15T00:00:00"/>
        <d v="2023-12-21T00:00:00"/>
        <d v="2023-12-14T00:00:00"/>
        <d v="2024-06-11T00:00:00"/>
        <d v="2023-12-09T00:00:00"/>
        <d v="2023-07-03T00:00:00"/>
        <d v="2023-05-10T00:00:00"/>
        <d v="2023-08-25T00:00:00"/>
        <d v="2023-06-30T00:00:00"/>
        <d v="2023-04-19T00:00:00"/>
        <d v="2024-10-29T00:00:00"/>
        <d v="2024-01-25T00:00:00"/>
        <d v="2024-09-07T00:00:00"/>
        <d v="2024-07-01T00:00:00"/>
        <d v="2024-01-04T00:00:00"/>
        <d v="2024-01-03T00:00:00"/>
        <d v="2023-11-12T00:00:00"/>
        <d v="2024-07-13T00:00:00"/>
        <d v="2023-02-18T00:00:00"/>
        <d v="2023-02-17T00:00:00"/>
        <d v="2022-12-30T00:00:00"/>
        <d v="2022-12-25T00:00:00"/>
        <d v="2023-06-03T00:00:00"/>
        <d v="2023-05-11T00:00:00"/>
        <d v="2023-05-02T00:00:00"/>
        <d v="2023-02-02T00:00:00"/>
        <d v="2023-08-27T00:00:00"/>
        <d v="2024-08-23T00:00:00"/>
        <d v="2024-08-20T00:00:00"/>
        <d v="2023-05-17T00:00:00"/>
        <d v="2022-12-24T00:00:00"/>
        <d v="2024-10-18T00:00:00"/>
        <d v="2024-10-17T00:00:00"/>
        <d v="2023-01-17T00:00:00"/>
        <d v="2024-10-07T00:00:00"/>
        <d v="2024-06-05T00:00:00"/>
        <d v="2024-03-02T00:00:00"/>
        <d v="2024-01-10T00:00:00"/>
        <d v="2023-05-03T00:00:00"/>
        <d v="2023-03-02T00:00:00"/>
        <d v="2023-09-26T00:00:00"/>
        <d v="2024-06-28T00:00:00"/>
        <d v="2024-06-25T00:00:00"/>
        <d v="2023-04-30T00:00:00"/>
        <d v="2023-03-22T00:00:00"/>
        <d v="2024-11-23T00:00:00"/>
        <d v="2023-01-31T00:00:00"/>
        <d v="2023-01-13T00:00:00"/>
        <d v="2024-09-08T00:00:00"/>
        <d v="2024-06-12T00:00:00"/>
        <d v="2023-08-04T00:00:00"/>
        <d v="2023-07-15T00:00:00"/>
        <d v="2024-05-23T00:00:00"/>
        <d v="2023-05-21T00:00:00"/>
        <d v="2024-04-29T00:00:00"/>
        <d v="2023-03-21T00:00:00"/>
        <d v="2023-02-23T00:00:00"/>
        <d v="2024-11-11T00:00:00"/>
        <d v="2024-11-03T00:00:00"/>
        <d v="2024-09-11T00:00:00"/>
        <d v="2024-07-10T00:00:00"/>
        <d v="2024-04-12T00:00:00"/>
        <d v="2023-11-09T00:00:00"/>
        <d v="2023-11-08T00:00:00"/>
        <d v="2023-05-08T00:00:00"/>
      </sharedItems>
      <fieldGroup par="34"/>
    </cacheField>
    <cacheField name="Last_Login_Month" numFmtId="0">
      <sharedItems containsSemiMixedTypes="0" containsDate="1" containsString="0" containsMixedTypes="1" minDate="1899-12-31T00:39:04" maxDate="2024-12-13T00:00:00"/>
    </cacheField>
    <cacheField name="Last_Login_Date" numFmtId="0">
      <sharedItems containsString="0" containsBlank="1" containsNumber="1" containsInteger="1" minValue="13" maxValue="30"/>
    </cacheField>
    <cacheField name="Last_Login_Year" numFmtId="0">
      <sharedItems containsString="0" containsBlank="1" containsNumber="1" containsInteger="1" minValue="2024" maxValue="2024"/>
    </cacheField>
    <cacheField name="Last Login2" numFmtId="14">
      <sharedItems containsNonDate="0" containsDate="1" containsString="0" containsBlank="1" minDate="2024-11-19T00:00:00" maxDate="2024-12-19T00:00:00"/>
    </cacheField>
    <cacheField name="Last_Login2_Final" numFmtId="14">
      <sharedItems containsSemiMixedTypes="0" containsNonDate="0" containsDate="1" containsString="0" minDate="2024-01-12T00:00:00" maxDate="2024-12-19T00:00:00" count="30">
        <d v="2024-12-18T00:00:00"/>
        <d v="2024-12-17T00:00:00"/>
        <d v="2024-12-16T00:00:00"/>
        <d v="2024-12-15T00:00:00"/>
        <d v="2024-12-14T00:00:00"/>
        <d v="2024-12-13T00:00:00"/>
        <d v="2024-11-30T00:00:00"/>
        <d v="2024-11-29T00:00:00"/>
        <d v="2024-11-28T00:00:00"/>
        <d v="2024-11-27T00:00:00"/>
        <d v="2024-11-26T00:00:00"/>
        <d v="2024-11-25T00:00:00"/>
        <d v="2024-11-24T00:00:00"/>
        <d v="2024-11-23T00:00:00"/>
        <d v="2024-11-22T00:00:00"/>
        <d v="2024-11-21T00:00:00"/>
        <d v="2024-11-20T00:00:00"/>
        <d v="2024-11-19T00:00:00"/>
        <d v="2024-12-12T00:00:00"/>
        <d v="2024-11-12T00:00:00"/>
        <d v="2024-10-12T00:00:00"/>
        <d v="2024-09-12T00:00:00"/>
        <d v="2024-08-12T00:00:00"/>
        <d v="2024-07-12T00:00:00"/>
        <d v="2024-06-12T00:00:00"/>
        <d v="2024-05-12T00:00:00"/>
        <d v="2024-04-12T00:00:00"/>
        <d v="2024-03-12T00:00:00"/>
        <d v="2024-02-12T00:00:00"/>
        <d v="2024-01-12T00:00:00"/>
      </sharedItems>
      <fieldGroup par="36"/>
    </cacheField>
    <cacheField name="Monthly_Price" numFmtId="0">
      <sharedItems containsSemiMixedTypes="0" containsString="0" containsNumber="1" minValue="7.99" maxValue="15.99" count="3">
        <n v="7.99"/>
        <n v="15.99"/>
        <n v="11.99"/>
      </sharedItems>
    </cacheField>
    <cacheField name="Subscription type" numFmtId="0">
      <sharedItems count="3">
        <s v="Basic"/>
        <s v="Premimum"/>
        <s v="Standard "/>
      </sharedItems>
    </cacheField>
    <cacheField name="Watch_Hours" numFmtId="0">
      <sharedItems containsSemiMixedTypes="0" containsString="0" containsNumber="1" containsInteger="1" minValue="10" maxValue="500" count="424">
        <n v="70"/>
        <n v="224"/>
        <n v="231"/>
        <n v="233"/>
        <n v="87"/>
        <n v="116"/>
        <n v="453"/>
        <n v="300"/>
        <n v="191"/>
        <n v="283"/>
        <n v="285"/>
        <n v="176"/>
        <n v="109"/>
        <n v="304"/>
        <n v="44"/>
        <n v="345"/>
        <n v="478"/>
        <n v="184"/>
        <n v="482"/>
        <n v="221"/>
        <n v="54"/>
        <n v="426"/>
        <n v="115"/>
        <n v="452"/>
        <n v="435"/>
        <n v="379"/>
        <n v="207"/>
        <n v="205"/>
        <n v="315"/>
        <n v="386"/>
        <n v="192"/>
        <n v="336"/>
        <n v="242"/>
        <n v="393"/>
        <n v="424"/>
        <n v="34"/>
        <n v="312"/>
        <n v="91"/>
        <n v="183"/>
        <n v="212"/>
        <n v="138"/>
        <n v="195"/>
        <n v="477"/>
        <n v="43"/>
        <n v="88"/>
        <n v="455"/>
        <n v="238"/>
        <n v="449"/>
        <n v="23"/>
        <n v="331"/>
        <n v="208"/>
        <n v="313"/>
        <n v="359"/>
        <n v="165"/>
        <n v="103"/>
        <n v="223"/>
        <n v="32"/>
        <n v="484"/>
        <n v="391"/>
        <n v="348"/>
        <n v="443"/>
        <n v="120"/>
        <n v="479"/>
        <n v="206"/>
        <n v="480"/>
        <n v="303"/>
        <n v="427"/>
        <n v="301"/>
        <n v="366"/>
        <n v="360"/>
        <n v="369"/>
        <n v="173"/>
        <n v="99"/>
        <n v="97"/>
        <n v="50"/>
        <n v="81"/>
        <n v="286"/>
        <n v="297"/>
        <n v="451"/>
        <n v="406"/>
        <n v="250"/>
        <n v="417"/>
        <n v="100"/>
        <n v="399"/>
        <n v="129"/>
        <n v="466"/>
        <n v="281"/>
        <n v="328"/>
        <n v="30"/>
        <n v="347"/>
        <n v="164"/>
        <n v="410"/>
        <n v="358"/>
        <n v="82"/>
        <n v="350"/>
        <n v="47"/>
        <n v="388"/>
        <n v="247"/>
        <n v="277"/>
        <n v="459"/>
        <n v="171"/>
        <n v="254"/>
        <n v="456"/>
        <n v="197"/>
        <n v="263"/>
        <n v="468"/>
        <n v="246"/>
        <n v="495"/>
        <n v="311"/>
        <n v="335"/>
        <n v="168"/>
        <n v="161"/>
        <n v="63"/>
        <n v="75"/>
        <n v="446"/>
        <n v="429"/>
        <n v="362"/>
        <n v="370"/>
        <n v="415"/>
        <n v="162"/>
        <n v="215"/>
        <n v="258"/>
        <n v="178"/>
        <n v="71"/>
        <n v="326"/>
        <n v="316"/>
        <n v="299"/>
        <n v="356"/>
        <n v="373"/>
        <n v="53"/>
        <n v="251"/>
        <n v="217"/>
        <n v="187"/>
        <n v="463"/>
        <n v="240"/>
        <n v="291"/>
        <n v="494"/>
        <n v="123"/>
        <n v="491"/>
        <n v="493"/>
        <n v="239"/>
        <n v="371"/>
        <n v="276"/>
        <n v="405"/>
        <n v="203"/>
        <n v="49"/>
        <n v="490"/>
        <n v="33"/>
        <n v="14"/>
        <n v="68"/>
        <n v="483"/>
        <n v="365"/>
        <n v="396"/>
        <n v="157"/>
        <n v="419"/>
        <n v="500"/>
        <n v="267"/>
        <n v="113"/>
        <n v="209"/>
        <n v="433"/>
        <n v="55"/>
        <n v="450"/>
        <n v="413"/>
        <n v="74"/>
        <n v="321"/>
        <n v="257"/>
        <n v="256"/>
        <n v="133"/>
        <n v="270"/>
        <n v="166"/>
        <n v="64"/>
        <n v="423"/>
        <n v="411"/>
        <n v="272"/>
        <n v="408"/>
        <n v="174"/>
        <n v="445"/>
        <n v="59"/>
        <n v="102"/>
        <n v="361"/>
        <n v="167"/>
        <n v="24"/>
        <n v="235"/>
        <n v="349"/>
        <n v="273"/>
        <n v="163"/>
        <n v="93"/>
        <n v="381"/>
        <n v="279"/>
        <n v="144"/>
        <n v="145"/>
        <n v="139"/>
        <n v="352"/>
        <n v="243"/>
        <n v="65"/>
        <n v="289"/>
        <n v="389"/>
        <n v="290"/>
        <n v="307"/>
        <n v="25"/>
        <n v="440"/>
        <n v="469"/>
        <n v="318"/>
        <n v="249"/>
        <n v="384"/>
        <n v="160"/>
        <n v="131"/>
        <n v="134"/>
        <n v="327"/>
        <n v="343"/>
        <n v="114"/>
        <n v="341"/>
        <n v="465"/>
        <n v="29"/>
        <n v="172"/>
        <n v="420"/>
        <n v="357"/>
        <n v="475"/>
        <n v="474"/>
        <n v="259"/>
        <n v="119"/>
        <n v="127"/>
        <n v="338"/>
        <n v="200"/>
        <n v="439"/>
        <n v="237"/>
        <n v="26"/>
        <n v="52"/>
        <n v="383"/>
        <n v="154"/>
        <n v="460"/>
        <n v="432"/>
        <n v="11"/>
        <n v="296"/>
        <n v="222"/>
        <n v="472"/>
        <n v="155"/>
        <n v="421"/>
        <n v="325"/>
        <n v="136"/>
        <n v="37"/>
        <n v="390"/>
        <n v="414"/>
        <n v="40"/>
        <n v="121"/>
        <n v="395"/>
        <n v="294"/>
        <n v="287"/>
        <n v="38"/>
        <n v="447"/>
        <n v="394"/>
        <n v="292"/>
        <n v="280"/>
        <n v="441"/>
        <n v="147"/>
        <n v="380"/>
        <n v="302"/>
        <n v="128"/>
        <n v="62"/>
        <n v="376"/>
        <n v="85"/>
        <n v="467"/>
        <n v="132"/>
        <n v="317"/>
        <n v="464"/>
        <n v="214"/>
        <n v="12"/>
        <n v="89"/>
        <n v="397"/>
        <n v="264"/>
        <n v="21"/>
        <n v="412"/>
        <n v="105"/>
        <n v="150"/>
        <n v="61"/>
        <n v="306"/>
        <n v="308"/>
        <n v="499"/>
        <n v="152"/>
        <n v="28"/>
        <n v="444"/>
        <n v="436"/>
        <n v="125"/>
        <n v="106"/>
        <n v="278"/>
        <n v="17"/>
        <n v="101"/>
        <n v="158"/>
        <n v="375"/>
        <n v="141"/>
        <n v="282"/>
        <n v="368"/>
        <n v="245"/>
        <n v="330"/>
        <n v="15"/>
        <n v="416"/>
        <n v="496"/>
        <n v="319"/>
        <n v="39"/>
        <n v="190"/>
        <n v="185"/>
        <n v="210"/>
        <n v="77"/>
        <n v="298"/>
        <n v="19"/>
        <n v="470"/>
        <n v="236"/>
        <n v="10"/>
        <n v="457"/>
        <n v="309"/>
        <n v="351"/>
        <n v="293"/>
        <n v="16"/>
        <n v="135"/>
        <n v="385"/>
        <n v="159"/>
        <n v="485"/>
        <n v="354"/>
        <n v="216"/>
        <n v="437"/>
        <n v="342"/>
        <n v="473"/>
        <n v="392"/>
        <n v="337"/>
        <n v="227"/>
        <n v="180"/>
        <n v="90"/>
        <n v="274"/>
        <n v="252"/>
        <n v="322"/>
        <n v="219"/>
        <n v="48"/>
        <n v="96"/>
        <n v="112"/>
        <n v="182"/>
        <n v="108"/>
        <n v="487"/>
        <n v="248"/>
        <n v="438"/>
        <n v="418"/>
        <n v="295"/>
        <n v="486"/>
        <n v="198"/>
        <n v="201"/>
        <n v="69"/>
        <n v="241"/>
        <n v="220"/>
        <n v="42"/>
        <n v="92"/>
        <n v="409"/>
        <n v="461"/>
        <n v="76"/>
        <n v="140"/>
        <n v="471"/>
        <n v="181"/>
        <n v="110"/>
        <n v="177"/>
        <n v="18"/>
        <n v="58"/>
        <n v="169"/>
        <n v="378"/>
        <n v="175"/>
        <n v="404"/>
        <n v="83"/>
        <n v="401"/>
        <n v="202"/>
        <n v="204"/>
        <n v="104"/>
        <n v="344"/>
        <n v="367"/>
        <n v="253"/>
        <n v="193"/>
        <n v="268"/>
        <n v="27"/>
        <n v="20"/>
        <n v="196"/>
        <n v="454"/>
        <n v="462"/>
        <n v="148"/>
        <n v="305"/>
        <n v="170"/>
        <n v="122"/>
        <n v="262"/>
        <n v="355"/>
        <n v="45"/>
        <n v="382"/>
        <n v="353"/>
        <n v="36"/>
        <n v="332"/>
        <n v="179"/>
        <n v="137"/>
        <n v="98"/>
        <n v="234"/>
        <n v="425"/>
        <n v="78"/>
        <n v="498"/>
        <n v="266"/>
        <n v="22"/>
        <n v="225"/>
        <n v="73"/>
        <n v="329"/>
        <n v="124"/>
        <n v="346"/>
        <n v="374"/>
        <n v="56"/>
        <n v="35"/>
        <n v="492"/>
        <n v="442"/>
        <n v="46"/>
        <n v="364"/>
        <n v="186"/>
        <n v="422"/>
        <n v="188"/>
        <n v="275"/>
        <n v="339"/>
        <n v="13"/>
        <n v="153"/>
        <n v="84"/>
        <n v="146"/>
        <n v="448"/>
        <n v="130"/>
        <n v="211"/>
        <n v="57"/>
        <n v="118"/>
      </sharedItems>
    </cacheField>
    <cacheField name="Favorite_Genre" numFmtId="0">
      <sharedItems count="7">
        <s v="Sci-Fi"/>
        <s v="Comedy"/>
        <s v="Romance"/>
        <s v="Action"/>
        <s v="Documentary"/>
        <s v="Drama"/>
        <s v="Horror"/>
      </sharedItems>
    </cacheField>
    <cacheField name="Active_Devices" numFmtId="0">
      <sharedItems containsSemiMixedTypes="0" containsString="0" containsNumber="1" containsInteger="1" minValue="1" maxValue="5" count="5">
        <n v="3"/>
        <n v="1"/>
        <n v="5"/>
        <n v="4"/>
        <n v="2"/>
      </sharedItems>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ount="614">
        <n v="226"/>
        <n v="827"/>
        <n v="356"/>
        <n v="769"/>
        <n v="213"/>
        <n v="799"/>
        <n v="313"/>
        <n v="413"/>
        <n v="688"/>
        <n v="407"/>
        <n v="600"/>
        <n v="830"/>
        <n v="701"/>
        <n v="902"/>
        <n v="89"/>
        <n v="767"/>
        <n v="214"/>
        <n v="233"/>
        <n v="770"/>
        <n v="603"/>
        <n v="659"/>
        <n v="450"/>
        <n v="843"/>
        <n v="338"/>
        <n v="163"/>
        <n v="377"/>
        <n v="946"/>
        <n v="420"/>
        <n v="889"/>
        <n v="62"/>
        <n v="39"/>
        <n v="235"/>
        <n v="156"/>
        <n v="487"/>
        <n v="942"/>
        <n v="80"/>
        <n v="895"/>
        <n v="676"/>
        <n v="146"/>
        <n v="571"/>
        <n v="40"/>
        <n v="997"/>
        <n v="899"/>
        <n v="69"/>
        <n v="15"/>
        <n v="369"/>
        <n v="544"/>
        <n v="990"/>
        <n v="466"/>
        <n v="900"/>
        <n v="305"/>
        <n v="336"/>
        <n v="421"/>
        <n v="284"/>
        <n v="273"/>
        <n v="499"/>
        <n v="578"/>
        <n v="385"/>
        <n v="570"/>
        <n v="988"/>
        <n v="378"/>
        <n v="326"/>
        <n v="781"/>
        <n v="710"/>
        <n v="981"/>
        <n v="994"/>
        <n v="780"/>
        <n v="159"/>
        <n v="855"/>
        <n v="257"/>
        <n v="161"/>
        <n v="474"/>
        <n v="759"/>
        <n v="819"/>
        <n v="319"/>
        <n v="737"/>
        <n v="155"/>
        <n v="247"/>
        <n v="451"/>
        <n v="751"/>
        <n v="796"/>
        <n v="742"/>
        <n v="179"/>
        <n v="586"/>
        <n v="355"/>
        <n v="265"/>
        <n v="439"/>
        <n v="983"/>
        <n v="592"/>
        <n v="905"/>
        <n v="858"/>
        <n v="468"/>
        <n v="415"/>
        <n v="588"/>
        <n v="334"/>
        <n v="838"/>
        <n v="591"/>
        <n v="513"/>
        <n v="472"/>
        <n v="944"/>
        <n v="93"/>
        <n v="271"/>
        <n v="801"/>
        <n v="51"/>
        <n v="943"/>
        <n v="445"/>
        <n v="406"/>
        <n v="240"/>
        <n v="860"/>
        <n v="95"/>
        <n v="505"/>
        <n v="522"/>
        <n v="724"/>
        <n v="609"/>
        <n v="539"/>
        <n v="230"/>
        <n v="192"/>
        <n v="670"/>
        <n v="324"/>
        <n v="185"/>
        <n v="709"/>
        <n v="973"/>
        <n v="44"/>
        <n v="370"/>
        <n v="792"/>
        <n v="358"/>
        <n v="150"/>
        <n v="907"/>
        <n v="323"/>
        <n v="645"/>
        <n v="590"/>
        <n v="959"/>
        <n v="883"/>
        <n v="793"/>
        <n v="488"/>
        <n v="776"/>
        <n v="608"/>
        <n v="818"/>
        <n v="348"/>
        <n v="524"/>
        <n v="687"/>
        <n v="872"/>
        <n v="491"/>
        <n v="236"/>
        <n v="844"/>
        <n v="564"/>
        <n v="380"/>
        <n v="961"/>
        <n v="202"/>
        <n v="394"/>
        <n v="253"/>
        <n v="734"/>
        <n v="779"/>
        <n v="29"/>
        <n v="260"/>
        <n v="832"/>
        <n v="774"/>
        <n v="563"/>
        <n v="515"/>
        <n v="90"/>
        <n v="738"/>
        <n v="641"/>
        <n v="623"/>
        <n v="617"/>
        <n v="727"/>
        <n v="386"/>
        <n v="631"/>
        <n v="582"/>
        <n v="175"/>
        <n v="754"/>
        <n v="52"/>
        <n v="490"/>
        <n v="568"/>
        <n v="890"/>
        <n v="833"/>
        <n v="829"/>
        <n v="573"/>
        <n v="177"/>
        <n v="707"/>
        <n v="1000"/>
        <n v="135"/>
        <n v="494"/>
        <n v="12"/>
        <n v="657"/>
        <n v="985"/>
        <n v="322"/>
        <n v="995"/>
        <n v="785"/>
        <n v="831"/>
        <n v="824"/>
        <n v="469"/>
        <n v="314"/>
        <n v="788"/>
        <n v="268"/>
        <n v="881"/>
        <n v="611"/>
        <n v="696"/>
        <n v="435"/>
        <n v="887"/>
        <n v="201"/>
        <n v="418"/>
        <n v="310"/>
        <n v="758"/>
        <n v="30"/>
        <n v="25"/>
        <n v="518"/>
        <n v="718"/>
        <n v="456"/>
        <n v="416"/>
        <n v="205"/>
        <n v="903"/>
        <n v="127"/>
        <n v="517"/>
        <n v="886"/>
        <n v="786"/>
        <n v="209"/>
        <n v="266"/>
        <n v="286"/>
        <n v="285"/>
        <n v="501"/>
        <n v="542"/>
        <n v="237"/>
        <n v="521"/>
        <n v="811"/>
        <n v="607"/>
        <n v="302"/>
        <n v="999"/>
        <n v="340"/>
        <n v="429"/>
        <n v="561"/>
        <n v="133"/>
        <n v="713"/>
        <n v="423"/>
        <n v="352"/>
        <n v="865"/>
        <n v="826"/>
        <n v="182"/>
        <n v="923"/>
        <n v="708"/>
        <n v="476"/>
        <n v="492"/>
        <n v="896"/>
        <n v="536"/>
        <n v="744"/>
        <n v="987"/>
        <n v="404"/>
        <n v="485"/>
        <n v="841"/>
        <n v="977"/>
        <n v="765"/>
        <n v="357"/>
        <n v="245"/>
        <n v="523"/>
        <n v="341"/>
        <n v="346"/>
        <n v="597"/>
        <n v="112"/>
        <n v="637"/>
        <n v="27"/>
        <n v="842"/>
        <n v="528"/>
        <n v="434"/>
        <n v="168"/>
        <n v="699"/>
        <n v="585"/>
        <n v="26"/>
        <n v="929"/>
        <n v="277"/>
        <n v="263"/>
        <n v="151"/>
        <n v="562"/>
        <n v="557"/>
        <n v="411"/>
        <n v="475"/>
        <n v="76"/>
        <n v="668"/>
        <n v="757"/>
        <n v="569"/>
        <n v="118"/>
        <n v="20"/>
        <n v="939"/>
        <n v="537"/>
        <n v="154"/>
        <n v="103"/>
        <n v="92"/>
        <n v="53"/>
        <n v="330"/>
        <n v="190"/>
        <n v="666"/>
        <n v="551"/>
        <n v="162"/>
        <n v="936"/>
        <n v="510"/>
        <n v="875"/>
        <n v="60"/>
        <n v="874"/>
        <n v="653"/>
        <n v="482"/>
        <n v="203"/>
        <n v="228"/>
        <n v="180"/>
        <n v="802"/>
        <n v="77"/>
        <n v="431"/>
        <n v="481"/>
        <n v="461"/>
        <n v="752"/>
        <n v="231"/>
        <n v="113"/>
        <n v="350"/>
        <n v="951"/>
        <n v="546"/>
        <n v="559"/>
        <n v="909"/>
        <n v="396"/>
        <n v="174"/>
        <n v="63"/>
        <n v="367"/>
        <n v="221"/>
        <n v="484"/>
        <n v="458"/>
        <n v="861"/>
        <n v="763"/>
        <n v="711"/>
        <n v="49"/>
        <n v="514"/>
        <n v="632"/>
        <n v="107"/>
        <n v="594"/>
        <n v="803"/>
        <n v="453"/>
        <n v="502"/>
        <n v="428"/>
        <n v="59"/>
        <n v="410"/>
        <n v="697"/>
        <n v="75"/>
        <n v="292"/>
        <n v="316"/>
        <n v="391"/>
        <n v="527"/>
        <n v="424"/>
        <n v="730"/>
        <n v="853"/>
        <n v="932"/>
        <n v="952"/>
        <n v="743"/>
        <n v="498"/>
        <n v="805"/>
        <n v="349"/>
        <n v="321"/>
        <n v="244"/>
        <n v="928"/>
        <n v="392"/>
        <n v="636"/>
        <n v="120"/>
        <n v="862"/>
        <n v="925"/>
        <n v="866"/>
        <n v="700"/>
        <n v="782"/>
        <n v="920"/>
        <n v="84"/>
        <n v="376"/>
        <n v="181"/>
        <n v="400"/>
        <n v="804"/>
        <n v="160"/>
        <n v="194"/>
        <n v="309"/>
        <n v="583"/>
        <n v="217"/>
        <n v="359"/>
        <n v="879"/>
        <n v="791"/>
        <n v="379"/>
        <n v="382"/>
        <n v="61"/>
        <n v="851"/>
        <n v="525"/>
        <n v="312"/>
        <n v="343"/>
        <n v="70"/>
        <n v="836"/>
        <n v="186"/>
        <n v="683"/>
        <n v="964"/>
        <n v="139"/>
        <n v="647"/>
        <n v="50"/>
        <n v="807"/>
        <n v="138"/>
        <n v="225"/>
        <n v="426"/>
        <n v="507"/>
        <n v="85"/>
        <n v="532"/>
        <n v="328"/>
        <n v="503"/>
        <n v="605"/>
        <n v="813"/>
        <n v="821"/>
        <n v="672"/>
        <n v="969"/>
        <n v="297"/>
        <n v="820"/>
        <n v="399"/>
        <n v="732"/>
        <n v="968"/>
        <n v="412"/>
        <n v="446"/>
        <n v="347"/>
        <n v="797"/>
        <n v="714"/>
        <n v="849"/>
        <n v="276"/>
        <n v="938"/>
        <n v="541"/>
        <n v="906"/>
        <n v="535"/>
        <n v="601"/>
        <n v="442"/>
        <n v="760"/>
        <n v="717"/>
        <n v="97"/>
        <n v="706"/>
        <n v="381"/>
        <n v="362"/>
        <n v="390"/>
        <n v="693"/>
        <n v="489"/>
        <n v="996"/>
        <n v="108"/>
        <n v="109"/>
        <n v="467"/>
        <n v="970"/>
        <n v="837"/>
        <n v="463"/>
        <n v="115"/>
        <n v="387"/>
        <n v="264"/>
        <n v="976"/>
        <n v="922"/>
        <n v="304"/>
        <n v="775"/>
        <n v="239"/>
        <n v="998"/>
        <n v="464"/>
        <n v="646"/>
        <n v="187"/>
        <n v="606"/>
        <n v="477"/>
        <n v="232"/>
        <n v="178"/>
        <n v="897"/>
        <n v="543"/>
        <n v="131"/>
        <n v="31"/>
        <n v="56"/>
        <n v="702"/>
        <n v="918"/>
        <n v="366"/>
        <n v="28"/>
        <n v="958"/>
        <n v="684"/>
        <n v="667"/>
        <n v="374"/>
        <n v="246"/>
        <n v="882"/>
        <n v="633"/>
        <n v="750"/>
        <n v="105"/>
        <n v="22"/>
        <n v="361"/>
        <n v="291"/>
        <n v="624"/>
        <n v="208"/>
        <n v="587"/>
        <n v="749"/>
        <n v="295"/>
        <n v="148"/>
        <n v="308"/>
        <n v="685"/>
        <n v="170"/>
        <n v="216"/>
        <n v="196"/>
        <n v="885"/>
        <n v="808"/>
        <n v="188"/>
        <n v="945"/>
        <n v="222"/>
        <n v="417"/>
        <n v="660"/>
        <n v="238"/>
        <n v="79"/>
        <n v="778"/>
        <n v="512"/>
        <n v="817"/>
        <n v="919"/>
        <n v="102"/>
        <n v="96"/>
        <n v="198"/>
        <n v="206"/>
        <n v="577"/>
        <n v="57"/>
        <n v="409"/>
        <n v="183"/>
        <n v="344"/>
        <n v="255"/>
        <n v="679"/>
        <n v="625"/>
        <n v="549"/>
        <n v="144"/>
        <n v="648"/>
        <n v="430"/>
        <n v="626"/>
        <n v="735"/>
        <n v="493"/>
        <n v="242"/>
        <n v="142"/>
        <n v="315"/>
        <n v="218"/>
        <n v="389"/>
        <n v="104"/>
        <n v="17"/>
        <n v="318"/>
        <n v="38"/>
        <n v="773"/>
        <n v="680"/>
        <n v="746"/>
        <n v="465"/>
        <n v="526"/>
        <n v="65"/>
        <n v="141"/>
        <n v="634"/>
        <n v="317"/>
        <n v="891"/>
        <n v="158"/>
        <n v="989"/>
        <n v="581"/>
        <n v="580"/>
        <n v="848"/>
        <n v="800"/>
        <n v="694"/>
        <n v="552"/>
        <n v="914"/>
        <n v="720"/>
        <n v="364"/>
        <n v="560"/>
        <n v="593"/>
        <n v="91"/>
        <n v="479"/>
        <n v="975"/>
        <n v="432"/>
        <n v="589"/>
        <n v="664"/>
        <n v="42"/>
        <n v="726"/>
        <n v="857"/>
        <n v="614"/>
        <n v="207"/>
        <n v="682"/>
        <n v="18"/>
        <n v="722"/>
        <n v="604"/>
        <n v="783"/>
        <n v="331"/>
        <n v="753"/>
        <n v="184"/>
        <n v="962"/>
        <n v="459"/>
        <n v="274"/>
        <n v="280"/>
        <n v="651"/>
        <n v="908"/>
        <n v="123"/>
        <n v="483"/>
        <n v="132"/>
        <n v="256"/>
        <n v="741"/>
        <n v="471"/>
        <n v="13"/>
        <n v="327"/>
        <n v="33"/>
        <n v="669"/>
        <n v="229"/>
        <n v="665"/>
        <n v="940"/>
        <n v="748"/>
        <n v="393"/>
        <n v="784"/>
        <n v="698"/>
        <n v="655"/>
        <n v="755"/>
        <n v="704"/>
        <n v="191"/>
        <n v="950"/>
        <n v="73"/>
        <n v="616"/>
        <n v="354"/>
        <n v="267"/>
        <n v="287"/>
        <n v="725"/>
        <n v="67"/>
        <n v="871"/>
        <n v="619"/>
        <n v="579"/>
        <n v="506"/>
        <n v="455"/>
        <n v="695"/>
        <n v="869"/>
        <n v="509"/>
        <n v="615"/>
        <n v="520"/>
      </sharedItems>
    </cacheField>
    <cacheField name="Total_Series_Watched" numFmtId="0">
      <sharedItems containsSemiMixedTypes="0" containsString="0" containsNumber="1" containsInteger="1" minValue="1" maxValue="200" count="199">
        <n v="104"/>
        <n v="138"/>
        <n v="81"/>
        <n v="132"/>
        <n v="98"/>
        <n v="137"/>
        <n v="1"/>
        <n v="154"/>
        <n v="192"/>
        <n v="15"/>
        <n v="109"/>
        <n v="74"/>
        <n v="4"/>
        <n v="20"/>
        <n v="90"/>
        <n v="66"/>
        <n v="191"/>
        <n v="129"/>
        <n v="141"/>
        <n v="2"/>
        <n v="92"/>
        <n v="153"/>
        <n v="69"/>
        <n v="166"/>
        <n v="24"/>
        <n v="80"/>
        <n v="50"/>
        <n v="18"/>
        <n v="25"/>
        <n v="105"/>
        <n v="127"/>
        <n v="71"/>
        <n v="14"/>
        <n v="61"/>
        <n v="147"/>
        <n v="54"/>
        <n v="107"/>
        <n v="97"/>
        <n v="83"/>
        <n v="75"/>
        <n v="36"/>
        <n v="102"/>
        <n v="72"/>
        <n v="188"/>
        <n v="174"/>
        <n v="135"/>
        <n v="3"/>
        <n v="84"/>
        <n v="96"/>
        <n v="124"/>
        <n v="117"/>
        <n v="106"/>
        <n v="82"/>
        <n v="85"/>
        <n v="56"/>
        <n v="59"/>
        <n v="68"/>
        <n v="60"/>
        <n v="78"/>
        <n v="128"/>
        <n v="46"/>
        <n v="93"/>
        <n v="187"/>
        <n v="131"/>
        <n v="115"/>
        <n v="30"/>
        <n v="49"/>
        <n v="103"/>
        <n v="200"/>
        <n v="140"/>
        <n v="13"/>
        <n v="35"/>
        <n v="29"/>
        <n v="32"/>
        <n v="181"/>
        <n v="34"/>
        <n v="10"/>
        <n v="113"/>
        <n v="67"/>
        <n v="159"/>
        <n v="196"/>
        <n v="162"/>
        <n v="151"/>
        <n v="194"/>
        <n v="169"/>
        <n v="52"/>
        <n v="65"/>
        <n v="94"/>
        <n v="156"/>
        <n v="27"/>
        <n v="42"/>
        <n v="150"/>
        <n v="58"/>
        <n v="47"/>
        <n v="149"/>
        <n v="44"/>
        <n v="48"/>
        <n v="175"/>
        <n v="134"/>
        <n v="165"/>
        <n v="152"/>
        <n v="130"/>
        <n v="158"/>
        <n v="57"/>
        <n v="5"/>
        <n v="40"/>
        <n v="161"/>
        <n v="160"/>
        <n v="8"/>
        <n v="197"/>
        <n v="121"/>
        <n v="170"/>
        <n v="163"/>
        <n v="157"/>
        <n v="21"/>
        <n v="86"/>
        <n v="79"/>
        <n v="88"/>
        <n v="176"/>
        <n v="185"/>
        <n v="53"/>
        <n v="17"/>
        <n v="23"/>
        <n v="122"/>
        <n v="190"/>
        <n v="172"/>
        <n v="28"/>
        <n v="133"/>
        <n v="199"/>
        <n v="164"/>
        <n v="12"/>
        <n v="101"/>
        <n v="125"/>
        <n v="182"/>
        <n v="31"/>
        <n v="11"/>
        <n v="22"/>
        <n v="108"/>
        <n v="37"/>
        <n v="198"/>
        <n v="136"/>
        <n v="143"/>
        <n v="19"/>
        <n v="195"/>
        <n v="178"/>
        <n v="64"/>
        <n v="6"/>
        <n v="112"/>
        <n v="116"/>
        <n v="110"/>
        <n v="89"/>
        <n v="9"/>
        <n v="146"/>
        <n v="91"/>
        <n v="177"/>
        <n v="76"/>
        <n v="184"/>
        <n v="55"/>
        <n v="145"/>
        <n v="77"/>
        <n v="126"/>
        <n v="189"/>
        <n v="148"/>
        <n v="51"/>
        <n v="63"/>
        <n v="120"/>
        <n v="87"/>
        <n v="173"/>
        <n v="39"/>
        <n v="99"/>
        <n v="16"/>
        <n v="70"/>
        <n v="168"/>
        <n v="38"/>
        <n v="139"/>
        <n v="193"/>
        <n v="183"/>
        <n v="111"/>
        <n v="180"/>
        <n v="186"/>
        <n v="41"/>
        <n v="7"/>
        <n v="73"/>
        <n v="144"/>
        <n v="179"/>
        <n v="114"/>
        <n v="43"/>
        <n v="155"/>
        <n v="171"/>
        <n v="26"/>
        <n v="100"/>
        <n v="118"/>
        <n v="45"/>
        <n v="95"/>
        <n v="142"/>
        <n v="62"/>
        <n v="119"/>
        <n v="123"/>
        <n v="33"/>
      </sharedItems>
    </cacheField>
    <cacheField name="Country" numFmtId="0">
      <sharedItems count="7">
        <s v="USA"/>
        <s v="Canada"/>
        <s v="Australia"/>
        <s v="India"/>
        <s v="Germany"/>
        <s v="France"/>
        <s v="UK"/>
      </sharedItems>
    </cacheField>
    <cacheField name="Payment_Method" numFmtId="0">
      <sharedItems count="4">
        <s v="Debit Card"/>
        <s v="Credit Card"/>
        <s v="PayPal"/>
        <s v="Cryptocurrency"/>
      </sharedItems>
    </cacheField>
    <cacheField name="Language_Preference" numFmtId="0">
      <sharedItems count="6">
        <s v="German"/>
        <s v="Mandarin"/>
        <s v="French"/>
        <s v="Hindi"/>
        <s v="English"/>
        <s v="Spanish"/>
      </sharedItems>
    </cacheField>
    <cacheField name="Recommended_Content_Count" numFmtId="0">
      <sharedItems containsSemiMixedTypes="0" containsString="0" containsNumber="1" containsInteger="1" minValue="0" maxValue="100" count="101">
        <n v="59"/>
        <n v="11"/>
        <n v="73"/>
        <n v="82"/>
        <n v="84"/>
        <n v="78"/>
        <n v="7"/>
        <n v="64"/>
        <n v="71"/>
        <n v="26"/>
        <n v="76"/>
        <n v="66"/>
        <n v="62"/>
        <n v="48"/>
        <n v="70"/>
        <n v="44"/>
        <n v="28"/>
        <n v="0"/>
        <n v="6"/>
        <n v="63"/>
        <n v="24"/>
        <n v="67"/>
        <n v="96"/>
        <n v="61"/>
        <n v="52"/>
        <n v="75"/>
        <n v="31"/>
        <n v="53"/>
        <n v="99"/>
        <n v="95"/>
        <n v="55"/>
        <n v="85"/>
        <n v="23"/>
        <n v="57"/>
        <n v="83"/>
        <n v="42"/>
        <n v="58"/>
        <n v="80"/>
        <n v="37"/>
        <n v="65"/>
        <n v="47"/>
        <n v="86"/>
        <n v="51"/>
        <n v="87"/>
        <n v="30"/>
        <n v="34"/>
        <n v="27"/>
        <n v="5"/>
        <n v="9"/>
        <n v="46"/>
        <n v="54"/>
        <n v="41"/>
        <n v="39"/>
        <n v="12"/>
        <n v="49"/>
        <n v="92"/>
        <n v="33"/>
        <n v="36"/>
        <n v="13"/>
        <n v="100"/>
        <n v="79"/>
        <n v="81"/>
        <n v="19"/>
        <n v="88"/>
        <n v="72"/>
        <n v="21"/>
        <n v="97"/>
        <n v="17"/>
        <n v="98"/>
        <n v="69"/>
        <n v="18"/>
        <n v="91"/>
        <n v="60"/>
        <n v="32"/>
        <n v="29"/>
        <n v="56"/>
        <n v="10"/>
        <n v="14"/>
        <n v="1"/>
        <n v="15"/>
        <n v="40"/>
        <n v="22"/>
        <n v="93"/>
        <n v="90"/>
        <n v="3"/>
        <n v="8"/>
        <n v="35"/>
        <n v="43"/>
        <n v="94"/>
        <n v="25"/>
        <n v="4"/>
        <n v="50"/>
        <n v="74"/>
        <n v="2"/>
        <n v="38"/>
        <n v="77"/>
        <n v="89"/>
        <n v="16"/>
        <n v="68"/>
        <n v="20"/>
        <n v="45"/>
      </sharedItems>
    </cacheField>
    <cacheField name="Average_Rating_Given" numFmtId="0">
      <sharedItems containsSemiMixedTypes="0" containsString="0" containsNumber="1" minValue="3" maxValue="5"/>
    </cacheField>
    <cacheField name="Has_Downloaded_Content" numFmtId="0">
      <sharedItems count="2">
        <b v="1"/>
        <b v="0"/>
      </sharedItems>
    </cacheField>
    <cacheField name="Membership_Status" numFmtId="0">
      <sharedItems count="1">
        <s v="Active"/>
      </sharedItems>
    </cacheField>
    <cacheField name="Loyalty_Points" numFmtId="0">
      <sharedItems containsSemiMixedTypes="0" containsString="0" containsNumber="1" containsInteger="1" minValue="3" maxValue="4990" count="924">
        <n v="615"/>
        <n v="4673"/>
        <n v="4465"/>
        <n v="2761"/>
        <n v="2089"/>
        <n v="4518"/>
        <n v="1563"/>
        <n v="732"/>
        <n v="2610"/>
        <n v="906"/>
        <n v="2330"/>
        <n v="2600"/>
        <n v="4662"/>
        <n v="249"/>
        <n v="4633"/>
        <n v="2327"/>
        <n v="3325"/>
        <n v="2760"/>
        <n v="3247"/>
        <n v="1363"/>
        <n v="2557"/>
        <n v="2647"/>
        <n v="3425"/>
        <n v="2523"/>
        <n v="3815"/>
        <n v="3702"/>
        <n v="4815"/>
        <n v="564"/>
        <n v="416"/>
        <n v="2377"/>
        <n v="3003"/>
        <n v="4905"/>
        <n v="1697"/>
        <n v="2460"/>
        <n v="670"/>
        <n v="1172"/>
        <n v="3428"/>
        <n v="228"/>
        <n v="336"/>
        <n v="1365"/>
        <n v="344"/>
        <n v="4777"/>
        <n v="708"/>
        <n v="245"/>
        <n v="4763"/>
        <n v="4486"/>
        <n v="130"/>
        <n v="4133"/>
        <n v="3085"/>
        <n v="4235"/>
        <n v="3817"/>
        <n v="1243"/>
        <n v="1926"/>
        <n v="4552"/>
        <n v="2624"/>
        <n v="3452"/>
        <n v="868"/>
        <n v="2853"/>
        <n v="3468"/>
        <n v="1610"/>
        <n v="1821"/>
        <n v="3617"/>
        <n v="1520"/>
        <n v="595"/>
        <n v="3712"/>
        <n v="473"/>
        <n v="105"/>
        <n v="4264"/>
        <n v="1734"/>
        <n v="2615"/>
        <n v="647"/>
        <n v="658"/>
        <n v="2535"/>
        <n v="2299"/>
        <n v="4537"/>
        <n v="3354"/>
        <n v="4714"/>
        <n v="1180"/>
        <n v="188"/>
        <n v="388"/>
        <n v="2583"/>
        <n v="172"/>
        <n v="3282"/>
        <n v="2757"/>
        <n v="2132"/>
        <n v="3708"/>
        <n v="1580"/>
        <n v="1836"/>
        <n v="1252"/>
        <n v="2643"/>
        <n v="2138"/>
        <n v="3308"/>
        <n v="3741"/>
        <n v="4245"/>
        <n v="423"/>
        <n v="1858"/>
        <n v="1952"/>
        <n v="68"/>
        <n v="4586"/>
        <n v="1311"/>
        <n v="1785"/>
        <n v="3696"/>
        <n v="2978"/>
        <n v="1856"/>
        <n v="4031"/>
        <n v="2088"/>
        <n v="3578"/>
        <n v="4542"/>
        <n v="3009"/>
        <n v="3152"/>
        <n v="4307"/>
        <n v="2580"/>
        <n v="371"/>
        <n v="1216"/>
        <n v="4517"/>
        <n v="2067"/>
        <n v="3433"/>
        <n v="2521"/>
        <n v="3281"/>
        <n v="4260"/>
        <n v="1704"/>
        <n v="2086"/>
        <n v="4963"/>
        <n v="1912"/>
        <n v="3714"/>
        <n v="4062"/>
        <n v="3332"/>
        <n v="3182"/>
        <n v="1823"/>
        <n v="2291"/>
        <n v="15"/>
        <n v="4976"/>
        <n v="727"/>
        <n v="2394"/>
        <n v="4127"/>
        <n v="1456"/>
        <n v="223"/>
        <n v="1121"/>
        <n v="3366"/>
        <n v="2234"/>
        <n v="1529"/>
        <n v="2866"/>
        <n v="3079"/>
        <n v="4566"/>
        <n v="1626"/>
        <n v="1876"/>
        <n v="2213"/>
        <n v="2821"/>
        <n v="2385"/>
        <n v="3408"/>
        <n v="296"/>
        <n v="2400"/>
        <n v="111"/>
        <n v="1016"/>
        <n v="1824"/>
        <n v="1411"/>
        <n v="4928"/>
        <n v="4380"/>
        <n v="3028"/>
        <n v="945"/>
        <n v="333"/>
        <n v="2576"/>
        <n v="718"/>
        <n v="4889"/>
        <n v="836"/>
        <n v="3083"/>
        <n v="3039"/>
        <n v="398"/>
        <n v="833"/>
        <n v="3898"/>
        <n v="1692"/>
        <n v="3596"/>
        <n v="1882"/>
        <n v="292"/>
        <n v="4378"/>
        <n v="827"/>
        <n v="3178"/>
        <n v="1368"/>
        <n v="1504"/>
        <n v="2878"/>
        <n v="1080"/>
        <n v="2113"/>
        <n v="571"/>
        <n v="3421"/>
        <n v="4422"/>
        <n v="4308"/>
        <n v="995"/>
        <n v="3516"/>
        <n v="1965"/>
        <n v="1042"/>
        <n v="4691"/>
        <n v="4650"/>
        <n v="2731"/>
        <n v="3510"/>
        <n v="3113"/>
        <n v="4409"/>
        <n v="3910"/>
        <n v="1542"/>
        <n v="73"/>
        <n v="3626"/>
        <n v="1037"/>
        <n v="1512"/>
        <n v="3278"/>
        <n v="2534"/>
        <n v="1340"/>
        <n v="4647"/>
        <n v="4155"/>
        <n v="147"/>
        <n v="3788"/>
        <n v="17"/>
        <n v="48"/>
        <n v="99"/>
        <n v="782"/>
        <n v="3165"/>
        <n v="1135"/>
        <n v="633"/>
        <n v="993"/>
        <n v="2461"/>
        <n v="47"/>
        <n v="4193"/>
        <n v="1500"/>
        <n v="3763"/>
        <n v="2098"/>
        <n v="4674"/>
        <n v="1428"/>
        <n v="3566"/>
        <n v="3663"/>
        <n v="4503"/>
        <n v="2407"/>
        <n v="2560"/>
        <n v="4655"/>
        <n v="1005"/>
        <n v="527"/>
        <n v="1584"/>
        <n v="1254"/>
        <n v="711"/>
        <n v="4477"/>
        <n v="2163"/>
        <n v="2936"/>
        <n v="2864"/>
        <n v="772"/>
        <n v="342"/>
        <n v="1364"/>
        <n v="1017"/>
        <n v="2356"/>
        <n v="967"/>
        <n v="4201"/>
        <n v="1544"/>
        <n v="3499"/>
        <n v="164"/>
        <n v="1835"/>
        <n v="4130"/>
        <n v="2131"/>
        <n v="4800"/>
        <n v="1348"/>
        <n v="3828"/>
        <n v="4170"/>
        <n v="2242"/>
        <n v="2023"/>
        <n v="2432"/>
        <n v="1784"/>
        <n v="1713"/>
        <n v="4125"/>
        <n v="450"/>
        <n v="484"/>
        <n v="4732"/>
        <n v="74"/>
        <n v="3648"/>
        <n v="771"/>
        <n v="1275"/>
        <n v="1413"/>
        <n v="1150"/>
        <n v="3918"/>
        <n v="2922"/>
        <n v="4056"/>
        <n v="2444"/>
        <n v="628"/>
        <n v="1508"/>
        <n v="4935"/>
        <n v="1206"/>
        <n v="2933"/>
        <n v="4004"/>
        <n v="3689"/>
        <n v="1271"/>
        <n v="2229"/>
        <n v="2209"/>
        <n v="2428"/>
        <n v="1285"/>
        <n v="668"/>
        <n v="1708"/>
        <n v="913"/>
        <n v="561"/>
        <n v="4644"/>
        <n v="3966"/>
        <n v="3161"/>
        <n v="4883"/>
        <n v="3633"/>
        <n v="2695"/>
        <n v="1506"/>
        <n v="1972"/>
        <n v="3254"/>
        <n v="4531"/>
        <n v="1850"/>
        <n v="882"/>
        <n v="60"/>
        <n v="3069"/>
        <n v="2238"/>
        <n v="1294"/>
        <n v="944"/>
        <n v="4159"/>
        <n v="3015"/>
        <n v="2941"/>
        <n v="2508"/>
        <n v="4200"/>
        <n v="1634"/>
        <n v="4291"/>
        <n v="1351"/>
        <n v="234"/>
        <n v="2780"/>
        <n v="2798"/>
        <n v="3138"/>
        <n v="749"/>
        <n v="1849"/>
        <n v="2634"/>
        <n v="3213"/>
        <n v="4742"/>
        <n v="1058"/>
        <n v="2328"/>
        <n v="1382"/>
        <n v="494"/>
        <n v="3726"/>
        <n v="4588"/>
        <n v="546"/>
        <n v="1546"/>
        <n v="4377"/>
        <n v="402"/>
        <n v="3913"/>
        <n v="1416"/>
        <n v="1040"/>
        <n v="4020"/>
        <n v="4219"/>
        <n v="860"/>
        <n v="4358"/>
        <n v="3758"/>
        <n v="4672"/>
        <n v="3100"/>
        <n v="4972"/>
        <n v="2652"/>
        <n v="3197"/>
        <n v="4450"/>
        <n v="3823"/>
        <n v="2867"/>
        <n v="3659"/>
        <n v="444"/>
        <n v="1159"/>
        <n v="1256"/>
        <n v="2636"/>
        <n v="3173"/>
        <n v="4445"/>
        <n v="4348"/>
        <n v="2387"/>
        <n v="2002"/>
        <n v="1587"/>
        <n v="581"/>
        <n v="4906"/>
        <n v="4273"/>
        <n v="1094"/>
        <n v="2925"/>
        <n v="3037"/>
        <n v="2824"/>
        <n v="2015"/>
        <n v="1000"/>
        <n v="3607"/>
        <n v="1938"/>
        <n v="1651"/>
        <n v="4808"/>
        <n v="28"/>
        <n v="4719"/>
        <n v="2156"/>
        <n v="1683"/>
        <n v="996"/>
        <n v="1129"/>
        <n v="1547"/>
        <n v="428"/>
        <n v="3542"/>
        <n v="2083"/>
        <n v="1989"/>
        <n v="1910"/>
        <n v="2406"/>
        <n v="1652"/>
        <n v="4456"/>
        <n v="1299"/>
        <n v="4108"/>
        <n v="2858"/>
        <n v="2812"/>
        <n v="790"/>
        <n v="1917"/>
        <n v="874"/>
        <n v="2841"/>
        <n v="2542"/>
        <n v="213"/>
        <n v="1702"/>
        <n v="681"/>
        <n v="4361"/>
        <n v="4438"/>
        <n v="1341"/>
        <n v="957"/>
        <n v="4397"/>
        <n v="2835"/>
        <n v="3935"/>
        <n v="4317"/>
        <n v="1813"/>
        <n v="448"/>
        <n v="239"/>
        <n v="4"/>
        <n v="837"/>
        <n v="613"/>
        <n v="3"/>
        <n v="2568"/>
        <n v="4920"/>
        <n v="1404"/>
        <n v="3157"/>
        <n v="2517"/>
        <n v="4177"/>
        <n v="2097"/>
        <n v="4513"/>
        <n v="2666"/>
        <n v="3508"/>
        <n v="3980"/>
        <n v="4131"/>
        <n v="1176"/>
        <n v="3865"/>
        <n v="237"/>
        <n v="1231"/>
        <n v="1108"/>
        <n v="2130"/>
        <n v="215"/>
        <n v="167"/>
        <n v="1764"/>
        <n v="4990"/>
        <n v="380"/>
        <n v="1518"/>
        <n v="2928"/>
        <n v="3834"/>
        <n v="1394"/>
        <n v="941"/>
        <n v="256"/>
        <n v="2620"/>
        <n v="3078"/>
        <n v="4602"/>
        <n v="3775"/>
        <n v="2759"/>
        <n v="4971"/>
        <n v="4164"/>
        <n v="314"/>
        <n v="540"/>
        <n v="1461"/>
        <n v="1577"/>
        <n v="1572"/>
        <n v="1752"/>
        <n v="3941"/>
        <n v="1525"/>
        <n v="244"/>
        <n v="4236"/>
        <n v="959"/>
        <n v="225"/>
        <n v="935"/>
        <n v="92"/>
        <n v="2886"/>
        <n v="424"/>
        <n v="1408"/>
        <n v="631"/>
        <n v="3840"/>
        <n v="4204"/>
        <n v="165"/>
        <n v="4783"/>
        <n v="354"/>
        <n v="2897"/>
        <n v="2084"/>
        <n v="2914"/>
        <n v="144"/>
        <n v="4337"/>
        <n v="2706"/>
        <n v="4511"/>
        <n v="4338"/>
        <n v="125"/>
        <n v="650"/>
        <n v="1872"/>
        <n v="3059"/>
        <n v="3201"/>
        <n v="4867"/>
        <n v="1510"/>
        <n v="4919"/>
        <n v="1422"/>
        <n v="2043"/>
        <n v="2381"/>
        <n v="4820"/>
        <n v="3674"/>
        <n v="3604"/>
        <n v="2284"/>
        <n v="2571"/>
        <n v="548"/>
        <n v="3556"/>
        <n v="2039"/>
        <n v="3221"/>
        <n v="4037"/>
        <n v="1454"/>
        <n v="525"/>
        <n v="3496"/>
        <n v="2872"/>
        <n v="2141"/>
        <n v="2575"/>
        <n v="1025"/>
        <n v="4641"/>
        <n v="3930"/>
        <n v="4884"/>
        <n v="4510"/>
        <n v="1960"/>
        <n v="2218"/>
        <n v="4565"/>
        <n v="4332"/>
        <n v="4194"/>
        <n v="3842"/>
        <n v="2050"/>
        <n v="1539"/>
        <n v="173"/>
        <n v="1594"/>
        <n v="4817"/>
        <n v="2657"/>
        <n v="4556"/>
        <n v="2318"/>
        <n v="2891"/>
        <n v="3288"/>
        <n v="948"/>
        <n v="1657"/>
        <n v="775"/>
        <n v="373"/>
        <n v="1901"/>
        <n v="4726"/>
        <n v="809"/>
        <n v="608"/>
        <n v="2336"/>
        <n v="1559"/>
        <n v="786"/>
        <n v="368"/>
        <n v="1185"/>
        <n v="4221"/>
        <n v="274"/>
        <n v="3574"/>
        <n v="4942"/>
        <n v="1531"/>
        <n v="3027"/>
        <n v="2989"/>
        <n v="1946"/>
        <n v="1485"/>
        <n v="1250"/>
        <n v="62"/>
        <n v="3953"/>
        <n v="933"/>
        <n v="1127"/>
        <n v="3007"/>
        <n v="4185"/>
        <n v="2465"/>
        <n v="185"/>
        <n v="4426"/>
        <n v="2871"/>
        <n v="4435"/>
        <n v="2559"/>
        <n v="4798"/>
        <n v="33"/>
        <n v="987"/>
        <n v="2409"/>
        <n v="4216"/>
        <n v="1281"/>
        <n v="1392"/>
        <n v="1665"/>
        <n v="1486"/>
        <n v="2547"/>
        <n v="1828"/>
        <n v="585"/>
        <n v="863"/>
        <n v="214"/>
        <n v="2901"/>
        <n v="2388"/>
        <n v="2597"/>
        <n v="1786"/>
        <n v="3307"/>
        <n v="710"/>
        <n v="4111"/>
        <n v="3020"/>
        <n v="4599"/>
        <n v="1982"/>
        <n v="3928"/>
        <n v="2805"/>
        <n v="2370"/>
        <n v="3124"/>
        <n v="3432"/>
        <n v="3130"/>
        <n v="4835"/>
        <n v="1431"/>
        <n v="4356"/>
        <n v="3730"/>
        <n v="3455"/>
        <n v="1744"/>
        <n v="756"/>
        <n v="3441"/>
        <n v="1289"/>
        <n v="2440"/>
        <n v="4117"/>
        <n v="433"/>
        <n v="1782"/>
        <n v="3289"/>
        <n v="4555"/>
        <n v="2164"/>
        <n v="3610"/>
        <n v="4938"/>
        <n v="4015"/>
        <n v="72"/>
        <n v="1955"/>
        <n v="53"/>
        <n v="4076"/>
        <n v="1155"/>
        <n v="1357"/>
        <n v="3697"/>
        <n v="3787"/>
        <n v="2725"/>
        <n v="2927"/>
        <n v="1303"/>
        <n v="1674"/>
        <n v="4980"/>
        <n v="3698"/>
        <n v="290"/>
        <n v="3277"/>
        <n v="353"/>
        <n v="4635"/>
        <n v="4505"/>
        <n v="2676"/>
        <n v="1984"/>
        <n v="3206"/>
        <n v="1423"/>
        <n v="2596"/>
        <n v="4873"/>
        <n v="3711"/>
        <n v="340"/>
        <n v="1312"/>
        <n v="773"/>
        <n v="783"/>
        <n v="3053"/>
        <n v="2341"/>
        <n v="4575"/>
        <n v="110"/>
        <n v="2644"/>
        <n v="1051"/>
        <n v="4501"/>
        <n v="3630"/>
        <n v="3599"/>
        <n v="2344"/>
        <n v="3791"/>
        <n v="1317"/>
        <n v="3081"/>
        <n v="755"/>
        <n v="2678"/>
        <n v="3925"/>
        <n v="4085"/>
        <n v="3437"/>
        <n v="2984"/>
        <n v="4147"/>
        <n v="168"/>
        <n v="2728"/>
        <n v="4414"/>
        <n v="1535"/>
        <n v="2741"/>
        <n v="1258"/>
        <n v="3183"/>
        <n v="1961"/>
        <n v="2779"/>
        <n v="2554"/>
        <n v="1367"/>
        <n v="1690"/>
        <n v="242"/>
        <n v="3264"/>
        <n v="1870"/>
        <n v="1522"/>
        <n v="1790"/>
        <n v="3179"/>
        <n v="3836"/>
        <n v="4048"/>
        <n v="1991"/>
        <n v="2175"/>
        <n v="544"/>
        <n v="1309"/>
        <n v="2259"/>
        <n v="947"/>
        <n v="2714"/>
        <n v="3847"/>
        <n v="96"/>
        <n v="1429"/>
        <n v="3942"/>
        <n v="77"/>
        <n v="4293"/>
        <n v="4626"/>
        <n v="412"/>
        <n v="421"/>
        <n v="3859"/>
        <n v="2288"/>
        <n v="4659"/>
        <n v="3356"/>
        <n v="4702"/>
        <n v="2070"/>
        <n v="4570"/>
        <n v="3848"/>
        <n v="486"/>
        <n v="1808"/>
        <n v="1721"/>
        <n v="754"/>
        <n v="2448"/>
        <n v="954"/>
        <n v="2965"/>
        <n v="1656"/>
        <n v="674"/>
        <n v="4589"/>
        <n v="2969"/>
        <n v="1758"/>
        <n v="1065"/>
        <n v="3655"/>
        <n v="4497"/>
        <n v="2159"/>
        <n v="2193"/>
        <n v="1375"/>
        <n v="2910"/>
        <n v="1426"/>
        <n v="212"/>
        <n v="4504"/>
        <n v="4685"/>
        <n v="1581"/>
        <n v="2562"/>
        <n v="3424"/>
        <n v="1672"/>
        <n v="1457"/>
        <n v="2749"/>
        <n v="1110"/>
        <n v="4400"/>
        <n v="1934"/>
        <n v="3520"/>
        <n v="2919"/>
        <n v="318"/>
        <n v="888"/>
        <n v="3040"/>
        <n v="2418"/>
        <n v="4068"/>
        <n v="747"/>
        <n v="136"/>
        <n v="4329"/>
        <n v="4072"/>
        <n v="3488"/>
        <n v="3476"/>
        <n v="4070"/>
        <n v="3151"/>
        <n v="639"/>
        <n v="30"/>
        <n v="4012"/>
        <n v="1442"/>
        <n v="2022"/>
        <n v="3679"/>
        <n v="3118"/>
        <n v="2488"/>
        <n v="3505"/>
        <n v="1911"/>
        <n v="1976"/>
        <n v="3314"/>
        <n v="3411"/>
        <n v="851"/>
        <n v="1325"/>
        <n v="4934"/>
        <n v="3379"/>
        <n v="1986"/>
        <n v="2727"/>
        <n v="4008"/>
        <n v="4789"/>
        <n v="447"/>
        <n v="2384"/>
        <n v="1290"/>
        <n v="3568"/>
        <n v="496"/>
        <n v="4528"/>
        <n v="396"/>
        <n v="547"/>
        <n v="2536"/>
        <n v="3923"/>
        <n v="4114"/>
        <n v="150"/>
        <n v="1238"/>
        <n v="2323"/>
        <n v="3983"/>
        <n v="1013"/>
        <n v="3313"/>
        <n v="4083"/>
        <n v="3616"/>
        <n v="1526"/>
        <n v="2572"/>
        <n v="2830"/>
        <n v="4116"/>
        <n v="459"/>
        <n v="3349"/>
        <n v="2561"/>
        <n v="1792"/>
        <n v="4651"/>
        <n v="745"/>
        <n v="2261"/>
        <n v="4879"/>
        <n v="3645"/>
        <n v="1050"/>
        <n v="804"/>
        <n v="1925"/>
        <n v="3463"/>
        <n v="476"/>
        <n v="4646"/>
        <n v="4333"/>
        <n v="4729"/>
        <n v="2538"/>
        <n v="3552"/>
        <n v="4243"/>
        <n v="4569"/>
        <n v="1906"/>
        <n v="808"/>
        <n v="3773"/>
        <n v="218"/>
        <n v="255"/>
        <n v="2953"/>
        <n v="1068"/>
        <n v="1099"/>
        <n v="97"/>
        <n v="4868"/>
        <n v="1556"/>
        <n v="3751"/>
        <n v="2938"/>
        <n v="3843"/>
        <n v="4327"/>
        <n v="1536"/>
        <n v="2390"/>
        <n v="1072"/>
        <n v="2845"/>
        <n v="1628"/>
        <n v="3290"/>
        <n v="3199"/>
        <n v="1201"/>
        <n v="4269"/>
        <n v="3462"/>
        <n v="414"/>
        <n v="599"/>
        <n v="513"/>
        <n v="460"/>
        <n v="1436"/>
        <n v="1261"/>
        <n v="4851"/>
        <n v="3641"/>
        <n v="1095"/>
        <n v="2785"/>
        <n v="3849"/>
        <n v="728"/>
        <n v="3426"/>
        <n v="4799"/>
        <n v="965"/>
        <n v="905"/>
        <n v="3062"/>
        <n v="876"/>
        <n v="1330"/>
        <n v="3398"/>
        <n v="1327"/>
        <n v="2397"/>
        <n v="3445"/>
        <n v="1638"/>
        <n v="3975"/>
        <n v="1293"/>
        <n v="106"/>
        <n v="1228"/>
        <n v="4162"/>
        <n v="3517"/>
        <n v="2856"/>
        <n v="746"/>
        <n v="119"/>
        <n v="3807"/>
        <n v="952"/>
        <n v="2932"/>
        <n v="3515"/>
        <n v="4176"/>
        <n v="784"/>
        <n v="4509"/>
        <n v="1538"/>
        <n v="877"/>
        <n v="2964"/>
        <n v="4311"/>
        <n v="3334"/>
        <n v="4134"/>
        <n v="2331"/>
        <n v="4322"/>
        <n v="2790"/>
        <n v="3091"/>
        <n v="4632"/>
        <n v="4421"/>
        <n v="3276"/>
        <n v="2416"/>
        <n v="510"/>
        <n v="2346"/>
        <n v="1765"/>
        <n v="1153"/>
        <n v="3448"/>
        <n v="2102"/>
        <n v="3589"/>
        <n v="1298"/>
        <n v="55"/>
        <n v="3761"/>
        <n v="1360"/>
        <n v="4922"/>
        <n v="2124"/>
        <n v="2395"/>
        <n v="2670"/>
        <n v="4792"/>
        <n v="3211"/>
        <n v="1756"/>
        <n v="4927"/>
        <n v="260"/>
        <n v="2029"/>
        <n v="583"/>
      </sharedItems>
    </cacheField>
    <cacheField name="First_Device_Used" numFmtId="0">
      <sharedItems count="5">
        <s v="Laptop"/>
        <s v="Tablet"/>
        <s v="Desktop"/>
        <s v="Smart TV"/>
        <s v="Smartphone"/>
      </sharedItems>
    </cacheField>
    <cacheField name="Age_Group" numFmtId="0">
      <sharedItems count="5">
        <s v="45-54"/>
        <s v="18-24"/>
        <s v="55+"/>
        <s v="25-34"/>
        <s v="35-44"/>
      </sharedItems>
    </cacheField>
    <cacheField name="Primary_Watch_Time" numFmtId="0">
      <sharedItems count="4">
        <s v="Late Night"/>
        <s v="Afternoon"/>
        <s v="Morning"/>
        <s v="Evening"/>
      </sharedItems>
    </cacheField>
    <cacheField name="Months (Join_Date_Final)" numFmtId="0" databaseField="0">
      <fieldGroup base="6">
        <rangePr groupBy="months" startDate="2022-12-19T00:00:00" endDate="2024-12-19T00:00:00"/>
        <groupItems count="14">
          <s v="&lt;19-12-2022"/>
          <s v="Jan"/>
          <s v="Feb"/>
          <s v="Mar"/>
          <s v="Apr"/>
          <s v="May"/>
          <s v="Jun"/>
          <s v="Jul"/>
          <s v="Aug"/>
          <s v="Sep"/>
          <s v="Oct"/>
          <s v="Nov"/>
          <s v="Dec"/>
          <s v="&gt;19-12-2024"/>
        </groupItems>
      </fieldGroup>
    </cacheField>
    <cacheField name="Quarters (Join_Date_Final)" numFmtId="0" databaseField="0">
      <fieldGroup base="6">
        <rangePr groupBy="quarters" startDate="2022-12-19T00:00:00" endDate="2024-12-19T00:00:00"/>
        <groupItems count="6">
          <s v="&lt;19-12-2022"/>
          <s v="Qtr1"/>
          <s v="Qtr2"/>
          <s v="Qtr3"/>
          <s v="Qtr4"/>
          <s v="&gt;19-12-2024"/>
        </groupItems>
      </fieldGroup>
    </cacheField>
    <cacheField name="Years (Join_Date_Final)" numFmtId="0" databaseField="0">
      <fieldGroup base="6">
        <rangePr groupBy="years" startDate="2022-12-19T00:00:00" endDate="2024-12-19T00:00:00"/>
        <groupItems count="5">
          <s v="&lt;19-12-2022"/>
          <s v="2022"/>
          <s v="2023"/>
          <s v="2024"/>
          <s v="&gt;19-12-2024"/>
        </groupItems>
      </fieldGroup>
    </cacheField>
    <cacheField name="Days (Last_Login2_Final)" numFmtId="0" databaseField="0">
      <fieldGroup base="11">
        <rangePr groupBy="days" startDate="2024-01-12T00:00:00" endDate="2024-12-19T00:00:00"/>
        <groupItems count="368">
          <s v="&lt;1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2024"/>
        </groupItems>
      </fieldGroup>
    </cacheField>
    <cacheField name="Months (Last_Login2_Final)" numFmtId="0" databaseField="0">
      <fieldGroup base="11">
        <rangePr groupBy="months" startDate="2024-01-12T00:00:00" endDate="2024-12-19T00:00:00"/>
        <groupItems count="14">
          <s v="&lt;12-01-2024"/>
          <s v="Jan"/>
          <s v="Feb"/>
          <s v="Mar"/>
          <s v="Apr"/>
          <s v="May"/>
          <s v="Jun"/>
          <s v="Jul"/>
          <s v="Aug"/>
          <s v="Sep"/>
          <s v="Oct"/>
          <s v="Nov"/>
          <s v="Dec"/>
          <s v="&gt;19-12-2024"/>
        </groupItems>
      </fieldGroup>
    </cacheField>
  </cacheFields>
  <extLst>
    <ext xmlns:x14="http://schemas.microsoft.com/office/spreadsheetml/2009/9/main" uri="{725AE2AE-9491-48be-B2B4-4EB974FC3084}">
      <x14:pivotCacheDefinition pivotCacheId="1132103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shley"/>
    <n v="9"/>
    <n v="24"/>
    <n v="2024"/>
    <d v="2024-09-24T00:00:00"/>
    <x v="0"/>
    <n v="12"/>
    <n v="18"/>
    <n v="2024"/>
    <d v="2024-12-18T00:00:00"/>
    <x v="0"/>
    <x v="0"/>
    <x v="0"/>
    <x v="0"/>
    <x v="0"/>
    <x v="0"/>
    <n v="6"/>
    <b v="1"/>
    <x v="0"/>
    <x v="0"/>
    <x v="0"/>
    <x v="0"/>
    <x v="0"/>
    <x v="0"/>
    <n v="3.3"/>
    <x v="0"/>
    <x v="0"/>
    <x v="0"/>
    <x v="0"/>
    <x v="0"/>
    <x v="0"/>
  </r>
  <r>
    <x v="1"/>
    <s v="William"/>
    <n v="9"/>
    <n v="20"/>
    <n v="2023"/>
    <d v="2023-09-20T00:00:00"/>
    <x v="1"/>
    <n v="12"/>
    <n v="18"/>
    <n v="2024"/>
    <d v="2024-12-18T00:00:00"/>
    <x v="0"/>
    <x v="1"/>
    <x v="1"/>
    <x v="1"/>
    <x v="1"/>
    <x v="1"/>
    <n v="5"/>
    <b v="1"/>
    <x v="1"/>
    <x v="1"/>
    <x v="1"/>
    <x v="0"/>
    <x v="1"/>
    <x v="1"/>
    <n v="4.5"/>
    <x v="0"/>
    <x v="0"/>
    <x v="1"/>
    <x v="1"/>
    <x v="1"/>
    <x v="1"/>
  </r>
  <r>
    <x v="2"/>
    <s v="Jose"/>
    <n v="9"/>
    <n v="15"/>
    <n v="2024"/>
    <d v="2024-09-15T00:00:00"/>
    <x v="2"/>
    <n v="12"/>
    <n v="18"/>
    <n v="2024"/>
    <d v="2024-12-18T00:00:00"/>
    <x v="0"/>
    <x v="0"/>
    <x v="0"/>
    <x v="2"/>
    <x v="1"/>
    <x v="2"/>
    <n v="4"/>
    <b v="1"/>
    <x v="2"/>
    <x v="2"/>
    <x v="2"/>
    <x v="1"/>
    <x v="2"/>
    <x v="2"/>
    <n v="3.4"/>
    <x v="1"/>
    <x v="0"/>
    <x v="2"/>
    <x v="1"/>
    <x v="2"/>
    <x v="0"/>
  </r>
  <r>
    <x v="3"/>
    <s v="James"/>
    <n v="7"/>
    <n v="31"/>
    <n v="2023"/>
    <d v="2023-07-31T00:00:00"/>
    <x v="3"/>
    <n v="12"/>
    <n v="18"/>
    <n v="2024"/>
    <d v="2024-12-18T00:00:00"/>
    <x v="0"/>
    <x v="2"/>
    <x v="2"/>
    <x v="3"/>
    <x v="2"/>
    <x v="1"/>
    <n v="2"/>
    <b v="1"/>
    <x v="3"/>
    <x v="3"/>
    <x v="3"/>
    <x v="2"/>
    <x v="3"/>
    <x v="3"/>
    <n v="4.3"/>
    <x v="0"/>
    <x v="0"/>
    <x v="3"/>
    <x v="0"/>
    <x v="1"/>
    <x v="2"/>
  </r>
  <r>
    <x v="4"/>
    <s v="Caitlin"/>
    <n v="7"/>
    <n v="25"/>
    <n v="2023"/>
    <d v="2023-07-25T00:00:00"/>
    <x v="4"/>
    <n v="12"/>
    <n v="18"/>
    <n v="2024"/>
    <d v="2024-12-18T00:00:00"/>
    <x v="0"/>
    <x v="2"/>
    <x v="2"/>
    <x v="4"/>
    <x v="3"/>
    <x v="0"/>
    <n v="6"/>
    <b v="1"/>
    <x v="4"/>
    <x v="4"/>
    <x v="1"/>
    <x v="0"/>
    <x v="1"/>
    <x v="4"/>
    <n v="4.7"/>
    <x v="1"/>
    <x v="0"/>
    <x v="4"/>
    <x v="1"/>
    <x v="3"/>
    <x v="1"/>
  </r>
  <r>
    <x v="5"/>
    <s v="Mary"/>
    <n v="7"/>
    <n v="22"/>
    <n v="2024"/>
    <d v="2024-07-22T00:00:00"/>
    <x v="5"/>
    <n v="12"/>
    <n v="18"/>
    <n v="2024"/>
    <d v="2024-12-18T00:00:00"/>
    <x v="0"/>
    <x v="0"/>
    <x v="0"/>
    <x v="5"/>
    <x v="3"/>
    <x v="1"/>
    <n v="4"/>
    <b v="0"/>
    <x v="5"/>
    <x v="5"/>
    <x v="0"/>
    <x v="1"/>
    <x v="1"/>
    <x v="5"/>
    <n v="4.5999999999999996"/>
    <x v="0"/>
    <x v="0"/>
    <x v="5"/>
    <x v="2"/>
    <x v="2"/>
    <x v="3"/>
  </r>
  <r>
    <x v="6"/>
    <s v="Michelle"/>
    <n v="6"/>
    <n v="26"/>
    <n v="2024"/>
    <d v="2024-06-26T00:00:00"/>
    <x v="6"/>
    <n v="12"/>
    <n v="18"/>
    <n v="2024"/>
    <d v="2024-12-18T00:00:00"/>
    <x v="0"/>
    <x v="1"/>
    <x v="1"/>
    <x v="6"/>
    <x v="3"/>
    <x v="1"/>
    <n v="4"/>
    <b v="0"/>
    <x v="6"/>
    <x v="6"/>
    <x v="4"/>
    <x v="2"/>
    <x v="4"/>
    <x v="6"/>
    <n v="3.7"/>
    <x v="0"/>
    <x v="0"/>
    <x v="6"/>
    <x v="3"/>
    <x v="3"/>
    <x v="2"/>
  </r>
  <r>
    <x v="7"/>
    <s v="Ryan"/>
    <n v="6"/>
    <n v="26"/>
    <n v="2024"/>
    <d v="2024-06-26T00:00:00"/>
    <x v="6"/>
    <n v="12"/>
    <n v="18"/>
    <n v="2024"/>
    <d v="2024-12-18T00:00:00"/>
    <x v="0"/>
    <x v="0"/>
    <x v="0"/>
    <x v="7"/>
    <x v="0"/>
    <x v="1"/>
    <n v="4"/>
    <b v="1"/>
    <x v="7"/>
    <x v="7"/>
    <x v="1"/>
    <x v="2"/>
    <x v="2"/>
    <x v="7"/>
    <n v="4.0999999999999996"/>
    <x v="1"/>
    <x v="0"/>
    <x v="7"/>
    <x v="2"/>
    <x v="2"/>
    <x v="3"/>
  </r>
  <r>
    <x v="8"/>
    <s v="Robert"/>
    <n v="5"/>
    <n v="29"/>
    <n v="2023"/>
    <d v="2023-05-29T00:00:00"/>
    <x v="7"/>
    <n v="12"/>
    <n v="18"/>
    <n v="2024"/>
    <d v="2024-12-18T00:00:00"/>
    <x v="0"/>
    <x v="1"/>
    <x v="1"/>
    <x v="8"/>
    <x v="4"/>
    <x v="2"/>
    <n v="1"/>
    <b v="0"/>
    <x v="8"/>
    <x v="8"/>
    <x v="0"/>
    <x v="2"/>
    <x v="3"/>
    <x v="8"/>
    <n v="4"/>
    <x v="1"/>
    <x v="0"/>
    <x v="8"/>
    <x v="3"/>
    <x v="1"/>
    <x v="2"/>
  </r>
  <r>
    <x v="9"/>
    <s v="Larry"/>
    <n v="5"/>
    <n v="23"/>
    <n v="2023"/>
    <d v="2023-05-23T00:00:00"/>
    <x v="8"/>
    <n v="12"/>
    <n v="18"/>
    <n v="2024"/>
    <d v="2024-12-18T00:00:00"/>
    <x v="0"/>
    <x v="0"/>
    <x v="0"/>
    <x v="9"/>
    <x v="3"/>
    <x v="1"/>
    <n v="5"/>
    <b v="1"/>
    <x v="9"/>
    <x v="9"/>
    <x v="5"/>
    <x v="0"/>
    <x v="2"/>
    <x v="9"/>
    <n v="3.1"/>
    <x v="0"/>
    <x v="0"/>
    <x v="9"/>
    <x v="3"/>
    <x v="2"/>
    <x v="1"/>
  </r>
  <r>
    <x v="10"/>
    <s v="Joseph"/>
    <n v="2"/>
    <n v="22"/>
    <n v="2024"/>
    <d v="2024-02-22T00:00:00"/>
    <x v="9"/>
    <n v="12"/>
    <n v="18"/>
    <n v="2024"/>
    <d v="2024-12-18T00:00:00"/>
    <x v="0"/>
    <x v="0"/>
    <x v="0"/>
    <x v="10"/>
    <x v="1"/>
    <x v="2"/>
    <n v="5"/>
    <b v="0"/>
    <x v="10"/>
    <x v="10"/>
    <x v="4"/>
    <x v="3"/>
    <x v="1"/>
    <x v="10"/>
    <n v="4"/>
    <x v="1"/>
    <x v="0"/>
    <x v="10"/>
    <x v="4"/>
    <x v="3"/>
    <x v="2"/>
  </r>
  <r>
    <x v="11"/>
    <s v="Andrew"/>
    <n v="2"/>
    <n v="19"/>
    <n v="2023"/>
    <d v="2023-02-19T00:00:00"/>
    <x v="10"/>
    <n v="12"/>
    <n v="18"/>
    <n v="2024"/>
    <d v="2024-12-18T00:00:00"/>
    <x v="0"/>
    <x v="0"/>
    <x v="0"/>
    <x v="11"/>
    <x v="4"/>
    <x v="3"/>
    <n v="6"/>
    <b v="1"/>
    <x v="11"/>
    <x v="11"/>
    <x v="6"/>
    <x v="2"/>
    <x v="0"/>
    <x v="11"/>
    <n v="3.5"/>
    <x v="0"/>
    <x v="0"/>
    <x v="11"/>
    <x v="1"/>
    <x v="4"/>
    <x v="3"/>
  </r>
  <r>
    <x v="12"/>
    <s v="Brittney"/>
    <n v="12"/>
    <n v="23"/>
    <n v="2022"/>
    <d v="2022-12-23T00:00:00"/>
    <x v="11"/>
    <n v="12"/>
    <n v="18"/>
    <n v="2024"/>
    <d v="2024-12-18T00:00:00"/>
    <x v="0"/>
    <x v="2"/>
    <x v="2"/>
    <x v="12"/>
    <x v="4"/>
    <x v="4"/>
    <n v="3"/>
    <b v="0"/>
    <x v="12"/>
    <x v="12"/>
    <x v="1"/>
    <x v="2"/>
    <x v="3"/>
    <x v="7"/>
    <n v="3.5"/>
    <x v="1"/>
    <x v="0"/>
    <x v="12"/>
    <x v="0"/>
    <x v="4"/>
    <x v="1"/>
  </r>
  <r>
    <x v="13"/>
    <s v="Victoria"/>
    <n v="12"/>
    <n v="18"/>
    <n v="2023"/>
    <d v="2023-12-18T00:00:00"/>
    <x v="12"/>
    <n v="12"/>
    <n v="18"/>
    <n v="2024"/>
    <d v="2024-12-18T00:00:00"/>
    <x v="0"/>
    <x v="0"/>
    <x v="0"/>
    <x v="13"/>
    <x v="3"/>
    <x v="1"/>
    <n v="6"/>
    <b v="1"/>
    <x v="13"/>
    <x v="13"/>
    <x v="4"/>
    <x v="2"/>
    <x v="1"/>
    <x v="12"/>
    <n v="3.9"/>
    <x v="0"/>
    <x v="0"/>
    <x v="13"/>
    <x v="2"/>
    <x v="4"/>
    <x v="3"/>
  </r>
  <r>
    <x v="14"/>
    <s v="Jeffrey"/>
    <n v="11"/>
    <n v="27"/>
    <n v="2024"/>
    <d v="2024-11-27T00:00:00"/>
    <x v="13"/>
    <n v="12"/>
    <n v="18"/>
    <n v="2024"/>
    <d v="2024-12-18T00:00:00"/>
    <x v="0"/>
    <x v="0"/>
    <x v="0"/>
    <x v="14"/>
    <x v="5"/>
    <x v="3"/>
    <n v="4"/>
    <b v="0"/>
    <x v="14"/>
    <x v="14"/>
    <x v="3"/>
    <x v="0"/>
    <x v="2"/>
    <x v="13"/>
    <n v="5"/>
    <x v="0"/>
    <x v="0"/>
    <x v="14"/>
    <x v="1"/>
    <x v="4"/>
    <x v="0"/>
  </r>
  <r>
    <x v="15"/>
    <s v="Michelle"/>
    <n v="11"/>
    <n v="19"/>
    <n v="2023"/>
    <d v="2023-11-19T00:00:00"/>
    <x v="14"/>
    <n v="12"/>
    <n v="18"/>
    <n v="2024"/>
    <d v="2024-12-18T00:00:00"/>
    <x v="0"/>
    <x v="0"/>
    <x v="0"/>
    <x v="15"/>
    <x v="0"/>
    <x v="1"/>
    <n v="4"/>
    <b v="0"/>
    <x v="15"/>
    <x v="15"/>
    <x v="1"/>
    <x v="0"/>
    <x v="1"/>
    <x v="14"/>
    <n v="3.8"/>
    <x v="1"/>
    <x v="0"/>
    <x v="15"/>
    <x v="2"/>
    <x v="1"/>
    <x v="0"/>
  </r>
  <r>
    <x v="16"/>
    <s v="Laurie"/>
    <n v="10"/>
    <n v="28"/>
    <n v="2023"/>
    <d v="2023-10-28T00:00:00"/>
    <x v="15"/>
    <n v="12"/>
    <n v="18"/>
    <n v="2024"/>
    <d v="2024-12-18T00:00:00"/>
    <x v="0"/>
    <x v="0"/>
    <x v="0"/>
    <x v="16"/>
    <x v="3"/>
    <x v="4"/>
    <n v="2"/>
    <b v="1"/>
    <x v="16"/>
    <x v="16"/>
    <x v="6"/>
    <x v="0"/>
    <x v="5"/>
    <x v="15"/>
    <n v="3.6"/>
    <x v="1"/>
    <x v="0"/>
    <x v="16"/>
    <x v="2"/>
    <x v="4"/>
    <x v="1"/>
  </r>
  <r>
    <x v="17"/>
    <s v="Joseph"/>
    <n v="10"/>
    <n v="22"/>
    <n v="2024"/>
    <d v="2024-10-22T00:00:00"/>
    <x v="16"/>
    <n v="12"/>
    <n v="18"/>
    <n v="2024"/>
    <d v="2024-12-18T00:00:00"/>
    <x v="0"/>
    <x v="2"/>
    <x v="2"/>
    <x v="17"/>
    <x v="4"/>
    <x v="0"/>
    <n v="4"/>
    <b v="0"/>
    <x v="17"/>
    <x v="9"/>
    <x v="1"/>
    <x v="3"/>
    <x v="1"/>
    <x v="16"/>
    <n v="3.5"/>
    <x v="0"/>
    <x v="0"/>
    <x v="17"/>
    <x v="3"/>
    <x v="0"/>
    <x v="0"/>
  </r>
  <r>
    <x v="18"/>
    <s v="Brandon"/>
    <n v="10"/>
    <n v="18"/>
    <n v="2023"/>
    <d v="2023-10-18T00:00:00"/>
    <x v="17"/>
    <n v="12"/>
    <n v="18"/>
    <n v="2024"/>
    <d v="2024-12-18T00:00:00"/>
    <x v="0"/>
    <x v="0"/>
    <x v="0"/>
    <x v="18"/>
    <x v="1"/>
    <x v="1"/>
    <n v="4"/>
    <b v="1"/>
    <x v="18"/>
    <x v="17"/>
    <x v="1"/>
    <x v="2"/>
    <x v="1"/>
    <x v="17"/>
    <n v="3.7"/>
    <x v="0"/>
    <x v="0"/>
    <x v="18"/>
    <x v="0"/>
    <x v="3"/>
    <x v="2"/>
  </r>
  <r>
    <x v="19"/>
    <s v="Craig"/>
    <d v="2024-07-06T00:00:00"/>
    <m/>
    <m/>
    <m/>
    <x v="18"/>
    <n v="12"/>
    <n v="18"/>
    <n v="2024"/>
    <d v="2024-12-18T00:00:00"/>
    <x v="0"/>
    <x v="2"/>
    <x v="2"/>
    <x v="19"/>
    <x v="2"/>
    <x v="3"/>
    <n v="1"/>
    <b v="1"/>
    <x v="19"/>
    <x v="18"/>
    <x v="4"/>
    <x v="3"/>
    <x v="3"/>
    <x v="15"/>
    <n v="3.3"/>
    <x v="0"/>
    <x v="0"/>
    <x v="19"/>
    <x v="4"/>
    <x v="4"/>
    <x v="1"/>
  </r>
  <r>
    <x v="20"/>
    <s v="Jacob"/>
    <d v="2024-04-01T00:00:00"/>
    <m/>
    <m/>
    <m/>
    <x v="19"/>
    <n v="12"/>
    <n v="18"/>
    <n v="2024"/>
    <d v="2024-12-18T00:00:00"/>
    <x v="0"/>
    <x v="2"/>
    <x v="2"/>
    <x v="20"/>
    <x v="3"/>
    <x v="2"/>
    <n v="4"/>
    <b v="0"/>
    <x v="20"/>
    <x v="19"/>
    <x v="4"/>
    <x v="2"/>
    <x v="1"/>
    <x v="3"/>
    <n v="4.3"/>
    <x v="0"/>
    <x v="0"/>
    <x v="20"/>
    <x v="2"/>
    <x v="4"/>
    <x v="2"/>
  </r>
  <r>
    <x v="21"/>
    <s v="Megan"/>
    <d v="2024-03-06T00:00:00"/>
    <m/>
    <m/>
    <m/>
    <x v="20"/>
    <n v="12"/>
    <n v="18"/>
    <n v="2024"/>
    <d v="2024-12-18T00:00:00"/>
    <x v="0"/>
    <x v="2"/>
    <x v="2"/>
    <x v="21"/>
    <x v="4"/>
    <x v="3"/>
    <n v="6"/>
    <b v="0"/>
    <x v="21"/>
    <x v="20"/>
    <x v="4"/>
    <x v="0"/>
    <x v="3"/>
    <x v="8"/>
    <n v="4.0999999999999996"/>
    <x v="1"/>
    <x v="0"/>
    <x v="21"/>
    <x v="4"/>
    <x v="3"/>
    <x v="2"/>
  </r>
  <r>
    <x v="22"/>
    <s v="Rebecca"/>
    <d v="2023-12-01T00:00:00"/>
    <m/>
    <m/>
    <m/>
    <x v="21"/>
    <n v="12"/>
    <n v="18"/>
    <n v="2024"/>
    <d v="2024-12-18T00:00:00"/>
    <x v="0"/>
    <x v="0"/>
    <x v="0"/>
    <x v="22"/>
    <x v="4"/>
    <x v="4"/>
    <n v="3"/>
    <b v="0"/>
    <x v="22"/>
    <x v="21"/>
    <x v="5"/>
    <x v="2"/>
    <x v="1"/>
    <x v="18"/>
    <n v="3.3"/>
    <x v="0"/>
    <x v="0"/>
    <x v="22"/>
    <x v="1"/>
    <x v="3"/>
    <x v="2"/>
  </r>
  <r>
    <x v="23"/>
    <s v="Aaron"/>
    <d v="2023-08-12T00:00:00"/>
    <m/>
    <m/>
    <m/>
    <x v="22"/>
    <n v="12"/>
    <n v="18"/>
    <n v="2024"/>
    <d v="2024-12-18T00:00:00"/>
    <x v="0"/>
    <x v="0"/>
    <x v="0"/>
    <x v="23"/>
    <x v="4"/>
    <x v="3"/>
    <n v="4"/>
    <b v="0"/>
    <x v="23"/>
    <x v="3"/>
    <x v="2"/>
    <x v="2"/>
    <x v="5"/>
    <x v="19"/>
    <n v="3.3"/>
    <x v="1"/>
    <x v="0"/>
    <x v="23"/>
    <x v="4"/>
    <x v="1"/>
    <x v="0"/>
  </r>
  <r>
    <x v="24"/>
    <s v="Anthony"/>
    <d v="2023-08-06T00:00:00"/>
    <m/>
    <m/>
    <m/>
    <x v="23"/>
    <n v="12"/>
    <n v="18"/>
    <n v="2024"/>
    <d v="2024-12-18T00:00:00"/>
    <x v="0"/>
    <x v="0"/>
    <x v="0"/>
    <x v="24"/>
    <x v="1"/>
    <x v="4"/>
    <n v="1"/>
    <b v="0"/>
    <x v="24"/>
    <x v="22"/>
    <x v="3"/>
    <x v="2"/>
    <x v="0"/>
    <x v="20"/>
    <n v="4.8"/>
    <x v="0"/>
    <x v="0"/>
    <x v="24"/>
    <x v="0"/>
    <x v="4"/>
    <x v="1"/>
  </r>
  <r>
    <x v="25"/>
    <s v="Kimberly"/>
    <d v="2023-06-08T00:00:00"/>
    <m/>
    <m/>
    <m/>
    <x v="24"/>
    <n v="12"/>
    <n v="18"/>
    <n v="2024"/>
    <d v="2024-12-18T00:00:00"/>
    <x v="0"/>
    <x v="0"/>
    <x v="0"/>
    <x v="25"/>
    <x v="5"/>
    <x v="0"/>
    <n v="5"/>
    <b v="1"/>
    <x v="25"/>
    <x v="21"/>
    <x v="2"/>
    <x v="3"/>
    <x v="1"/>
    <x v="21"/>
    <n v="3.6"/>
    <x v="0"/>
    <x v="0"/>
    <x v="25"/>
    <x v="4"/>
    <x v="1"/>
    <x v="1"/>
  </r>
  <r>
    <x v="26"/>
    <s v="Robert"/>
    <d v="2023-06-04T00:00:00"/>
    <m/>
    <m/>
    <m/>
    <x v="25"/>
    <n v="12"/>
    <n v="18"/>
    <n v="2024"/>
    <d v="2024-12-18T00:00:00"/>
    <x v="0"/>
    <x v="0"/>
    <x v="0"/>
    <x v="26"/>
    <x v="6"/>
    <x v="2"/>
    <n v="5"/>
    <b v="1"/>
    <x v="26"/>
    <x v="23"/>
    <x v="5"/>
    <x v="3"/>
    <x v="3"/>
    <x v="22"/>
    <n v="4.5999999999999996"/>
    <x v="1"/>
    <x v="0"/>
    <x v="26"/>
    <x v="1"/>
    <x v="2"/>
    <x v="3"/>
  </r>
  <r>
    <x v="27"/>
    <s v="Laurie"/>
    <d v="2023-04-11T00:00:00"/>
    <m/>
    <m/>
    <m/>
    <x v="26"/>
    <n v="12"/>
    <n v="18"/>
    <n v="2024"/>
    <d v="2024-12-18T00:00:00"/>
    <x v="0"/>
    <x v="1"/>
    <x v="1"/>
    <x v="27"/>
    <x v="6"/>
    <x v="0"/>
    <n v="2"/>
    <b v="1"/>
    <x v="27"/>
    <x v="24"/>
    <x v="5"/>
    <x v="0"/>
    <x v="5"/>
    <x v="23"/>
    <n v="4.8"/>
    <x v="1"/>
    <x v="0"/>
    <x v="27"/>
    <x v="2"/>
    <x v="0"/>
    <x v="1"/>
  </r>
  <r>
    <x v="28"/>
    <s v="Jessica"/>
    <n v="9"/>
    <n v="24"/>
    <n v="2023"/>
    <d v="2023-09-24T00:00:00"/>
    <x v="27"/>
    <n v="12"/>
    <n v="17"/>
    <n v="2024"/>
    <d v="2024-12-17T00:00:00"/>
    <x v="1"/>
    <x v="0"/>
    <x v="0"/>
    <x v="28"/>
    <x v="4"/>
    <x v="4"/>
    <n v="5"/>
    <b v="1"/>
    <x v="28"/>
    <x v="25"/>
    <x v="4"/>
    <x v="1"/>
    <x v="0"/>
    <x v="24"/>
    <n v="4.4000000000000004"/>
    <x v="0"/>
    <x v="0"/>
    <x v="28"/>
    <x v="3"/>
    <x v="2"/>
    <x v="1"/>
  </r>
  <r>
    <x v="29"/>
    <s v="Jeff"/>
    <n v="9"/>
    <n v="21"/>
    <n v="2024"/>
    <d v="2024-09-21T00:00:00"/>
    <x v="28"/>
    <n v="12"/>
    <n v="17"/>
    <n v="2024"/>
    <d v="2024-12-17T00:00:00"/>
    <x v="1"/>
    <x v="2"/>
    <x v="2"/>
    <x v="29"/>
    <x v="0"/>
    <x v="0"/>
    <n v="4"/>
    <b v="0"/>
    <x v="29"/>
    <x v="26"/>
    <x v="4"/>
    <x v="1"/>
    <x v="3"/>
    <x v="15"/>
    <n v="4.7"/>
    <x v="1"/>
    <x v="0"/>
    <x v="29"/>
    <x v="4"/>
    <x v="4"/>
    <x v="2"/>
  </r>
  <r>
    <x v="30"/>
    <s v="Shane"/>
    <n v="8"/>
    <n v="26"/>
    <n v="2023"/>
    <d v="2023-08-26T00:00:00"/>
    <x v="29"/>
    <n v="12"/>
    <n v="17"/>
    <n v="2024"/>
    <d v="2024-12-17T00:00:00"/>
    <x v="1"/>
    <x v="1"/>
    <x v="1"/>
    <x v="30"/>
    <x v="1"/>
    <x v="2"/>
    <n v="3"/>
    <b v="0"/>
    <x v="30"/>
    <x v="27"/>
    <x v="6"/>
    <x v="3"/>
    <x v="0"/>
    <x v="25"/>
    <n v="3.3"/>
    <x v="0"/>
    <x v="0"/>
    <x v="30"/>
    <x v="2"/>
    <x v="1"/>
    <x v="2"/>
  </r>
  <r>
    <x v="31"/>
    <s v="Christina"/>
    <n v="8"/>
    <n v="19"/>
    <n v="2024"/>
    <d v="2024-08-19T00:00:00"/>
    <x v="30"/>
    <n v="12"/>
    <n v="17"/>
    <n v="2024"/>
    <d v="2024-12-17T00:00:00"/>
    <x v="1"/>
    <x v="0"/>
    <x v="0"/>
    <x v="31"/>
    <x v="0"/>
    <x v="1"/>
    <n v="2"/>
    <b v="0"/>
    <x v="31"/>
    <x v="28"/>
    <x v="2"/>
    <x v="1"/>
    <x v="2"/>
    <x v="26"/>
    <n v="3.9"/>
    <x v="1"/>
    <x v="0"/>
    <x v="31"/>
    <x v="0"/>
    <x v="4"/>
    <x v="0"/>
  </r>
  <r>
    <x v="32"/>
    <s v="Nichole"/>
    <n v="7"/>
    <n v="30"/>
    <n v="2024"/>
    <d v="2024-07-30T00:00:00"/>
    <x v="31"/>
    <n v="12"/>
    <n v="17"/>
    <n v="2024"/>
    <d v="2024-12-17T00:00:00"/>
    <x v="1"/>
    <x v="0"/>
    <x v="0"/>
    <x v="32"/>
    <x v="6"/>
    <x v="2"/>
    <n v="2"/>
    <b v="1"/>
    <x v="32"/>
    <x v="23"/>
    <x v="5"/>
    <x v="3"/>
    <x v="3"/>
    <x v="27"/>
    <n v="5"/>
    <x v="1"/>
    <x v="0"/>
    <x v="32"/>
    <x v="1"/>
    <x v="1"/>
    <x v="0"/>
  </r>
  <r>
    <x v="33"/>
    <s v="John"/>
    <n v="7"/>
    <n v="23"/>
    <n v="2024"/>
    <d v="2024-07-23T00:00:00"/>
    <x v="32"/>
    <n v="12"/>
    <n v="17"/>
    <n v="2024"/>
    <d v="2024-12-17T00:00:00"/>
    <x v="1"/>
    <x v="0"/>
    <x v="0"/>
    <x v="33"/>
    <x v="6"/>
    <x v="3"/>
    <n v="2"/>
    <b v="1"/>
    <x v="33"/>
    <x v="29"/>
    <x v="1"/>
    <x v="2"/>
    <x v="2"/>
    <x v="28"/>
    <n v="3.4"/>
    <x v="1"/>
    <x v="0"/>
    <x v="33"/>
    <x v="1"/>
    <x v="4"/>
    <x v="2"/>
  </r>
  <r>
    <x v="34"/>
    <s v="Alexandra"/>
    <n v="7"/>
    <n v="19"/>
    <n v="2023"/>
    <d v="2023-07-19T00:00:00"/>
    <x v="33"/>
    <n v="12"/>
    <n v="17"/>
    <n v="2024"/>
    <d v="2024-12-17T00:00:00"/>
    <x v="1"/>
    <x v="0"/>
    <x v="0"/>
    <x v="34"/>
    <x v="6"/>
    <x v="4"/>
    <n v="3"/>
    <b v="0"/>
    <x v="34"/>
    <x v="30"/>
    <x v="4"/>
    <x v="2"/>
    <x v="4"/>
    <x v="29"/>
    <n v="4.8"/>
    <x v="0"/>
    <x v="0"/>
    <x v="34"/>
    <x v="3"/>
    <x v="0"/>
    <x v="1"/>
  </r>
  <r>
    <x v="35"/>
    <s v="Jennifer"/>
    <n v="7"/>
    <n v="17"/>
    <n v="2024"/>
    <d v="2024-07-17T00:00:00"/>
    <x v="34"/>
    <n v="12"/>
    <n v="17"/>
    <n v="2024"/>
    <d v="2024-12-17T00:00:00"/>
    <x v="1"/>
    <x v="2"/>
    <x v="2"/>
    <x v="35"/>
    <x v="1"/>
    <x v="1"/>
    <n v="1"/>
    <b v="0"/>
    <x v="35"/>
    <x v="31"/>
    <x v="1"/>
    <x v="1"/>
    <x v="0"/>
    <x v="30"/>
    <n v="3.6"/>
    <x v="1"/>
    <x v="0"/>
    <x v="35"/>
    <x v="0"/>
    <x v="0"/>
    <x v="0"/>
  </r>
  <r>
    <x v="36"/>
    <s v="Joshua"/>
    <n v="6"/>
    <n v="22"/>
    <n v="2023"/>
    <d v="2023-06-22T00:00:00"/>
    <x v="35"/>
    <n v="12"/>
    <n v="17"/>
    <n v="2024"/>
    <d v="2024-12-17T00:00:00"/>
    <x v="1"/>
    <x v="2"/>
    <x v="2"/>
    <x v="36"/>
    <x v="6"/>
    <x v="2"/>
    <n v="1"/>
    <b v="1"/>
    <x v="36"/>
    <x v="7"/>
    <x v="4"/>
    <x v="0"/>
    <x v="5"/>
    <x v="31"/>
    <n v="4.7"/>
    <x v="0"/>
    <x v="0"/>
    <x v="36"/>
    <x v="0"/>
    <x v="3"/>
    <x v="3"/>
  </r>
  <r>
    <x v="37"/>
    <s v="Sandra"/>
    <n v="6"/>
    <n v="21"/>
    <n v="2023"/>
    <d v="2023-06-21T00:00:00"/>
    <x v="36"/>
    <n v="12"/>
    <n v="17"/>
    <n v="2024"/>
    <d v="2024-12-17T00:00:00"/>
    <x v="1"/>
    <x v="2"/>
    <x v="2"/>
    <x v="37"/>
    <x v="5"/>
    <x v="1"/>
    <n v="2"/>
    <b v="0"/>
    <x v="25"/>
    <x v="32"/>
    <x v="0"/>
    <x v="1"/>
    <x v="0"/>
    <x v="27"/>
    <n v="4.5999999999999996"/>
    <x v="1"/>
    <x v="0"/>
    <x v="37"/>
    <x v="1"/>
    <x v="2"/>
    <x v="0"/>
  </r>
  <r>
    <x v="38"/>
    <s v="Patricia"/>
    <n v="6"/>
    <n v="17"/>
    <n v="2023"/>
    <d v="2023-06-17T00:00:00"/>
    <x v="37"/>
    <n v="12"/>
    <n v="17"/>
    <n v="2024"/>
    <d v="2024-12-17T00:00:00"/>
    <x v="1"/>
    <x v="1"/>
    <x v="1"/>
    <x v="38"/>
    <x v="1"/>
    <x v="2"/>
    <n v="2"/>
    <b v="1"/>
    <x v="37"/>
    <x v="33"/>
    <x v="4"/>
    <x v="3"/>
    <x v="1"/>
    <x v="9"/>
    <n v="3.3"/>
    <x v="0"/>
    <x v="0"/>
    <x v="38"/>
    <x v="1"/>
    <x v="3"/>
    <x v="0"/>
  </r>
  <r>
    <x v="39"/>
    <s v="Robert"/>
    <n v="4"/>
    <n v="17"/>
    <n v="2023"/>
    <d v="2023-04-17T00:00:00"/>
    <x v="38"/>
    <n v="12"/>
    <n v="17"/>
    <n v="2024"/>
    <d v="2024-12-17T00:00:00"/>
    <x v="1"/>
    <x v="0"/>
    <x v="0"/>
    <x v="39"/>
    <x v="2"/>
    <x v="2"/>
    <n v="5"/>
    <b v="0"/>
    <x v="38"/>
    <x v="34"/>
    <x v="6"/>
    <x v="0"/>
    <x v="2"/>
    <x v="32"/>
    <n v="3.4"/>
    <x v="1"/>
    <x v="0"/>
    <x v="39"/>
    <x v="3"/>
    <x v="1"/>
    <x v="1"/>
  </r>
  <r>
    <x v="40"/>
    <s v="David"/>
    <n v="4"/>
    <n v="13"/>
    <n v="2023"/>
    <d v="2023-04-13T00:00:00"/>
    <x v="39"/>
    <n v="12"/>
    <n v="17"/>
    <n v="2024"/>
    <d v="2024-12-17T00:00:00"/>
    <x v="1"/>
    <x v="0"/>
    <x v="0"/>
    <x v="4"/>
    <x v="6"/>
    <x v="3"/>
    <n v="4"/>
    <b v="0"/>
    <x v="39"/>
    <x v="35"/>
    <x v="1"/>
    <x v="1"/>
    <x v="0"/>
    <x v="33"/>
    <n v="4.2"/>
    <x v="1"/>
    <x v="0"/>
    <x v="40"/>
    <x v="3"/>
    <x v="2"/>
    <x v="2"/>
  </r>
  <r>
    <x v="41"/>
    <s v="Larry"/>
    <n v="3"/>
    <n v="28"/>
    <n v="2023"/>
    <d v="2023-03-28T00:00:00"/>
    <x v="40"/>
    <n v="12"/>
    <n v="17"/>
    <n v="2024"/>
    <d v="2024-12-17T00:00:00"/>
    <x v="1"/>
    <x v="1"/>
    <x v="1"/>
    <x v="40"/>
    <x v="3"/>
    <x v="2"/>
    <n v="2"/>
    <b v="0"/>
    <x v="40"/>
    <x v="23"/>
    <x v="6"/>
    <x v="3"/>
    <x v="2"/>
    <x v="34"/>
    <n v="4.2"/>
    <x v="1"/>
    <x v="0"/>
    <x v="41"/>
    <x v="1"/>
    <x v="3"/>
    <x v="2"/>
  </r>
  <r>
    <x v="42"/>
    <s v="Ian"/>
    <n v="3"/>
    <n v="21"/>
    <n v="2024"/>
    <d v="2024-03-21T00:00:00"/>
    <x v="41"/>
    <n v="12"/>
    <n v="17"/>
    <n v="2024"/>
    <d v="2024-12-17T00:00:00"/>
    <x v="1"/>
    <x v="2"/>
    <x v="2"/>
    <x v="41"/>
    <x v="2"/>
    <x v="2"/>
    <n v="6"/>
    <b v="1"/>
    <x v="41"/>
    <x v="36"/>
    <x v="1"/>
    <x v="1"/>
    <x v="2"/>
    <x v="5"/>
    <n v="4.9000000000000004"/>
    <x v="1"/>
    <x v="0"/>
    <x v="42"/>
    <x v="1"/>
    <x v="0"/>
    <x v="3"/>
  </r>
  <r>
    <x v="43"/>
    <s v="Kevin"/>
    <n v="3"/>
    <n v="20"/>
    <n v="2023"/>
    <d v="2023-03-20T00:00:00"/>
    <x v="42"/>
    <n v="12"/>
    <n v="17"/>
    <n v="2024"/>
    <d v="2024-12-17T00:00:00"/>
    <x v="1"/>
    <x v="1"/>
    <x v="1"/>
    <x v="42"/>
    <x v="3"/>
    <x v="4"/>
    <n v="3"/>
    <b v="1"/>
    <x v="42"/>
    <x v="37"/>
    <x v="0"/>
    <x v="1"/>
    <x v="4"/>
    <x v="35"/>
    <n v="4.7"/>
    <x v="0"/>
    <x v="0"/>
    <x v="36"/>
    <x v="0"/>
    <x v="0"/>
    <x v="2"/>
  </r>
  <r>
    <x v="44"/>
    <s v="Megan"/>
    <n v="2"/>
    <n v="28"/>
    <n v="2024"/>
    <d v="2024-02-28T00:00:00"/>
    <x v="43"/>
    <n v="12"/>
    <n v="17"/>
    <n v="2024"/>
    <d v="2024-12-17T00:00:00"/>
    <x v="1"/>
    <x v="2"/>
    <x v="2"/>
    <x v="43"/>
    <x v="1"/>
    <x v="2"/>
    <n v="2"/>
    <b v="0"/>
    <x v="15"/>
    <x v="38"/>
    <x v="2"/>
    <x v="3"/>
    <x v="0"/>
    <x v="36"/>
    <n v="3"/>
    <x v="0"/>
    <x v="0"/>
    <x v="43"/>
    <x v="2"/>
    <x v="4"/>
    <x v="1"/>
  </r>
  <r>
    <x v="45"/>
    <s v="Jennifer"/>
    <n v="2"/>
    <n v="26"/>
    <n v="2024"/>
    <d v="2024-02-26T00:00:00"/>
    <x v="44"/>
    <n v="12"/>
    <n v="17"/>
    <n v="2024"/>
    <d v="2024-12-17T00:00:00"/>
    <x v="1"/>
    <x v="0"/>
    <x v="0"/>
    <x v="44"/>
    <x v="3"/>
    <x v="0"/>
    <n v="1"/>
    <b v="0"/>
    <x v="43"/>
    <x v="39"/>
    <x v="3"/>
    <x v="1"/>
    <x v="0"/>
    <x v="37"/>
    <n v="4.0999999999999996"/>
    <x v="1"/>
    <x v="0"/>
    <x v="44"/>
    <x v="3"/>
    <x v="2"/>
    <x v="3"/>
  </r>
  <r>
    <x v="46"/>
    <s v="Marvin"/>
    <n v="2"/>
    <n v="24"/>
    <n v="2024"/>
    <d v="2024-02-24T00:00:00"/>
    <x v="45"/>
    <n v="12"/>
    <n v="17"/>
    <n v="2024"/>
    <d v="2024-12-17T00:00:00"/>
    <x v="1"/>
    <x v="2"/>
    <x v="2"/>
    <x v="45"/>
    <x v="5"/>
    <x v="0"/>
    <n v="6"/>
    <b v="1"/>
    <x v="44"/>
    <x v="40"/>
    <x v="4"/>
    <x v="0"/>
    <x v="4"/>
    <x v="38"/>
    <n v="4.2"/>
    <x v="1"/>
    <x v="0"/>
    <x v="45"/>
    <x v="1"/>
    <x v="1"/>
    <x v="1"/>
  </r>
  <r>
    <x v="47"/>
    <s v="Natasha"/>
    <n v="2"/>
    <n v="22"/>
    <n v="2024"/>
    <d v="2024-02-22T00:00:00"/>
    <x v="9"/>
    <n v="12"/>
    <n v="17"/>
    <n v="2024"/>
    <d v="2024-12-17T00:00:00"/>
    <x v="1"/>
    <x v="1"/>
    <x v="1"/>
    <x v="46"/>
    <x v="0"/>
    <x v="3"/>
    <n v="1"/>
    <b v="1"/>
    <x v="17"/>
    <x v="41"/>
    <x v="1"/>
    <x v="0"/>
    <x v="3"/>
    <x v="5"/>
    <n v="3.1"/>
    <x v="1"/>
    <x v="0"/>
    <x v="46"/>
    <x v="3"/>
    <x v="2"/>
    <x v="0"/>
  </r>
  <r>
    <x v="48"/>
    <s v="Cassie"/>
    <n v="2"/>
    <n v="14"/>
    <n v="2023"/>
    <d v="2023-02-14T00:00:00"/>
    <x v="46"/>
    <n v="12"/>
    <n v="17"/>
    <n v="2024"/>
    <d v="2024-12-17T00:00:00"/>
    <x v="1"/>
    <x v="0"/>
    <x v="0"/>
    <x v="47"/>
    <x v="6"/>
    <x v="4"/>
    <n v="4"/>
    <b v="1"/>
    <x v="45"/>
    <x v="28"/>
    <x v="4"/>
    <x v="0"/>
    <x v="5"/>
    <x v="39"/>
    <n v="4.5999999999999996"/>
    <x v="1"/>
    <x v="0"/>
    <x v="47"/>
    <x v="4"/>
    <x v="3"/>
    <x v="3"/>
  </r>
  <r>
    <x v="49"/>
    <s v="Jonathon"/>
    <n v="12"/>
    <n v="17"/>
    <n v="2023"/>
    <d v="2023-12-17T00:00:00"/>
    <x v="47"/>
    <n v="12"/>
    <n v="17"/>
    <n v="2024"/>
    <d v="2024-12-17T00:00:00"/>
    <x v="1"/>
    <x v="2"/>
    <x v="2"/>
    <x v="48"/>
    <x v="1"/>
    <x v="4"/>
    <n v="1"/>
    <b v="0"/>
    <x v="46"/>
    <x v="28"/>
    <x v="3"/>
    <x v="3"/>
    <x v="0"/>
    <x v="40"/>
    <n v="3.6"/>
    <x v="1"/>
    <x v="0"/>
    <x v="3"/>
    <x v="0"/>
    <x v="3"/>
    <x v="3"/>
  </r>
  <r>
    <x v="50"/>
    <s v="Nicole"/>
    <n v="10"/>
    <n v="13"/>
    <n v="2023"/>
    <d v="2023-10-13T00:00:00"/>
    <x v="48"/>
    <n v="12"/>
    <n v="17"/>
    <n v="2024"/>
    <d v="2024-12-17T00:00:00"/>
    <x v="1"/>
    <x v="2"/>
    <x v="2"/>
    <x v="49"/>
    <x v="3"/>
    <x v="2"/>
    <n v="5"/>
    <b v="0"/>
    <x v="47"/>
    <x v="42"/>
    <x v="4"/>
    <x v="0"/>
    <x v="5"/>
    <x v="37"/>
    <n v="3.7"/>
    <x v="1"/>
    <x v="0"/>
    <x v="48"/>
    <x v="4"/>
    <x v="4"/>
    <x v="2"/>
  </r>
  <r>
    <x v="51"/>
    <s v="Scott"/>
    <n v="1"/>
    <n v="21"/>
    <n v="2024"/>
    <d v="2024-01-21T00:00:00"/>
    <x v="49"/>
    <n v="12"/>
    <n v="17"/>
    <n v="2024"/>
    <d v="2024-12-17T00:00:00"/>
    <x v="1"/>
    <x v="0"/>
    <x v="0"/>
    <x v="28"/>
    <x v="4"/>
    <x v="1"/>
    <n v="2"/>
    <b v="0"/>
    <x v="40"/>
    <x v="43"/>
    <x v="5"/>
    <x v="0"/>
    <x v="2"/>
    <x v="41"/>
    <n v="3.7"/>
    <x v="0"/>
    <x v="0"/>
    <x v="49"/>
    <x v="4"/>
    <x v="0"/>
    <x v="0"/>
  </r>
  <r>
    <x v="52"/>
    <s v="Matthew"/>
    <d v="2024-12-07T00:00:00"/>
    <m/>
    <m/>
    <m/>
    <x v="50"/>
    <n v="12"/>
    <n v="17"/>
    <n v="2024"/>
    <d v="2024-12-17T00:00:00"/>
    <x v="1"/>
    <x v="2"/>
    <x v="2"/>
    <x v="50"/>
    <x v="5"/>
    <x v="1"/>
    <n v="1"/>
    <b v="0"/>
    <x v="48"/>
    <x v="44"/>
    <x v="0"/>
    <x v="1"/>
    <x v="4"/>
    <x v="42"/>
    <n v="4"/>
    <x v="0"/>
    <x v="0"/>
    <x v="50"/>
    <x v="4"/>
    <x v="4"/>
    <x v="3"/>
  </r>
  <r>
    <x v="53"/>
    <s v="Amy"/>
    <d v="2024-08-12T00:00:00"/>
    <m/>
    <m/>
    <m/>
    <x v="51"/>
    <n v="12"/>
    <n v="17"/>
    <n v="2024"/>
    <d v="2024-12-17T00:00:00"/>
    <x v="1"/>
    <x v="2"/>
    <x v="2"/>
    <x v="51"/>
    <x v="0"/>
    <x v="2"/>
    <n v="6"/>
    <b v="1"/>
    <x v="49"/>
    <x v="45"/>
    <x v="1"/>
    <x v="0"/>
    <x v="2"/>
    <x v="43"/>
    <n v="4.8"/>
    <x v="1"/>
    <x v="0"/>
    <x v="51"/>
    <x v="4"/>
    <x v="2"/>
    <x v="1"/>
  </r>
  <r>
    <x v="54"/>
    <s v="Samantha"/>
    <d v="2024-07-02T00:00:00"/>
    <m/>
    <m/>
    <m/>
    <x v="52"/>
    <n v="12"/>
    <n v="17"/>
    <n v="2024"/>
    <d v="2024-12-17T00:00:00"/>
    <x v="1"/>
    <x v="0"/>
    <x v="0"/>
    <x v="52"/>
    <x v="6"/>
    <x v="4"/>
    <n v="6"/>
    <b v="0"/>
    <x v="50"/>
    <x v="2"/>
    <x v="2"/>
    <x v="3"/>
    <x v="0"/>
    <x v="16"/>
    <n v="3.3"/>
    <x v="1"/>
    <x v="0"/>
    <x v="52"/>
    <x v="2"/>
    <x v="2"/>
    <x v="2"/>
  </r>
  <r>
    <x v="55"/>
    <s v="Michael"/>
    <d v="2024-06-03T00:00:00"/>
    <m/>
    <m/>
    <m/>
    <x v="53"/>
    <n v="12"/>
    <n v="17"/>
    <n v="2024"/>
    <d v="2024-12-17T00:00:00"/>
    <x v="1"/>
    <x v="0"/>
    <x v="0"/>
    <x v="43"/>
    <x v="2"/>
    <x v="2"/>
    <n v="3"/>
    <b v="1"/>
    <x v="51"/>
    <x v="45"/>
    <x v="0"/>
    <x v="2"/>
    <x v="4"/>
    <x v="14"/>
    <n v="4"/>
    <x v="0"/>
    <x v="0"/>
    <x v="53"/>
    <x v="4"/>
    <x v="1"/>
    <x v="0"/>
  </r>
  <r>
    <x v="56"/>
    <s v="Jennifer"/>
    <d v="2024-04-06T00:00:00"/>
    <m/>
    <m/>
    <m/>
    <x v="54"/>
    <n v="12"/>
    <n v="17"/>
    <n v="2024"/>
    <d v="2024-12-17T00:00:00"/>
    <x v="1"/>
    <x v="2"/>
    <x v="2"/>
    <x v="53"/>
    <x v="0"/>
    <x v="2"/>
    <n v="5"/>
    <b v="0"/>
    <x v="52"/>
    <x v="46"/>
    <x v="0"/>
    <x v="3"/>
    <x v="4"/>
    <x v="22"/>
    <n v="4.5"/>
    <x v="0"/>
    <x v="0"/>
    <x v="54"/>
    <x v="2"/>
    <x v="2"/>
    <x v="3"/>
  </r>
  <r>
    <x v="57"/>
    <s v="Ashley"/>
    <d v="2024-02-11T00:00:00"/>
    <m/>
    <m/>
    <m/>
    <x v="55"/>
    <n v="12"/>
    <n v="17"/>
    <n v="2024"/>
    <d v="2024-12-17T00:00:00"/>
    <x v="1"/>
    <x v="0"/>
    <x v="0"/>
    <x v="54"/>
    <x v="3"/>
    <x v="4"/>
    <n v="6"/>
    <b v="0"/>
    <x v="53"/>
    <x v="47"/>
    <x v="5"/>
    <x v="2"/>
    <x v="4"/>
    <x v="44"/>
    <n v="4"/>
    <x v="1"/>
    <x v="0"/>
    <x v="55"/>
    <x v="4"/>
    <x v="2"/>
    <x v="1"/>
  </r>
  <r>
    <x v="58"/>
    <s v="Nicole"/>
    <d v="2024-02-06T00:00:00"/>
    <m/>
    <m/>
    <m/>
    <x v="56"/>
    <n v="12"/>
    <n v="17"/>
    <n v="2024"/>
    <d v="2024-12-17T00:00:00"/>
    <x v="1"/>
    <x v="2"/>
    <x v="2"/>
    <x v="32"/>
    <x v="6"/>
    <x v="0"/>
    <n v="1"/>
    <b v="0"/>
    <x v="54"/>
    <x v="48"/>
    <x v="4"/>
    <x v="1"/>
    <x v="2"/>
    <x v="45"/>
    <n v="4.9000000000000004"/>
    <x v="0"/>
    <x v="0"/>
    <x v="56"/>
    <x v="3"/>
    <x v="1"/>
    <x v="2"/>
  </r>
  <r>
    <x v="59"/>
    <s v="Laurie"/>
    <d v="2024-01-01T00:00:00"/>
    <m/>
    <m/>
    <m/>
    <x v="57"/>
    <n v="12"/>
    <n v="17"/>
    <n v="2024"/>
    <d v="2024-12-17T00:00:00"/>
    <x v="1"/>
    <x v="1"/>
    <x v="1"/>
    <x v="55"/>
    <x v="3"/>
    <x v="2"/>
    <n v="3"/>
    <b v="1"/>
    <x v="55"/>
    <x v="49"/>
    <x v="1"/>
    <x v="2"/>
    <x v="0"/>
    <x v="5"/>
    <n v="4.7"/>
    <x v="0"/>
    <x v="0"/>
    <x v="57"/>
    <x v="0"/>
    <x v="0"/>
    <x v="2"/>
  </r>
  <r>
    <x v="60"/>
    <s v="Johnathan"/>
    <d v="2023-12-12T00:00:00"/>
    <m/>
    <m/>
    <m/>
    <x v="58"/>
    <n v="12"/>
    <n v="17"/>
    <n v="2024"/>
    <d v="2024-12-17T00:00:00"/>
    <x v="1"/>
    <x v="1"/>
    <x v="1"/>
    <x v="16"/>
    <x v="5"/>
    <x v="3"/>
    <n v="5"/>
    <b v="1"/>
    <x v="56"/>
    <x v="50"/>
    <x v="4"/>
    <x v="1"/>
    <x v="3"/>
    <x v="46"/>
    <n v="4.9000000000000004"/>
    <x v="1"/>
    <x v="0"/>
    <x v="58"/>
    <x v="3"/>
    <x v="0"/>
    <x v="2"/>
  </r>
  <r>
    <x v="61"/>
    <s v="Billy"/>
    <d v="2023-11-11T00:00:00"/>
    <m/>
    <m/>
    <m/>
    <x v="59"/>
    <n v="12"/>
    <n v="17"/>
    <n v="2024"/>
    <d v="2024-12-17T00:00:00"/>
    <x v="1"/>
    <x v="1"/>
    <x v="1"/>
    <x v="56"/>
    <x v="1"/>
    <x v="0"/>
    <n v="4"/>
    <b v="0"/>
    <x v="57"/>
    <x v="51"/>
    <x v="6"/>
    <x v="1"/>
    <x v="5"/>
    <x v="25"/>
    <n v="3.7"/>
    <x v="1"/>
    <x v="0"/>
    <x v="59"/>
    <x v="0"/>
    <x v="4"/>
    <x v="0"/>
  </r>
  <r>
    <x v="62"/>
    <s v="Elizabeth"/>
    <d v="2023-11-05T00:00:00"/>
    <m/>
    <m/>
    <m/>
    <x v="60"/>
    <n v="12"/>
    <n v="17"/>
    <n v="2024"/>
    <d v="2024-12-17T00:00:00"/>
    <x v="1"/>
    <x v="0"/>
    <x v="0"/>
    <x v="57"/>
    <x v="3"/>
    <x v="1"/>
    <n v="6"/>
    <b v="1"/>
    <x v="58"/>
    <x v="27"/>
    <x v="4"/>
    <x v="1"/>
    <x v="3"/>
    <x v="47"/>
    <n v="4.5999999999999996"/>
    <x v="0"/>
    <x v="0"/>
    <x v="60"/>
    <x v="4"/>
    <x v="3"/>
    <x v="2"/>
  </r>
  <r>
    <x v="63"/>
    <s v="Deborah"/>
    <d v="2023-08-05T00:00:00"/>
    <m/>
    <m/>
    <m/>
    <x v="61"/>
    <n v="12"/>
    <n v="17"/>
    <n v="2024"/>
    <d v="2024-12-17T00:00:00"/>
    <x v="1"/>
    <x v="1"/>
    <x v="1"/>
    <x v="58"/>
    <x v="3"/>
    <x v="4"/>
    <n v="2"/>
    <b v="0"/>
    <x v="59"/>
    <x v="52"/>
    <x v="0"/>
    <x v="2"/>
    <x v="0"/>
    <x v="2"/>
    <n v="3"/>
    <x v="0"/>
    <x v="0"/>
    <x v="61"/>
    <x v="3"/>
    <x v="1"/>
    <x v="2"/>
  </r>
  <r>
    <x v="64"/>
    <s v="David"/>
    <d v="2023-06-09T00:00:00"/>
    <m/>
    <m/>
    <m/>
    <x v="62"/>
    <n v="12"/>
    <n v="17"/>
    <n v="2024"/>
    <d v="2024-12-17T00:00:00"/>
    <x v="1"/>
    <x v="0"/>
    <x v="0"/>
    <x v="2"/>
    <x v="1"/>
    <x v="1"/>
    <n v="4"/>
    <b v="0"/>
    <x v="27"/>
    <x v="53"/>
    <x v="4"/>
    <x v="3"/>
    <x v="1"/>
    <x v="44"/>
    <n v="3.5"/>
    <x v="1"/>
    <x v="0"/>
    <x v="62"/>
    <x v="3"/>
    <x v="2"/>
    <x v="3"/>
  </r>
  <r>
    <x v="65"/>
    <s v="Angelica"/>
    <d v="2023-05-01T00:00:00"/>
    <m/>
    <m/>
    <m/>
    <x v="63"/>
    <n v="12"/>
    <n v="17"/>
    <n v="2024"/>
    <d v="2024-12-17T00:00:00"/>
    <x v="1"/>
    <x v="1"/>
    <x v="1"/>
    <x v="59"/>
    <x v="4"/>
    <x v="4"/>
    <n v="6"/>
    <b v="1"/>
    <x v="60"/>
    <x v="54"/>
    <x v="2"/>
    <x v="0"/>
    <x v="5"/>
    <x v="48"/>
    <n v="4.5"/>
    <x v="0"/>
    <x v="0"/>
    <x v="63"/>
    <x v="3"/>
    <x v="1"/>
    <x v="1"/>
  </r>
  <r>
    <x v="66"/>
    <s v="Katrina"/>
    <d v="2023-05-01T00:00:00"/>
    <m/>
    <m/>
    <m/>
    <x v="63"/>
    <n v="12"/>
    <n v="17"/>
    <n v="2024"/>
    <d v="2024-12-17T00:00:00"/>
    <x v="1"/>
    <x v="1"/>
    <x v="1"/>
    <x v="60"/>
    <x v="2"/>
    <x v="1"/>
    <n v="3"/>
    <b v="0"/>
    <x v="61"/>
    <x v="55"/>
    <x v="4"/>
    <x v="2"/>
    <x v="3"/>
    <x v="33"/>
    <n v="3.9"/>
    <x v="1"/>
    <x v="0"/>
    <x v="64"/>
    <x v="2"/>
    <x v="4"/>
    <x v="0"/>
  </r>
  <r>
    <x v="67"/>
    <s v="Jesse"/>
    <d v="2023-02-01T00:00:00"/>
    <m/>
    <m/>
    <m/>
    <x v="64"/>
    <n v="12"/>
    <n v="17"/>
    <n v="2024"/>
    <d v="2024-12-17T00:00:00"/>
    <x v="1"/>
    <x v="1"/>
    <x v="1"/>
    <x v="61"/>
    <x v="5"/>
    <x v="4"/>
    <n v="3"/>
    <b v="0"/>
    <x v="62"/>
    <x v="37"/>
    <x v="1"/>
    <x v="1"/>
    <x v="4"/>
    <x v="49"/>
    <n v="3.3"/>
    <x v="0"/>
    <x v="0"/>
    <x v="65"/>
    <x v="3"/>
    <x v="1"/>
    <x v="3"/>
  </r>
  <r>
    <x v="68"/>
    <s v="Wendy"/>
    <n v="8"/>
    <n v="23"/>
    <n v="2023"/>
    <d v="2023-08-23T00:00:00"/>
    <x v="65"/>
    <n v="12"/>
    <n v="16"/>
    <n v="2024"/>
    <d v="2024-12-16T00:00:00"/>
    <x v="2"/>
    <x v="2"/>
    <x v="2"/>
    <x v="62"/>
    <x v="4"/>
    <x v="2"/>
    <n v="2"/>
    <b v="0"/>
    <x v="63"/>
    <x v="56"/>
    <x v="4"/>
    <x v="3"/>
    <x v="2"/>
    <x v="50"/>
    <n v="4.5999999999999996"/>
    <x v="1"/>
    <x v="0"/>
    <x v="66"/>
    <x v="1"/>
    <x v="0"/>
    <x v="1"/>
  </r>
  <r>
    <x v="69"/>
    <s v="Michelle"/>
    <n v="7"/>
    <n v="22"/>
    <n v="2024"/>
    <d v="2024-07-22T00:00:00"/>
    <x v="5"/>
    <n v="12"/>
    <n v="16"/>
    <n v="2024"/>
    <d v="2024-12-16T00:00:00"/>
    <x v="2"/>
    <x v="2"/>
    <x v="2"/>
    <x v="63"/>
    <x v="5"/>
    <x v="3"/>
    <n v="1"/>
    <b v="0"/>
    <x v="64"/>
    <x v="57"/>
    <x v="6"/>
    <x v="2"/>
    <x v="4"/>
    <x v="51"/>
    <n v="4.4000000000000004"/>
    <x v="0"/>
    <x v="0"/>
    <x v="67"/>
    <x v="2"/>
    <x v="3"/>
    <x v="0"/>
  </r>
  <r>
    <x v="70"/>
    <s v="Matthew"/>
    <n v="7"/>
    <n v="19"/>
    <n v="2024"/>
    <d v="2024-07-19T00:00:00"/>
    <x v="66"/>
    <n v="12"/>
    <n v="16"/>
    <n v="2024"/>
    <d v="2024-12-16T00:00:00"/>
    <x v="2"/>
    <x v="1"/>
    <x v="1"/>
    <x v="64"/>
    <x v="5"/>
    <x v="4"/>
    <n v="2"/>
    <b v="1"/>
    <x v="65"/>
    <x v="58"/>
    <x v="4"/>
    <x v="1"/>
    <x v="1"/>
    <x v="52"/>
    <n v="4.3"/>
    <x v="0"/>
    <x v="0"/>
    <x v="68"/>
    <x v="1"/>
    <x v="3"/>
    <x v="2"/>
  </r>
  <r>
    <x v="71"/>
    <s v="Nicolas"/>
    <n v="6"/>
    <n v="27"/>
    <n v="2023"/>
    <d v="2023-06-27T00:00:00"/>
    <x v="67"/>
    <n v="12"/>
    <n v="16"/>
    <n v="2024"/>
    <d v="2024-12-16T00:00:00"/>
    <x v="2"/>
    <x v="2"/>
    <x v="2"/>
    <x v="65"/>
    <x v="2"/>
    <x v="0"/>
    <n v="6"/>
    <b v="1"/>
    <x v="66"/>
    <x v="59"/>
    <x v="5"/>
    <x v="0"/>
    <x v="4"/>
    <x v="53"/>
    <n v="4.5999999999999996"/>
    <x v="0"/>
    <x v="0"/>
    <x v="69"/>
    <x v="2"/>
    <x v="4"/>
    <x v="2"/>
  </r>
  <r>
    <x v="72"/>
    <s v="Jean"/>
    <n v="6"/>
    <n v="24"/>
    <n v="2024"/>
    <d v="2024-06-24T00:00:00"/>
    <x v="68"/>
    <n v="12"/>
    <n v="16"/>
    <n v="2024"/>
    <d v="2024-12-16T00:00:00"/>
    <x v="2"/>
    <x v="0"/>
    <x v="0"/>
    <x v="66"/>
    <x v="6"/>
    <x v="1"/>
    <n v="1"/>
    <b v="0"/>
    <x v="67"/>
    <x v="4"/>
    <x v="4"/>
    <x v="1"/>
    <x v="5"/>
    <x v="11"/>
    <n v="3.3"/>
    <x v="1"/>
    <x v="0"/>
    <x v="70"/>
    <x v="4"/>
    <x v="2"/>
    <x v="0"/>
  </r>
  <r>
    <x v="73"/>
    <s v="Cindy"/>
    <n v="6"/>
    <n v="17"/>
    <n v="2024"/>
    <d v="2024-06-17T00:00:00"/>
    <x v="69"/>
    <n v="12"/>
    <n v="16"/>
    <n v="2024"/>
    <d v="2024-12-16T00:00:00"/>
    <x v="2"/>
    <x v="1"/>
    <x v="1"/>
    <x v="67"/>
    <x v="4"/>
    <x v="4"/>
    <n v="1"/>
    <b v="1"/>
    <x v="68"/>
    <x v="60"/>
    <x v="3"/>
    <x v="3"/>
    <x v="5"/>
    <x v="9"/>
    <n v="4.4000000000000004"/>
    <x v="1"/>
    <x v="0"/>
    <x v="71"/>
    <x v="4"/>
    <x v="4"/>
    <x v="0"/>
  </r>
  <r>
    <x v="74"/>
    <s v="Amber"/>
    <n v="5"/>
    <n v="14"/>
    <n v="2023"/>
    <d v="2023-05-14T00:00:00"/>
    <x v="70"/>
    <n v="12"/>
    <n v="16"/>
    <n v="2024"/>
    <d v="2024-12-16T00:00:00"/>
    <x v="2"/>
    <x v="0"/>
    <x v="0"/>
    <x v="68"/>
    <x v="5"/>
    <x v="1"/>
    <n v="1"/>
    <b v="1"/>
    <x v="69"/>
    <x v="60"/>
    <x v="4"/>
    <x v="0"/>
    <x v="2"/>
    <x v="6"/>
    <n v="4.5"/>
    <x v="0"/>
    <x v="0"/>
    <x v="72"/>
    <x v="1"/>
    <x v="3"/>
    <x v="3"/>
  </r>
  <r>
    <x v="75"/>
    <s v="Michael"/>
    <n v="4"/>
    <n v="25"/>
    <n v="2024"/>
    <d v="2024-04-25T00:00:00"/>
    <x v="71"/>
    <n v="12"/>
    <n v="16"/>
    <n v="2024"/>
    <d v="2024-12-16T00:00:00"/>
    <x v="2"/>
    <x v="2"/>
    <x v="2"/>
    <x v="69"/>
    <x v="2"/>
    <x v="1"/>
    <n v="2"/>
    <b v="1"/>
    <x v="70"/>
    <x v="61"/>
    <x v="3"/>
    <x v="0"/>
    <x v="5"/>
    <x v="44"/>
    <n v="3.3"/>
    <x v="0"/>
    <x v="0"/>
    <x v="73"/>
    <x v="2"/>
    <x v="2"/>
    <x v="1"/>
  </r>
  <r>
    <x v="76"/>
    <s v="Shane"/>
    <n v="4"/>
    <n v="20"/>
    <n v="2023"/>
    <d v="2023-04-20T00:00:00"/>
    <x v="72"/>
    <n v="12"/>
    <n v="16"/>
    <n v="2024"/>
    <d v="2024-12-16T00:00:00"/>
    <x v="2"/>
    <x v="0"/>
    <x v="0"/>
    <x v="54"/>
    <x v="2"/>
    <x v="4"/>
    <n v="1"/>
    <b v="0"/>
    <x v="71"/>
    <x v="19"/>
    <x v="4"/>
    <x v="2"/>
    <x v="0"/>
    <x v="26"/>
    <n v="3.5"/>
    <x v="1"/>
    <x v="0"/>
    <x v="74"/>
    <x v="3"/>
    <x v="1"/>
    <x v="1"/>
  </r>
  <r>
    <x v="77"/>
    <s v="Amanda"/>
    <n v="4"/>
    <n v="17"/>
    <n v="2023"/>
    <d v="2023-04-17T00:00:00"/>
    <x v="38"/>
    <n v="12"/>
    <n v="16"/>
    <n v="2024"/>
    <d v="2024-12-16T00:00:00"/>
    <x v="2"/>
    <x v="0"/>
    <x v="0"/>
    <x v="70"/>
    <x v="6"/>
    <x v="0"/>
    <n v="1"/>
    <b v="0"/>
    <x v="72"/>
    <x v="54"/>
    <x v="2"/>
    <x v="2"/>
    <x v="3"/>
    <x v="44"/>
    <n v="4"/>
    <x v="1"/>
    <x v="0"/>
    <x v="75"/>
    <x v="1"/>
    <x v="1"/>
    <x v="0"/>
  </r>
  <r>
    <x v="78"/>
    <s v="Lisa"/>
    <n v="3"/>
    <n v="25"/>
    <n v="2024"/>
    <d v="2024-03-25T00:00:00"/>
    <x v="73"/>
    <n v="12"/>
    <n v="16"/>
    <n v="2024"/>
    <d v="2024-12-16T00:00:00"/>
    <x v="2"/>
    <x v="0"/>
    <x v="0"/>
    <x v="71"/>
    <x v="1"/>
    <x v="4"/>
    <n v="2"/>
    <b v="0"/>
    <x v="73"/>
    <x v="44"/>
    <x v="0"/>
    <x v="2"/>
    <x v="3"/>
    <x v="45"/>
    <n v="4.0999999999999996"/>
    <x v="1"/>
    <x v="0"/>
    <x v="76"/>
    <x v="0"/>
    <x v="3"/>
    <x v="3"/>
  </r>
  <r>
    <x v="79"/>
    <s v="David"/>
    <n v="3"/>
    <n v="23"/>
    <n v="2024"/>
    <d v="2024-03-23T00:00:00"/>
    <x v="74"/>
    <n v="12"/>
    <n v="16"/>
    <n v="2024"/>
    <d v="2024-12-16T00:00:00"/>
    <x v="2"/>
    <x v="2"/>
    <x v="2"/>
    <x v="72"/>
    <x v="0"/>
    <x v="3"/>
    <n v="2"/>
    <b v="0"/>
    <x v="74"/>
    <x v="62"/>
    <x v="2"/>
    <x v="1"/>
    <x v="4"/>
    <x v="36"/>
    <n v="3.6"/>
    <x v="1"/>
    <x v="0"/>
    <x v="77"/>
    <x v="1"/>
    <x v="4"/>
    <x v="2"/>
  </r>
  <r>
    <x v="80"/>
    <s v="Cathy"/>
    <n v="3"/>
    <n v="19"/>
    <n v="2023"/>
    <d v="2023-03-19T00:00:00"/>
    <x v="75"/>
    <n v="12"/>
    <n v="16"/>
    <n v="2024"/>
    <d v="2024-12-16T00:00:00"/>
    <x v="2"/>
    <x v="2"/>
    <x v="2"/>
    <x v="73"/>
    <x v="6"/>
    <x v="2"/>
    <n v="5"/>
    <b v="1"/>
    <x v="75"/>
    <x v="53"/>
    <x v="3"/>
    <x v="2"/>
    <x v="2"/>
    <x v="37"/>
    <n v="3.6"/>
    <x v="0"/>
    <x v="0"/>
    <x v="78"/>
    <x v="4"/>
    <x v="2"/>
    <x v="1"/>
  </r>
  <r>
    <x v="81"/>
    <s v="Heather"/>
    <n v="12"/>
    <n v="28"/>
    <n v="2023"/>
    <d v="2023-12-28T00:00:00"/>
    <x v="76"/>
    <n v="12"/>
    <n v="16"/>
    <n v="2024"/>
    <d v="2024-12-16T00:00:00"/>
    <x v="2"/>
    <x v="1"/>
    <x v="1"/>
    <x v="74"/>
    <x v="5"/>
    <x v="4"/>
    <n v="6"/>
    <b v="1"/>
    <x v="67"/>
    <x v="63"/>
    <x v="2"/>
    <x v="0"/>
    <x v="1"/>
    <x v="54"/>
    <n v="3.8"/>
    <x v="1"/>
    <x v="0"/>
    <x v="79"/>
    <x v="2"/>
    <x v="3"/>
    <x v="1"/>
  </r>
  <r>
    <x v="82"/>
    <s v="Alicia"/>
    <n v="12"/>
    <n v="26"/>
    <n v="2023"/>
    <d v="2023-12-26T00:00:00"/>
    <x v="77"/>
    <n v="12"/>
    <n v="16"/>
    <n v="2024"/>
    <d v="2024-12-16T00:00:00"/>
    <x v="2"/>
    <x v="1"/>
    <x v="1"/>
    <x v="74"/>
    <x v="0"/>
    <x v="3"/>
    <n v="2"/>
    <b v="1"/>
    <x v="76"/>
    <x v="64"/>
    <x v="0"/>
    <x v="0"/>
    <x v="0"/>
    <x v="55"/>
    <n v="4.3"/>
    <x v="1"/>
    <x v="0"/>
    <x v="80"/>
    <x v="2"/>
    <x v="0"/>
    <x v="1"/>
  </r>
  <r>
    <x v="83"/>
    <s v="Brett"/>
    <n v="10"/>
    <n v="20"/>
    <n v="2024"/>
    <d v="2024-10-20T00:00:00"/>
    <x v="78"/>
    <n v="12"/>
    <n v="16"/>
    <n v="2024"/>
    <d v="2024-12-16T00:00:00"/>
    <x v="2"/>
    <x v="2"/>
    <x v="2"/>
    <x v="44"/>
    <x v="0"/>
    <x v="0"/>
    <n v="1"/>
    <b v="0"/>
    <x v="77"/>
    <x v="65"/>
    <x v="6"/>
    <x v="0"/>
    <x v="1"/>
    <x v="49"/>
    <n v="4.7"/>
    <x v="0"/>
    <x v="0"/>
    <x v="81"/>
    <x v="1"/>
    <x v="3"/>
    <x v="2"/>
  </r>
  <r>
    <x v="84"/>
    <s v="Angela"/>
    <d v="2024-12-09T00:00:00"/>
    <m/>
    <m/>
    <m/>
    <x v="79"/>
    <n v="12"/>
    <n v="16"/>
    <n v="2024"/>
    <d v="2024-12-16T00:00:00"/>
    <x v="2"/>
    <x v="2"/>
    <x v="2"/>
    <x v="75"/>
    <x v="2"/>
    <x v="4"/>
    <n v="4"/>
    <b v="0"/>
    <x v="78"/>
    <x v="66"/>
    <x v="1"/>
    <x v="0"/>
    <x v="4"/>
    <x v="1"/>
    <n v="4.7"/>
    <x v="0"/>
    <x v="0"/>
    <x v="82"/>
    <x v="1"/>
    <x v="4"/>
    <x v="0"/>
  </r>
  <r>
    <x v="85"/>
    <s v="Brett"/>
    <d v="2024-11-02T00:00:00"/>
    <m/>
    <m/>
    <m/>
    <x v="80"/>
    <n v="12"/>
    <n v="16"/>
    <n v="2024"/>
    <d v="2024-12-16T00:00:00"/>
    <x v="2"/>
    <x v="0"/>
    <x v="0"/>
    <x v="76"/>
    <x v="5"/>
    <x v="2"/>
    <n v="4"/>
    <b v="0"/>
    <x v="79"/>
    <x v="67"/>
    <x v="6"/>
    <x v="3"/>
    <x v="2"/>
    <x v="56"/>
    <n v="3.6"/>
    <x v="1"/>
    <x v="0"/>
    <x v="83"/>
    <x v="3"/>
    <x v="2"/>
    <x v="0"/>
  </r>
  <r>
    <x v="86"/>
    <s v="Ashley"/>
    <d v="2024-08-05T00:00:00"/>
    <m/>
    <m/>
    <m/>
    <x v="81"/>
    <n v="12"/>
    <n v="16"/>
    <n v="2024"/>
    <d v="2024-12-16T00:00:00"/>
    <x v="2"/>
    <x v="1"/>
    <x v="1"/>
    <x v="77"/>
    <x v="1"/>
    <x v="2"/>
    <n v="3"/>
    <b v="0"/>
    <x v="80"/>
    <x v="68"/>
    <x v="5"/>
    <x v="3"/>
    <x v="2"/>
    <x v="57"/>
    <n v="3.1"/>
    <x v="0"/>
    <x v="0"/>
    <x v="84"/>
    <x v="4"/>
    <x v="2"/>
    <x v="3"/>
  </r>
  <r>
    <x v="87"/>
    <s v="Steven"/>
    <d v="2024-06-06T00:00:00"/>
    <m/>
    <m/>
    <m/>
    <x v="82"/>
    <n v="12"/>
    <n v="16"/>
    <n v="2024"/>
    <d v="2024-12-16T00:00:00"/>
    <x v="2"/>
    <x v="1"/>
    <x v="1"/>
    <x v="78"/>
    <x v="6"/>
    <x v="3"/>
    <n v="4"/>
    <b v="1"/>
    <x v="81"/>
    <x v="69"/>
    <x v="2"/>
    <x v="0"/>
    <x v="4"/>
    <x v="38"/>
    <n v="4.0999999999999996"/>
    <x v="0"/>
    <x v="0"/>
    <x v="85"/>
    <x v="3"/>
    <x v="4"/>
    <x v="1"/>
  </r>
  <r>
    <x v="88"/>
    <s v="Richard"/>
    <d v="2024-02-10T00:00:00"/>
    <m/>
    <m/>
    <m/>
    <x v="83"/>
    <n v="12"/>
    <n v="16"/>
    <n v="2024"/>
    <d v="2024-12-16T00:00:00"/>
    <x v="2"/>
    <x v="2"/>
    <x v="2"/>
    <x v="79"/>
    <x v="4"/>
    <x v="0"/>
    <n v="3"/>
    <b v="0"/>
    <x v="45"/>
    <x v="70"/>
    <x v="0"/>
    <x v="3"/>
    <x v="1"/>
    <x v="3"/>
    <n v="4.7"/>
    <x v="1"/>
    <x v="0"/>
    <x v="86"/>
    <x v="1"/>
    <x v="2"/>
    <x v="0"/>
  </r>
  <r>
    <x v="89"/>
    <s v="Gary"/>
    <d v="2024-01-12T00:00:00"/>
    <m/>
    <m/>
    <m/>
    <x v="84"/>
    <n v="12"/>
    <n v="16"/>
    <n v="2024"/>
    <d v="2024-12-16T00:00:00"/>
    <x v="2"/>
    <x v="1"/>
    <x v="1"/>
    <x v="80"/>
    <x v="3"/>
    <x v="1"/>
    <n v="2"/>
    <b v="1"/>
    <x v="43"/>
    <x v="71"/>
    <x v="1"/>
    <x v="1"/>
    <x v="0"/>
    <x v="58"/>
    <n v="3.3"/>
    <x v="0"/>
    <x v="0"/>
    <x v="87"/>
    <x v="3"/>
    <x v="3"/>
    <x v="3"/>
  </r>
  <r>
    <x v="90"/>
    <s v="Melvin"/>
    <d v="2024-01-01T00:00:00"/>
    <m/>
    <m/>
    <m/>
    <x v="57"/>
    <n v="12"/>
    <n v="16"/>
    <n v="2024"/>
    <d v="2024-12-16T00:00:00"/>
    <x v="2"/>
    <x v="1"/>
    <x v="1"/>
    <x v="81"/>
    <x v="0"/>
    <x v="2"/>
    <n v="4"/>
    <b v="0"/>
    <x v="82"/>
    <x v="72"/>
    <x v="1"/>
    <x v="1"/>
    <x v="1"/>
    <x v="4"/>
    <n v="4.5"/>
    <x v="1"/>
    <x v="0"/>
    <x v="88"/>
    <x v="3"/>
    <x v="4"/>
    <x v="3"/>
  </r>
  <r>
    <x v="91"/>
    <s v="Sarah"/>
    <d v="2023-11-06T00:00:00"/>
    <m/>
    <m/>
    <m/>
    <x v="85"/>
    <n v="12"/>
    <n v="16"/>
    <n v="2024"/>
    <d v="2024-12-16T00:00:00"/>
    <x v="2"/>
    <x v="1"/>
    <x v="1"/>
    <x v="82"/>
    <x v="5"/>
    <x v="2"/>
    <n v="1"/>
    <b v="1"/>
    <x v="83"/>
    <x v="73"/>
    <x v="5"/>
    <x v="1"/>
    <x v="3"/>
    <x v="59"/>
    <n v="3.6"/>
    <x v="0"/>
    <x v="0"/>
    <x v="89"/>
    <x v="2"/>
    <x v="3"/>
    <x v="1"/>
  </r>
  <r>
    <x v="92"/>
    <s v="Nicole"/>
    <d v="2023-10-03T00:00:00"/>
    <m/>
    <m/>
    <m/>
    <x v="86"/>
    <n v="12"/>
    <n v="16"/>
    <n v="2024"/>
    <d v="2024-12-16T00:00:00"/>
    <x v="2"/>
    <x v="1"/>
    <x v="1"/>
    <x v="83"/>
    <x v="5"/>
    <x v="1"/>
    <n v="2"/>
    <b v="0"/>
    <x v="84"/>
    <x v="74"/>
    <x v="0"/>
    <x v="1"/>
    <x v="3"/>
    <x v="60"/>
    <n v="3.4"/>
    <x v="0"/>
    <x v="0"/>
    <x v="90"/>
    <x v="2"/>
    <x v="0"/>
    <x v="0"/>
  </r>
  <r>
    <x v="93"/>
    <s v="Ashley"/>
    <d v="2023-07-12T00:00:00"/>
    <m/>
    <m/>
    <m/>
    <x v="87"/>
    <n v="12"/>
    <n v="16"/>
    <n v="2024"/>
    <d v="2024-12-16T00:00:00"/>
    <x v="2"/>
    <x v="1"/>
    <x v="1"/>
    <x v="52"/>
    <x v="1"/>
    <x v="0"/>
    <n v="1"/>
    <b v="0"/>
    <x v="85"/>
    <x v="75"/>
    <x v="2"/>
    <x v="1"/>
    <x v="4"/>
    <x v="7"/>
    <n v="4.9000000000000004"/>
    <x v="0"/>
    <x v="0"/>
    <x v="91"/>
    <x v="4"/>
    <x v="3"/>
    <x v="2"/>
  </r>
  <r>
    <x v="94"/>
    <s v="Benjamin"/>
    <d v="2023-07-02T00:00:00"/>
    <m/>
    <m/>
    <m/>
    <x v="88"/>
    <n v="12"/>
    <n v="16"/>
    <n v="2024"/>
    <d v="2024-12-16T00:00:00"/>
    <x v="2"/>
    <x v="0"/>
    <x v="0"/>
    <x v="84"/>
    <x v="4"/>
    <x v="3"/>
    <n v="5"/>
    <b v="0"/>
    <x v="86"/>
    <x v="76"/>
    <x v="6"/>
    <x v="1"/>
    <x v="2"/>
    <x v="1"/>
    <n v="3.7"/>
    <x v="1"/>
    <x v="0"/>
    <x v="92"/>
    <x v="1"/>
    <x v="4"/>
    <x v="2"/>
  </r>
  <r>
    <x v="95"/>
    <s v="Megan"/>
    <d v="2023-03-07T00:00:00"/>
    <m/>
    <m/>
    <m/>
    <x v="89"/>
    <n v="12"/>
    <n v="16"/>
    <n v="2024"/>
    <d v="2024-12-16T00:00:00"/>
    <x v="2"/>
    <x v="2"/>
    <x v="2"/>
    <x v="79"/>
    <x v="0"/>
    <x v="4"/>
    <n v="6"/>
    <b v="0"/>
    <x v="87"/>
    <x v="77"/>
    <x v="3"/>
    <x v="3"/>
    <x v="0"/>
    <x v="5"/>
    <n v="3.1"/>
    <x v="1"/>
    <x v="0"/>
    <x v="93"/>
    <x v="4"/>
    <x v="3"/>
    <x v="3"/>
  </r>
  <r>
    <x v="96"/>
    <s v="Todd"/>
    <d v="2023-03-03T00:00:00"/>
    <m/>
    <m/>
    <m/>
    <x v="90"/>
    <n v="12"/>
    <n v="16"/>
    <n v="2024"/>
    <d v="2024-12-16T00:00:00"/>
    <x v="2"/>
    <x v="0"/>
    <x v="0"/>
    <x v="85"/>
    <x v="2"/>
    <x v="3"/>
    <n v="1"/>
    <b v="1"/>
    <x v="88"/>
    <x v="78"/>
    <x v="5"/>
    <x v="0"/>
    <x v="2"/>
    <x v="61"/>
    <n v="4.8"/>
    <x v="1"/>
    <x v="0"/>
    <x v="94"/>
    <x v="2"/>
    <x v="0"/>
    <x v="2"/>
  </r>
  <r>
    <x v="97"/>
    <s v="Jacob"/>
    <n v="9"/>
    <n v="24"/>
    <n v="2023"/>
    <d v="2023-09-24T00:00:00"/>
    <x v="27"/>
    <n v="12"/>
    <n v="15"/>
    <n v="2024"/>
    <d v="2024-12-15T00:00:00"/>
    <x v="3"/>
    <x v="0"/>
    <x v="0"/>
    <x v="37"/>
    <x v="5"/>
    <x v="2"/>
    <n v="1"/>
    <b v="0"/>
    <x v="67"/>
    <x v="32"/>
    <x v="6"/>
    <x v="2"/>
    <x v="5"/>
    <x v="31"/>
    <n v="4.4000000000000004"/>
    <x v="1"/>
    <x v="0"/>
    <x v="95"/>
    <x v="3"/>
    <x v="4"/>
    <x v="0"/>
  </r>
  <r>
    <x v="98"/>
    <s v="Kara"/>
    <n v="9"/>
    <n v="23"/>
    <n v="2024"/>
    <d v="2024-09-23T00:00:00"/>
    <x v="91"/>
    <n v="12"/>
    <n v="15"/>
    <n v="2024"/>
    <d v="2024-12-15T00:00:00"/>
    <x v="3"/>
    <x v="0"/>
    <x v="0"/>
    <x v="86"/>
    <x v="1"/>
    <x v="3"/>
    <n v="5"/>
    <b v="0"/>
    <x v="89"/>
    <x v="59"/>
    <x v="4"/>
    <x v="3"/>
    <x v="0"/>
    <x v="14"/>
    <n v="4.3"/>
    <x v="1"/>
    <x v="0"/>
    <x v="96"/>
    <x v="0"/>
    <x v="1"/>
    <x v="3"/>
  </r>
  <r>
    <x v="99"/>
    <s v="Calvin"/>
    <n v="8"/>
    <n v="22"/>
    <n v="2024"/>
    <d v="2024-08-22T00:00:00"/>
    <x v="92"/>
    <n v="12"/>
    <n v="15"/>
    <n v="2024"/>
    <d v="2024-12-15T00:00:00"/>
    <x v="3"/>
    <x v="2"/>
    <x v="2"/>
    <x v="87"/>
    <x v="1"/>
    <x v="3"/>
    <n v="6"/>
    <b v="1"/>
    <x v="90"/>
    <x v="79"/>
    <x v="6"/>
    <x v="2"/>
    <x v="0"/>
    <x v="25"/>
    <n v="4.5999999999999996"/>
    <x v="0"/>
    <x v="0"/>
    <x v="97"/>
    <x v="4"/>
    <x v="0"/>
    <x v="1"/>
  </r>
  <r>
    <x v="100"/>
    <s v="Jennifer"/>
    <n v="7"/>
    <n v="27"/>
    <n v="2024"/>
    <d v="2024-07-27T00:00:00"/>
    <x v="93"/>
    <n v="12"/>
    <n v="15"/>
    <n v="2024"/>
    <d v="2024-12-15T00:00:00"/>
    <x v="3"/>
    <x v="0"/>
    <x v="0"/>
    <x v="88"/>
    <x v="4"/>
    <x v="4"/>
    <n v="6"/>
    <b v="0"/>
    <x v="91"/>
    <x v="80"/>
    <x v="6"/>
    <x v="2"/>
    <x v="3"/>
    <x v="24"/>
    <n v="4.5"/>
    <x v="1"/>
    <x v="0"/>
    <x v="98"/>
    <x v="4"/>
    <x v="1"/>
    <x v="1"/>
  </r>
  <r>
    <x v="101"/>
    <s v="Jonathan"/>
    <n v="7"/>
    <n v="15"/>
    <n v="2024"/>
    <d v="2024-07-15T00:00:00"/>
    <x v="94"/>
    <n v="12"/>
    <n v="15"/>
    <n v="2024"/>
    <d v="2024-12-15T00:00:00"/>
    <x v="3"/>
    <x v="2"/>
    <x v="2"/>
    <x v="87"/>
    <x v="1"/>
    <x v="4"/>
    <n v="2"/>
    <b v="1"/>
    <x v="92"/>
    <x v="81"/>
    <x v="6"/>
    <x v="2"/>
    <x v="2"/>
    <x v="62"/>
    <n v="4.4000000000000004"/>
    <x v="0"/>
    <x v="0"/>
    <x v="99"/>
    <x v="4"/>
    <x v="4"/>
    <x v="2"/>
  </r>
  <r>
    <x v="102"/>
    <s v="Dylan"/>
    <n v="6"/>
    <n v="22"/>
    <n v="2024"/>
    <d v="2024-06-22T00:00:00"/>
    <x v="95"/>
    <n v="12"/>
    <n v="15"/>
    <n v="2024"/>
    <d v="2024-12-15T00:00:00"/>
    <x v="3"/>
    <x v="0"/>
    <x v="0"/>
    <x v="78"/>
    <x v="1"/>
    <x v="0"/>
    <n v="3"/>
    <b v="0"/>
    <x v="93"/>
    <x v="34"/>
    <x v="4"/>
    <x v="0"/>
    <x v="0"/>
    <x v="25"/>
    <n v="3.3"/>
    <x v="0"/>
    <x v="0"/>
    <x v="100"/>
    <x v="1"/>
    <x v="0"/>
    <x v="3"/>
  </r>
  <r>
    <x v="103"/>
    <s v="Brandon"/>
    <n v="6"/>
    <n v="21"/>
    <n v="2024"/>
    <d v="2024-06-21T00:00:00"/>
    <x v="96"/>
    <n v="12"/>
    <n v="15"/>
    <n v="2024"/>
    <d v="2024-12-15T00:00:00"/>
    <x v="3"/>
    <x v="2"/>
    <x v="2"/>
    <x v="56"/>
    <x v="5"/>
    <x v="4"/>
    <n v="4"/>
    <b v="0"/>
    <x v="94"/>
    <x v="82"/>
    <x v="6"/>
    <x v="3"/>
    <x v="5"/>
    <x v="63"/>
    <n v="3.4"/>
    <x v="1"/>
    <x v="0"/>
    <x v="101"/>
    <x v="1"/>
    <x v="3"/>
    <x v="3"/>
  </r>
  <r>
    <x v="104"/>
    <s v="Brian"/>
    <n v="5"/>
    <n v="28"/>
    <n v="2023"/>
    <d v="2023-05-28T00:00:00"/>
    <x v="97"/>
    <n v="12"/>
    <n v="15"/>
    <n v="2024"/>
    <d v="2024-12-15T00:00:00"/>
    <x v="3"/>
    <x v="1"/>
    <x v="1"/>
    <x v="18"/>
    <x v="3"/>
    <x v="4"/>
    <n v="5"/>
    <b v="1"/>
    <x v="95"/>
    <x v="79"/>
    <x v="1"/>
    <x v="0"/>
    <x v="2"/>
    <x v="52"/>
    <n v="4.8"/>
    <x v="1"/>
    <x v="0"/>
    <x v="102"/>
    <x v="1"/>
    <x v="0"/>
    <x v="2"/>
  </r>
  <r>
    <x v="105"/>
    <s v="Cynthia"/>
    <n v="5"/>
    <n v="15"/>
    <n v="2024"/>
    <d v="2024-05-15T00:00:00"/>
    <x v="98"/>
    <n v="12"/>
    <n v="15"/>
    <n v="2024"/>
    <d v="2024-12-15T00:00:00"/>
    <x v="3"/>
    <x v="0"/>
    <x v="0"/>
    <x v="89"/>
    <x v="6"/>
    <x v="4"/>
    <n v="5"/>
    <b v="0"/>
    <x v="92"/>
    <x v="83"/>
    <x v="0"/>
    <x v="1"/>
    <x v="0"/>
    <x v="10"/>
    <n v="4.3"/>
    <x v="0"/>
    <x v="0"/>
    <x v="103"/>
    <x v="2"/>
    <x v="1"/>
    <x v="1"/>
  </r>
  <r>
    <x v="106"/>
    <s v="Pamela"/>
    <n v="4"/>
    <n v="20"/>
    <n v="2023"/>
    <d v="2023-04-20T00:00:00"/>
    <x v="72"/>
    <n v="12"/>
    <n v="15"/>
    <n v="2024"/>
    <d v="2024-12-15T00:00:00"/>
    <x v="3"/>
    <x v="1"/>
    <x v="1"/>
    <x v="6"/>
    <x v="6"/>
    <x v="2"/>
    <n v="2"/>
    <b v="1"/>
    <x v="96"/>
    <x v="84"/>
    <x v="1"/>
    <x v="2"/>
    <x v="4"/>
    <x v="64"/>
    <n v="4.0999999999999996"/>
    <x v="0"/>
    <x v="0"/>
    <x v="104"/>
    <x v="1"/>
    <x v="3"/>
    <x v="3"/>
  </r>
  <r>
    <x v="107"/>
    <s v="Caitlin"/>
    <n v="4"/>
    <n v="14"/>
    <n v="2024"/>
    <d v="2024-04-14T00:00:00"/>
    <x v="99"/>
    <n v="12"/>
    <n v="15"/>
    <n v="2024"/>
    <d v="2024-12-15T00:00:00"/>
    <x v="3"/>
    <x v="1"/>
    <x v="1"/>
    <x v="90"/>
    <x v="4"/>
    <x v="0"/>
    <n v="5"/>
    <b v="1"/>
    <x v="14"/>
    <x v="73"/>
    <x v="4"/>
    <x v="3"/>
    <x v="0"/>
    <x v="34"/>
    <n v="3"/>
    <x v="0"/>
    <x v="0"/>
    <x v="105"/>
    <x v="1"/>
    <x v="2"/>
    <x v="3"/>
  </r>
  <r>
    <x v="108"/>
    <s v="John"/>
    <n v="4"/>
    <n v="14"/>
    <n v="2023"/>
    <d v="2023-04-14T00:00:00"/>
    <x v="100"/>
    <n v="12"/>
    <n v="15"/>
    <n v="2024"/>
    <d v="2024-12-15T00:00:00"/>
    <x v="3"/>
    <x v="2"/>
    <x v="2"/>
    <x v="91"/>
    <x v="2"/>
    <x v="3"/>
    <n v="4"/>
    <b v="0"/>
    <x v="97"/>
    <x v="85"/>
    <x v="1"/>
    <x v="0"/>
    <x v="2"/>
    <x v="62"/>
    <n v="4.7"/>
    <x v="1"/>
    <x v="0"/>
    <x v="106"/>
    <x v="3"/>
    <x v="3"/>
    <x v="0"/>
  </r>
  <r>
    <x v="109"/>
    <s v="Richard"/>
    <n v="3"/>
    <n v="28"/>
    <n v="2023"/>
    <d v="2023-03-28T00:00:00"/>
    <x v="40"/>
    <n v="12"/>
    <n v="15"/>
    <n v="2024"/>
    <d v="2024-12-15T00:00:00"/>
    <x v="3"/>
    <x v="2"/>
    <x v="2"/>
    <x v="92"/>
    <x v="2"/>
    <x v="3"/>
    <n v="3"/>
    <b v="0"/>
    <x v="98"/>
    <x v="86"/>
    <x v="3"/>
    <x v="0"/>
    <x v="5"/>
    <x v="55"/>
    <n v="4"/>
    <x v="1"/>
    <x v="0"/>
    <x v="107"/>
    <x v="4"/>
    <x v="0"/>
    <x v="3"/>
  </r>
  <r>
    <x v="110"/>
    <s v="Darrell"/>
    <n v="2"/>
    <n v="24"/>
    <n v="2023"/>
    <d v="2023-02-24T00:00:00"/>
    <x v="101"/>
    <n v="12"/>
    <n v="15"/>
    <n v="2024"/>
    <d v="2024-12-15T00:00:00"/>
    <x v="3"/>
    <x v="2"/>
    <x v="2"/>
    <x v="38"/>
    <x v="5"/>
    <x v="0"/>
    <n v="5"/>
    <b v="0"/>
    <x v="99"/>
    <x v="87"/>
    <x v="1"/>
    <x v="2"/>
    <x v="4"/>
    <x v="64"/>
    <n v="4.7"/>
    <x v="1"/>
    <x v="0"/>
    <x v="108"/>
    <x v="3"/>
    <x v="0"/>
    <x v="0"/>
  </r>
  <r>
    <x v="111"/>
    <s v="Valerie"/>
    <n v="12"/>
    <n v="15"/>
    <n v="2023"/>
    <d v="2023-12-15T00:00:00"/>
    <x v="102"/>
    <n v="12"/>
    <n v="15"/>
    <n v="2024"/>
    <d v="2024-12-15T00:00:00"/>
    <x v="3"/>
    <x v="2"/>
    <x v="2"/>
    <x v="93"/>
    <x v="5"/>
    <x v="2"/>
    <n v="1"/>
    <b v="1"/>
    <x v="100"/>
    <x v="60"/>
    <x v="1"/>
    <x v="2"/>
    <x v="0"/>
    <x v="51"/>
    <n v="4.7"/>
    <x v="0"/>
    <x v="0"/>
    <x v="109"/>
    <x v="4"/>
    <x v="3"/>
    <x v="3"/>
  </r>
  <r>
    <x v="112"/>
    <s v="Heather"/>
    <n v="11"/>
    <n v="30"/>
    <n v="2023"/>
    <d v="2023-11-30T00:00:00"/>
    <x v="103"/>
    <n v="12"/>
    <n v="15"/>
    <n v="2024"/>
    <d v="2024-12-15T00:00:00"/>
    <x v="3"/>
    <x v="1"/>
    <x v="1"/>
    <x v="80"/>
    <x v="3"/>
    <x v="3"/>
    <n v="6"/>
    <b v="0"/>
    <x v="101"/>
    <x v="26"/>
    <x v="4"/>
    <x v="3"/>
    <x v="3"/>
    <x v="45"/>
    <n v="4.7"/>
    <x v="1"/>
    <x v="0"/>
    <x v="110"/>
    <x v="1"/>
    <x v="1"/>
    <x v="3"/>
  </r>
  <r>
    <x v="113"/>
    <s v="Stephanie"/>
    <n v="11"/>
    <n v="28"/>
    <n v="2023"/>
    <d v="2023-11-28T00:00:00"/>
    <x v="104"/>
    <n v="12"/>
    <n v="15"/>
    <n v="2024"/>
    <d v="2024-12-15T00:00:00"/>
    <x v="3"/>
    <x v="0"/>
    <x v="0"/>
    <x v="94"/>
    <x v="6"/>
    <x v="0"/>
    <n v="6"/>
    <b v="1"/>
    <x v="102"/>
    <x v="88"/>
    <x v="5"/>
    <x v="1"/>
    <x v="1"/>
    <x v="11"/>
    <n v="4.5999999999999996"/>
    <x v="0"/>
    <x v="0"/>
    <x v="111"/>
    <x v="3"/>
    <x v="1"/>
    <x v="0"/>
  </r>
  <r>
    <x v="114"/>
    <s v="Nicholas"/>
    <n v="11"/>
    <n v="20"/>
    <n v="2024"/>
    <d v="2024-11-20T00:00:00"/>
    <x v="105"/>
    <n v="12"/>
    <n v="15"/>
    <n v="2024"/>
    <d v="2024-12-15T00:00:00"/>
    <x v="3"/>
    <x v="0"/>
    <x v="0"/>
    <x v="95"/>
    <x v="3"/>
    <x v="4"/>
    <n v="4"/>
    <b v="1"/>
    <x v="18"/>
    <x v="19"/>
    <x v="2"/>
    <x v="1"/>
    <x v="4"/>
    <x v="49"/>
    <n v="4.7"/>
    <x v="0"/>
    <x v="0"/>
    <x v="112"/>
    <x v="2"/>
    <x v="0"/>
    <x v="1"/>
  </r>
  <r>
    <x v="115"/>
    <s v="Desiree"/>
    <n v="11"/>
    <n v="13"/>
    <n v="2024"/>
    <d v="2024-11-13T00:00:00"/>
    <x v="106"/>
    <n v="12"/>
    <n v="15"/>
    <n v="2024"/>
    <d v="2024-12-15T00:00:00"/>
    <x v="3"/>
    <x v="2"/>
    <x v="2"/>
    <x v="96"/>
    <x v="2"/>
    <x v="0"/>
    <n v="6"/>
    <b v="0"/>
    <x v="103"/>
    <x v="89"/>
    <x v="1"/>
    <x v="0"/>
    <x v="0"/>
    <x v="11"/>
    <n v="3.2"/>
    <x v="0"/>
    <x v="0"/>
    <x v="113"/>
    <x v="0"/>
    <x v="2"/>
    <x v="1"/>
  </r>
  <r>
    <x v="116"/>
    <s v="Victor"/>
    <n v="1"/>
    <n v="30"/>
    <n v="2023"/>
    <d v="2023-01-30T00:00:00"/>
    <x v="107"/>
    <n v="12"/>
    <n v="15"/>
    <n v="2024"/>
    <d v="2024-12-15T00:00:00"/>
    <x v="3"/>
    <x v="1"/>
    <x v="1"/>
    <x v="97"/>
    <x v="2"/>
    <x v="4"/>
    <n v="2"/>
    <b v="0"/>
    <x v="104"/>
    <x v="90"/>
    <x v="6"/>
    <x v="2"/>
    <x v="5"/>
    <x v="31"/>
    <n v="3.5"/>
    <x v="0"/>
    <x v="0"/>
    <x v="114"/>
    <x v="4"/>
    <x v="4"/>
    <x v="3"/>
  </r>
  <r>
    <x v="117"/>
    <s v="Richard"/>
    <n v="1"/>
    <n v="29"/>
    <n v="2023"/>
    <d v="2023-01-29T00:00:00"/>
    <x v="108"/>
    <n v="12"/>
    <n v="15"/>
    <n v="2024"/>
    <d v="2024-12-15T00:00:00"/>
    <x v="3"/>
    <x v="0"/>
    <x v="0"/>
    <x v="98"/>
    <x v="3"/>
    <x v="4"/>
    <n v="4"/>
    <b v="0"/>
    <x v="20"/>
    <x v="91"/>
    <x v="0"/>
    <x v="0"/>
    <x v="4"/>
    <x v="60"/>
    <n v="3.9"/>
    <x v="0"/>
    <x v="0"/>
    <x v="115"/>
    <x v="3"/>
    <x v="0"/>
    <x v="3"/>
  </r>
  <r>
    <x v="118"/>
    <s v="Allison"/>
    <n v="1"/>
    <n v="26"/>
    <n v="2023"/>
    <d v="2023-01-26T00:00:00"/>
    <x v="109"/>
    <n v="12"/>
    <n v="15"/>
    <n v="2024"/>
    <d v="2024-12-15T00:00:00"/>
    <x v="3"/>
    <x v="1"/>
    <x v="1"/>
    <x v="99"/>
    <x v="1"/>
    <x v="4"/>
    <n v="1"/>
    <b v="0"/>
    <x v="105"/>
    <x v="21"/>
    <x v="5"/>
    <x v="2"/>
    <x v="3"/>
    <x v="58"/>
    <n v="4.2"/>
    <x v="1"/>
    <x v="0"/>
    <x v="116"/>
    <x v="2"/>
    <x v="0"/>
    <x v="3"/>
  </r>
  <r>
    <x v="119"/>
    <s v="Kristen"/>
    <n v="1"/>
    <n v="16"/>
    <n v="2023"/>
    <d v="2023-01-16T00:00:00"/>
    <x v="110"/>
    <n v="12"/>
    <n v="15"/>
    <n v="2024"/>
    <d v="2024-12-15T00:00:00"/>
    <x v="3"/>
    <x v="0"/>
    <x v="0"/>
    <x v="100"/>
    <x v="6"/>
    <x v="0"/>
    <n v="6"/>
    <b v="1"/>
    <x v="90"/>
    <x v="92"/>
    <x v="4"/>
    <x v="0"/>
    <x v="0"/>
    <x v="65"/>
    <n v="4.5"/>
    <x v="0"/>
    <x v="0"/>
    <x v="117"/>
    <x v="4"/>
    <x v="0"/>
    <x v="1"/>
  </r>
  <r>
    <x v="120"/>
    <s v="Allen"/>
    <d v="2024-09-05T00:00:00"/>
    <m/>
    <m/>
    <m/>
    <x v="111"/>
    <n v="12"/>
    <n v="15"/>
    <n v="2024"/>
    <d v="2024-12-15T00:00:00"/>
    <x v="3"/>
    <x v="2"/>
    <x v="2"/>
    <x v="101"/>
    <x v="3"/>
    <x v="3"/>
    <n v="1"/>
    <b v="1"/>
    <x v="106"/>
    <x v="93"/>
    <x v="2"/>
    <x v="0"/>
    <x v="1"/>
    <x v="47"/>
    <n v="3.6"/>
    <x v="1"/>
    <x v="0"/>
    <x v="118"/>
    <x v="2"/>
    <x v="0"/>
    <x v="0"/>
  </r>
  <r>
    <x v="121"/>
    <s v="Christian"/>
    <d v="2024-08-12T00:00:00"/>
    <m/>
    <m/>
    <m/>
    <x v="51"/>
    <n v="12"/>
    <n v="15"/>
    <n v="2024"/>
    <d v="2024-12-15T00:00:00"/>
    <x v="3"/>
    <x v="1"/>
    <x v="1"/>
    <x v="102"/>
    <x v="3"/>
    <x v="4"/>
    <n v="3"/>
    <b v="1"/>
    <x v="107"/>
    <x v="38"/>
    <x v="1"/>
    <x v="1"/>
    <x v="3"/>
    <x v="10"/>
    <n v="4"/>
    <x v="1"/>
    <x v="0"/>
    <x v="119"/>
    <x v="3"/>
    <x v="1"/>
    <x v="0"/>
  </r>
  <r>
    <x v="122"/>
    <s v="Nicholas"/>
    <d v="2024-08-04T00:00:00"/>
    <m/>
    <m/>
    <m/>
    <x v="112"/>
    <n v="12"/>
    <n v="15"/>
    <n v="2024"/>
    <d v="2024-12-15T00:00:00"/>
    <x v="3"/>
    <x v="1"/>
    <x v="1"/>
    <x v="103"/>
    <x v="1"/>
    <x v="1"/>
    <n v="4"/>
    <b v="1"/>
    <x v="108"/>
    <x v="90"/>
    <x v="0"/>
    <x v="1"/>
    <x v="2"/>
    <x v="66"/>
    <n v="4"/>
    <x v="0"/>
    <x v="0"/>
    <x v="120"/>
    <x v="1"/>
    <x v="4"/>
    <x v="1"/>
  </r>
  <r>
    <x v="123"/>
    <s v="Jennifer"/>
    <d v="2024-05-12T00:00:00"/>
    <m/>
    <m/>
    <m/>
    <x v="113"/>
    <n v="12"/>
    <n v="15"/>
    <n v="2024"/>
    <d v="2024-12-15T00:00:00"/>
    <x v="3"/>
    <x v="1"/>
    <x v="1"/>
    <x v="104"/>
    <x v="6"/>
    <x v="2"/>
    <n v="5"/>
    <b v="0"/>
    <x v="109"/>
    <x v="94"/>
    <x v="4"/>
    <x v="1"/>
    <x v="2"/>
    <x v="67"/>
    <n v="4"/>
    <x v="0"/>
    <x v="0"/>
    <x v="121"/>
    <x v="3"/>
    <x v="2"/>
    <x v="1"/>
  </r>
  <r>
    <x v="124"/>
    <s v="Adam"/>
    <d v="2024-04-04T00:00:00"/>
    <m/>
    <m/>
    <m/>
    <x v="114"/>
    <n v="12"/>
    <n v="15"/>
    <n v="2024"/>
    <d v="2024-12-15T00:00:00"/>
    <x v="3"/>
    <x v="2"/>
    <x v="2"/>
    <x v="105"/>
    <x v="4"/>
    <x v="2"/>
    <n v="6"/>
    <b v="1"/>
    <x v="5"/>
    <x v="95"/>
    <x v="3"/>
    <x v="2"/>
    <x v="5"/>
    <x v="68"/>
    <n v="4.9000000000000004"/>
    <x v="1"/>
    <x v="0"/>
    <x v="122"/>
    <x v="1"/>
    <x v="1"/>
    <x v="3"/>
  </r>
  <r>
    <x v="125"/>
    <s v="Michelle"/>
    <d v="2024-01-12T00:00:00"/>
    <m/>
    <m/>
    <m/>
    <x v="84"/>
    <n v="12"/>
    <n v="15"/>
    <n v="2024"/>
    <d v="2024-12-15T00:00:00"/>
    <x v="3"/>
    <x v="1"/>
    <x v="1"/>
    <x v="106"/>
    <x v="5"/>
    <x v="0"/>
    <n v="3"/>
    <b v="0"/>
    <x v="110"/>
    <x v="17"/>
    <x v="1"/>
    <x v="1"/>
    <x v="4"/>
    <x v="3"/>
    <n v="4.9000000000000004"/>
    <x v="1"/>
    <x v="0"/>
    <x v="123"/>
    <x v="0"/>
    <x v="1"/>
    <x v="3"/>
  </r>
  <r>
    <x v="126"/>
    <s v="Marisa"/>
    <d v="2024-01-08T00:00:00"/>
    <m/>
    <m/>
    <m/>
    <x v="115"/>
    <n v="12"/>
    <n v="15"/>
    <n v="2024"/>
    <d v="2024-12-15T00:00:00"/>
    <x v="3"/>
    <x v="0"/>
    <x v="0"/>
    <x v="107"/>
    <x v="5"/>
    <x v="2"/>
    <n v="6"/>
    <b v="0"/>
    <x v="111"/>
    <x v="73"/>
    <x v="2"/>
    <x v="3"/>
    <x v="2"/>
    <x v="51"/>
    <n v="3.9"/>
    <x v="0"/>
    <x v="0"/>
    <x v="124"/>
    <x v="1"/>
    <x v="2"/>
    <x v="1"/>
  </r>
  <r>
    <x v="127"/>
    <s v="Alicia"/>
    <d v="2023-10-07T00:00:00"/>
    <m/>
    <m/>
    <m/>
    <x v="116"/>
    <n v="12"/>
    <n v="15"/>
    <n v="2024"/>
    <d v="2024-12-15T00:00:00"/>
    <x v="3"/>
    <x v="0"/>
    <x v="0"/>
    <x v="108"/>
    <x v="2"/>
    <x v="0"/>
    <n v="5"/>
    <b v="1"/>
    <x v="112"/>
    <x v="16"/>
    <x v="0"/>
    <x v="2"/>
    <x v="3"/>
    <x v="30"/>
    <n v="4.7"/>
    <x v="0"/>
    <x v="0"/>
    <x v="125"/>
    <x v="3"/>
    <x v="4"/>
    <x v="2"/>
  </r>
  <r>
    <x v="128"/>
    <s v="Lisa"/>
    <d v="2023-07-11T00:00:00"/>
    <m/>
    <m/>
    <m/>
    <x v="117"/>
    <n v="12"/>
    <n v="15"/>
    <n v="2024"/>
    <d v="2024-12-15T00:00:00"/>
    <x v="3"/>
    <x v="1"/>
    <x v="1"/>
    <x v="109"/>
    <x v="3"/>
    <x v="4"/>
    <n v="4"/>
    <b v="0"/>
    <x v="113"/>
    <x v="74"/>
    <x v="1"/>
    <x v="2"/>
    <x v="3"/>
    <x v="61"/>
    <n v="4.7"/>
    <x v="0"/>
    <x v="0"/>
    <x v="126"/>
    <x v="0"/>
    <x v="1"/>
    <x v="0"/>
  </r>
  <r>
    <x v="129"/>
    <s v="Robert"/>
    <d v="2023-06-11T00:00:00"/>
    <m/>
    <m/>
    <m/>
    <x v="118"/>
    <n v="12"/>
    <n v="15"/>
    <n v="2024"/>
    <d v="2024-12-15T00:00:00"/>
    <x v="3"/>
    <x v="0"/>
    <x v="0"/>
    <x v="110"/>
    <x v="6"/>
    <x v="2"/>
    <n v="3"/>
    <b v="1"/>
    <x v="114"/>
    <x v="96"/>
    <x v="1"/>
    <x v="1"/>
    <x v="3"/>
    <x v="3"/>
    <n v="4.3"/>
    <x v="1"/>
    <x v="0"/>
    <x v="127"/>
    <x v="1"/>
    <x v="3"/>
    <x v="0"/>
  </r>
  <r>
    <x v="130"/>
    <s v="Jamie"/>
    <d v="2023-06-06T00:00:00"/>
    <m/>
    <m/>
    <m/>
    <x v="119"/>
    <n v="12"/>
    <n v="15"/>
    <n v="2024"/>
    <d v="2024-12-15T00:00:00"/>
    <x v="3"/>
    <x v="2"/>
    <x v="2"/>
    <x v="29"/>
    <x v="4"/>
    <x v="1"/>
    <n v="4"/>
    <b v="1"/>
    <x v="115"/>
    <x v="19"/>
    <x v="0"/>
    <x v="2"/>
    <x v="1"/>
    <x v="52"/>
    <n v="3.7"/>
    <x v="1"/>
    <x v="0"/>
    <x v="128"/>
    <x v="2"/>
    <x v="3"/>
    <x v="0"/>
  </r>
  <r>
    <x v="131"/>
    <s v="Patrick"/>
    <d v="2023-03-04T00:00:00"/>
    <m/>
    <m/>
    <m/>
    <x v="120"/>
    <n v="12"/>
    <n v="15"/>
    <n v="2024"/>
    <d v="2024-12-15T00:00:00"/>
    <x v="3"/>
    <x v="0"/>
    <x v="0"/>
    <x v="111"/>
    <x v="5"/>
    <x v="1"/>
    <n v="2"/>
    <b v="1"/>
    <x v="116"/>
    <x v="86"/>
    <x v="0"/>
    <x v="2"/>
    <x v="0"/>
    <x v="69"/>
    <n v="4"/>
    <x v="1"/>
    <x v="0"/>
    <x v="129"/>
    <x v="2"/>
    <x v="3"/>
    <x v="3"/>
  </r>
  <r>
    <x v="132"/>
    <s v="Diana"/>
    <d v="2023-03-01T00:00:00"/>
    <m/>
    <m/>
    <m/>
    <x v="121"/>
    <n v="12"/>
    <n v="15"/>
    <n v="2024"/>
    <d v="2024-12-15T00:00:00"/>
    <x v="3"/>
    <x v="1"/>
    <x v="1"/>
    <x v="112"/>
    <x v="3"/>
    <x v="3"/>
    <n v="4"/>
    <b v="0"/>
    <x v="117"/>
    <x v="42"/>
    <x v="0"/>
    <x v="2"/>
    <x v="5"/>
    <x v="46"/>
    <n v="4.8"/>
    <x v="1"/>
    <x v="0"/>
    <x v="130"/>
    <x v="4"/>
    <x v="4"/>
    <x v="3"/>
  </r>
  <r>
    <x v="133"/>
    <s v="Angela"/>
    <d v="2023-02-01T00:00:00"/>
    <m/>
    <m/>
    <m/>
    <x v="64"/>
    <n v="12"/>
    <n v="15"/>
    <n v="2024"/>
    <d v="2024-12-15T00:00:00"/>
    <x v="3"/>
    <x v="2"/>
    <x v="2"/>
    <x v="113"/>
    <x v="6"/>
    <x v="0"/>
    <n v="3"/>
    <b v="0"/>
    <x v="118"/>
    <x v="97"/>
    <x v="0"/>
    <x v="0"/>
    <x v="0"/>
    <x v="70"/>
    <n v="3.3"/>
    <x v="1"/>
    <x v="0"/>
    <x v="131"/>
    <x v="1"/>
    <x v="0"/>
    <x v="3"/>
  </r>
  <r>
    <x v="134"/>
    <s v="Matthew"/>
    <n v="9"/>
    <n v="26"/>
    <n v="2024"/>
    <d v="2024-09-26T00:00:00"/>
    <x v="122"/>
    <n v="12"/>
    <n v="14"/>
    <n v="2024"/>
    <d v="2024-12-14T00:00:00"/>
    <x v="4"/>
    <x v="0"/>
    <x v="0"/>
    <x v="114"/>
    <x v="5"/>
    <x v="0"/>
    <n v="6"/>
    <b v="0"/>
    <x v="119"/>
    <x v="98"/>
    <x v="0"/>
    <x v="1"/>
    <x v="5"/>
    <x v="70"/>
    <n v="3.3"/>
    <x v="1"/>
    <x v="0"/>
    <x v="132"/>
    <x v="4"/>
    <x v="0"/>
    <x v="2"/>
  </r>
  <r>
    <x v="135"/>
    <s v="Joseph"/>
    <n v="9"/>
    <n v="19"/>
    <n v="2024"/>
    <d v="2024-09-19T00:00:00"/>
    <x v="123"/>
    <n v="12"/>
    <n v="14"/>
    <n v="2024"/>
    <d v="2024-12-14T00:00:00"/>
    <x v="4"/>
    <x v="0"/>
    <x v="0"/>
    <x v="115"/>
    <x v="5"/>
    <x v="2"/>
    <n v="4"/>
    <b v="0"/>
    <x v="99"/>
    <x v="99"/>
    <x v="5"/>
    <x v="2"/>
    <x v="2"/>
    <x v="53"/>
    <n v="4.7"/>
    <x v="0"/>
    <x v="0"/>
    <x v="133"/>
    <x v="1"/>
    <x v="0"/>
    <x v="2"/>
  </r>
  <r>
    <x v="136"/>
    <s v="Andrew"/>
    <n v="9"/>
    <n v="13"/>
    <n v="2023"/>
    <d v="2023-09-13T00:00:00"/>
    <x v="124"/>
    <n v="12"/>
    <n v="14"/>
    <n v="2024"/>
    <d v="2024-12-14T00:00:00"/>
    <x v="4"/>
    <x v="1"/>
    <x v="1"/>
    <x v="116"/>
    <x v="5"/>
    <x v="3"/>
    <n v="1"/>
    <b v="0"/>
    <x v="120"/>
    <x v="85"/>
    <x v="0"/>
    <x v="1"/>
    <x v="5"/>
    <x v="37"/>
    <n v="4.5"/>
    <x v="0"/>
    <x v="0"/>
    <x v="134"/>
    <x v="3"/>
    <x v="2"/>
    <x v="0"/>
  </r>
  <r>
    <x v="137"/>
    <s v="Robert"/>
    <n v="8"/>
    <n v="28"/>
    <n v="2023"/>
    <d v="2023-08-28T00:00:00"/>
    <x v="125"/>
    <n v="12"/>
    <n v="14"/>
    <n v="2024"/>
    <d v="2024-12-14T00:00:00"/>
    <x v="4"/>
    <x v="2"/>
    <x v="2"/>
    <x v="117"/>
    <x v="1"/>
    <x v="0"/>
    <n v="4"/>
    <b v="1"/>
    <x v="121"/>
    <x v="100"/>
    <x v="1"/>
    <x v="1"/>
    <x v="3"/>
    <x v="68"/>
    <n v="3.1"/>
    <x v="0"/>
    <x v="0"/>
    <x v="135"/>
    <x v="1"/>
    <x v="0"/>
    <x v="1"/>
  </r>
  <r>
    <x v="138"/>
    <s v="Carrie"/>
    <n v="8"/>
    <n v="21"/>
    <n v="2024"/>
    <d v="2024-08-21T00:00:00"/>
    <x v="126"/>
    <n v="12"/>
    <n v="14"/>
    <n v="2024"/>
    <d v="2024-12-14T00:00:00"/>
    <x v="4"/>
    <x v="1"/>
    <x v="1"/>
    <x v="118"/>
    <x v="0"/>
    <x v="1"/>
    <n v="3"/>
    <b v="1"/>
    <x v="122"/>
    <x v="76"/>
    <x v="5"/>
    <x v="0"/>
    <x v="2"/>
    <x v="71"/>
    <n v="3.3"/>
    <x v="1"/>
    <x v="0"/>
    <x v="136"/>
    <x v="3"/>
    <x v="2"/>
    <x v="1"/>
  </r>
  <r>
    <x v="139"/>
    <s v="Wayne"/>
    <n v="8"/>
    <n v="20"/>
    <n v="2023"/>
    <d v="2023-08-20T00:00:00"/>
    <x v="127"/>
    <n v="12"/>
    <n v="14"/>
    <n v="2024"/>
    <d v="2024-12-14T00:00:00"/>
    <x v="4"/>
    <x v="2"/>
    <x v="2"/>
    <x v="119"/>
    <x v="3"/>
    <x v="1"/>
    <n v="1"/>
    <b v="0"/>
    <x v="123"/>
    <x v="101"/>
    <x v="0"/>
    <x v="0"/>
    <x v="3"/>
    <x v="54"/>
    <n v="4.0999999999999996"/>
    <x v="0"/>
    <x v="0"/>
    <x v="137"/>
    <x v="3"/>
    <x v="0"/>
    <x v="1"/>
  </r>
  <r>
    <x v="140"/>
    <s v="Stephen"/>
    <n v="7"/>
    <n v="28"/>
    <n v="2023"/>
    <d v="2023-07-28T00:00:00"/>
    <x v="128"/>
    <n v="12"/>
    <n v="14"/>
    <n v="2024"/>
    <d v="2024-12-14T00:00:00"/>
    <x v="4"/>
    <x v="2"/>
    <x v="2"/>
    <x v="59"/>
    <x v="2"/>
    <x v="1"/>
    <n v="4"/>
    <b v="0"/>
    <x v="124"/>
    <x v="78"/>
    <x v="2"/>
    <x v="3"/>
    <x v="2"/>
    <x v="72"/>
    <n v="4.0999999999999996"/>
    <x v="1"/>
    <x v="0"/>
    <x v="138"/>
    <x v="2"/>
    <x v="4"/>
    <x v="0"/>
  </r>
  <r>
    <x v="141"/>
    <s v="Victor"/>
    <n v="6"/>
    <n v="24"/>
    <n v="2023"/>
    <d v="2023-06-24T00:00:00"/>
    <x v="129"/>
    <n v="12"/>
    <n v="14"/>
    <n v="2024"/>
    <d v="2024-12-14T00:00:00"/>
    <x v="4"/>
    <x v="0"/>
    <x v="0"/>
    <x v="106"/>
    <x v="3"/>
    <x v="0"/>
    <n v="3"/>
    <b v="0"/>
    <x v="125"/>
    <x v="102"/>
    <x v="4"/>
    <x v="1"/>
    <x v="3"/>
    <x v="70"/>
    <n v="3.8"/>
    <x v="1"/>
    <x v="0"/>
    <x v="139"/>
    <x v="3"/>
    <x v="1"/>
    <x v="1"/>
  </r>
  <r>
    <x v="142"/>
    <s v="Ashley"/>
    <n v="6"/>
    <n v="14"/>
    <n v="2023"/>
    <d v="2023-06-14T00:00:00"/>
    <x v="130"/>
    <n v="12"/>
    <n v="14"/>
    <n v="2024"/>
    <d v="2024-12-14T00:00:00"/>
    <x v="4"/>
    <x v="0"/>
    <x v="0"/>
    <x v="120"/>
    <x v="1"/>
    <x v="2"/>
    <n v="4"/>
    <b v="1"/>
    <x v="126"/>
    <x v="103"/>
    <x v="6"/>
    <x v="2"/>
    <x v="3"/>
    <x v="10"/>
    <n v="4.5"/>
    <x v="1"/>
    <x v="0"/>
    <x v="140"/>
    <x v="4"/>
    <x v="4"/>
    <x v="0"/>
  </r>
  <r>
    <x v="143"/>
    <s v="Olivia"/>
    <n v="5"/>
    <n v="31"/>
    <n v="2024"/>
    <d v="2024-05-31T00:00:00"/>
    <x v="131"/>
    <n v="12"/>
    <n v="14"/>
    <n v="2024"/>
    <d v="2024-12-14T00:00:00"/>
    <x v="4"/>
    <x v="1"/>
    <x v="1"/>
    <x v="121"/>
    <x v="3"/>
    <x v="3"/>
    <n v="1"/>
    <b v="1"/>
    <x v="127"/>
    <x v="93"/>
    <x v="2"/>
    <x v="0"/>
    <x v="3"/>
    <x v="73"/>
    <n v="3.7"/>
    <x v="0"/>
    <x v="0"/>
    <x v="141"/>
    <x v="4"/>
    <x v="0"/>
    <x v="0"/>
  </r>
  <r>
    <x v="144"/>
    <s v="Stephanie"/>
    <n v="5"/>
    <n v="30"/>
    <n v="2023"/>
    <d v="2023-05-30T00:00:00"/>
    <x v="132"/>
    <n v="12"/>
    <n v="14"/>
    <n v="2024"/>
    <d v="2024-12-14T00:00:00"/>
    <x v="4"/>
    <x v="0"/>
    <x v="0"/>
    <x v="122"/>
    <x v="3"/>
    <x v="3"/>
    <n v="5"/>
    <b v="1"/>
    <x v="128"/>
    <x v="101"/>
    <x v="4"/>
    <x v="3"/>
    <x v="2"/>
    <x v="74"/>
    <n v="3"/>
    <x v="0"/>
    <x v="0"/>
    <x v="142"/>
    <x v="2"/>
    <x v="4"/>
    <x v="1"/>
  </r>
  <r>
    <x v="145"/>
    <s v="Dawn"/>
    <n v="5"/>
    <n v="28"/>
    <n v="2023"/>
    <d v="2023-05-28T00:00:00"/>
    <x v="97"/>
    <n v="12"/>
    <n v="14"/>
    <n v="2024"/>
    <d v="2024-12-14T00:00:00"/>
    <x v="4"/>
    <x v="2"/>
    <x v="2"/>
    <x v="123"/>
    <x v="0"/>
    <x v="0"/>
    <n v="2"/>
    <b v="1"/>
    <x v="129"/>
    <x v="104"/>
    <x v="2"/>
    <x v="2"/>
    <x v="1"/>
    <x v="11"/>
    <n v="3.9"/>
    <x v="1"/>
    <x v="0"/>
    <x v="143"/>
    <x v="1"/>
    <x v="3"/>
    <x v="0"/>
  </r>
  <r>
    <x v="146"/>
    <s v="Jessica"/>
    <n v="5"/>
    <n v="19"/>
    <n v="2024"/>
    <d v="2024-05-19T00:00:00"/>
    <x v="133"/>
    <n v="12"/>
    <n v="14"/>
    <n v="2024"/>
    <d v="2024-12-14T00:00:00"/>
    <x v="4"/>
    <x v="0"/>
    <x v="0"/>
    <x v="124"/>
    <x v="3"/>
    <x v="2"/>
    <n v="1"/>
    <b v="0"/>
    <x v="130"/>
    <x v="29"/>
    <x v="5"/>
    <x v="2"/>
    <x v="3"/>
    <x v="75"/>
    <n v="3.3"/>
    <x v="1"/>
    <x v="0"/>
    <x v="144"/>
    <x v="4"/>
    <x v="3"/>
    <x v="1"/>
  </r>
  <r>
    <x v="147"/>
    <s v="Judy"/>
    <n v="5"/>
    <n v="18"/>
    <n v="2024"/>
    <d v="2024-05-18T00:00:00"/>
    <x v="134"/>
    <n v="12"/>
    <n v="14"/>
    <n v="2024"/>
    <d v="2024-12-14T00:00:00"/>
    <x v="4"/>
    <x v="1"/>
    <x v="1"/>
    <x v="98"/>
    <x v="2"/>
    <x v="0"/>
    <n v="5"/>
    <b v="0"/>
    <x v="131"/>
    <x v="44"/>
    <x v="0"/>
    <x v="2"/>
    <x v="2"/>
    <x v="42"/>
    <n v="3.4"/>
    <x v="0"/>
    <x v="0"/>
    <x v="145"/>
    <x v="4"/>
    <x v="3"/>
    <x v="0"/>
  </r>
  <r>
    <x v="148"/>
    <s v="Emily"/>
    <n v="5"/>
    <n v="18"/>
    <n v="2023"/>
    <d v="2023-05-18T00:00:00"/>
    <x v="135"/>
    <n v="12"/>
    <n v="14"/>
    <n v="2024"/>
    <d v="2024-12-14T00:00:00"/>
    <x v="4"/>
    <x v="1"/>
    <x v="1"/>
    <x v="107"/>
    <x v="3"/>
    <x v="0"/>
    <n v="2"/>
    <b v="1"/>
    <x v="132"/>
    <x v="57"/>
    <x v="2"/>
    <x v="3"/>
    <x v="4"/>
    <x v="76"/>
    <n v="4.5"/>
    <x v="1"/>
    <x v="0"/>
    <x v="146"/>
    <x v="1"/>
    <x v="2"/>
    <x v="3"/>
  </r>
  <r>
    <x v="149"/>
    <s v="Kevin"/>
    <n v="4"/>
    <n v="17"/>
    <n v="2023"/>
    <d v="2023-04-17T00:00:00"/>
    <x v="38"/>
    <n v="12"/>
    <n v="14"/>
    <n v="2024"/>
    <d v="2024-12-14T00:00:00"/>
    <x v="4"/>
    <x v="2"/>
    <x v="2"/>
    <x v="125"/>
    <x v="3"/>
    <x v="1"/>
    <n v="3"/>
    <b v="0"/>
    <x v="133"/>
    <x v="18"/>
    <x v="0"/>
    <x v="2"/>
    <x v="0"/>
    <x v="16"/>
    <n v="3.4"/>
    <x v="1"/>
    <x v="0"/>
    <x v="147"/>
    <x v="2"/>
    <x v="0"/>
    <x v="2"/>
  </r>
  <r>
    <x v="150"/>
    <s v="Cassandra"/>
    <n v="3"/>
    <n v="29"/>
    <n v="2023"/>
    <d v="2023-03-29T00:00:00"/>
    <x v="136"/>
    <n v="12"/>
    <n v="14"/>
    <n v="2024"/>
    <d v="2024-12-14T00:00:00"/>
    <x v="4"/>
    <x v="0"/>
    <x v="0"/>
    <x v="126"/>
    <x v="6"/>
    <x v="0"/>
    <n v="1"/>
    <b v="0"/>
    <x v="134"/>
    <x v="45"/>
    <x v="4"/>
    <x v="0"/>
    <x v="0"/>
    <x v="59"/>
    <n v="4.8"/>
    <x v="1"/>
    <x v="0"/>
    <x v="148"/>
    <x v="2"/>
    <x v="0"/>
    <x v="1"/>
  </r>
  <r>
    <x v="151"/>
    <s v="Jonathan"/>
    <n v="2"/>
    <n v="27"/>
    <n v="2024"/>
    <d v="2024-02-27T00:00:00"/>
    <x v="137"/>
    <n v="12"/>
    <n v="14"/>
    <n v="2024"/>
    <d v="2024-12-14T00:00:00"/>
    <x v="4"/>
    <x v="2"/>
    <x v="2"/>
    <x v="127"/>
    <x v="6"/>
    <x v="0"/>
    <n v="2"/>
    <b v="1"/>
    <x v="135"/>
    <x v="105"/>
    <x v="0"/>
    <x v="1"/>
    <x v="1"/>
    <x v="75"/>
    <n v="3.4"/>
    <x v="0"/>
    <x v="0"/>
    <x v="149"/>
    <x v="1"/>
    <x v="4"/>
    <x v="3"/>
  </r>
  <r>
    <x v="152"/>
    <s v="Christopher"/>
    <n v="2"/>
    <n v="26"/>
    <n v="2024"/>
    <d v="2024-02-26T00:00:00"/>
    <x v="44"/>
    <n v="12"/>
    <n v="14"/>
    <n v="2024"/>
    <d v="2024-12-14T00:00:00"/>
    <x v="4"/>
    <x v="1"/>
    <x v="1"/>
    <x v="39"/>
    <x v="6"/>
    <x v="4"/>
    <n v="4"/>
    <b v="0"/>
    <x v="136"/>
    <x v="48"/>
    <x v="5"/>
    <x v="3"/>
    <x v="1"/>
    <x v="10"/>
    <n v="4"/>
    <x v="1"/>
    <x v="0"/>
    <x v="150"/>
    <x v="3"/>
    <x v="2"/>
    <x v="1"/>
  </r>
  <r>
    <x v="153"/>
    <s v="James"/>
    <n v="2"/>
    <n v="24"/>
    <n v="2024"/>
    <d v="2024-02-24T00:00:00"/>
    <x v="45"/>
    <n v="12"/>
    <n v="14"/>
    <n v="2024"/>
    <d v="2024-12-14T00:00:00"/>
    <x v="4"/>
    <x v="1"/>
    <x v="1"/>
    <x v="128"/>
    <x v="1"/>
    <x v="4"/>
    <n v="6"/>
    <b v="1"/>
    <x v="137"/>
    <x v="75"/>
    <x v="1"/>
    <x v="2"/>
    <x v="4"/>
    <x v="33"/>
    <n v="3.8"/>
    <x v="0"/>
    <x v="0"/>
    <x v="151"/>
    <x v="2"/>
    <x v="0"/>
    <x v="3"/>
  </r>
  <r>
    <x v="154"/>
    <s v="Joseph"/>
    <n v="2"/>
    <n v="20"/>
    <n v="2024"/>
    <d v="2024-02-20T00:00:00"/>
    <x v="138"/>
    <n v="12"/>
    <n v="14"/>
    <n v="2024"/>
    <d v="2024-12-14T00:00:00"/>
    <x v="4"/>
    <x v="1"/>
    <x v="1"/>
    <x v="92"/>
    <x v="5"/>
    <x v="0"/>
    <n v="1"/>
    <b v="0"/>
    <x v="138"/>
    <x v="66"/>
    <x v="5"/>
    <x v="0"/>
    <x v="3"/>
    <x v="77"/>
    <n v="4.2"/>
    <x v="1"/>
    <x v="0"/>
    <x v="152"/>
    <x v="2"/>
    <x v="4"/>
    <x v="2"/>
  </r>
  <r>
    <x v="155"/>
    <s v="Tommy"/>
    <n v="2"/>
    <n v="19"/>
    <n v="2024"/>
    <d v="2024-02-19T00:00:00"/>
    <x v="139"/>
    <n v="12"/>
    <n v="14"/>
    <n v="2024"/>
    <d v="2024-12-14T00:00:00"/>
    <x v="4"/>
    <x v="1"/>
    <x v="1"/>
    <x v="129"/>
    <x v="3"/>
    <x v="2"/>
    <n v="5"/>
    <b v="0"/>
    <x v="139"/>
    <x v="106"/>
    <x v="5"/>
    <x v="3"/>
    <x v="0"/>
    <x v="39"/>
    <n v="4.9000000000000004"/>
    <x v="1"/>
    <x v="0"/>
    <x v="153"/>
    <x v="2"/>
    <x v="0"/>
    <x v="1"/>
  </r>
  <r>
    <x v="156"/>
    <s v="Tina"/>
    <n v="11"/>
    <n v="30"/>
    <n v="2023"/>
    <d v="2023-11-30T00:00:00"/>
    <x v="103"/>
    <n v="12"/>
    <n v="14"/>
    <n v="2024"/>
    <d v="2024-12-14T00:00:00"/>
    <x v="4"/>
    <x v="2"/>
    <x v="2"/>
    <x v="54"/>
    <x v="2"/>
    <x v="3"/>
    <n v="4"/>
    <b v="0"/>
    <x v="50"/>
    <x v="16"/>
    <x v="1"/>
    <x v="2"/>
    <x v="2"/>
    <x v="68"/>
    <n v="4.7"/>
    <x v="0"/>
    <x v="0"/>
    <x v="154"/>
    <x v="1"/>
    <x v="1"/>
    <x v="1"/>
  </r>
  <r>
    <x v="157"/>
    <s v="Eric"/>
    <n v="11"/>
    <n v="30"/>
    <n v="2023"/>
    <d v="2023-11-30T00:00:00"/>
    <x v="103"/>
    <n v="12"/>
    <n v="14"/>
    <n v="2024"/>
    <d v="2024-12-14T00:00:00"/>
    <x v="4"/>
    <x v="2"/>
    <x v="2"/>
    <x v="130"/>
    <x v="6"/>
    <x v="2"/>
    <n v="6"/>
    <b v="1"/>
    <x v="140"/>
    <x v="107"/>
    <x v="3"/>
    <x v="0"/>
    <x v="4"/>
    <x v="63"/>
    <n v="4.5"/>
    <x v="1"/>
    <x v="0"/>
    <x v="155"/>
    <x v="1"/>
    <x v="1"/>
    <x v="3"/>
  </r>
  <r>
    <x v="158"/>
    <s v="Destiny"/>
    <n v="11"/>
    <n v="24"/>
    <n v="2024"/>
    <d v="2024-11-24T00:00:00"/>
    <x v="140"/>
    <n v="12"/>
    <n v="14"/>
    <n v="2024"/>
    <d v="2024-12-14T00:00:00"/>
    <x v="4"/>
    <x v="1"/>
    <x v="1"/>
    <x v="131"/>
    <x v="3"/>
    <x v="4"/>
    <n v="2"/>
    <b v="1"/>
    <x v="141"/>
    <x v="108"/>
    <x v="1"/>
    <x v="3"/>
    <x v="2"/>
    <x v="42"/>
    <n v="3.6"/>
    <x v="0"/>
    <x v="0"/>
    <x v="156"/>
    <x v="0"/>
    <x v="4"/>
    <x v="0"/>
  </r>
  <r>
    <x v="159"/>
    <s v="Jeremiah"/>
    <n v="11"/>
    <n v="19"/>
    <n v="2023"/>
    <d v="2023-11-19T00:00:00"/>
    <x v="14"/>
    <n v="12"/>
    <n v="14"/>
    <n v="2024"/>
    <d v="2024-12-14T00:00:00"/>
    <x v="4"/>
    <x v="2"/>
    <x v="2"/>
    <x v="132"/>
    <x v="3"/>
    <x v="2"/>
    <n v="5"/>
    <b v="1"/>
    <x v="142"/>
    <x v="109"/>
    <x v="6"/>
    <x v="2"/>
    <x v="2"/>
    <x v="50"/>
    <n v="3.3"/>
    <x v="0"/>
    <x v="0"/>
    <x v="157"/>
    <x v="4"/>
    <x v="4"/>
    <x v="0"/>
  </r>
  <r>
    <x v="160"/>
    <s v="Andrew"/>
    <n v="1"/>
    <n v="16"/>
    <n v="2024"/>
    <d v="2024-01-16T00:00:00"/>
    <x v="141"/>
    <n v="12"/>
    <n v="14"/>
    <n v="2024"/>
    <d v="2024-12-14T00:00:00"/>
    <x v="4"/>
    <x v="1"/>
    <x v="1"/>
    <x v="6"/>
    <x v="5"/>
    <x v="2"/>
    <n v="3"/>
    <b v="1"/>
    <x v="143"/>
    <x v="110"/>
    <x v="0"/>
    <x v="3"/>
    <x v="1"/>
    <x v="78"/>
    <n v="3.7"/>
    <x v="1"/>
    <x v="0"/>
    <x v="158"/>
    <x v="2"/>
    <x v="2"/>
    <x v="2"/>
  </r>
  <r>
    <x v="161"/>
    <s v="Samuel"/>
    <n v="1"/>
    <n v="16"/>
    <n v="2023"/>
    <d v="2023-01-16T00:00:00"/>
    <x v="110"/>
    <n v="12"/>
    <n v="14"/>
    <n v="2024"/>
    <d v="2024-12-14T00:00:00"/>
    <x v="4"/>
    <x v="1"/>
    <x v="1"/>
    <x v="133"/>
    <x v="1"/>
    <x v="4"/>
    <n v="1"/>
    <b v="0"/>
    <x v="144"/>
    <x v="4"/>
    <x v="6"/>
    <x v="3"/>
    <x v="4"/>
    <x v="79"/>
    <n v="3.6"/>
    <x v="0"/>
    <x v="0"/>
    <x v="159"/>
    <x v="4"/>
    <x v="2"/>
    <x v="1"/>
  </r>
  <r>
    <x v="162"/>
    <s v="Juan"/>
    <d v="2024-05-11T00:00:00"/>
    <m/>
    <m/>
    <m/>
    <x v="142"/>
    <n v="12"/>
    <n v="14"/>
    <n v="2024"/>
    <d v="2024-12-14T00:00:00"/>
    <x v="4"/>
    <x v="1"/>
    <x v="1"/>
    <x v="134"/>
    <x v="6"/>
    <x v="4"/>
    <n v="6"/>
    <b v="1"/>
    <x v="145"/>
    <x v="110"/>
    <x v="0"/>
    <x v="3"/>
    <x v="3"/>
    <x v="80"/>
    <n v="3.5"/>
    <x v="0"/>
    <x v="0"/>
    <x v="160"/>
    <x v="3"/>
    <x v="3"/>
    <x v="3"/>
  </r>
  <r>
    <x v="163"/>
    <s v="John"/>
    <d v="2024-04-07T00:00:00"/>
    <m/>
    <m/>
    <m/>
    <x v="143"/>
    <n v="12"/>
    <n v="14"/>
    <n v="2024"/>
    <d v="2024-12-14T00:00:00"/>
    <x v="4"/>
    <x v="2"/>
    <x v="2"/>
    <x v="135"/>
    <x v="0"/>
    <x v="4"/>
    <n v="1"/>
    <b v="1"/>
    <x v="146"/>
    <x v="51"/>
    <x v="1"/>
    <x v="2"/>
    <x v="5"/>
    <x v="81"/>
    <n v="4.0999999999999996"/>
    <x v="1"/>
    <x v="0"/>
    <x v="161"/>
    <x v="3"/>
    <x v="0"/>
    <x v="3"/>
  </r>
  <r>
    <x v="164"/>
    <s v="Jonathan"/>
    <d v="2023-12-11T00:00:00"/>
    <m/>
    <m/>
    <m/>
    <x v="144"/>
    <n v="12"/>
    <n v="14"/>
    <n v="2024"/>
    <d v="2024-12-14T00:00:00"/>
    <x v="4"/>
    <x v="1"/>
    <x v="1"/>
    <x v="37"/>
    <x v="6"/>
    <x v="0"/>
    <n v="6"/>
    <b v="0"/>
    <x v="147"/>
    <x v="111"/>
    <x v="0"/>
    <x v="2"/>
    <x v="1"/>
    <x v="43"/>
    <n v="4.2"/>
    <x v="1"/>
    <x v="0"/>
    <x v="162"/>
    <x v="3"/>
    <x v="3"/>
    <x v="1"/>
  </r>
  <r>
    <x v="165"/>
    <s v="Scott"/>
    <d v="2023-12-11T00:00:00"/>
    <m/>
    <m/>
    <m/>
    <x v="144"/>
    <n v="12"/>
    <n v="14"/>
    <n v="2024"/>
    <d v="2024-12-14T00:00:00"/>
    <x v="4"/>
    <x v="2"/>
    <x v="2"/>
    <x v="136"/>
    <x v="6"/>
    <x v="2"/>
    <n v="6"/>
    <b v="1"/>
    <x v="148"/>
    <x v="112"/>
    <x v="6"/>
    <x v="0"/>
    <x v="5"/>
    <x v="23"/>
    <n v="4"/>
    <x v="0"/>
    <x v="0"/>
    <x v="163"/>
    <x v="1"/>
    <x v="4"/>
    <x v="2"/>
  </r>
  <r>
    <x v="166"/>
    <s v="Diana"/>
    <d v="2023-12-05T00:00:00"/>
    <m/>
    <m/>
    <m/>
    <x v="145"/>
    <n v="12"/>
    <n v="14"/>
    <n v="2024"/>
    <d v="2024-12-14T00:00:00"/>
    <x v="4"/>
    <x v="2"/>
    <x v="2"/>
    <x v="62"/>
    <x v="3"/>
    <x v="4"/>
    <n v="5"/>
    <b v="0"/>
    <x v="149"/>
    <x v="71"/>
    <x v="2"/>
    <x v="3"/>
    <x v="1"/>
    <x v="82"/>
    <n v="3.7"/>
    <x v="1"/>
    <x v="0"/>
    <x v="164"/>
    <x v="2"/>
    <x v="3"/>
    <x v="0"/>
  </r>
  <r>
    <x v="167"/>
    <s v="Ryan"/>
    <d v="2023-08-03T00:00:00"/>
    <m/>
    <m/>
    <m/>
    <x v="146"/>
    <n v="12"/>
    <n v="14"/>
    <n v="2024"/>
    <d v="2024-12-14T00:00:00"/>
    <x v="4"/>
    <x v="0"/>
    <x v="0"/>
    <x v="137"/>
    <x v="4"/>
    <x v="2"/>
    <n v="5"/>
    <b v="1"/>
    <x v="150"/>
    <x v="113"/>
    <x v="6"/>
    <x v="2"/>
    <x v="5"/>
    <x v="31"/>
    <n v="4"/>
    <x v="1"/>
    <x v="0"/>
    <x v="165"/>
    <x v="3"/>
    <x v="0"/>
    <x v="0"/>
  </r>
  <r>
    <x v="168"/>
    <s v="Erica"/>
    <d v="2023-07-07T00:00:00"/>
    <m/>
    <m/>
    <m/>
    <x v="147"/>
    <n v="12"/>
    <n v="14"/>
    <n v="2024"/>
    <d v="2024-12-14T00:00:00"/>
    <x v="4"/>
    <x v="1"/>
    <x v="1"/>
    <x v="125"/>
    <x v="1"/>
    <x v="0"/>
    <n v="1"/>
    <b v="0"/>
    <x v="151"/>
    <x v="114"/>
    <x v="1"/>
    <x v="1"/>
    <x v="3"/>
    <x v="39"/>
    <n v="4.5999999999999996"/>
    <x v="1"/>
    <x v="0"/>
    <x v="166"/>
    <x v="3"/>
    <x v="2"/>
    <x v="0"/>
  </r>
  <r>
    <x v="169"/>
    <s v="Stacy"/>
    <d v="2023-06-11T00:00:00"/>
    <m/>
    <m/>
    <m/>
    <x v="118"/>
    <n v="12"/>
    <n v="14"/>
    <n v="2024"/>
    <d v="2024-12-14T00:00:00"/>
    <x v="4"/>
    <x v="2"/>
    <x v="2"/>
    <x v="138"/>
    <x v="1"/>
    <x v="0"/>
    <n v="4"/>
    <b v="1"/>
    <x v="152"/>
    <x v="115"/>
    <x v="6"/>
    <x v="3"/>
    <x v="3"/>
    <x v="31"/>
    <n v="4.7"/>
    <x v="0"/>
    <x v="0"/>
    <x v="167"/>
    <x v="0"/>
    <x v="2"/>
    <x v="3"/>
  </r>
  <r>
    <x v="170"/>
    <s v="Jennifer"/>
    <d v="2023-04-04T00:00:00"/>
    <m/>
    <m/>
    <m/>
    <x v="148"/>
    <n v="12"/>
    <n v="14"/>
    <n v="2024"/>
    <d v="2024-12-14T00:00:00"/>
    <x v="4"/>
    <x v="0"/>
    <x v="0"/>
    <x v="139"/>
    <x v="5"/>
    <x v="2"/>
    <n v="2"/>
    <b v="1"/>
    <x v="153"/>
    <x v="52"/>
    <x v="3"/>
    <x v="3"/>
    <x v="3"/>
    <x v="7"/>
    <n v="3.4"/>
    <x v="1"/>
    <x v="0"/>
    <x v="168"/>
    <x v="4"/>
    <x v="1"/>
    <x v="3"/>
  </r>
  <r>
    <x v="171"/>
    <s v="Linda"/>
    <d v="2023-02-12T00:00:00"/>
    <m/>
    <m/>
    <m/>
    <x v="149"/>
    <n v="12"/>
    <n v="14"/>
    <n v="2024"/>
    <d v="2024-12-14T00:00:00"/>
    <x v="4"/>
    <x v="0"/>
    <x v="0"/>
    <x v="90"/>
    <x v="4"/>
    <x v="2"/>
    <n v="4"/>
    <b v="1"/>
    <x v="106"/>
    <x v="116"/>
    <x v="0"/>
    <x v="1"/>
    <x v="2"/>
    <x v="83"/>
    <n v="3.2"/>
    <x v="1"/>
    <x v="0"/>
    <x v="169"/>
    <x v="0"/>
    <x v="2"/>
    <x v="0"/>
  </r>
  <r>
    <x v="172"/>
    <s v="Robert"/>
    <d v="2023-02-08T00:00:00"/>
    <m/>
    <m/>
    <m/>
    <x v="150"/>
    <n v="12"/>
    <n v="14"/>
    <n v="2024"/>
    <d v="2024-12-14T00:00:00"/>
    <x v="4"/>
    <x v="2"/>
    <x v="2"/>
    <x v="4"/>
    <x v="3"/>
    <x v="4"/>
    <n v="5"/>
    <b v="0"/>
    <x v="154"/>
    <x v="30"/>
    <x v="1"/>
    <x v="0"/>
    <x v="1"/>
    <x v="75"/>
    <n v="3.1"/>
    <x v="1"/>
    <x v="0"/>
    <x v="170"/>
    <x v="2"/>
    <x v="4"/>
    <x v="0"/>
  </r>
  <r>
    <x v="173"/>
    <s v="Alexandra"/>
    <d v="2023-02-04T00:00:00"/>
    <m/>
    <m/>
    <m/>
    <x v="151"/>
    <n v="12"/>
    <n v="14"/>
    <n v="2024"/>
    <d v="2024-12-14T00:00:00"/>
    <x v="4"/>
    <x v="1"/>
    <x v="1"/>
    <x v="140"/>
    <x v="0"/>
    <x v="3"/>
    <n v="6"/>
    <b v="0"/>
    <x v="155"/>
    <x v="98"/>
    <x v="2"/>
    <x v="3"/>
    <x v="5"/>
    <x v="28"/>
    <n v="4.5999999999999996"/>
    <x v="0"/>
    <x v="0"/>
    <x v="171"/>
    <x v="2"/>
    <x v="1"/>
    <x v="2"/>
  </r>
  <r>
    <x v="174"/>
    <s v="Joel"/>
    <n v="9"/>
    <n v="24"/>
    <n v="2024"/>
    <d v="2024-09-24T00:00:00"/>
    <x v="0"/>
    <n v="12"/>
    <n v="13"/>
    <n v="2024"/>
    <d v="2024-12-13T00:00:00"/>
    <x v="5"/>
    <x v="1"/>
    <x v="1"/>
    <x v="80"/>
    <x v="4"/>
    <x v="3"/>
    <n v="3"/>
    <b v="0"/>
    <x v="156"/>
    <x v="117"/>
    <x v="2"/>
    <x v="0"/>
    <x v="1"/>
    <x v="7"/>
    <n v="3.3"/>
    <x v="1"/>
    <x v="0"/>
    <x v="172"/>
    <x v="2"/>
    <x v="1"/>
    <x v="2"/>
  </r>
  <r>
    <x v="175"/>
    <s v="Angela"/>
    <n v="9"/>
    <n v="22"/>
    <n v="2023"/>
    <d v="2023-09-22T00:00:00"/>
    <x v="152"/>
    <n v="12"/>
    <n v="13"/>
    <n v="2024"/>
    <d v="2024-12-13T00:00:00"/>
    <x v="5"/>
    <x v="1"/>
    <x v="1"/>
    <x v="141"/>
    <x v="1"/>
    <x v="1"/>
    <n v="5"/>
    <b v="1"/>
    <x v="48"/>
    <x v="118"/>
    <x v="1"/>
    <x v="3"/>
    <x v="3"/>
    <x v="2"/>
    <n v="4.9000000000000004"/>
    <x v="1"/>
    <x v="0"/>
    <x v="173"/>
    <x v="2"/>
    <x v="3"/>
    <x v="2"/>
  </r>
  <r>
    <x v="176"/>
    <s v="Stacey"/>
    <n v="9"/>
    <n v="18"/>
    <n v="2024"/>
    <d v="2024-09-18T00:00:00"/>
    <x v="153"/>
    <n v="12"/>
    <n v="13"/>
    <n v="2024"/>
    <d v="2024-12-13T00:00:00"/>
    <x v="5"/>
    <x v="0"/>
    <x v="0"/>
    <x v="97"/>
    <x v="2"/>
    <x v="2"/>
    <n v="6"/>
    <b v="1"/>
    <x v="157"/>
    <x v="119"/>
    <x v="2"/>
    <x v="0"/>
    <x v="1"/>
    <x v="84"/>
    <n v="4.8"/>
    <x v="1"/>
    <x v="0"/>
    <x v="174"/>
    <x v="3"/>
    <x v="0"/>
    <x v="3"/>
  </r>
  <r>
    <x v="177"/>
    <s v="Derrick"/>
    <n v="9"/>
    <n v="15"/>
    <n v="2023"/>
    <d v="2023-09-15T00:00:00"/>
    <x v="154"/>
    <n v="12"/>
    <n v="13"/>
    <n v="2024"/>
    <d v="2024-12-13T00:00:00"/>
    <x v="5"/>
    <x v="2"/>
    <x v="2"/>
    <x v="57"/>
    <x v="2"/>
    <x v="0"/>
    <n v="6"/>
    <b v="0"/>
    <x v="158"/>
    <x v="44"/>
    <x v="6"/>
    <x v="2"/>
    <x v="0"/>
    <x v="53"/>
    <n v="4"/>
    <x v="0"/>
    <x v="0"/>
    <x v="175"/>
    <x v="4"/>
    <x v="3"/>
    <x v="2"/>
  </r>
  <r>
    <x v="178"/>
    <s v="Justin"/>
    <n v="6"/>
    <n v="23"/>
    <n v="2023"/>
    <d v="2023-06-23T00:00:00"/>
    <x v="155"/>
    <n v="12"/>
    <n v="13"/>
    <n v="2024"/>
    <d v="2024-12-13T00:00:00"/>
    <x v="5"/>
    <x v="0"/>
    <x v="0"/>
    <x v="142"/>
    <x v="1"/>
    <x v="3"/>
    <n v="1"/>
    <b v="1"/>
    <x v="138"/>
    <x v="70"/>
    <x v="3"/>
    <x v="3"/>
    <x v="0"/>
    <x v="45"/>
    <n v="4.7"/>
    <x v="1"/>
    <x v="0"/>
    <x v="176"/>
    <x v="3"/>
    <x v="2"/>
    <x v="1"/>
  </r>
  <r>
    <x v="179"/>
    <s v="Jeffrey"/>
    <n v="6"/>
    <n v="20"/>
    <n v="2024"/>
    <d v="2024-06-20T00:00:00"/>
    <x v="156"/>
    <n v="12"/>
    <n v="13"/>
    <n v="2024"/>
    <d v="2024-12-13T00:00:00"/>
    <x v="5"/>
    <x v="2"/>
    <x v="2"/>
    <x v="143"/>
    <x v="5"/>
    <x v="0"/>
    <n v="3"/>
    <b v="0"/>
    <x v="159"/>
    <x v="82"/>
    <x v="1"/>
    <x v="0"/>
    <x v="0"/>
    <x v="7"/>
    <n v="4.0999999999999996"/>
    <x v="1"/>
    <x v="0"/>
    <x v="177"/>
    <x v="3"/>
    <x v="4"/>
    <x v="0"/>
  </r>
  <r>
    <x v="180"/>
    <s v="Jennifer"/>
    <n v="5"/>
    <n v="18"/>
    <n v="2024"/>
    <d v="2024-05-18T00:00:00"/>
    <x v="134"/>
    <n v="12"/>
    <n v="13"/>
    <n v="2024"/>
    <d v="2024-12-13T00:00:00"/>
    <x v="5"/>
    <x v="0"/>
    <x v="0"/>
    <x v="144"/>
    <x v="0"/>
    <x v="1"/>
    <n v="3"/>
    <b v="1"/>
    <x v="160"/>
    <x v="48"/>
    <x v="2"/>
    <x v="3"/>
    <x v="2"/>
    <x v="76"/>
    <n v="4"/>
    <x v="1"/>
    <x v="0"/>
    <x v="178"/>
    <x v="0"/>
    <x v="1"/>
    <x v="1"/>
  </r>
  <r>
    <x v="181"/>
    <s v="Amber"/>
    <n v="5"/>
    <n v="15"/>
    <n v="2023"/>
    <d v="2023-05-15T00:00:00"/>
    <x v="157"/>
    <n v="12"/>
    <n v="13"/>
    <n v="2024"/>
    <d v="2024-12-13T00:00:00"/>
    <x v="5"/>
    <x v="0"/>
    <x v="0"/>
    <x v="145"/>
    <x v="3"/>
    <x v="0"/>
    <n v="6"/>
    <b v="1"/>
    <x v="161"/>
    <x v="50"/>
    <x v="0"/>
    <x v="2"/>
    <x v="3"/>
    <x v="4"/>
    <n v="3.3"/>
    <x v="1"/>
    <x v="0"/>
    <x v="179"/>
    <x v="4"/>
    <x v="4"/>
    <x v="0"/>
  </r>
  <r>
    <x v="182"/>
    <s v="David"/>
    <n v="4"/>
    <n v="24"/>
    <n v="2024"/>
    <d v="2024-04-24T00:00:00"/>
    <x v="158"/>
    <n v="12"/>
    <n v="13"/>
    <n v="2024"/>
    <d v="2024-12-13T00:00:00"/>
    <x v="5"/>
    <x v="2"/>
    <x v="2"/>
    <x v="146"/>
    <x v="4"/>
    <x v="3"/>
    <n v="3"/>
    <b v="0"/>
    <x v="48"/>
    <x v="51"/>
    <x v="4"/>
    <x v="1"/>
    <x v="2"/>
    <x v="71"/>
    <n v="3.7"/>
    <x v="1"/>
    <x v="0"/>
    <x v="180"/>
    <x v="2"/>
    <x v="1"/>
    <x v="1"/>
  </r>
  <r>
    <x v="183"/>
    <s v="Carolyn"/>
    <n v="4"/>
    <n v="24"/>
    <n v="2024"/>
    <d v="2024-04-24T00:00:00"/>
    <x v="158"/>
    <n v="12"/>
    <n v="13"/>
    <n v="2024"/>
    <d v="2024-12-13T00:00:00"/>
    <x v="5"/>
    <x v="1"/>
    <x v="1"/>
    <x v="147"/>
    <x v="4"/>
    <x v="1"/>
    <n v="4"/>
    <b v="0"/>
    <x v="162"/>
    <x v="120"/>
    <x v="1"/>
    <x v="1"/>
    <x v="4"/>
    <x v="67"/>
    <n v="3.5"/>
    <x v="1"/>
    <x v="0"/>
    <x v="181"/>
    <x v="2"/>
    <x v="2"/>
    <x v="1"/>
  </r>
  <r>
    <x v="184"/>
    <s v="Eric"/>
    <n v="4"/>
    <n v="22"/>
    <n v="2024"/>
    <d v="2024-04-22T00:00:00"/>
    <x v="159"/>
    <n v="12"/>
    <n v="13"/>
    <n v="2024"/>
    <d v="2024-12-13T00:00:00"/>
    <x v="5"/>
    <x v="1"/>
    <x v="1"/>
    <x v="148"/>
    <x v="6"/>
    <x v="2"/>
    <n v="1"/>
    <b v="0"/>
    <x v="163"/>
    <x v="59"/>
    <x v="3"/>
    <x v="0"/>
    <x v="2"/>
    <x v="26"/>
    <n v="3.5"/>
    <x v="1"/>
    <x v="0"/>
    <x v="182"/>
    <x v="4"/>
    <x v="4"/>
    <x v="3"/>
  </r>
  <r>
    <x v="185"/>
    <s v="Eric"/>
    <n v="4"/>
    <n v="13"/>
    <n v="2024"/>
    <d v="2024-04-13T00:00:00"/>
    <x v="160"/>
    <n v="12"/>
    <n v="13"/>
    <n v="2024"/>
    <d v="2024-12-13T00:00:00"/>
    <x v="5"/>
    <x v="1"/>
    <x v="1"/>
    <x v="149"/>
    <x v="6"/>
    <x v="2"/>
    <n v="2"/>
    <b v="0"/>
    <x v="164"/>
    <x v="104"/>
    <x v="4"/>
    <x v="3"/>
    <x v="2"/>
    <x v="85"/>
    <n v="4.5999999999999996"/>
    <x v="1"/>
    <x v="0"/>
    <x v="183"/>
    <x v="3"/>
    <x v="0"/>
    <x v="0"/>
  </r>
  <r>
    <x v="186"/>
    <s v="John"/>
    <n v="2"/>
    <n v="25"/>
    <n v="2023"/>
    <d v="2023-02-25T00:00:00"/>
    <x v="161"/>
    <n v="12"/>
    <n v="13"/>
    <n v="2024"/>
    <d v="2024-12-13T00:00:00"/>
    <x v="5"/>
    <x v="2"/>
    <x v="2"/>
    <x v="150"/>
    <x v="6"/>
    <x v="4"/>
    <n v="6"/>
    <b v="0"/>
    <x v="165"/>
    <x v="8"/>
    <x v="2"/>
    <x v="2"/>
    <x v="2"/>
    <x v="29"/>
    <n v="4.5999999999999996"/>
    <x v="0"/>
    <x v="0"/>
    <x v="184"/>
    <x v="2"/>
    <x v="2"/>
    <x v="0"/>
  </r>
  <r>
    <x v="187"/>
    <s v="Megan"/>
    <n v="2"/>
    <n v="13"/>
    <n v="2023"/>
    <d v="2023-02-13T00:00:00"/>
    <x v="162"/>
    <n v="12"/>
    <n v="13"/>
    <n v="2024"/>
    <d v="2024-12-13T00:00:00"/>
    <x v="5"/>
    <x v="0"/>
    <x v="0"/>
    <x v="68"/>
    <x v="5"/>
    <x v="3"/>
    <n v="5"/>
    <b v="0"/>
    <x v="166"/>
    <x v="54"/>
    <x v="5"/>
    <x v="2"/>
    <x v="5"/>
    <x v="86"/>
    <n v="4.0999999999999996"/>
    <x v="1"/>
    <x v="0"/>
    <x v="185"/>
    <x v="2"/>
    <x v="4"/>
    <x v="0"/>
  </r>
  <r>
    <x v="188"/>
    <s v="David"/>
    <n v="12"/>
    <n v="31"/>
    <n v="2022"/>
    <d v="2022-12-31T00:00:00"/>
    <x v="163"/>
    <n v="12"/>
    <n v="13"/>
    <n v="2024"/>
    <d v="2024-12-13T00:00:00"/>
    <x v="5"/>
    <x v="2"/>
    <x v="2"/>
    <x v="151"/>
    <x v="0"/>
    <x v="1"/>
    <n v="5"/>
    <b v="1"/>
    <x v="167"/>
    <x v="81"/>
    <x v="2"/>
    <x v="3"/>
    <x v="3"/>
    <x v="85"/>
    <n v="3.3"/>
    <x v="1"/>
    <x v="0"/>
    <x v="186"/>
    <x v="0"/>
    <x v="3"/>
    <x v="3"/>
  </r>
  <r>
    <x v="189"/>
    <s v="Michael"/>
    <n v="12"/>
    <n v="19"/>
    <n v="2022"/>
    <d v="2022-12-19T00:00:00"/>
    <x v="164"/>
    <n v="12"/>
    <n v="13"/>
    <n v="2024"/>
    <d v="2024-12-13T00:00:00"/>
    <x v="5"/>
    <x v="1"/>
    <x v="1"/>
    <x v="152"/>
    <x v="6"/>
    <x v="0"/>
    <n v="3"/>
    <b v="1"/>
    <x v="168"/>
    <x v="121"/>
    <x v="0"/>
    <x v="1"/>
    <x v="2"/>
    <x v="1"/>
    <n v="3.4"/>
    <x v="1"/>
    <x v="0"/>
    <x v="187"/>
    <x v="4"/>
    <x v="4"/>
    <x v="3"/>
  </r>
  <r>
    <x v="190"/>
    <s v="John"/>
    <n v="11"/>
    <n v="25"/>
    <n v="2023"/>
    <d v="2023-11-25T00:00:00"/>
    <x v="165"/>
    <n v="12"/>
    <n v="13"/>
    <n v="2024"/>
    <d v="2024-12-13T00:00:00"/>
    <x v="5"/>
    <x v="2"/>
    <x v="2"/>
    <x v="153"/>
    <x v="3"/>
    <x v="3"/>
    <n v="2"/>
    <b v="0"/>
    <x v="169"/>
    <x v="122"/>
    <x v="4"/>
    <x v="0"/>
    <x v="5"/>
    <x v="87"/>
    <n v="4.4000000000000004"/>
    <x v="1"/>
    <x v="0"/>
    <x v="188"/>
    <x v="0"/>
    <x v="3"/>
    <x v="2"/>
  </r>
  <r>
    <x v="191"/>
    <s v="Matthew"/>
    <n v="11"/>
    <n v="20"/>
    <n v="2023"/>
    <d v="2023-11-20T00:00:00"/>
    <x v="166"/>
    <n v="12"/>
    <n v="13"/>
    <n v="2024"/>
    <d v="2024-12-13T00:00:00"/>
    <x v="5"/>
    <x v="0"/>
    <x v="0"/>
    <x v="57"/>
    <x v="4"/>
    <x v="2"/>
    <n v="2"/>
    <b v="1"/>
    <x v="170"/>
    <x v="82"/>
    <x v="5"/>
    <x v="2"/>
    <x v="2"/>
    <x v="79"/>
    <n v="3.1"/>
    <x v="1"/>
    <x v="0"/>
    <x v="189"/>
    <x v="1"/>
    <x v="1"/>
    <x v="0"/>
  </r>
  <r>
    <x v="192"/>
    <s v="Jessica"/>
    <n v="10"/>
    <n v="31"/>
    <n v="2024"/>
    <d v="2024-10-31T00:00:00"/>
    <x v="167"/>
    <n v="12"/>
    <n v="13"/>
    <n v="2024"/>
    <d v="2024-12-13T00:00:00"/>
    <x v="5"/>
    <x v="1"/>
    <x v="1"/>
    <x v="38"/>
    <x v="2"/>
    <x v="0"/>
    <n v="5"/>
    <b v="0"/>
    <x v="171"/>
    <x v="30"/>
    <x v="1"/>
    <x v="0"/>
    <x v="3"/>
    <x v="80"/>
    <n v="4.5999999999999996"/>
    <x v="0"/>
    <x v="0"/>
    <x v="190"/>
    <x v="2"/>
    <x v="0"/>
    <x v="2"/>
  </r>
  <r>
    <x v="193"/>
    <s v="Christine"/>
    <n v="1"/>
    <n v="14"/>
    <n v="2024"/>
    <d v="2024-01-14T00:00:00"/>
    <x v="168"/>
    <n v="12"/>
    <n v="13"/>
    <n v="2024"/>
    <d v="2024-12-13T00:00:00"/>
    <x v="5"/>
    <x v="2"/>
    <x v="2"/>
    <x v="154"/>
    <x v="6"/>
    <x v="3"/>
    <n v="5"/>
    <b v="0"/>
    <x v="165"/>
    <x v="123"/>
    <x v="4"/>
    <x v="1"/>
    <x v="0"/>
    <x v="48"/>
    <n v="4.5999999999999996"/>
    <x v="1"/>
    <x v="0"/>
    <x v="191"/>
    <x v="2"/>
    <x v="0"/>
    <x v="0"/>
  </r>
  <r>
    <x v="194"/>
    <s v="Michele"/>
    <d v="2024-12-02T00:00:00"/>
    <m/>
    <m/>
    <m/>
    <x v="169"/>
    <n v="12"/>
    <n v="13"/>
    <n v="2024"/>
    <d v="2024-12-13T00:00:00"/>
    <x v="5"/>
    <x v="0"/>
    <x v="0"/>
    <x v="155"/>
    <x v="5"/>
    <x v="2"/>
    <n v="4"/>
    <b v="1"/>
    <x v="172"/>
    <x v="82"/>
    <x v="4"/>
    <x v="3"/>
    <x v="2"/>
    <x v="1"/>
    <n v="3.6"/>
    <x v="1"/>
    <x v="0"/>
    <x v="192"/>
    <x v="4"/>
    <x v="0"/>
    <x v="0"/>
  </r>
  <r>
    <x v="195"/>
    <s v="Brooke"/>
    <d v="2024-11-06T00:00:00"/>
    <m/>
    <m/>
    <m/>
    <x v="170"/>
    <n v="12"/>
    <n v="13"/>
    <n v="2024"/>
    <d v="2024-12-13T00:00:00"/>
    <x v="5"/>
    <x v="1"/>
    <x v="1"/>
    <x v="156"/>
    <x v="2"/>
    <x v="2"/>
    <n v="5"/>
    <b v="1"/>
    <x v="173"/>
    <x v="62"/>
    <x v="6"/>
    <x v="2"/>
    <x v="2"/>
    <x v="68"/>
    <n v="3"/>
    <x v="0"/>
    <x v="0"/>
    <x v="193"/>
    <x v="0"/>
    <x v="0"/>
    <x v="2"/>
  </r>
  <r>
    <x v="196"/>
    <s v="Sarah"/>
    <d v="2024-10-08T00:00:00"/>
    <m/>
    <m/>
    <m/>
    <x v="171"/>
    <n v="12"/>
    <n v="13"/>
    <n v="2024"/>
    <d v="2024-12-13T00:00:00"/>
    <x v="5"/>
    <x v="0"/>
    <x v="0"/>
    <x v="38"/>
    <x v="4"/>
    <x v="3"/>
    <n v="5"/>
    <b v="0"/>
    <x v="174"/>
    <x v="7"/>
    <x v="5"/>
    <x v="2"/>
    <x v="0"/>
    <x v="49"/>
    <n v="3.9"/>
    <x v="1"/>
    <x v="0"/>
    <x v="194"/>
    <x v="1"/>
    <x v="4"/>
    <x v="3"/>
  </r>
  <r>
    <x v="197"/>
    <s v="David"/>
    <d v="2024-09-12T00:00:00"/>
    <m/>
    <m/>
    <m/>
    <x v="172"/>
    <n v="12"/>
    <n v="13"/>
    <n v="2024"/>
    <d v="2024-12-13T00:00:00"/>
    <x v="5"/>
    <x v="0"/>
    <x v="0"/>
    <x v="33"/>
    <x v="5"/>
    <x v="0"/>
    <n v="3"/>
    <b v="0"/>
    <x v="175"/>
    <x v="50"/>
    <x v="0"/>
    <x v="1"/>
    <x v="3"/>
    <x v="39"/>
    <n v="4.9000000000000004"/>
    <x v="0"/>
    <x v="0"/>
    <x v="195"/>
    <x v="3"/>
    <x v="4"/>
    <x v="1"/>
  </r>
  <r>
    <x v="198"/>
    <s v="Jill"/>
    <d v="2024-09-01T00:00:00"/>
    <m/>
    <m/>
    <m/>
    <x v="173"/>
    <n v="12"/>
    <n v="13"/>
    <n v="2024"/>
    <d v="2024-12-13T00:00:00"/>
    <x v="5"/>
    <x v="0"/>
    <x v="0"/>
    <x v="99"/>
    <x v="4"/>
    <x v="4"/>
    <n v="4"/>
    <b v="0"/>
    <x v="176"/>
    <x v="124"/>
    <x v="2"/>
    <x v="2"/>
    <x v="5"/>
    <x v="61"/>
    <n v="4.3"/>
    <x v="1"/>
    <x v="0"/>
    <x v="196"/>
    <x v="0"/>
    <x v="0"/>
    <x v="2"/>
  </r>
  <r>
    <x v="199"/>
    <s v="Craig"/>
    <d v="2024-05-01T00:00:00"/>
    <m/>
    <m/>
    <m/>
    <x v="174"/>
    <n v="12"/>
    <n v="13"/>
    <n v="2024"/>
    <d v="2024-12-13T00:00:00"/>
    <x v="5"/>
    <x v="0"/>
    <x v="0"/>
    <x v="157"/>
    <x v="5"/>
    <x v="1"/>
    <n v="1"/>
    <b v="0"/>
    <x v="177"/>
    <x v="46"/>
    <x v="2"/>
    <x v="3"/>
    <x v="4"/>
    <x v="69"/>
    <n v="4.8"/>
    <x v="1"/>
    <x v="0"/>
    <x v="197"/>
    <x v="2"/>
    <x v="2"/>
    <x v="0"/>
  </r>
  <r>
    <x v="200"/>
    <s v="David"/>
    <d v="2024-03-10T00:00:00"/>
    <m/>
    <m/>
    <m/>
    <x v="175"/>
    <n v="12"/>
    <n v="13"/>
    <n v="2024"/>
    <d v="2024-12-13T00:00:00"/>
    <x v="5"/>
    <x v="0"/>
    <x v="0"/>
    <x v="158"/>
    <x v="0"/>
    <x v="4"/>
    <n v="6"/>
    <b v="0"/>
    <x v="178"/>
    <x v="81"/>
    <x v="0"/>
    <x v="0"/>
    <x v="0"/>
    <x v="29"/>
    <n v="3.5"/>
    <x v="0"/>
    <x v="0"/>
    <x v="198"/>
    <x v="4"/>
    <x v="2"/>
    <x v="0"/>
  </r>
  <r>
    <x v="201"/>
    <s v="Emily"/>
    <d v="2023-11-11T00:00:00"/>
    <m/>
    <m/>
    <m/>
    <x v="59"/>
    <n v="12"/>
    <n v="13"/>
    <n v="2024"/>
    <d v="2024-12-13T00:00:00"/>
    <x v="5"/>
    <x v="2"/>
    <x v="2"/>
    <x v="110"/>
    <x v="2"/>
    <x v="1"/>
    <n v="2"/>
    <b v="0"/>
    <x v="77"/>
    <x v="125"/>
    <x v="5"/>
    <x v="3"/>
    <x v="2"/>
    <x v="68"/>
    <n v="3.5"/>
    <x v="1"/>
    <x v="0"/>
    <x v="199"/>
    <x v="3"/>
    <x v="4"/>
    <x v="3"/>
  </r>
  <r>
    <x v="202"/>
    <s v="Richard"/>
    <d v="2023-08-11T00:00:00"/>
    <m/>
    <m/>
    <m/>
    <x v="176"/>
    <n v="12"/>
    <n v="13"/>
    <n v="2024"/>
    <d v="2024-12-13T00:00:00"/>
    <x v="5"/>
    <x v="1"/>
    <x v="1"/>
    <x v="159"/>
    <x v="4"/>
    <x v="4"/>
    <n v="6"/>
    <b v="1"/>
    <x v="179"/>
    <x v="96"/>
    <x v="5"/>
    <x v="0"/>
    <x v="5"/>
    <x v="55"/>
    <n v="3.7"/>
    <x v="1"/>
    <x v="0"/>
    <x v="200"/>
    <x v="1"/>
    <x v="2"/>
    <x v="0"/>
  </r>
  <r>
    <x v="203"/>
    <s v="Lisa"/>
    <d v="2023-08-08T00:00:00"/>
    <m/>
    <m/>
    <m/>
    <x v="177"/>
    <n v="12"/>
    <n v="13"/>
    <n v="2024"/>
    <d v="2024-12-13T00:00:00"/>
    <x v="5"/>
    <x v="0"/>
    <x v="0"/>
    <x v="160"/>
    <x v="1"/>
    <x v="3"/>
    <n v="6"/>
    <b v="1"/>
    <x v="180"/>
    <x v="1"/>
    <x v="4"/>
    <x v="1"/>
    <x v="2"/>
    <x v="47"/>
    <n v="3.4"/>
    <x v="1"/>
    <x v="0"/>
    <x v="201"/>
    <x v="1"/>
    <x v="0"/>
    <x v="3"/>
  </r>
  <r>
    <x v="204"/>
    <s v="Michael"/>
    <d v="2023-08-07T00:00:00"/>
    <m/>
    <m/>
    <m/>
    <x v="178"/>
    <n v="12"/>
    <n v="13"/>
    <n v="2024"/>
    <d v="2024-12-13T00:00:00"/>
    <x v="5"/>
    <x v="1"/>
    <x v="1"/>
    <x v="26"/>
    <x v="6"/>
    <x v="4"/>
    <n v="2"/>
    <b v="1"/>
    <x v="181"/>
    <x v="126"/>
    <x v="5"/>
    <x v="3"/>
    <x v="0"/>
    <x v="28"/>
    <n v="3.6"/>
    <x v="1"/>
    <x v="0"/>
    <x v="202"/>
    <x v="2"/>
    <x v="2"/>
    <x v="0"/>
  </r>
  <r>
    <x v="205"/>
    <s v="Jennifer"/>
    <d v="2023-07-07T00:00:00"/>
    <m/>
    <m/>
    <m/>
    <x v="147"/>
    <n v="12"/>
    <n v="13"/>
    <n v="2024"/>
    <d v="2024-12-13T00:00:00"/>
    <x v="5"/>
    <x v="0"/>
    <x v="0"/>
    <x v="161"/>
    <x v="3"/>
    <x v="1"/>
    <n v="2"/>
    <b v="1"/>
    <x v="182"/>
    <x v="127"/>
    <x v="1"/>
    <x v="0"/>
    <x v="3"/>
    <x v="59"/>
    <n v="3.4"/>
    <x v="1"/>
    <x v="0"/>
    <x v="203"/>
    <x v="1"/>
    <x v="4"/>
    <x v="1"/>
  </r>
  <r>
    <x v="206"/>
    <s v="Jason"/>
    <d v="2023-05-09T00:00:00"/>
    <m/>
    <m/>
    <m/>
    <x v="179"/>
    <n v="12"/>
    <n v="13"/>
    <n v="2024"/>
    <d v="2024-12-13T00:00:00"/>
    <x v="5"/>
    <x v="0"/>
    <x v="0"/>
    <x v="162"/>
    <x v="4"/>
    <x v="2"/>
    <n v="5"/>
    <b v="1"/>
    <x v="36"/>
    <x v="46"/>
    <x v="0"/>
    <x v="1"/>
    <x v="0"/>
    <x v="43"/>
    <n v="3.2"/>
    <x v="0"/>
    <x v="0"/>
    <x v="204"/>
    <x v="0"/>
    <x v="4"/>
    <x v="0"/>
  </r>
  <r>
    <x v="207"/>
    <s v="Andrea"/>
    <d v="2023-04-03T00:00:00"/>
    <m/>
    <m/>
    <m/>
    <x v="180"/>
    <n v="12"/>
    <n v="13"/>
    <n v="2024"/>
    <d v="2024-12-13T00:00:00"/>
    <x v="5"/>
    <x v="0"/>
    <x v="0"/>
    <x v="163"/>
    <x v="5"/>
    <x v="4"/>
    <n v="1"/>
    <b v="0"/>
    <x v="183"/>
    <x v="117"/>
    <x v="1"/>
    <x v="0"/>
    <x v="1"/>
    <x v="80"/>
    <n v="3.8"/>
    <x v="1"/>
    <x v="0"/>
    <x v="46"/>
    <x v="2"/>
    <x v="1"/>
    <x v="2"/>
  </r>
  <r>
    <x v="208"/>
    <s v="Maria"/>
    <d v="2023-02-08T00:00:00"/>
    <m/>
    <m/>
    <m/>
    <x v="150"/>
    <n v="12"/>
    <n v="13"/>
    <n v="2024"/>
    <d v="2024-12-13T00:00:00"/>
    <x v="5"/>
    <x v="1"/>
    <x v="1"/>
    <x v="164"/>
    <x v="5"/>
    <x v="4"/>
    <n v="2"/>
    <b v="0"/>
    <x v="37"/>
    <x v="2"/>
    <x v="0"/>
    <x v="3"/>
    <x v="4"/>
    <x v="39"/>
    <n v="4.5999999999999996"/>
    <x v="1"/>
    <x v="0"/>
    <x v="205"/>
    <x v="1"/>
    <x v="2"/>
    <x v="0"/>
  </r>
  <r>
    <x v="209"/>
    <s v="Melissa"/>
    <n v="9"/>
    <n v="28"/>
    <n v="2023"/>
    <d v="2023-09-28T00:00:00"/>
    <x v="181"/>
    <n v="11"/>
    <n v="30"/>
    <n v="2024"/>
    <d v="2024-11-30T00:00:00"/>
    <x v="6"/>
    <x v="0"/>
    <x v="0"/>
    <x v="165"/>
    <x v="2"/>
    <x v="0"/>
    <n v="6"/>
    <b v="1"/>
    <x v="184"/>
    <x v="37"/>
    <x v="6"/>
    <x v="1"/>
    <x v="1"/>
    <x v="63"/>
    <n v="3.9"/>
    <x v="0"/>
    <x v="0"/>
    <x v="206"/>
    <x v="2"/>
    <x v="1"/>
    <x v="2"/>
  </r>
  <r>
    <x v="210"/>
    <s v="Ashley"/>
    <n v="9"/>
    <n v="27"/>
    <n v="2024"/>
    <d v="2024-09-27T00:00:00"/>
    <x v="182"/>
    <n v="11"/>
    <n v="30"/>
    <n v="2024"/>
    <d v="2024-11-30T00:00:00"/>
    <x v="6"/>
    <x v="0"/>
    <x v="0"/>
    <x v="166"/>
    <x v="5"/>
    <x v="0"/>
    <n v="3"/>
    <b v="0"/>
    <x v="185"/>
    <x v="128"/>
    <x v="1"/>
    <x v="1"/>
    <x v="4"/>
    <x v="39"/>
    <n v="4.5"/>
    <x v="1"/>
    <x v="0"/>
    <x v="207"/>
    <x v="4"/>
    <x v="0"/>
    <x v="2"/>
  </r>
  <r>
    <x v="211"/>
    <s v="Jennifer"/>
    <n v="9"/>
    <n v="15"/>
    <n v="2024"/>
    <d v="2024-09-15T00:00:00"/>
    <x v="2"/>
    <n v="11"/>
    <n v="30"/>
    <n v="2024"/>
    <d v="2024-11-30T00:00:00"/>
    <x v="6"/>
    <x v="0"/>
    <x v="0"/>
    <x v="78"/>
    <x v="4"/>
    <x v="0"/>
    <n v="1"/>
    <b v="0"/>
    <x v="186"/>
    <x v="129"/>
    <x v="6"/>
    <x v="3"/>
    <x v="4"/>
    <x v="12"/>
    <n v="3"/>
    <x v="0"/>
    <x v="0"/>
    <x v="208"/>
    <x v="4"/>
    <x v="1"/>
    <x v="0"/>
  </r>
  <r>
    <x v="212"/>
    <s v="Aaron"/>
    <n v="9"/>
    <n v="13"/>
    <n v="2024"/>
    <d v="2024-09-13T00:00:00"/>
    <x v="183"/>
    <n v="11"/>
    <n v="30"/>
    <n v="2024"/>
    <d v="2024-11-30T00:00:00"/>
    <x v="6"/>
    <x v="0"/>
    <x v="0"/>
    <x v="85"/>
    <x v="1"/>
    <x v="3"/>
    <n v="4"/>
    <b v="0"/>
    <x v="187"/>
    <x v="130"/>
    <x v="6"/>
    <x v="0"/>
    <x v="5"/>
    <x v="88"/>
    <n v="4.9000000000000004"/>
    <x v="1"/>
    <x v="0"/>
    <x v="209"/>
    <x v="2"/>
    <x v="2"/>
    <x v="3"/>
  </r>
  <r>
    <x v="213"/>
    <s v="Chloe"/>
    <n v="7"/>
    <n v="31"/>
    <n v="2023"/>
    <d v="2023-07-31T00:00:00"/>
    <x v="3"/>
    <n v="11"/>
    <n v="30"/>
    <n v="2024"/>
    <d v="2024-11-30T00:00:00"/>
    <x v="6"/>
    <x v="2"/>
    <x v="2"/>
    <x v="46"/>
    <x v="4"/>
    <x v="0"/>
    <n v="6"/>
    <b v="1"/>
    <x v="188"/>
    <x v="131"/>
    <x v="0"/>
    <x v="2"/>
    <x v="0"/>
    <x v="88"/>
    <n v="4.4000000000000004"/>
    <x v="0"/>
    <x v="0"/>
    <x v="210"/>
    <x v="3"/>
    <x v="4"/>
    <x v="3"/>
  </r>
  <r>
    <x v="214"/>
    <s v="Diana"/>
    <n v="7"/>
    <n v="28"/>
    <n v="2023"/>
    <d v="2023-07-28T00:00:00"/>
    <x v="128"/>
    <n v="11"/>
    <n v="30"/>
    <n v="2024"/>
    <d v="2024-11-30T00:00:00"/>
    <x v="6"/>
    <x v="0"/>
    <x v="0"/>
    <x v="55"/>
    <x v="4"/>
    <x v="1"/>
    <n v="4"/>
    <b v="0"/>
    <x v="189"/>
    <x v="132"/>
    <x v="6"/>
    <x v="1"/>
    <x v="3"/>
    <x v="75"/>
    <n v="4.5"/>
    <x v="0"/>
    <x v="0"/>
    <x v="211"/>
    <x v="3"/>
    <x v="1"/>
    <x v="3"/>
  </r>
  <r>
    <x v="215"/>
    <s v="Timothy"/>
    <n v="7"/>
    <n v="21"/>
    <n v="2023"/>
    <d v="2023-07-21T00:00:00"/>
    <x v="184"/>
    <n v="11"/>
    <n v="30"/>
    <n v="2024"/>
    <d v="2024-11-30T00:00:00"/>
    <x v="6"/>
    <x v="2"/>
    <x v="2"/>
    <x v="167"/>
    <x v="3"/>
    <x v="3"/>
    <n v="6"/>
    <b v="0"/>
    <x v="190"/>
    <x v="133"/>
    <x v="2"/>
    <x v="2"/>
    <x v="4"/>
    <x v="31"/>
    <n v="4.4000000000000004"/>
    <x v="1"/>
    <x v="0"/>
    <x v="212"/>
    <x v="1"/>
    <x v="4"/>
    <x v="1"/>
  </r>
  <r>
    <x v="216"/>
    <s v="Natalie"/>
    <n v="6"/>
    <n v="25"/>
    <n v="2023"/>
    <d v="2023-06-25T00:00:00"/>
    <x v="185"/>
    <n v="11"/>
    <n v="30"/>
    <n v="2024"/>
    <d v="2024-11-30T00:00:00"/>
    <x v="6"/>
    <x v="0"/>
    <x v="0"/>
    <x v="127"/>
    <x v="4"/>
    <x v="0"/>
    <n v="3"/>
    <b v="1"/>
    <x v="191"/>
    <x v="26"/>
    <x v="1"/>
    <x v="1"/>
    <x v="1"/>
    <x v="6"/>
    <n v="4.9000000000000004"/>
    <x v="0"/>
    <x v="0"/>
    <x v="213"/>
    <x v="3"/>
    <x v="3"/>
    <x v="2"/>
  </r>
  <r>
    <x v="217"/>
    <s v="Sarah"/>
    <n v="5"/>
    <n v="28"/>
    <n v="2024"/>
    <d v="2024-05-28T00:00:00"/>
    <x v="186"/>
    <n v="11"/>
    <n v="30"/>
    <n v="2024"/>
    <d v="2024-11-30T00:00:00"/>
    <x v="6"/>
    <x v="1"/>
    <x v="1"/>
    <x v="168"/>
    <x v="1"/>
    <x v="0"/>
    <n v="6"/>
    <b v="0"/>
    <x v="101"/>
    <x v="104"/>
    <x v="6"/>
    <x v="1"/>
    <x v="5"/>
    <x v="51"/>
    <n v="3.5"/>
    <x v="1"/>
    <x v="0"/>
    <x v="214"/>
    <x v="0"/>
    <x v="1"/>
    <x v="0"/>
  </r>
  <r>
    <x v="218"/>
    <s v="Kathy"/>
    <n v="5"/>
    <n v="18"/>
    <n v="2024"/>
    <d v="2024-05-18T00:00:00"/>
    <x v="134"/>
    <n v="11"/>
    <n v="30"/>
    <n v="2024"/>
    <d v="2024-11-30T00:00:00"/>
    <x v="6"/>
    <x v="2"/>
    <x v="2"/>
    <x v="169"/>
    <x v="6"/>
    <x v="1"/>
    <n v="6"/>
    <b v="1"/>
    <x v="192"/>
    <x v="134"/>
    <x v="0"/>
    <x v="2"/>
    <x v="0"/>
    <x v="89"/>
    <n v="4.3"/>
    <x v="0"/>
    <x v="0"/>
    <x v="215"/>
    <x v="3"/>
    <x v="4"/>
    <x v="1"/>
  </r>
  <r>
    <x v="219"/>
    <s v="Jasmine"/>
    <n v="4"/>
    <n v="29"/>
    <n v="2023"/>
    <d v="2023-04-29T00:00:00"/>
    <x v="187"/>
    <n v="11"/>
    <n v="30"/>
    <n v="2024"/>
    <d v="2024-11-30T00:00:00"/>
    <x v="6"/>
    <x v="2"/>
    <x v="2"/>
    <x v="47"/>
    <x v="4"/>
    <x v="1"/>
    <n v="2"/>
    <b v="1"/>
    <x v="193"/>
    <x v="135"/>
    <x v="1"/>
    <x v="0"/>
    <x v="4"/>
    <x v="12"/>
    <n v="5"/>
    <x v="1"/>
    <x v="0"/>
    <x v="216"/>
    <x v="2"/>
    <x v="3"/>
    <x v="3"/>
  </r>
  <r>
    <x v="220"/>
    <s v="Gregg"/>
    <n v="3"/>
    <n v="28"/>
    <n v="2024"/>
    <d v="2024-03-28T00:00:00"/>
    <x v="188"/>
    <n v="11"/>
    <n v="30"/>
    <n v="2024"/>
    <d v="2024-11-30T00:00:00"/>
    <x v="6"/>
    <x v="1"/>
    <x v="1"/>
    <x v="170"/>
    <x v="1"/>
    <x v="2"/>
    <n v="1"/>
    <b v="0"/>
    <x v="194"/>
    <x v="9"/>
    <x v="6"/>
    <x v="2"/>
    <x v="1"/>
    <x v="81"/>
    <n v="3.6"/>
    <x v="1"/>
    <x v="0"/>
    <x v="217"/>
    <x v="1"/>
    <x v="1"/>
    <x v="1"/>
  </r>
  <r>
    <x v="221"/>
    <s v="Daniel"/>
    <n v="2"/>
    <n v="24"/>
    <n v="2023"/>
    <d v="2023-02-24T00:00:00"/>
    <x v="101"/>
    <n v="11"/>
    <n v="30"/>
    <n v="2024"/>
    <d v="2024-11-30T00:00:00"/>
    <x v="6"/>
    <x v="2"/>
    <x v="2"/>
    <x v="116"/>
    <x v="2"/>
    <x v="4"/>
    <n v="6"/>
    <b v="1"/>
    <x v="171"/>
    <x v="136"/>
    <x v="6"/>
    <x v="3"/>
    <x v="0"/>
    <x v="12"/>
    <n v="4.7"/>
    <x v="0"/>
    <x v="0"/>
    <x v="218"/>
    <x v="2"/>
    <x v="2"/>
    <x v="1"/>
  </r>
  <r>
    <x v="222"/>
    <s v="Jacob"/>
    <n v="2"/>
    <n v="21"/>
    <n v="2023"/>
    <d v="2023-02-21T00:00:00"/>
    <x v="189"/>
    <n v="11"/>
    <n v="30"/>
    <n v="2024"/>
    <d v="2024-11-30T00:00:00"/>
    <x v="6"/>
    <x v="2"/>
    <x v="2"/>
    <x v="80"/>
    <x v="4"/>
    <x v="2"/>
    <n v="2"/>
    <b v="0"/>
    <x v="195"/>
    <x v="111"/>
    <x v="6"/>
    <x v="1"/>
    <x v="4"/>
    <x v="8"/>
    <n v="3.9"/>
    <x v="1"/>
    <x v="0"/>
    <x v="219"/>
    <x v="4"/>
    <x v="3"/>
    <x v="3"/>
  </r>
  <r>
    <x v="223"/>
    <s v="Daniel"/>
    <n v="2"/>
    <n v="17"/>
    <n v="2024"/>
    <d v="2024-02-17T00:00:00"/>
    <x v="190"/>
    <n v="11"/>
    <n v="30"/>
    <n v="2024"/>
    <d v="2024-11-30T00:00:00"/>
    <x v="6"/>
    <x v="2"/>
    <x v="2"/>
    <x v="97"/>
    <x v="3"/>
    <x v="4"/>
    <n v="3"/>
    <b v="0"/>
    <x v="196"/>
    <x v="126"/>
    <x v="4"/>
    <x v="0"/>
    <x v="2"/>
    <x v="60"/>
    <n v="4.8"/>
    <x v="1"/>
    <x v="0"/>
    <x v="220"/>
    <x v="4"/>
    <x v="2"/>
    <x v="0"/>
  </r>
  <r>
    <x v="224"/>
    <s v="Wendy"/>
    <n v="12"/>
    <n v="31"/>
    <n v="2022"/>
    <d v="2022-12-31T00:00:00"/>
    <x v="163"/>
    <n v="11"/>
    <n v="30"/>
    <n v="2024"/>
    <d v="2024-11-30T00:00:00"/>
    <x v="6"/>
    <x v="1"/>
    <x v="1"/>
    <x v="171"/>
    <x v="0"/>
    <x v="2"/>
    <n v="2"/>
    <b v="1"/>
    <x v="197"/>
    <x v="137"/>
    <x v="6"/>
    <x v="0"/>
    <x v="4"/>
    <x v="15"/>
    <n v="4.5999999999999996"/>
    <x v="1"/>
    <x v="0"/>
    <x v="221"/>
    <x v="0"/>
    <x v="0"/>
    <x v="2"/>
  </r>
  <r>
    <x v="225"/>
    <s v="Michelle"/>
    <n v="12"/>
    <n v="28"/>
    <n v="2023"/>
    <d v="2023-12-28T00:00:00"/>
    <x v="76"/>
    <n v="11"/>
    <n v="30"/>
    <n v="2024"/>
    <d v="2024-11-30T00:00:00"/>
    <x v="6"/>
    <x v="2"/>
    <x v="2"/>
    <x v="172"/>
    <x v="3"/>
    <x v="2"/>
    <n v="6"/>
    <b v="1"/>
    <x v="198"/>
    <x v="138"/>
    <x v="2"/>
    <x v="2"/>
    <x v="2"/>
    <x v="11"/>
    <n v="3.9"/>
    <x v="0"/>
    <x v="0"/>
    <x v="222"/>
    <x v="2"/>
    <x v="0"/>
    <x v="0"/>
  </r>
  <r>
    <x v="226"/>
    <s v="Molly"/>
    <n v="12"/>
    <n v="26"/>
    <n v="2022"/>
    <d v="2022-12-26T00:00:00"/>
    <x v="191"/>
    <n v="11"/>
    <n v="30"/>
    <n v="2024"/>
    <d v="2024-11-30T00:00:00"/>
    <x v="6"/>
    <x v="1"/>
    <x v="1"/>
    <x v="173"/>
    <x v="4"/>
    <x v="2"/>
    <n v="1"/>
    <b v="0"/>
    <x v="199"/>
    <x v="123"/>
    <x v="3"/>
    <x v="3"/>
    <x v="4"/>
    <x v="88"/>
    <n v="4.5999999999999996"/>
    <x v="0"/>
    <x v="0"/>
    <x v="223"/>
    <x v="0"/>
    <x v="0"/>
    <x v="1"/>
  </r>
  <r>
    <x v="227"/>
    <s v="Charles"/>
    <n v="12"/>
    <n v="20"/>
    <n v="2022"/>
    <d v="2022-12-20T00:00:00"/>
    <x v="192"/>
    <n v="11"/>
    <n v="30"/>
    <n v="2024"/>
    <d v="2024-11-30T00:00:00"/>
    <x v="6"/>
    <x v="2"/>
    <x v="2"/>
    <x v="174"/>
    <x v="0"/>
    <x v="0"/>
    <n v="5"/>
    <b v="1"/>
    <x v="200"/>
    <x v="139"/>
    <x v="0"/>
    <x v="2"/>
    <x v="5"/>
    <x v="17"/>
    <n v="3"/>
    <x v="1"/>
    <x v="0"/>
    <x v="224"/>
    <x v="4"/>
    <x v="1"/>
    <x v="1"/>
  </r>
  <r>
    <x v="228"/>
    <s v="Jesse"/>
    <n v="11"/>
    <n v="17"/>
    <n v="2024"/>
    <d v="2024-11-17T00:00:00"/>
    <x v="193"/>
    <n v="11"/>
    <n v="30"/>
    <n v="2024"/>
    <d v="2024-11-30T00:00:00"/>
    <x v="6"/>
    <x v="2"/>
    <x v="2"/>
    <x v="88"/>
    <x v="1"/>
    <x v="2"/>
    <n v="4"/>
    <b v="1"/>
    <x v="201"/>
    <x v="81"/>
    <x v="2"/>
    <x v="0"/>
    <x v="0"/>
    <x v="44"/>
    <n v="3.1"/>
    <x v="0"/>
    <x v="0"/>
    <x v="225"/>
    <x v="3"/>
    <x v="3"/>
    <x v="3"/>
  </r>
  <r>
    <x v="229"/>
    <s v="Lynn"/>
    <n v="10"/>
    <n v="20"/>
    <n v="2024"/>
    <d v="2024-10-20T00:00:00"/>
    <x v="78"/>
    <n v="11"/>
    <n v="30"/>
    <n v="2024"/>
    <d v="2024-11-30T00:00:00"/>
    <x v="6"/>
    <x v="2"/>
    <x v="2"/>
    <x v="31"/>
    <x v="1"/>
    <x v="1"/>
    <n v="2"/>
    <b v="0"/>
    <x v="202"/>
    <x v="73"/>
    <x v="1"/>
    <x v="3"/>
    <x v="0"/>
    <x v="7"/>
    <n v="5"/>
    <x v="1"/>
    <x v="0"/>
    <x v="226"/>
    <x v="4"/>
    <x v="1"/>
    <x v="3"/>
  </r>
  <r>
    <x v="230"/>
    <s v="Amanda"/>
    <n v="1"/>
    <n v="25"/>
    <n v="2023"/>
    <d v="2023-01-25T00:00:00"/>
    <x v="194"/>
    <n v="11"/>
    <n v="30"/>
    <n v="2024"/>
    <d v="2024-11-30T00:00:00"/>
    <x v="6"/>
    <x v="1"/>
    <x v="1"/>
    <x v="175"/>
    <x v="5"/>
    <x v="3"/>
    <n v="3"/>
    <b v="0"/>
    <x v="203"/>
    <x v="140"/>
    <x v="0"/>
    <x v="3"/>
    <x v="1"/>
    <x v="90"/>
    <n v="3.1"/>
    <x v="0"/>
    <x v="0"/>
    <x v="227"/>
    <x v="4"/>
    <x v="4"/>
    <x v="2"/>
  </r>
  <r>
    <x v="231"/>
    <s v="Gary"/>
    <d v="2024-12-07T00:00:00"/>
    <m/>
    <m/>
    <m/>
    <x v="50"/>
    <n v="11"/>
    <n v="30"/>
    <n v="2024"/>
    <d v="2024-11-30T00:00:00"/>
    <x v="6"/>
    <x v="2"/>
    <x v="2"/>
    <x v="176"/>
    <x v="1"/>
    <x v="3"/>
    <n v="4"/>
    <b v="0"/>
    <x v="204"/>
    <x v="3"/>
    <x v="4"/>
    <x v="2"/>
    <x v="5"/>
    <x v="91"/>
    <n v="3.8"/>
    <x v="0"/>
    <x v="0"/>
    <x v="228"/>
    <x v="3"/>
    <x v="3"/>
    <x v="2"/>
  </r>
  <r>
    <x v="232"/>
    <s v="Hayden"/>
    <d v="2024-11-10T00:00:00"/>
    <m/>
    <m/>
    <m/>
    <x v="195"/>
    <n v="11"/>
    <n v="30"/>
    <n v="2024"/>
    <d v="2024-11-30T00:00:00"/>
    <x v="6"/>
    <x v="0"/>
    <x v="0"/>
    <x v="19"/>
    <x v="6"/>
    <x v="1"/>
    <n v="3"/>
    <b v="1"/>
    <x v="205"/>
    <x v="113"/>
    <x v="2"/>
    <x v="3"/>
    <x v="4"/>
    <x v="90"/>
    <n v="3.7"/>
    <x v="0"/>
    <x v="0"/>
    <x v="229"/>
    <x v="0"/>
    <x v="1"/>
    <x v="0"/>
  </r>
  <r>
    <x v="233"/>
    <s v="Thomas"/>
    <d v="2024-11-09T00:00:00"/>
    <m/>
    <m/>
    <m/>
    <x v="196"/>
    <n v="11"/>
    <n v="30"/>
    <n v="2024"/>
    <d v="2024-11-30T00:00:00"/>
    <x v="6"/>
    <x v="1"/>
    <x v="1"/>
    <x v="177"/>
    <x v="2"/>
    <x v="3"/>
    <n v="3"/>
    <b v="0"/>
    <x v="206"/>
    <x v="46"/>
    <x v="1"/>
    <x v="0"/>
    <x v="0"/>
    <x v="87"/>
    <n v="4.2"/>
    <x v="0"/>
    <x v="0"/>
    <x v="230"/>
    <x v="2"/>
    <x v="1"/>
    <x v="0"/>
  </r>
  <r>
    <x v="234"/>
    <s v="Tiffany"/>
    <d v="2024-10-10T00:00:00"/>
    <m/>
    <m/>
    <m/>
    <x v="197"/>
    <n v="11"/>
    <n v="30"/>
    <n v="2024"/>
    <d v="2024-11-30T00:00:00"/>
    <x v="6"/>
    <x v="1"/>
    <x v="1"/>
    <x v="178"/>
    <x v="5"/>
    <x v="2"/>
    <n v="3"/>
    <b v="0"/>
    <x v="207"/>
    <x v="85"/>
    <x v="4"/>
    <x v="0"/>
    <x v="2"/>
    <x v="73"/>
    <n v="4.9000000000000004"/>
    <x v="0"/>
    <x v="0"/>
    <x v="231"/>
    <x v="1"/>
    <x v="3"/>
    <x v="3"/>
  </r>
  <r>
    <x v="235"/>
    <s v="Tracy"/>
    <d v="2024-08-09T00:00:00"/>
    <m/>
    <m/>
    <m/>
    <x v="198"/>
    <n v="11"/>
    <n v="30"/>
    <n v="2024"/>
    <d v="2024-11-30T00:00:00"/>
    <x v="6"/>
    <x v="1"/>
    <x v="1"/>
    <x v="179"/>
    <x v="3"/>
    <x v="3"/>
    <n v="5"/>
    <b v="1"/>
    <x v="208"/>
    <x v="141"/>
    <x v="2"/>
    <x v="1"/>
    <x v="2"/>
    <x v="28"/>
    <n v="3.7"/>
    <x v="1"/>
    <x v="0"/>
    <x v="232"/>
    <x v="3"/>
    <x v="1"/>
    <x v="2"/>
  </r>
  <r>
    <x v="236"/>
    <s v="Melissa"/>
    <d v="2024-01-12T00:00:00"/>
    <m/>
    <m/>
    <m/>
    <x v="84"/>
    <n v="11"/>
    <n v="30"/>
    <n v="2024"/>
    <d v="2024-11-30T00:00:00"/>
    <x v="6"/>
    <x v="1"/>
    <x v="1"/>
    <x v="28"/>
    <x v="6"/>
    <x v="1"/>
    <n v="6"/>
    <b v="0"/>
    <x v="209"/>
    <x v="20"/>
    <x v="3"/>
    <x v="2"/>
    <x v="4"/>
    <x v="21"/>
    <n v="3.5"/>
    <x v="1"/>
    <x v="0"/>
    <x v="233"/>
    <x v="1"/>
    <x v="2"/>
    <x v="0"/>
  </r>
  <r>
    <x v="237"/>
    <s v="Robert"/>
    <d v="2023-11-01T00:00:00"/>
    <m/>
    <m/>
    <m/>
    <x v="199"/>
    <n v="11"/>
    <n v="30"/>
    <n v="2024"/>
    <d v="2024-11-30T00:00:00"/>
    <x v="6"/>
    <x v="2"/>
    <x v="2"/>
    <x v="144"/>
    <x v="4"/>
    <x v="2"/>
    <n v="2"/>
    <b v="0"/>
    <x v="210"/>
    <x v="142"/>
    <x v="1"/>
    <x v="1"/>
    <x v="3"/>
    <x v="10"/>
    <n v="4.5999999999999996"/>
    <x v="1"/>
    <x v="0"/>
    <x v="234"/>
    <x v="0"/>
    <x v="0"/>
    <x v="2"/>
  </r>
  <r>
    <x v="238"/>
    <s v="Jaclyn"/>
    <d v="2023-09-02T00:00:00"/>
    <m/>
    <m/>
    <m/>
    <x v="200"/>
    <n v="11"/>
    <n v="30"/>
    <n v="2024"/>
    <d v="2024-11-30T00:00:00"/>
    <x v="6"/>
    <x v="2"/>
    <x v="2"/>
    <x v="180"/>
    <x v="0"/>
    <x v="2"/>
    <n v="5"/>
    <b v="0"/>
    <x v="211"/>
    <x v="1"/>
    <x v="6"/>
    <x v="1"/>
    <x v="1"/>
    <x v="11"/>
    <n v="4.7"/>
    <x v="0"/>
    <x v="0"/>
    <x v="235"/>
    <x v="3"/>
    <x v="4"/>
    <x v="3"/>
  </r>
  <r>
    <x v="239"/>
    <s v="Lori"/>
    <d v="2023-08-08T00:00:00"/>
    <m/>
    <m/>
    <m/>
    <x v="177"/>
    <n v="11"/>
    <n v="30"/>
    <n v="2024"/>
    <d v="2024-11-30T00:00:00"/>
    <x v="6"/>
    <x v="2"/>
    <x v="2"/>
    <x v="181"/>
    <x v="5"/>
    <x v="3"/>
    <n v="4"/>
    <b v="0"/>
    <x v="203"/>
    <x v="13"/>
    <x v="6"/>
    <x v="3"/>
    <x v="3"/>
    <x v="68"/>
    <n v="3.9"/>
    <x v="1"/>
    <x v="0"/>
    <x v="236"/>
    <x v="0"/>
    <x v="1"/>
    <x v="1"/>
  </r>
  <r>
    <x v="240"/>
    <s v="John"/>
    <d v="2023-07-11T00:00:00"/>
    <m/>
    <m/>
    <m/>
    <x v="117"/>
    <n v="11"/>
    <n v="30"/>
    <n v="2024"/>
    <d v="2024-11-30T00:00:00"/>
    <x v="6"/>
    <x v="1"/>
    <x v="1"/>
    <x v="182"/>
    <x v="3"/>
    <x v="4"/>
    <n v="5"/>
    <b v="0"/>
    <x v="120"/>
    <x v="82"/>
    <x v="6"/>
    <x v="0"/>
    <x v="0"/>
    <x v="64"/>
    <n v="3.7"/>
    <x v="1"/>
    <x v="0"/>
    <x v="237"/>
    <x v="0"/>
    <x v="0"/>
    <x v="1"/>
  </r>
  <r>
    <x v="241"/>
    <s v="Lindsey"/>
    <d v="2023-06-10T00:00:00"/>
    <m/>
    <m/>
    <m/>
    <x v="201"/>
    <n v="11"/>
    <n v="30"/>
    <n v="2024"/>
    <d v="2024-11-30T00:00:00"/>
    <x v="6"/>
    <x v="2"/>
    <x v="2"/>
    <x v="16"/>
    <x v="5"/>
    <x v="1"/>
    <n v="6"/>
    <b v="1"/>
    <x v="212"/>
    <x v="68"/>
    <x v="5"/>
    <x v="0"/>
    <x v="3"/>
    <x v="51"/>
    <n v="4.8"/>
    <x v="1"/>
    <x v="0"/>
    <x v="238"/>
    <x v="3"/>
    <x v="0"/>
    <x v="0"/>
  </r>
  <r>
    <x v="242"/>
    <s v="Jennifer"/>
    <d v="2023-04-02T00:00:00"/>
    <m/>
    <m/>
    <m/>
    <x v="202"/>
    <n v="11"/>
    <n v="30"/>
    <n v="2024"/>
    <d v="2024-11-30T00:00:00"/>
    <x v="6"/>
    <x v="2"/>
    <x v="2"/>
    <x v="183"/>
    <x v="1"/>
    <x v="3"/>
    <n v="4"/>
    <b v="1"/>
    <x v="165"/>
    <x v="143"/>
    <x v="0"/>
    <x v="3"/>
    <x v="0"/>
    <x v="0"/>
    <n v="4.5999999999999996"/>
    <x v="1"/>
    <x v="0"/>
    <x v="239"/>
    <x v="0"/>
    <x v="4"/>
    <x v="0"/>
  </r>
  <r>
    <x v="243"/>
    <s v="Charles"/>
    <d v="2023-03-07T00:00:00"/>
    <m/>
    <m/>
    <m/>
    <x v="89"/>
    <n v="11"/>
    <n v="30"/>
    <n v="2024"/>
    <d v="2024-11-30T00:00:00"/>
    <x v="6"/>
    <x v="0"/>
    <x v="0"/>
    <x v="184"/>
    <x v="5"/>
    <x v="2"/>
    <n v="1"/>
    <b v="1"/>
    <x v="11"/>
    <x v="144"/>
    <x v="0"/>
    <x v="3"/>
    <x v="2"/>
    <x v="38"/>
    <n v="3.7"/>
    <x v="0"/>
    <x v="0"/>
    <x v="240"/>
    <x v="4"/>
    <x v="2"/>
    <x v="3"/>
  </r>
  <r>
    <x v="244"/>
    <s v="Ashley"/>
    <n v="9"/>
    <n v="21"/>
    <n v="2024"/>
    <d v="2024-09-21T00:00:00"/>
    <x v="28"/>
    <n v="11"/>
    <n v="29"/>
    <n v="2024"/>
    <d v="2024-11-29T00:00:00"/>
    <x v="7"/>
    <x v="0"/>
    <x v="0"/>
    <x v="66"/>
    <x v="2"/>
    <x v="1"/>
    <n v="1"/>
    <b v="1"/>
    <x v="213"/>
    <x v="121"/>
    <x v="6"/>
    <x v="0"/>
    <x v="1"/>
    <x v="51"/>
    <n v="4.0999999999999996"/>
    <x v="1"/>
    <x v="0"/>
    <x v="241"/>
    <x v="3"/>
    <x v="0"/>
    <x v="1"/>
  </r>
  <r>
    <x v="245"/>
    <s v="Krista"/>
    <n v="9"/>
    <n v="16"/>
    <n v="2024"/>
    <d v="2024-09-16T00:00:00"/>
    <x v="203"/>
    <n v="11"/>
    <n v="29"/>
    <n v="2024"/>
    <d v="2024-11-29T00:00:00"/>
    <x v="7"/>
    <x v="2"/>
    <x v="2"/>
    <x v="185"/>
    <x v="2"/>
    <x v="2"/>
    <n v="2"/>
    <b v="0"/>
    <x v="214"/>
    <x v="87"/>
    <x v="6"/>
    <x v="3"/>
    <x v="1"/>
    <x v="70"/>
    <n v="4.5999999999999996"/>
    <x v="0"/>
    <x v="0"/>
    <x v="242"/>
    <x v="0"/>
    <x v="3"/>
    <x v="3"/>
  </r>
  <r>
    <x v="246"/>
    <s v="Sherry"/>
    <n v="8"/>
    <n v="31"/>
    <n v="2023"/>
    <d v="2023-08-31T00:00:00"/>
    <x v="204"/>
    <n v="11"/>
    <n v="29"/>
    <n v="2024"/>
    <d v="2024-11-29T00:00:00"/>
    <x v="7"/>
    <x v="2"/>
    <x v="2"/>
    <x v="186"/>
    <x v="5"/>
    <x v="3"/>
    <n v="6"/>
    <b v="0"/>
    <x v="215"/>
    <x v="82"/>
    <x v="3"/>
    <x v="1"/>
    <x v="4"/>
    <x v="92"/>
    <n v="3"/>
    <x v="1"/>
    <x v="0"/>
    <x v="243"/>
    <x v="3"/>
    <x v="2"/>
    <x v="2"/>
  </r>
  <r>
    <x v="247"/>
    <s v="Linda"/>
    <n v="8"/>
    <n v="29"/>
    <n v="2024"/>
    <d v="2024-08-29T00:00:00"/>
    <x v="205"/>
    <n v="11"/>
    <n v="29"/>
    <n v="2024"/>
    <d v="2024-11-29T00:00:00"/>
    <x v="7"/>
    <x v="1"/>
    <x v="1"/>
    <x v="59"/>
    <x v="5"/>
    <x v="1"/>
    <n v="5"/>
    <b v="1"/>
    <x v="216"/>
    <x v="87"/>
    <x v="2"/>
    <x v="0"/>
    <x v="4"/>
    <x v="3"/>
    <n v="4.3"/>
    <x v="0"/>
    <x v="0"/>
    <x v="244"/>
    <x v="0"/>
    <x v="0"/>
    <x v="2"/>
  </r>
  <r>
    <x v="248"/>
    <s v="Andrew"/>
    <n v="8"/>
    <n v="16"/>
    <n v="2024"/>
    <d v="2024-08-16T00:00:00"/>
    <x v="206"/>
    <n v="11"/>
    <n v="29"/>
    <n v="2024"/>
    <d v="2024-11-29T00:00:00"/>
    <x v="7"/>
    <x v="1"/>
    <x v="1"/>
    <x v="187"/>
    <x v="6"/>
    <x v="2"/>
    <n v="1"/>
    <b v="1"/>
    <x v="217"/>
    <x v="110"/>
    <x v="1"/>
    <x v="3"/>
    <x v="2"/>
    <x v="33"/>
    <n v="4.0999999999999996"/>
    <x v="0"/>
    <x v="0"/>
    <x v="245"/>
    <x v="4"/>
    <x v="1"/>
    <x v="1"/>
  </r>
  <r>
    <x v="249"/>
    <s v="Richard"/>
    <n v="8"/>
    <n v="13"/>
    <n v="2024"/>
    <d v="2024-08-13T00:00:00"/>
    <x v="207"/>
    <n v="11"/>
    <n v="29"/>
    <n v="2024"/>
    <d v="2024-11-29T00:00:00"/>
    <x v="7"/>
    <x v="2"/>
    <x v="2"/>
    <x v="188"/>
    <x v="2"/>
    <x v="2"/>
    <n v="5"/>
    <b v="1"/>
    <x v="218"/>
    <x v="20"/>
    <x v="1"/>
    <x v="3"/>
    <x v="1"/>
    <x v="61"/>
    <n v="4.7"/>
    <x v="0"/>
    <x v="0"/>
    <x v="246"/>
    <x v="0"/>
    <x v="2"/>
    <x v="0"/>
  </r>
  <r>
    <x v="250"/>
    <s v="Vincent"/>
    <n v="7"/>
    <n v="28"/>
    <n v="2024"/>
    <d v="2024-07-28T00:00:00"/>
    <x v="208"/>
    <n v="11"/>
    <n v="29"/>
    <n v="2024"/>
    <d v="2024-11-29T00:00:00"/>
    <x v="7"/>
    <x v="1"/>
    <x v="1"/>
    <x v="189"/>
    <x v="5"/>
    <x v="0"/>
    <n v="4"/>
    <b v="0"/>
    <x v="219"/>
    <x v="145"/>
    <x v="1"/>
    <x v="0"/>
    <x v="4"/>
    <x v="68"/>
    <n v="3.3"/>
    <x v="1"/>
    <x v="0"/>
    <x v="247"/>
    <x v="1"/>
    <x v="4"/>
    <x v="0"/>
  </r>
  <r>
    <x v="251"/>
    <s v="Xavier"/>
    <n v="7"/>
    <n v="28"/>
    <n v="2024"/>
    <d v="2024-07-28T00:00:00"/>
    <x v="208"/>
    <n v="11"/>
    <n v="29"/>
    <n v="2024"/>
    <d v="2024-11-29T00:00:00"/>
    <x v="7"/>
    <x v="2"/>
    <x v="2"/>
    <x v="124"/>
    <x v="6"/>
    <x v="3"/>
    <n v="1"/>
    <b v="0"/>
    <x v="86"/>
    <x v="117"/>
    <x v="5"/>
    <x v="0"/>
    <x v="4"/>
    <x v="84"/>
    <n v="3.3"/>
    <x v="0"/>
    <x v="0"/>
    <x v="248"/>
    <x v="3"/>
    <x v="3"/>
    <x v="1"/>
  </r>
  <r>
    <x v="252"/>
    <s v="Allison"/>
    <n v="6"/>
    <n v="22"/>
    <n v="2024"/>
    <d v="2024-06-22T00:00:00"/>
    <x v="95"/>
    <n v="11"/>
    <n v="29"/>
    <n v="2024"/>
    <d v="2024-11-29T00:00:00"/>
    <x v="7"/>
    <x v="1"/>
    <x v="1"/>
    <x v="153"/>
    <x v="4"/>
    <x v="4"/>
    <n v="2"/>
    <b v="0"/>
    <x v="220"/>
    <x v="25"/>
    <x v="2"/>
    <x v="2"/>
    <x v="4"/>
    <x v="27"/>
    <n v="4.2"/>
    <x v="1"/>
    <x v="0"/>
    <x v="249"/>
    <x v="3"/>
    <x v="4"/>
    <x v="3"/>
  </r>
  <r>
    <x v="253"/>
    <s v="Phyllis"/>
    <n v="6"/>
    <n v="21"/>
    <n v="2024"/>
    <d v="2024-06-21T00:00:00"/>
    <x v="96"/>
    <n v="11"/>
    <n v="29"/>
    <n v="2024"/>
    <d v="2024-11-29T00:00:00"/>
    <x v="7"/>
    <x v="2"/>
    <x v="2"/>
    <x v="190"/>
    <x v="6"/>
    <x v="4"/>
    <n v="4"/>
    <b v="0"/>
    <x v="221"/>
    <x v="73"/>
    <x v="2"/>
    <x v="3"/>
    <x v="2"/>
    <x v="52"/>
    <n v="4.8"/>
    <x v="1"/>
    <x v="0"/>
    <x v="250"/>
    <x v="2"/>
    <x v="0"/>
    <x v="2"/>
  </r>
  <r>
    <x v="254"/>
    <s v="Michael"/>
    <n v="6"/>
    <n v="19"/>
    <n v="2024"/>
    <d v="2024-06-19T00:00:00"/>
    <x v="209"/>
    <n v="11"/>
    <n v="29"/>
    <n v="2024"/>
    <d v="2024-11-29T00:00:00"/>
    <x v="7"/>
    <x v="2"/>
    <x v="2"/>
    <x v="191"/>
    <x v="0"/>
    <x v="3"/>
    <n v="5"/>
    <b v="1"/>
    <x v="114"/>
    <x v="100"/>
    <x v="1"/>
    <x v="0"/>
    <x v="0"/>
    <x v="13"/>
    <n v="3.8"/>
    <x v="0"/>
    <x v="0"/>
    <x v="251"/>
    <x v="2"/>
    <x v="4"/>
    <x v="1"/>
  </r>
  <r>
    <x v="255"/>
    <s v="Leon"/>
    <n v="5"/>
    <n v="27"/>
    <n v="2024"/>
    <d v="2024-05-27T00:00:00"/>
    <x v="210"/>
    <n v="11"/>
    <n v="29"/>
    <n v="2024"/>
    <d v="2024-11-29T00:00:00"/>
    <x v="7"/>
    <x v="2"/>
    <x v="2"/>
    <x v="192"/>
    <x v="5"/>
    <x v="3"/>
    <n v="1"/>
    <b v="0"/>
    <x v="222"/>
    <x v="59"/>
    <x v="4"/>
    <x v="3"/>
    <x v="4"/>
    <x v="0"/>
    <n v="4.5999999999999996"/>
    <x v="0"/>
    <x v="0"/>
    <x v="252"/>
    <x v="2"/>
    <x v="0"/>
    <x v="1"/>
  </r>
  <r>
    <x v="256"/>
    <s v="Martin"/>
    <n v="5"/>
    <n v="27"/>
    <n v="2023"/>
    <d v="2023-05-27T00:00:00"/>
    <x v="211"/>
    <n v="11"/>
    <n v="29"/>
    <n v="2024"/>
    <d v="2024-11-29T00:00:00"/>
    <x v="7"/>
    <x v="2"/>
    <x v="2"/>
    <x v="58"/>
    <x v="5"/>
    <x v="0"/>
    <n v="3"/>
    <b v="1"/>
    <x v="223"/>
    <x v="46"/>
    <x v="0"/>
    <x v="2"/>
    <x v="2"/>
    <x v="67"/>
    <n v="4.2"/>
    <x v="1"/>
    <x v="0"/>
    <x v="242"/>
    <x v="3"/>
    <x v="4"/>
    <x v="2"/>
  </r>
  <r>
    <x v="257"/>
    <s v="Kayla"/>
    <n v="5"/>
    <n v="22"/>
    <n v="2023"/>
    <d v="2023-05-22T00:00:00"/>
    <x v="212"/>
    <n v="11"/>
    <n v="29"/>
    <n v="2024"/>
    <d v="2024-11-29T00:00:00"/>
    <x v="7"/>
    <x v="0"/>
    <x v="0"/>
    <x v="113"/>
    <x v="3"/>
    <x v="0"/>
    <n v="5"/>
    <b v="0"/>
    <x v="224"/>
    <x v="87"/>
    <x v="1"/>
    <x v="3"/>
    <x v="0"/>
    <x v="33"/>
    <n v="3.8"/>
    <x v="0"/>
    <x v="0"/>
    <x v="253"/>
    <x v="3"/>
    <x v="3"/>
    <x v="1"/>
  </r>
  <r>
    <x v="258"/>
    <s v="Hector"/>
    <n v="5"/>
    <n v="17"/>
    <n v="2024"/>
    <d v="2024-05-17T00:00:00"/>
    <x v="213"/>
    <n v="11"/>
    <n v="29"/>
    <n v="2024"/>
    <d v="2024-11-29T00:00:00"/>
    <x v="7"/>
    <x v="1"/>
    <x v="1"/>
    <x v="193"/>
    <x v="0"/>
    <x v="0"/>
    <n v="2"/>
    <b v="0"/>
    <x v="40"/>
    <x v="85"/>
    <x v="1"/>
    <x v="3"/>
    <x v="4"/>
    <x v="90"/>
    <n v="4"/>
    <x v="0"/>
    <x v="0"/>
    <x v="254"/>
    <x v="2"/>
    <x v="3"/>
    <x v="2"/>
  </r>
  <r>
    <x v="259"/>
    <s v="Rachel"/>
    <n v="4"/>
    <n v="28"/>
    <n v="2023"/>
    <d v="2023-04-28T00:00:00"/>
    <x v="214"/>
    <n v="11"/>
    <n v="29"/>
    <n v="2024"/>
    <d v="2024-11-29T00:00:00"/>
    <x v="7"/>
    <x v="2"/>
    <x v="2"/>
    <x v="194"/>
    <x v="5"/>
    <x v="4"/>
    <n v="3"/>
    <b v="1"/>
    <x v="225"/>
    <x v="146"/>
    <x v="6"/>
    <x v="2"/>
    <x v="3"/>
    <x v="61"/>
    <n v="3.5"/>
    <x v="0"/>
    <x v="0"/>
    <x v="255"/>
    <x v="1"/>
    <x v="1"/>
    <x v="3"/>
  </r>
  <r>
    <x v="260"/>
    <s v="Daniel"/>
    <n v="4"/>
    <n v="17"/>
    <n v="2024"/>
    <d v="2024-04-17T00:00:00"/>
    <x v="215"/>
    <n v="11"/>
    <n v="29"/>
    <n v="2024"/>
    <d v="2024-11-29T00:00:00"/>
    <x v="7"/>
    <x v="2"/>
    <x v="2"/>
    <x v="195"/>
    <x v="0"/>
    <x v="3"/>
    <n v="3"/>
    <b v="1"/>
    <x v="226"/>
    <x v="136"/>
    <x v="0"/>
    <x v="2"/>
    <x v="1"/>
    <x v="91"/>
    <n v="4.3"/>
    <x v="0"/>
    <x v="0"/>
    <x v="256"/>
    <x v="3"/>
    <x v="2"/>
    <x v="0"/>
  </r>
  <r>
    <x v="261"/>
    <s v="Jason"/>
    <n v="4"/>
    <n v="15"/>
    <n v="2023"/>
    <d v="2023-04-15T00:00:00"/>
    <x v="216"/>
    <n v="11"/>
    <n v="29"/>
    <n v="2024"/>
    <d v="2024-11-29T00:00:00"/>
    <x v="7"/>
    <x v="2"/>
    <x v="2"/>
    <x v="196"/>
    <x v="6"/>
    <x v="4"/>
    <n v="2"/>
    <b v="1"/>
    <x v="166"/>
    <x v="53"/>
    <x v="2"/>
    <x v="0"/>
    <x v="5"/>
    <x v="27"/>
    <n v="3.3"/>
    <x v="0"/>
    <x v="0"/>
    <x v="257"/>
    <x v="2"/>
    <x v="2"/>
    <x v="1"/>
  </r>
  <r>
    <x v="262"/>
    <s v="Mary"/>
    <n v="4"/>
    <n v="13"/>
    <n v="2024"/>
    <d v="2024-04-13T00:00:00"/>
    <x v="160"/>
    <n v="11"/>
    <n v="29"/>
    <n v="2024"/>
    <d v="2024-11-29T00:00:00"/>
    <x v="7"/>
    <x v="2"/>
    <x v="2"/>
    <x v="197"/>
    <x v="2"/>
    <x v="3"/>
    <n v="4"/>
    <b v="0"/>
    <x v="50"/>
    <x v="147"/>
    <x v="0"/>
    <x v="2"/>
    <x v="5"/>
    <x v="33"/>
    <n v="4.5"/>
    <x v="1"/>
    <x v="0"/>
    <x v="258"/>
    <x v="2"/>
    <x v="0"/>
    <x v="2"/>
  </r>
  <r>
    <x v="263"/>
    <s v="Michael"/>
    <n v="3"/>
    <n v="26"/>
    <n v="2024"/>
    <d v="2024-03-26T00:00:00"/>
    <x v="217"/>
    <n v="11"/>
    <n v="29"/>
    <n v="2024"/>
    <d v="2024-11-29T00:00:00"/>
    <x v="7"/>
    <x v="0"/>
    <x v="0"/>
    <x v="198"/>
    <x v="2"/>
    <x v="2"/>
    <n v="6"/>
    <b v="0"/>
    <x v="227"/>
    <x v="44"/>
    <x v="3"/>
    <x v="3"/>
    <x v="1"/>
    <x v="1"/>
    <n v="4.5"/>
    <x v="0"/>
    <x v="0"/>
    <x v="259"/>
    <x v="3"/>
    <x v="1"/>
    <x v="3"/>
  </r>
  <r>
    <x v="264"/>
    <s v="Courtney"/>
    <n v="3"/>
    <n v="26"/>
    <n v="2023"/>
    <d v="2023-03-26T00:00:00"/>
    <x v="218"/>
    <n v="11"/>
    <n v="29"/>
    <n v="2024"/>
    <d v="2024-11-29T00:00:00"/>
    <x v="7"/>
    <x v="0"/>
    <x v="0"/>
    <x v="122"/>
    <x v="3"/>
    <x v="4"/>
    <n v="2"/>
    <b v="1"/>
    <x v="60"/>
    <x v="50"/>
    <x v="3"/>
    <x v="1"/>
    <x v="3"/>
    <x v="19"/>
    <n v="4.8"/>
    <x v="0"/>
    <x v="0"/>
    <x v="260"/>
    <x v="2"/>
    <x v="0"/>
    <x v="3"/>
  </r>
  <r>
    <x v="265"/>
    <s v="Kristy"/>
    <n v="3"/>
    <n v="25"/>
    <n v="2023"/>
    <d v="2023-03-25T00:00:00"/>
    <x v="219"/>
    <n v="11"/>
    <n v="29"/>
    <n v="2024"/>
    <d v="2024-11-29T00:00:00"/>
    <x v="7"/>
    <x v="0"/>
    <x v="0"/>
    <x v="199"/>
    <x v="6"/>
    <x v="2"/>
    <n v="2"/>
    <b v="1"/>
    <x v="228"/>
    <x v="1"/>
    <x v="2"/>
    <x v="1"/>
    <x v="4"/>
    <x v="80"/>
    <n v="3.5"/>
    <x v="1"/>
    <x v="0"/>
    <x v="261"/>
    <x v="4"/>
    <x v="2"/>
    <x v="0"/>
  </r>
  <r>
    <x v="266"/>
    <s v="Michael"/>
    <n v="3"/>
    <n v="20"/>
    <n v="2024"/>
    <d v="2024-03-20T00:00:00"/>
    <x v="220"/>
    <n v="11"/>
    <n v="29"/>
    <n v="2024"/>
    <d v="2024-11-29T00:00:00"/>
    <x v="7"/>
    <x v="2"/>
    <x v="2"/>
    <x v="200"/>
    <x v="5"/>
    <x v="3"/>
    <n v="3"/>
    <b v="1"/>
    <x v="35"/>
    <x v="141"/>
    <x v="6"/>
    <x v="3"/>
    <x v="0"/>
    <x v="93"/>
    <n v="3.4"/>
    <x v="1"/>
    <x v="0"/>
    <x v="262"/>
    <x v="1"/>
    <x v="4"/>
    <x v="0"/>
  </r>
  <r>
    <x v="267"/>
    <s v="Jonathan"/>
    <n v="3"/>
    <n v="15"/>
    <n v="2024"/>
    <d v="2024-03-15T00:00:00"/>
    <x v="221"/>
    <n v="11"/>
    <n v="29"/>
    <n v="2024"/>
    <d v="2024-11-29T00:00:00"/>
    <x v="7"/>
    <x v="1"/>
    <x v="1"/>
    <x v="201"/>
    <x v="4"/>
    <x v="0"/>
    <n v="5"/>
    <b v="1"/>
    <x v="106"/>
    <x v="31"/>
    <x v="2"/>
    <x v="3"/>
    <x v="2"/>
    <x v="63"/>
    <n v="4.8"/>
    <x v="0"/>
    <x v="0"/>
    <x v="94"/>
    <x v="1"/>
    <x v="4"/>
    <x v="1"/>
  </r>
  <r>
    <x v="268"/>
    <s v="Christopher"/>
    <n v="3"/>
    <n v="13"/>
    <n v="2023"/>
    <d v="2023-03-13T00:00:00"/>
    <x v="222"/>
    <n v="11"/>
    <n v="29"/>
    <n v="2024"/>
    <d v="2024-11-29T00:00:00"/>
    <x v="7"/>
    <x v="1"/>
    <x v="1"/>
    <x v="37"/>
    <x v="3"/>
    <x v="4"/>
    <n v="1"/>
    <b v="1"/>
    <x v="229"/>
    <x v="21"/>
    <x v="1"/>
    <x v="3"/>
    <x v="4"/>
    <x v="6"/>
    <n v="4.0999999999999996"/>
    <x v="1"/>
    <x v="0"/>
    <x v="263"/>
    <x v="1"/>
    <x v="2"/>
    <x v="2"/>
  </r>
  <r>
    <x v="269"/>
    <s v="Lori"/>
    <n v="12"/>
    <n v="26"/>
    <n v="2022"/>
    <d v="2022-12-26T00:00:00"/>
    <x v="191"/>
    <n v="11"/>
    <n v="29"/>
    <n v="2024"/>
    <d v="2024-11-29T00:00:00"/>
    <x v="7"/>
    <x v="2"/>
    <x v="2"/>
    <x v="49"/>
    <x v="6"/>
    <x v="3"/>
    <n v="2"/>
    <b v="1"/>
    <x v="230"/>
    <x v="141"/>
    <x v="6"/>
    <x v="2"/>
    <x v="5"/>
    <x v="86"/>
    <n v="4.5999999999999996"/>
    <x v="0"/>
    <x v="0"/>
    <x v="264"/>
    <x v="0"/>
    <x v="2"/>
    <x v="0"/>
  </r>
  <r>
    <x v="270"/>
    <s v="Jeremy"/>
    <n v="12"/>
    <n v="19"/>
    <n v="2023"/>
    <d v="2023-12-19T00:00:00"/>
    <x v="223"/>
    <n v="11"/>
    <n v="29"/>
    <n v="2024"/>
    <d v="2024-11-29T00:00:00"/>
    <x v="7"/>
    <x v="1"/>
    <x v="1"/>
    <x v="202"/>
    <x v="3"/>
    <x v="0"/>
    <n v="2"/>
    <b v="1"/>
    <x v="104"/>
    <x v="148"/>
    <x v="1"/>
    <x v="2"/>
    <x v="3"/>
    <x v="81"/>
    <n v="4.0999999999999996"/>
    <x v="1"/>
    <x v="0"/>
    <x v="265"/>
    <x v="0"/>
    <x v="3"/>
    <x v="1"/>
  </r>
  <r>
    <x v="271"/>
    <s v="Jasmine"/>
    <n v="12"/>
    <n v="17"/>
    <n v="2024"/>
    <d v="2024-12-17T00:00:00"/>
    <x v="224"/>
    <n v="11"/>
    <n v="29"/>
    <n v="2024"/>
    <d v="2024-11-29T00:00:00"/>
    <x v="7"/>
    <x v="1"/>
    <x v="1"/>
    <x v="203"/>
    <x v="2"/>
    <x v="1"/>
    <n v="4"/>
    <b v="1"/>
    <x v="231"/>
    <x v="132"/>
    <x v="6"/>
    <x v="2"/>
    <x v="0"/>
    <x v="29"/>
    <n v="4.8"/>
    <x v="1"/>
    <x v="0"/>
    <x v="266"/>
    <x v="0"/>
    <x v="1"/>
    <x v="2"/>
  </r>
  <r>
    <x v="272"/>
    <s v="Dawn"/>
    <n v="11"/>
    <n v="16"/>
    <n v="2024"/>
    <d v="2024-11-16T00:00:00"/>
    <x v="225"/>
    <n v="11"/>
    <n v="29"/>
    <n v="2024"/>
    <d v="2024-11-29T00:00:00"/>
    <x v="7"/>
    <x v="0"/>
    <x v="0"/>
    <x v="204"/>
    <x v="0"/>
    <x v="2"/>
    <n v="1"/>
    <b v="0"/>
    <x v="232"/>
    <x v="149"/>
    <x v="5"/>
    <x v="1"/>
    <x v="1"/>
    <x v="23"/>
    <n v="4.7"/>
    <x v="0"/>
    <x v="0"/>
    <x v="267"/>
    <x v="4"/>
    <x v="0"/>
    <x v="2"/>
  </r>
  <r>
    <x v="273"/>
    <s v="John"/>
    <n v="10"/>
    <n v="23"/>
    <n v="2023"/>
    <d v="2023-10-23T00:00:00"/>
    <x v="226"/>
    <n v="11"/>
    <n v="29"/>
    <n v="2024"/>
    <d v="2024-11-29T00:00:00"/>
    <x v="7"/>
    <x v="2"/>
    <x v="2"/>
    <x v="205"/>
    <x v="6"/>
    <x v="2"/>
    <n v="5"/>
    <b v="1"/>
    <x v="233"/>
    <x v="134"/>
    <x v="3"/>
    <x v="2"/>
    <x v="3"/>
    <x v="38"/>
    <n v="3.7"/>
    <x v="0"/>
    <x v="0"/>
    <x v="268"/>
    <x v="1"/>
    <x v="3"/>
    <x v="1"/>
  </r>
  <r>
    <x v="274"/>
    <s v="Jennifer"/>
    <n v="10"/>
    <n v="19"/>
    <n v="2024"/>
    <d v="2024-10-19T00:00:00"/>
    <x v="227"/>
    <n v="11"/>
    <n v="29"/>
    <n v="2024"/>
    <d v="2024-11-29T00:00:00"/>
    <x v="7"/>
    <x v="1"/>
    <x v="1"/>
    <x v="76"/>
    <x v="5"/>
    <x v="2"/>
    <n v="2"/>
    <b v="0"/>
    <x v="163"/>
    <x v="150"/>
    <x v="1"/>
    <x v="2"/>
    <x v="0"/>
    <x v="7"/>
    <n v="3.2"/>
    <x v="0"/>
    <x v="0"/>
    <x v="269"/>
    <x v="4"/>
    <x v="0"/>
    <x v="1"/>
  </r>
  <r>
    <x v="275"/>
    <s v="Steven"/>
    <n v="1"/>
    <n v="28"/>
    <n v="2023"/>
    <d v="2023-01-28T00:00:00"/>
    <x v="228"/>
    <n v="11"/>
    <n v="29"/>
    <n v="2024"/>
    <d v="2024-11-29T00:00:00"/>
    <x v="7"/>
    <x v="1"/>
    <x v="1"/>
    <x v="206"/>
    <x v="0"/>
    <x v="0"/>
    <n v="3"/>
    <b v="0"/>
    <x v="234"/>
    <x v="108"/>
    <x v="3"/>
    <x v="0"/>
    <x v="5"/>
    <x v="5"/>
    <n v="4.5999999999999996"/>
    <x v="1"/>
    <x v="0"/>
    <x v="270"/>
    <x v="3"/>
    <x v="0"/>
    <x v="1"/>
  </r>
  <r>
    <x v="276"/>
    <s v="Danielle"/>
    <n v="1"/>
    <n v="26"/>
    <n v="2024"/>
    <d v="2024-01-26T00:00:00"/>
    <x v="229"/>
    <n v="11"/>
    <n v="29"/>
    <n v="2024"/>
    <d v="2024-11-29T00:00:00"/>
    <x v="7"/>
    <x v="1"/>
    <x v="1"/>
    <x v="207"/>
    <x v="0"/>
    <x v="0"/>
    <n v="5"/>
    <b v="1"/>
    <x v="235"/>
    <x v="107"/>
    <x v="5"/>
    <x v="3"/>
    <x v="4"/>
    <x v="22"/>
    <n v="3.6"/>
    <x v="0"/>
    <x v="0"/>
    <x v="271"/>
    <x v="4"/>
    <x v="3"/>
    <x v="0"/>
  </r>
  <r>
    <x v="277"/>
    <s v="Grant"/>
    <n v="1"/>
    <n v="17"/>
    <n v="2024"/>
    <d v="2024-01-17T00:00:00"/>
    <x v="230"/>
    <n v="11"/>
    <n v="29"/>
    <n v="2024"/>
    <d v="2024-11-29T00:00:00"/>
    <x v="7"/>
    <x v="2"/>
    <x v="2"/>
    <x v="208"/>
    <x v="4"/>
    <x v="4"/>
    <n v="6"/>
    <b v="1"/>
    <x v="236"/>
    <x v="32"/>
    <x v="0"/>
    <x v="0"/>
    <x v="2"/>
    <x v="83"/>
    <n v="3.4"/>
    <x v="1"/>
    <x v="0"/>
    <x v="272"/>
    <x v="0"/>
    <x v="1"/>
    <x v="0"/>
  </r>
  <r>
    <x v="278"/>
    <s v="Audrey"/>
    <n v="1"/>
    <n v="15"/>
    <n v="2023"/>
    <d v="2023-01-15T00:00:00"/>
    <x v="231"/>
    <n v="11"/>
    <n v="29"/>
    <n v="2024"/>
    <d v="2024-11-29T00:00:00"/>
    <x v="7"/>
    <x v="0"/>
    <x v="0"/>
    <x v="116"/>
    <x v="2"/>
    <x v="4"/>
    <n v="4"/>
    <b v="1"/>
    <x v="237"/>
    <x v="103"/>
    <x v="5"/>
    <x v="2"/>
    <x v="0"/>
    <x v="94"/>
    <n v="4.8"/>
    <x v="1"/>
    <x v="0"/>
    <x v="273"/>
    <x v="0"/>
    <x v="4"/>
    <x v="1"/>
  </r>
  <r>
    <x v="279"/>
    <s v="Alison"/>
    <d v="2024-11-09T00:00:00"/>
    <m/>
    <m/>
    <m/>
    <x v="196"/>
    <n v="11"/>
    <n v="29"/>
    <n v="2024"/>
    <d v="2024-11-29T00:00:00"/>
    <x v="7"/>
    <x v="1"/>
    <x v="1"/>
    <x v="162"/>
    <x v="0"/>
    <x v="2"/>
    <n v="2"/>
    <b v="0"/>
    <x v="238"/>
    <x v="12"/>
    <x v="6"/>
    <x v="1"/>
    <x v="2"/>
    <x v="12"/>
    <n v="4.3"/>
    <x v="0"/>
    <x v="0"/>
    <x v="274"/>
    <x v="4"/>
    <x v="2"/>
    <x v="3"/>
  </r>
  <r>
    <x v="280"/>
    <s v="Jimmy"/>
    <d v="2024-09-01T00:00:00"/>
    <m/>
    <m/>
    <m/>
    <x v="173"/>
    <n v="11"/>
    <n v="29"/>
    <n v="2024"/>
    <d v="2024-11-29T00:00:00"/>
    <x v="7"/>
    <x v="2"/>
    <x v="2"/>
    <x v="81"/>
    <x v="3"/>
    <x v="2"/>
    <n v="6"/>
    <b v="0"/>
    <x v="239"/>
    <x v="138"/>
    <x v="0"/>
    <x v="3"/>
    <x v="3"/>
    <x v="53"/>
    <n v="4.0999999999999996"/>
    <x v="0"/>
    <x v="0"/>
    <x v="275"/>
    <x v="1"/>
    <x v="2"/>
    <x v="2"/>
  </r>
  <r>
    <x v="281"/>
    <s v="Jeffrey"/>
    <d v="2024-06-02T00:00:00"/>
    <m/>
    <m/>
    <m/>
    <x v="232"/>
    <n v="11"/>
    <n v="29"/>
    <n v="2024"/>
    <d v="2024-11-29T00:00:00"/>
    <x v="7"/>
    <x v="0"/>
    <x v="0"/>
    <x v="209"/>
    <x v="5"/>
    <x v="3"/>
    <n v="1"/>
    <b v="1"/>
    <x v="240"/>
    <x v="62"/>
    <x v="0"/>
    <x v="2"/>
    <x v="2"/>
    <x v="25"/>
    <n v="4.9000000000000004"/>
    <x v="0"/>
    <x v="0"/>
    <x v="276"/>
    <x v="2"/>
    <x v="0"/>
    <x v="0"/>
  </r>
  <r>
    <x v="282"/>
    <s v="Jonathan"/>
    <d v="2024-05-06T00:00:00"/>
    <m/>
    <m/>
    <m/>
    <x v="233"/>
    <n v="11"/>
    <n v="29"/>
    <n v="2024"/>
    <d v="2024-11-29T00:00:00"/>
    <x v="7"/>
    <x v="0"/>
    <x v="0"/>
    <x v="210"/>
    <x v="6"/>
    <x v="1"/>
    <n v="1"/>
    <b v="1"/>
    <x v="241"/>
    <x v="151"/>
    <x v="2"/>
    <x v="0"/>
    <x v="1"/>
    <x v="72"/>
    <n v="3.2"/>
    <x v="1"/>
    <x v="0"/>
    <x v="192"/>
    <x v="2"/>
    <x v="1"/>
    <x v="2"/>
  </r>
  <r>
    <x v="283"/>
    <s v="Madison"/>
    <d v="2023-12-04T00:00:00"/>
    <m/>
    <m/>
    <m/>
    <x v="234"/>
    <n v="11"/>
    <n v="29"/>
    <n v="2024"/>
    <d v="2024-11-29T00:00:00"/>
    <x v="7"/>
    <x v="2"/>
    <x v="2"/>
    <x v="90"/>
    <x v="0"/>
    <x v="4"/>
    <n v="1"/>
    <b v="1"/>
    <x v="242"/>
    <x v="91"/>
    <x v="6"/>
    <x v="0"/>
    <x v="1"/>
    <x v="6"/>
    <n v="3.2"/>
    <x v="0"/>
    <x v="0"/>
    <x v="277"/>
    <x v="4"/>
    <x v="0"/>
    <x v="2"/>
  </r>
  <r>
    <x v="284"/>
    <s v="Amy"/>
    <d v="2023-10-02T00:00:00"/>
    <m/>
    <m/>
    <m/>
    <x v="235"/>
    <n v="11"/>
    <n v="29"/>
    <n v="2024"/>
    <d v="2024-11-29T00:00:00"/>
    <x v="7"/>
    <x v="2"/>
    <x v="2"/>
    <x v="211"/>
    <x v="2"/>
    <x v="3"/>
    <n v="1"/>
    <b v="1"/>
    <x v="243"/>
    <x v="152"/>
    <x v="2"/>
    <x v="2"/>
    <x v="4"/>
    <x v="25"/>
    <n v="4.4000000000000004"/>
    <x v="1"/>
    <x v="0"/>
    <x v="278"/>
    <x v="3"/>
    <x v="4"/>
    <x v="2"/>
  </r>
  <r>
    <x v="285"/>
    <s v="Michael"/>
    <d v="2023-09-09T00:00:00"/>
    <m/>
    <m/>
    <m/>
    <x v="236"/>
    <n v="11"/>
    <n v="29"/>
    <n v="2024"/>
    <d v="2024-11-29T00:00:00"/>
    <x v="7"/>
    <x v="2"/>
    <x v="2"/>
    <x v="212"/>
    <x v="1"/>
    <x v="4"/>
    <n v="3"/>
    <b v="1"/>
    <x v="244"/>
    <x v="153"/>
    <x v="5"/>
    <x v="0"/>
    <x v="1"/>
    <x v="85"/>
    <n v="4.5999999999999996"/>
    <x v="0"/>
    <x v="0"/>
    <x v="279"/>
    <x v="4"/>
    <x v="4"/>
    <x v="2"/>
  </r>
  <r>
    <x v="286"/>
    <s v="Helen"/>
    <d v="2023-09-01T00:00:00"/>
    <m/>
    <m/>
    <m/>
    <x v="237"/>
    <n v="11"/>
    <n v="29"/>
    <n v="2024"/>
    <d v="2024-11-29T00:00:00"/>
    <x v="7"/>
    <x v="1"/>
    <x v="1"/>
    <x v="213"/>
    <x v="3"/>
    <x v="0"/>
    <n v="2"/>
    <b v="0"/>
    <x v="245"/>
    <x v="154"/>
    <x v="0"/>
    <x v="3"/>
    <x v="5"/>
    <x v="61"/>
    <n v="4.4000000000000004"/>
    <x v="1"/>
    <x v="0"/>
    <x v="134"/>
    <x v="1"/>
    <x v="1"/>
    <x v="3"/>
  </r>
  <r>
    <x v="287"/>
    <s v="Rebecca"/>
    <d v="2023-08-03T00:00:00"/>
    <m/>
    <m/>
    <m/>
    <x v="146"/>
    <n v="11"/>
    <n v="29"/>
    <n v="2024"/>
    <d v="2024-11-29T00:00:00"/>
    <x v="7"/>
    <x v="0"/>
    <x v="0"/>
    <x v="3"/>
    <x v="0"/>
    <x v="3"/>
    <n v="2"/>
    <b v="1"/>
    <x v="246"/>
    <x v="138"/>
    <x v="1"/>
    <x v="2"/>
    <x v="1"/>
    <x v="40"/>
    <n v="3.4"/>
    <x v="0"/>
    <x v="0"/>
    <x v="0"/>
    <x v="4"/>
    <x v="3"/>
    <x v="1"/>
  </r>
  <r>
    <x v="288"/>
    <s v="Chris"/>
    <d v="2023-06-07T00:00:00"/>
    <m/>
    <m/>
    <m/>
    <x v="238"/>
    <n v="11"/>
    <n v="29"/>
    <n v="2024"/>
    <d v="2024-11-29T00:00:00"/>
    <x v="7"/>
    <x v="1"/>
    <x v="1"/>
    <x v="214"/>
    <x v="1"/>
    <x v="4"/>
    <n v="6"/>
    <b v="0"/>
    <x v="247"/>
    <x v="38"/>
    <x v="6"/>
    <x v="2"/>
    <x v="2"/>
    <x v="15"/>
    <n v="5"/>
    <x v="0"/>
    <x v="0"/>
    <x v="280"/>
    <x v="1"/>
    <x v="3"/>
    <x v="3"/>
  </r>
  <r>
    <x v="289"/>
    <s v="Jonathan"/>
    <d v="2023-05-09T00:00:00"/>
    <m/>
    <m/>
    <m/>
    <x v="179"/>
    <n v="11"/>
    <n v="29"/>
    <n v="2024"/>
    <d v="2024-11-29T00:00:00"/>
    <x v="7"/>
    <x v="1"/>
    <x v="1"/>
    <x v="85"/>
    <x v="0"/>
    <x v="0"/>
    <n v="2"/>
    <b v="0"/>
    <x v="248"/>
    <x v="87"/>
    <x v="5"/>
    <x v="3"/>
    <x v="1"/>
    <x v="21"/>
    <n v="3.6"/>
    <x v="0"/>
    <x v="0"/>
    <x v="281"/>
    <x v="4"/>
    <x v="4"/>
    <x v="1"/>
  </r>
  <r>
    <x v="290"/>
    <s v="Zachary"/>
    <d v="2023-03-01T00:00:00"/>
    <m/>
    <m/>
    <m/>
    <x v="121"/>
    <n v="11"/>
    <n v="29"/>
    <n v="2024"/>
    <d v="2024-11-29T00:00:00"/>
    <x v="7"/>
    <x v="0"/>
    <x v="0"/>
    <x v="182"/>
    <x v="6"/>
    <x v="1"/>
    <n v="2"/>
    <b v="0"/>
    <x v="249"/>
    <x v="79"/>
    <x v="6"/>
    <x v="1"/>
    <x v="3"/>
    <x v="95"/>
    <n v="4.2"/>
    <x v="1"/>
    <x v="0"/>
    <x v="282"/>
    <x v="3"/>
    <x v="0"/>
    <x v="3"/>
  </r>
  <r>
    <x v="291"/>
    <s v="Carla"/>
    <d v="2023-01-05T00:00:00"/>
    <m/>
    <m/>
    <m/>
    <x v="239"/>
    <n v="11"/>
    <n v="29"/>
    <n v="2024"/>
    <d v="2024-11-29T00:00:00"/>
    <x v="7"/>
    <x v="1"/>
    <x v="1"/>
    <x v="191"/>
    <x v="2"/>
    <x v="1"/>
    <n v="4"/>
    <b v="1"/>
    <x v="250"/>
    <x v="95"/>
    <x v="3"/>
    <x v="0"/>
    <x v="5"/>
    <x v="21"/>
    <n v="4.0999999999999996"/>
    <x v="1"/>
    <x v="0"/>
    <x v="283"/>
    <x v="2"/>
    <x v="0"/>
    <x v="3"/>
  </r>
  <r>
    <x v="292"/>
    <s v="Linda"/>
    <n v="8"/>
    <n v="30"/>
    <n v="2023"/>
    <d v="2023-08-30T00:00:00"/>
    <x v="240"/>
    <n v="11"/>
    <n v="28"/>
    <n v="2024"/>
    <d v="2024-11-28T00:00:00"/>
    <x v="8"/>
    <x v="2"/>
    <x v="2"/>
    <x v="215"/>
    <x v="1"/>
    <x v="1"/>
    <n v="2"/>
    <b v="0"/>
    <x v="179"/>
    <x v="79"/>
    <x v="3"/>
    <x v="3"/>
    <x v="0"/>
    <x v="81"/>
    <n v="4.8"/>
    <x v="1"/>
    <x v="0"/>
    <x v="284"/>
    <x v="3"/>
    <x v="3"/>
    <x v="2"/>
  </r>
  <r>
    <x v="293"/>
    <s v="Travis"/>
    <n v="8"/>
    <n v="16"/>
    <n v="2024"/>
    <d v="2024-08-16T00:00:00"/>
    <x v="206"/>
    <n v="11"/>
    <n v="28"/>
    <n v="2024"/>
    <d v="2024-11-28T00:00:00"/>
    <x v="8"/>
    <x v="0"/>
    <x v="0"/>
    <x v="216"/>
    <x v="6"/>
    <x v="4"/>
    <n v="4"/>
    <b v="1"/>
    <x v="251"/>
    <x v="148"/>
    <x v="5"/>
    <x v="3"/>
    <x v="1"/>
    <x v="8"/>
    <n v="4.2"/>
    <x v="0"/>
    <x v="0"/>
    <x v="285"/>
    <x v="4"/>
    <x v="1"/>
    <x v="0"/>
  </r>
  <r>
    <x v="294"/>
    <s v="Travis"/>
    <n v="7"/>
    <n v="19"/>
    <n v="2023"/>
    <d v="2023-07-19T00:00:00"/>
    <x v="33"/>
    <n v="11"/>
    <n v="28"/>
    <n v="2024"/>
    <d v="2024-11-28T00:00:00"/>
    <x v="8"/>
    <x v="2"/>
    <x v="2"/>
    <x v="217"/>
    <x v="4"/>
    <x v="1"/>
    <n v="5"/>
    <b v="0"/>
    <x v="252"/>
    <x v="65"/>
    <x v="4"/>
    <x v="3"/>
    <x v="0"/>
    <x v="93"/>
    <n v="4.8"/>
    <x v="1"/>
    <x v="0"/>
    <x v="286"/>
    <x v="4"/>
    <x v="1"/>
    <x v="0"/>
  </r>
  <r>
    <x v="295"/>
    <s v="Walter"/>
    <n v="6"/>
    <n v="17"/>
    <n v="2023"/>
    <d v="2023-06-17T00:00:00"/>
    <x v="37"/>
    <n v="11"/>
    <n v="28"/>
    <n v="2024"/>
    <d v="2024-11-28T00:00:00"/>
    <x v="8"/>
    <x v="0"/>
    <x v="0"/>
    <x v="218"/>
    <x v="6"/>
    <x v="0"/>
    <n v="5"/>
    <b v="1"/>
    <x v="253"/>
    <x v="99"/>
    <x v="2"/>
    <x v="3"/>
    <x v="1"/>
    <x v="44"/>
    <n v="4.8"/>
    <x v="1"/>
    <x v="0"/>
    <x v="287"/>
    <x v="4"/>
    <x v="0"/>
    <x v="3"/>
  </r>
  <r>
    <x v="296"/>
    <s v="Bradley"/>
    <n v="6"/>
    <n v="14"/>
    <n v="2024"/>
    <d v="2024-06-14T00:00:00"/>
    <x v="241"/>
    <n v="11"/>
    <n v="28"/>
    <n v="2024"/>
    <d v="2024-11-28T00:00:00"/>
    <x v="8"/>
    <x v="1"/>
    <x v="1"/>
    <x v="71"/>
    <x v="0"/>
    <x v="1"/>
    <n v="6"/>
    <b v="1"/>
    <x v="254"/>
    <x v="155"/>
    <x v="1"/>
    <x v="2"/>
    <x v="5"/>
    <x v="16"/>
    <n v="3.3"/>
    <x v="1"/>
    <x v="0"/>
    <x v="59"/>
    <x v="4"/>
    <x v="0"/>
    <x v="1"/>
  </r>
  <r>
    <x v="297"/>
    <s v="Jennifer"/>
    <n v="5"/>
    <n v="30"/>
    <n v="2024"/>
    <d v="2024-05-30T00:00:00"/>
    <x v="242"/>
    <n v="11"/>
    <n v="28"/>
    <n v="2024"/>
    <d v="2024-11-28T00:00:00"/>
    <x v="8"/>
    <x v="1"/>
    <x v="1"/>
    <x v="219"/>
    <x v="3"/>
    <x v="1"/>
    <n v="5"/>
    <b v="1"/>
    <x v="255"/>
    <x v="99"/>
    <x v="4"/>
    <x v="3"/>
    <x v="0"/>
    <x v="56"/>
    <n v="4.2"/>
    <x v="0"/>
    <x v="0"/>
    <x v="288"/>
    <x v="1"/>
    <x v="3"/>
    <x v="2"/>
  </r>
  <r>
    <x v="298"/>
    <s v="Jeremiah"/>
    <n v="5"/>
    <n v="30"/>
    <n v="2024"/>
    <d v="2024-05-30T00:00:00"/>
    <x v="242"/>
    <n v="11"/>
    <n v="28"/>
    <n v="2024"/>
    <d v="2024-11-28T00:00:00"/>
    <x v="8"/>
    <x v="1"/>
    <x v="1"/>
    <x v="220"/>
    <x v="2"/>
    <x v="1"/>
    <n v="5"/>
    <b v="1"/>
    <x v="256"/>
    <x v="74"/>
    <x v="5"/>
    <x v="1"/>
    <x v="0"/>
    <x v="40"/>
    <n v="3.2"/>
    <x v="0"/>
    <x v="0"/>
    <x v="289"/>
    <x v="2"/>
    <x v="1"/>
    <x v="1"/>
  </r>
  <r>
    <x v="299"/>
    <s v="Michael"/>
    <n v="5"/>
    <n v="29"/>
    <n v="2023"/>
    <d v="2023-05-29T00:00:00"/>
    <x v="7"/>
    <n v="11"/>
    <n v="28"/>
    <n v="2024"/>
    <d v="2024-11-28T00:00:00"/>
    <x v="8"/>
    <x v="2"/>
    <x v="2"/>
    <x v="176"/>
    <x v="3"/>
    <x v="0"/>
    <n v="2"/>
    <b v="1"/>
    <x v="257"/>
    <x v="32"/>
    <x v="0"/>
    <x v="0"/>
    <x v="2"/>
    <x v="91"/>
    <n v="3.2"/>
    <x v="0"/>
    <x v="0"/>
    <x v="290"/>
    <x v="2"/>
    <x v="0"/>
    <x v="0"/>
  </r>
  <r>
    <x v="300"/>
    <s v="Jessica"/>
    <n v="5"/>
    <n v="15"/>
    <n v="2024"/>
    <d v="2024-05-15T00:00:00"/>
    <x v="98"/>
    <n v="11"/>
    <n v="28"/>
    <n v="2024"/>
    <d v="2024-11-28T00:00:00"/>
    <x v="8"/>
    <x v="0"/>
    <x v="0"/>
    <x v="211"/>
    <x v="5"/>
    <x v="0"/>
    <n v="4"/>
    <b v="0"/>
    <x v="258"/>
    <x v="52"/>
    <x v="0"/>
    <x v="0"/>
    <x v="0"/>
    <x v="68"/>
    <n v="3.7"/>
    <x v="0"/>
    <x v="0"/>
    <x v="291"/>
    <x v="1"/>
    <x v="0"/>
    <x v="1"/>
  </r>
  <r>
    <x v="301"/>
    <s v="Kristin"/>
    <n v="4"/>
    <n v="24"/>
    <n v="2023"/>
    <d v="2023-04-24T00:00:00"/>
    <x v="243"/>
    <n v="11"/>
    <n v="28"/>
    <n v="2024"/>
    <d v="2024-11-28T00:00:00"/>
    <x v="8"/>
    <x v="0"/>
    <x v="0"/>
    <x v="221"/>
    <x v="3"/>
    <x v="4"/>
    <n v="2"/>
    <b v="0"/>
    <x v="259"/>
    <x v="24"/>
    <x v="1"/>
    <x v="3"/>
    <x v="5"/>
    <x v="64"/>
    <n v="3.2"/>
    <x v="0"/>
    <x v="0"/>
    <x v="292"/>
    <x v="4"/>
    <x v="3"/>
    <x v="0"/>
  </r>
  <r>
    <x v="302"/>
    <s v="Kimberly"/>
    <n v="3"/>
    <n v="28"/>
    <n v="2024"/>
    <d v="2024-03-28T00:00:00"/>
    <x v="188"/>
    <n v="11"/>
    <n v="28"/>
    <n v="2024"/>
    <d v="2024-11-28T00:00:00"/>
    <x v="8"/>
    <x v="2"/>
    <x v="2"/>
    <x v="222"/>
    <x v="1"/>
    <x v="0"/>
    <n v="2"/>
    <b v="1"/>
    <x v="260"/>
    <x v="156"/>
    <x v="6"/>
    <x v="3"/>
    <x v="5"/>
    <x v="36"/>
    <n v="3.7"/>
    <x v="0"/>
    <x v="0"/>
    <x v="293"/>
    <x v="2"/>
    <x v="2"/>
    <x v="0"/>
  </r>
  <r>
    <x v="303"/>
    <s v="Carmen"/>
    <n v="12"/>
    <n v="21"/>
    <n v="2022"/>
    <d v="2022-12-21T00:00:00"/>
    <x v="244"/>
    <n v="11"/>
    <n v="28"/>
    <n v="2024"/>
    <d v="2024-11-28T00:00:00"/>
    <x v="8"/>
    <x v="1"/>
    <x v="1"/>
    <x v="223"/>
    <x v="6"/>
    <x v="3"/>
    <n v="1"/>
    <b v="0"/>
    <x v="170"/>
    <x v="108"/>
    <x v="5"/>
    <x v="1"/>
    <x v="2"/>
    <x v="67"/>
    <n v="3.2"/>
    <x v="0"/>
    <x v="0"/>
    <x v="294"/>
    <x v="3"/>
    <x v="0"/>
    <x v="2"/>
  </r>
  <r>
    <x v="304"/>
    <s v="Charles"/>
    <n v="12"/>
    <n v="20"/>
    <n v="2023"/>
    <d v="2023-12-20T00:00:00"/>
    <x v="245"/>
    <n v="11"/>
    <n v="28"/>
    <n v="2024"/>
    <d v="2024-11-28T00:00:00"/>
    <x v="8"/>
    <x v="0"/>
    <x v="0"/>
    <x v="224"/>
    <x v="0"/>
    <x v="1"/>
    <n v="5"/>
    <b v="1"/>
    <x v="261"/>
    <x v="0"/>
    <x v="5"/>
    <x v="2"/>
    <x v="3"/>
    <x v="57"/>
    <n v="4.5"/>
    <x v="0"/>
    <x v="0"/>
    <x v="295"/>
    <x v="4"/>
    <x v="2"/>
    <x v="2"/>
  </r>
  <r>
    <x v="305"/>
    <s v="Patrick"/>
    <n v="11"/>
    <n v="14"/>
    <n v="2024"/>
    <d v="2024-11-14T00:00:00"/>
    <x v="246"/>
    <n v="11"/>
    <n v="28"/>
    <n v="2024"/>
    <d v="2024-11-28T00:00:00"/>
    <x v="8"/>
    <x v="0"/>
    <x v="0"/>
    <x v="225"/>
    <x v="1"/>
    <x v="2"/>
    <n v="3"/>
    <b v="1"/>
    <x v="262"/>
    <x v="27"/>
    <x v="2"/>
    <x v="3"/>
    <x v="1"/>
    <x v="73"/>
    <n v="3.5"/>
    <x v="0"/>
    <x v="0"/>
    <x v="296"/>
    <x v="0"/>
    <x v="3"/>
    <x v="3"/>
  </r>
  <r>
    <x v="306"/>
    <s v="Felicia"/>
    <n v="10"/>
    <n v="21"/>
    <n v="2023"/>
    <d v="2023-10-21T00:00:00"/>
    <x v="247"/>
    <n v="11"/>
    <n v="28"/>
    <n v="2024"/>
    <d v="2024-11-28T00:00:00"/>
    <x v="8"/>
    <x v="1"/>
    <x v="1"/>
    <x v="27"/>
    <x v="1"/>
    <x v="0"/>
    <n v="1"/>
    <b v="1"/>
    <x v="124"/>
    <x v="67"/>
    <x v="4"/>
    <x v="2"/>
    <x v="1"/>
    <x v="20"/>
    <n v="3.9"/>
    <x v="0"/>
    <x v="0"/>
    <x v="297"/>
    <x v="0"/>
    <x v="2"/>
    <x v="3"/>
  </r>
  <r>
    <x v="307"/>
    <s v="Jennifer"/>
    <n v="10"/>
    <n v="17"/>
    <n v="2023"/>
    <d v="2023-10-17T00:00:00"/>
    <x v="248"/>
    <n v="11"/>
    <n v="28"/>
    <n v="2024"/>
    <d v="2024-11-28T00:00:00"/>
    <x v="8"/>
    <x v="0"/>
    <x v="0"/>
    <x v="226"/>
    <x v="3"/>
    <x v="3"/>
    <n v="5"/>
    <b v="0"/>
    <x v="208"/>
    <x v="152"/>
    <x v="6"/>
    <x v="0"/>
    <x v="1"/>
    <x v="51"/>
    <n v="3.5"/>
    <x v="0"/>
    <x v="0"/>
    <x v="298"/>
    <x v="3"/>
    <x v="4"/>
    <x v="3"/>
  </r>
  <r>
    <x v="308"/>
    <s v="Joshua"/>
    <n v="10"/>
    <n v="15"/>
    <n v="2024"/>
    <d v="2024-10-15T00:00:00"/>
    <x v="249"/>
    <n v="11"/>
    <n v="28"/>
    <n v="2024"/>
    <d v="2024-11-28T00:00:00"/>
    <x v="8"/>
    <x v="2"/>
    <x v="2"/>
    <x v="227"/>
    <x v="3"/>
    <x v="3"/>
    <n v="4"/>
    <b v="0"/>
    <x v="25"/>
    <x v="45"/>
    <x v="6"/>
    <x v="1"/>
    <x v="5"/>
    <x v="83"/>
    <n v="4.0999999999999996"/>
    <x v="0"/>
    <x v="0"/>
    <x v="299"/>
    <x v="3"/>
    <x v="3"/>
    <x v="3"/>
  </r>
  <r>
    <x v="309"/>
    <s v="William"/>
    <n v="1"/>
    <n v="26"/>
    <n v="2024"/>
    <d v="2024-01-26T00:00:00"/>
    <x v="229"/>
    <n v="11"/>
    <n v="28"/>
    <n v="2024"/>
    <d v="2024-11-28T00:00:00"/>
    <x v="8"/>
    <x v="0"/>
    <x v="0"/>
    <x v="228"/>
    <x v="6"/>
    <x v="0"/>
    <n v="2"/>
    <b v="1"/>
    <x v="263"/>
    <x v="44"/>
    <x v="5"/>
    <x v="1"/>
    <x v="2"/>
    <x v="58"/>
    <n v="3.8"/>
    <x v="0"/>
    <x v="0"/>
    <x v="300"/>
    <x v="4"/>
    <x v="1"/>
    <x v="1"/>
  </r>
  <r>
    <x v="310"/>
    <s v="Rhonda"/>
    <n v="1"/>
    <n v="18"/>
    <n v="2024"/>
    <d v="2024-01-18T00:00:00"/>
    <x v="250"/>
    <n v="11"/>
    <n v="28"/>
    <n v="2024"/>
    <d v="2024-11-28T00:00:00"/>
    <x v="8"/>
    <x v="1"/>
    <x v="1"/>
    <x v="48"/>
    <x v="2"/>
    <x v="1"/>
    <n v="1"/>
    <b v="0"/>
    <x v="264"/>
    <x v="37"/>
    <x v="2"/>
    <x v="0"/>
    <x v="3"/>
    <x v="32"/>
    <n v="3.4"/>
    <x v="0"/>
    <x v="0"/>
    <x v="301"/>
    <x v="1"/>
    <x v="3"/>
    <x v="3"/>
  </r>
  <r>
    <x v="311"/>
    <s v="Anita"/>
    <n v="1"/>
    <n v="15"/>
    <n v="2023"/>
    <d v="2023-01-15T00:00:00"/>
    <x v="231"/>
    <n v="11"/>
    <n v="28"/>
    <n v="2024"/>
    <d v="2024-11-28T00:00:00"/>
    <x v="8"/>
    <x v="0"/>
    <x v="0"/>
    <x v="229"/>
    <x v="3"/>
    <x v="2"/>
    <n v="4"/>
    <b v="1"/>
    <x v="227"/>
    <x v="120"/>
    <x v="4"/>
    <x v="1"/>
    <x v="4"/>
    <x v="26"/>
    <n v="4.4000000000000004"/>
    <x v="1"/>
    <x v="0"/>
    <x v="302"/>
    <x v="2"/>
    <x v="2"/>
    <x v="0"/>
  </r>
  <r>
    <x v="312"/>
    <s v="Betty"/>
    <d v="2024-12-01T00:00:00"/>
    <m/>
    <m/>
    <m/>
    <x v="251"/>
    <n v="11"/>
    <n v="28"/>
    <n v="2024"/>
    <d v="2024-11-28T00:00:00"/>
    <x v="8"/>
    <x v="0"/>
    <x v="0"/>
    <x v="230"/>
    <x v="1"/>
    <x v="0"/>
    <n v="5"/>
    <b v="0"/>
    <x v="265"/>
    <x v="19"/>
    <x v="5"/>
    <x v="2"/>
    <x v="0"/>
    <x v="52"/>
    <n v="4.8"/>
    <x v="1"/>
    <x v="0"/>
    <x v="303"/>
    <x v="4"/>
    <x v="0"/>
    <x v="0"/>
  </r>
  <r>
    <x v="313"/>
    <s v="Rachel"/>
    <d v="2024-10-05T00:00:00"/>
    <m/>
    <m/>
    <m/>
    <x v="252"/>
    <n v="11"/>
    <n v="28"/>
    <n v="2024"/>
    <d v="2024-11-28T00:00:00"/>
    <x v="8"/>
    <x v="1"/>
    <x v="1"/>
    <x v="166"/>
    <x v="1"/>
    <x v="2"/>
    <n v="3"/>
    <b v="0"/>
    <x v="266"/>
    <x v="150"/>
    <x v="1"/>
    <x v="2"/>
    <x v="5"/>
    <x v="96"/>
    <n v="3.3"/>
    <x v="1"/>
    <x v="0"/>
    <x v="304"/>
    <x v="4"/>
    <x v="2"/>
    <x v="2"/>
  </r>
  <r>
    <x v="314"/>
    <s v="Jack"/>
    <d v="2024-09-12T00:00:00"/>
    <m/>
    <m/>
    <m/>
    <x v="172"/>
    <n v="11"/>
    <n v="28"/>
    <n v="2024"/>
    <d v="2024-11-28T00:00:00"/>
    <x v="8"/>
    <x v="2"/>
    <x v="2"/>
    <x v="64"/>
    <x v="0"/>
    <x v="3"/>
    <n v="6"/>
    <b v="1"/>
    <x v="267"/>
    <x v="28"/>
    <x v="4"/>
    <x v="1"/>
    <x v="2"/>
    <x v="51"/>
    <n v="4.8"/>
    <x v="1"/>
    <x v="0"/>
    <x v="305"/>
    <x v="1"/>
    <x v="4"/>
    <x v="1"/>
  </r>
  <r>
    <x v="315"/>
    <s v="Charles"/>
    <d v="2024-07-03T00:00:00"/>
    <m/>
    <m/>
    <m/>
    <x v="253"/>
    <n v="11"/>
    <n v="28"/>
    <n v="2024"/>
    <d v="2024-11-28T00:00:00"/>
    <x v="8"/>
    <x v="2"/>
    <x v="2"/>
    <x v="151"/>
    <x v="1"/>
    <x v="2"/>
    <n v="5"/>
    <b v="1"/>
    <x v="152"/>
    <x v="77"/>
    <x v="6"/>
    <x v="2"/>
    <x v="0"/>
    <x v="39"/>
    <n v="4.2"/>
    <x v="1"/>
    <x v="0"/>
    <x v="306"/>
    <x v="4"/>
    <x v="2"/>
    <x v="1"/>
  </r>
  <r>
    <x v="316"/>
    <s v="David"/>
    <d v="2024-05-05T00:00:00"/>
    <m/>
    <m/>
    <m/>
    <x v="254"/>
    <n v="11"/>
    <n v="28"/>
    <n v="2024"/>
    <d v="2024-11-28T00:00:00"/>
    <x v="8"/>
    <x v="0"/>
    <x v="0"/>
    <x v="231"/>
    <x v="4"/>
    <x v="2"/>
    <n v="4"/>
    <b v="1"/>
    <x v="268"/>
    <x v="157"/>
    <x v="5"/>
    <x v="1"/>
    <x v="4"/>
    <x v="81"/>
    <n v="3.5"/>
    <x v="0"/>
    <x v="0"/>
    <x v="307"/>
    <x v="2"/>
    <x v="0"/>
    <x v="2"/>
  </r>
  <r>
    <x v="317"/>
    <s v="Caitlin"/>
    <d v="2024-02-11T00:00:00"/>
    <m/>
    <m/>
    <m/>
    <x v="55"/>
    <n v="11"/>
    <n v="28"/>
    <n v="2024"/>
    <d v="2024-11-28T00:00:00"/>
    <x v="8"/>
    <x v="0"/>
    <x v="0"/>
    <x v="111"/>
    <x v="1"/>
    <x v="4"/>
    <n v="5"/>
    <b v="0"/>
    <x v="269"/>
    <x v="10"/>
    <x v="6"/>
    <x v="3"/>
    <x v="4"/>
    <x v="46"/>
    <n v="3.3"/>
    <x v="1"/>
    <x v="0"/>
    <x v="308"/>
    <x v="3"/>
    <x v="4"/>
    <x v="1"/>
  </r>
  <r>
    <x v="318"/>
    <s v="Vickie"/>
    <d v="2024-02-09T00:00:00"/>
    <m/>
    <m/>
    <m/>
    <x v="255"/>
    <n v="11"/>
    <n v="28"/>
    <n v="2024"/>
    <d v="2024-11-28T00:00:00"/>
    <x v="8"/>
    <x v="1"/>
    <x v="1"/>
    <x v="215"/>
    <x v="4"/>
    <x v="0"/>
    <n v="3"/>
    <b v="1"/>
    <x v="270"/>
    <x v="78"/>
    <x v="0"/>
    <x v="0"/>
    <x v="4"/>
    <x v="93"/>
    <n v="3.2"/>
    <x v="0"/>
    <x v="0"/>
    <x v="309"/>
    <x v="3"/>
    <x v="0"/>
    <x v="3"/>
  </r>
  <r>
    <x v="319"/>
    <s v="Catherine"/>
    <d v="2024-01-02T00:00:00"/>
    <m/>
    <m/>
    <m/>
    <x v="256"/>
    <n v="11"/>
    <n v="28"/>
    <n v="2024"/>
    <d v="2024-11-28T00:00:00"/>
    <x v="8"/>
    <x v="1"/>
    <x v="1"/>
    <x v="87"/>
    <x v="0"/>
    <x v="4"/>
    <n v="2"/>
    <b v="0"/>
    <x v="193"/>
    <x v="26"/>
    <x v="4"/>
    <x v="0"/>
    <x v="1"/>
    <x v="84"/>
    <n v="4.4000000000000004"/>
    <x v="0"/>
    <x v="0"/>
    <x v="310"/>
    <x v="0"/>
    <x v="1"/>
    <x v="3"/>
  </r>
  <r>
    <x v="320"/>
    <s v="Terry"/>
    <d v="2023-06-12T00:00:00"/>
    <m/>
    <m/>
    <m/>
    <x v="257"/>
    <n v="11"/>
    <n v="28"/>
    <n v="2024"/>
    <d v="2024-11-28T00:00:00"/>
    <x v="8"/>
    <x v="1"/>
    <x v="1"/>
    <x v="232"/>
    <x v="3"/>
    <x v="1"/>
    <n v="4"/>
    <b v="0"/>
    <x v="271"/>
    <x v="99"/>
    <x v="0"/>
    <x v="2"/>
    <x v="2"/>
    <x v="1"/>
    <n v="4"/>
    <x v="0"/>
    <x v="0"/>
    <x v="311"/>
    <x v="4"/>
    <x v="3"/>
    <x v="0"/>
  </r>
  <r>
    <x v="321"/>
    <s v="Dawn"/>
    <d v="2023-05-05T00:00:00"/>
    <m/>
    <m/>
    <m/>
    <x v="258"/>
    <n v="11"/>
    <n v="28"/>
    <n v="2024"/>
    <d v="2024-11-28T00:00:00"/>
    <x v="8"/>
    <x v="0"/>
    <x v="0"/>
    <x v="233"/>
    <x v="2"/>
    <x v="0"/>
    <n v="2"/>
    <b v="1"/>
    <x v="272"/>
    <x v="48"/>
    <x v="0"/>
    <x v="3"/>
    <x v="4"/>
    <x v="78"/>
    <n v="3.1"/>
    <x v="1"/>
    <x v="0"/>
    <x v="312"/>
    <x v="1"/>
    <x v="1"/>
    <x v="3"/>
  </r>
  <r>
    <x v="322"/>
    <s v="Tiffany"/>
    <d v="2023-03-07T00:00:00"/>
    <m/>
    <m/>
    <m/>
    <x v="89"/>
    <n v="11"/>
    <n v="28"/>
    <n v="2024"/>
    <d v="2024-11-28T00:00:00"/>
    <x v="8"/>
    <x v="1"/>
    <x v="1"/>
    <x v="14"/>
    <x v="3"/>
    <x v="4"/>
    <n v="4"/>
    <b v="0"/>
    <x v="87"/>
    <x v="158"/>
    <x v="3"/>
    <x v="2"/>
    <x v="2"/>
    <x v="5"/>
    <n v="3"/>
    <x v="1"/>
    <x v="0"/>
    <x v="313"/>
    <x v="0"/>
    <x v="0"/>
    <x v="3"/>
  </r>
  <r>
    <x v="323"/>
    <s v="Anna"/>
    <n v="9"/>
    <n v="29"/>
    <n v="2023"/>
    <d v="2023-09-29T00:00:00"/>
    <x v="259"/>
    <n v="11"/>
    <n v="27"/>
    <n v="2024"/>
    <d v="2024-11-27T00:00:00"/>
    <x v="9"/>
    <x v="1"/>
    <x v="1"/>
    <x v="147"/>
    <x v="4"/>
    <x v="1"/>
    <n v="4"/>
    <b v="1"/>
    <x v="273"/>
    <x v="82"/>
    <x v="1"/>
    <x v="1"/>
    <x v="2"/>
    <x v="97"/>
    <n v="4.7"/>
    <x v="0"/>
    <x v="0"/>
    <x v="314"/>
    <x v="3"/>
    <x v="0"/>
    <x v="0"/>
  </r>
  <r>
    <x v="324"/>
    <s v="Charles"/>
    <n v="9"/>
    <n v="23"/>
    <n v="2023"/>
    <d v="2023-09-23T00:00:00"/>
    <x v="260"/>
    <n v="11"/>
    <n v="27"/>
    <n v="2024"/>
    <d v="2024-11-27T00:00:00"/>
    <x v="9"/>
    <x v="1"/>
    <x v="1"/>
    <x v="234"/>
    <x v="4"/>
    <x v="1"/>
    <n v="3"/>
    <b v="0"/>
    <x v="187"/>
    <x v="34"/>
    <x v="5"/>
    <x v="1"/>
    <x v="1"/>
    <x v="65"/>
    <n v="4.8"/>
    <x v="0"/>
    <x v="0"/>
    <x v="315"/>
    <x v="3"/>
    <x v="0"/>
    <x v="2"/>
  </r>
  <r>
    <x v="325"/>
    <s v="Tiffany"/>
    <n v="9"/>
    <n v="21"/>
    <n v="2023"/>
    <d v="2023-09-21T00:00:00"/>
    <x v="261"/>
    <n v="11"/>
    <n v="27"/>
    <n v="2024"/>
    <d v="2024-11-27T00:00:00"/>
    <x v="9"/>
    <x v="0"/>
    <x v="0"/>
    <x v="235"/>
    <x v="3"/>
    <x v="2"/>
    <n v="2"/>
    <b v="1"/>
    <x v="274"/>
    <x v="113"/>
    <x v="0"/>
    <x v="0"/>
    <x v="2"/>
    <x v="18"/>
    <n v="3.1"/>
    <x v="0"/>
    <x v="0"/>
    <x v="316"/>
    <x v="0"/>
    <x v="2"/>
    <x v="1"/>
  </r>
  <r>
    <x v="326"/>
    <s v="Kayla"/>
    <n v="8"/>
    <n v="31"/>
    <n v="2024"/>
    <d v="2024-08-31T00:00:00"/>
    <x v="262"/>
    <n v="11"/>
    <n v="27"/>
    <n v="2024"/>
    <d v="2024-11-27T00:00:00"/>
    <x v="9"/>
    <x v="0"/>
    <x v="0"/>
    <x v="236"/>
    <x v="4"/>
    <x v="2"/>
    <n v="1"/>
    <b v="1"/>
    <x v="50"/>
    <x v="159"/>
    <x v="0"/>
    <x v="3"/>
    <x v="2"/>
    <x v="11"/>
    <n v="3.4"/>
    <x v="1"/>
    <x v="0"/>
    <x v="317"/>
    <x v="4"/>
    <x v="2"/>
    <x v="1"/>
  </r>
  <r>
    <x v="327"/>
    <s v="Devin"/>
    <n v="8"/>
    <n v="17"/>
    <n v="2023"/>
    <d v="2023-08-17T00:00:00"/>
    <x v="263"/>
    <n v="11"/>
    <n v="27"/>
    <n v="2024"/>
    <d v="2024-11-27T00:00:00"/>
    <x v="9"/>
    <x v="0"/>
    <x v="0"/>
    <x v="237"/>
    <x v="4"/>
    <x v="0"/>
    <n v="1"/>
    <b v="1"/>
    <x v="275"/>
    <x v="121"/>
    <x v="1"/>
    <x v="1"/>
    <x v="5"/>
    <x v="6"/>
    <n v="4"/>
    <x v="0"/>
    <x v="0"/>
    <x v="318"/>
    <x v="1"/>
    <x v="3"/>
    <x v="3"/>
  </r>
  <r>
    <x v="328"/>
    <s v="Melissa"/>
    <n v="6"/>
    <n v="17"/>
    <n v="2023"/>
    <d v="2023-06-17T00:00:00"/>
    <x v="37"/>
    <n v="11"/>
    <n v="27"/>
    <n v="2024"/>
    <d v="2024-11-27T00:00:00"/>
    <x v="9"/>
    <x v="1"/>
    <x v="1"/>
    <x v="238"/>
    <x v="3"/>
    <x v="4"/>
    <n v="5"/>
    <b v="1"/>
    <x v="276"/>
    <x v="71"/>
    <x v="6"/>
    <x v="1"/>
    <x v="1"/>
    <x v="61"/>
    <n v="4.5999999999999996"/>
    <x v="1"/>
    <x v="0"/>
    <x v="319"/>
    <x v="4"/>
    <x v="3"/>
    <x v="0"/>
  </r>
  <r>
    <x v="329"/>
    <s v="Patrick"/>
    <n v="6"/>
    <n v="16"/>
    <n v="2023"/>
    <d v="2023-06-16T00:00:00"/>
    <x v="264"/>
    <n v="11"/>
    <n v="27"/>
    <n v="2024"/>
    <d v="2024-11-27T00:00:00"/>
    <x v="9"/>
    <x v="2"/>
    <x v="2"/>
    <x v="182"/>
    <x v="6"/>
    <x v="0"/>
    <n v="1"/>
    <b v="1"/>
    <x v="277"/>
    <x v="118"/>
    <x v="5"/>
    <x v="0"/>
    <x v="2"/>
    <x v="70"/>
    <n v="3.8"/>
    <x v="0"/>
    <x v="0"/>
    <x v="320"/>
    <x v="2"/>
    <x v="4"/>
    <x v="1"/>
  </r>
  <r>
    <x v="330"/>
    <s v="Janet"/>
    <n v="6"/>
    <n v="15"/>
    <n v="2023"/>
    <d v="2023-06-15T00:00:00"/>
    <x v="265"/>
    <n v="11"/>
    <n v="27"/>
    <n v="2024"/>
    <d v="2024-11-27T00:00:00"/>
    <x v="9"/>
    <x v="0"/>
    <x v="0"/>
    <x v="173"/>
    <x v="4"/>
    <x v="1"/>
    <n v="6"/>
    <b v="0"/>
    <x v="2"/>
    <x v="160"/>
    <x v="3"/>
    <x v="0"/>
    <x v="1"/>
    <x v="80"/>
    <n v="4.3"/>
    <x v="0"/>
    <x v="0"/>
    <x v="321"/>
    <x v="3"/>
    <x v="3"/>
    <x v="2"/>
  </r>
  <r>
    <x v="331"/>
    <s v="Elizabeth"/>
    <n v="5"/>
    <n v="30"/>
    <n v="2024"/>
    <d v="2024-05-30T00:00:00"/>
    <x v="242"/>
    <n v="11"/>
    <n v="27"/>
    <n v="2024"/>
    <d v="2024-11-27T00:00:00"/>
    <x v="9"/>
    <x v="0"/>
    <x v="0"/>
    <x v="148"/>
    <x v="5"/>
    <x v="2"/>
    <n v="5"/>
    <b v="1"/>
    <x v="109"/>
    <x v="102"/>
    <x v="2"/>
    <x v="1"/>
    <x v="3"/>
    <x v="54"/>
    <n v="3.9"/>
    <x v="1"/>
    <x v="0"/>
    <x v="322"/>
    <x v="1"/>
    <x v="1"/>
    <x v="3"/>
  </r>
  <r>
    <x v="332"/>
    <s v="Eric"/>
    <n v="5"/>
    <n v="17"/>
    <n v="2024"/>
    <d v="2024-05-17T00:00:00"/>
    <x v="213"/>
    <n v="11"/>
    <n v="27"/>
    <n v="2024"/>
    <d v="2024-11-27T00:00:00"/>
    <x v="9"/>
    <x v="2"/>
    <x v="2"/>
    <x v="239"/>
    <x v="2"/>
    <x v="4"/>
    <n v="5"/>
    <b v="1"/>
    <x v="256"/>
    <x v="74"/>
    <x v="3"/>
    <x v="3"/>
    <x v="3"/>
    <x v="79"/>
    <n v="3.6"/>
    <x v="1"/>
    <x v="0"/>
    <x v="323"/>
    <x v="0"/>
    <x v="1"/>
    <x v="2"/>
  </r>
  <r>
    <x v="333"/>
    <s v="Jessica"/>
    <n v="4"/>
    <n v="30"/>
    <n v="2024"/>
    <d v="2024-04-30T00:00:00"/>
    <x v="266"/>
    <n v="11"/>
    <n v="27"/>
    <n v="2024"/>
    <d v="2024-11-27T00:00:00"/>
    <x v="9"/>
    <x v="1"/>
    <x v="1"/>
    <x v="156"/>
    <x v="3"/>
    <x v="3"/>
    <n v="4"/>
    <b v="0"/>
    <x v="278"/>
    <x v="146"/>
    <x v="0"/>
    <x v="3"/>
    <x v="4"/>
    <x v="33"/>
    <n v="5"/>
    <x v="1"/>
    <x v="0"/>
    <x v="324"/>
    <x v="4"/>
    <x v="2"/>
    <x v="3"/>
  </r>
  <r>
    <x v="334"/>
    <s v="Mary"/>
    <n v="4"/>
    <n v="26"/>
    <n v="2024"/>
    <d v="2024-04-26T00:00:00"/>
    <x v="267"/>
    <n v="11"/>
    <n v="27"/>
    <n v="2024"/>
    <d v="2024-11-27T00:00:00"/>
    <x v="9"/>
    <x v="0"/>
    <x v="0"/>
    <x v="239"/>
    <x v="0"/>
    <x v="2"/>
    <n v="5"/>
    <b v="1"/>
    <x v="279"/>
    <x v="27"/>
    <x v="1"/>
    <x v="0"/>
    <x v="3"/>
    <x v="6"/>
    <n v="4.4000000000000004"/>
    <x v="0"/>
    <x v="0"/>
    <x v="325"/>
    <x v="1"/>
    <x v="4"/>
    <x v="0"/>
  </r>
  <r>
    <x v="335"/>
    <s v="Tyler"/>
    <n v="4"/>
    <n v="23"/>
    <n v="2024"/>
    <d v="2024-04-23T00:00:00"/>
    <x v="268"/>
    <n v="11"/>
    <n v="27"/>
    <n v="2024"/>
    <d v="2024-11-27T00:00:00"/>
    <x v="9"/>
    <x v="2"/>
    <x v="2"/>
    <x v="67"/>
    <x v="0"/>
    <x v="4"/>
    <n v="2"/>
    <b v="1"/>
    <x v="280"/>
    <x v="114"/>
    <x v="4"/>
    <x v="1"/>
    <x v="1"/>
    <x v="34"/>
    <n v="4.9000000000000004"/>
    <x v="1"/>
    <x v="0"/>
    <x v="326"/>
    <x v="3"/>
    <x v="2"/>
    <x v="2"/>
  </r>
  <r>
    <x v="336"/>
    <s v="Amanda"/>
    <n v="3"/>
    <n v="26"/>
    <n v="2024"/>
    <d v="2024-03-26T00:00:00"/>
    <x v="217"/>
    <n v="11"/>
    <n v="27"/>
    <n v="2024"/>
    <d v="2024-11-27T00:00:00"/>
    <x v="9"/>
    <x v="0"/>
    <x v="0"/>
    <x v="141"/>
    <x v="2"/>
    <x v="1"/>
    <n v="1"/>
    <b v="1"/>
    <x v="73"/>
    <x v="31"/>
    <x v="1"/>
    <x v="2"/>
    <x v="5"/>
    <x v="57"/>
    <n v="4.0999999999999996"/>
    <x v="0"/>
    <x v="0"/>
    <x v="327"/>
    <x v="2"/>
    <x v="0"/>
    <x v="0"/>
  </r>
  <r>
    <x v="337"/>
    <s v="Danielle"/>
    <n v="2"/>
    <n v="23"/>
    <n v="2024"/>
    <d v="2024-02-23T00:00:00"/>
    <x v="269"/>
    <n v="11"/>
    <n v="27"/>
    <n v="2024"/>
    <d v="2024-11-27T00:00:00"/>
    <x v="9"/>
    <x v="2"/>
    <x v="2"/>
    <x v="240"/>
    <x v="1"/>
    <x v="0"/>
    <n v="1"/>
    <b v="1"/>
    <x v="194"/>
    <x v="161"/>
    <x v="1"/>
    <x v="0"/>
    <x v="2"/>
    <x v="73"/>
    <n v="3.9"/>
    <x v="1"/>
    <x v="0"/>
    <x v="328"/>
    <x v="4"/>
    <x v="4"/>
    <x v="2"/>
  </r>
  <r>
    <x v="338"/>
    <s v="Amy"/>
    <n v="12"/>
    <n v="19"/>
    <n v="2023"/>
    <d v="2023-12-19T00:00:00"/>
    <x v="223"/>
    <n v="11"/>
    <n v="27"/>
    <n v="2024"/>
    <d v="2024-11-27T00:00:00"/>
    <x v="9"/>
    <x v="2"/>
    <x v="2"/>
    <x v="34"/>
    <x v="6"/>
    <x v="2"/>
    <n v="2"/>
    <b v="0"/>
    <x v="106"/>
    <x v="91"/>
    <x v="1"/>
    <x v="0"/>
    <x v="5"/>
    <x v="91"/>
    <n v="3.5"/>
    <x v="1"/>
    <x v="0"/>
    <x v="329"/>
    <x v="3"/>
    <x v="3"/>
    <x v="0"/>
  </r>
  <r>
    <x v="339"/>
    <s v="Amber"/>
    <n v="11"/>
    <n v="22"/>
    <n v="2023"/>
    <d v="2023-11-22T00:00:00"/>
    <x v="270"/>
    <n v="11"/>
    <n v="27"/>
    <n v="2024"/>
    <d v="2024-11-27T00:00:00"/>
    <x v="9"/>
    <x v="1"/>
    <x v="1"/>
    <x v="241"/>
    <x v="3"/>
    <x v="4"/>
    <n v="4"/>
    <b v="0"/>
    <x v="281"/>
    <x v="131"/>
    <x v="6"/>
    <x v="0"/>
    <x v="5"/>
    <x v="7"/>
    <n v="3"/>
    <x v="0"/>
    <x v="0"/>
    <x v="330"/>
    <x v="2"/>
    <x v="2"/>
    <x v="2"/>
  </r>
  <r>
    <x v="340"/>
    <s v="Brittany"/>
    <n v="11"/>
    <n v="16"/>
    <n v="2024"/>
    <d v="2024-11-16T00:00:00"/>
    <x v="225"/>
    <n v="11"/>
    <n v="27"/>
    <n v="2024"/>
    <d v="2024-11-27T00:00:00"/>
    <x v="9"/>
    <x v="1"/>
    <x v="1"/>
    <x v="192"/>
    <x v="0"/>
    <x v="0"/>
    <n v="3"/>
    <b v="0"/>
    <x v="282"/>
    <x v="162"/>
    <x v="5"/>
    <x v="0"/>
    <x v="4"/>
    <x v="52"/>
    <n v="4.7"/>
    <x v="0"/>
    <x v="0"/>
    <x v="331"/>
    <x v="0"/>
    <x v="4"/>
    <x v="2"/>
  </r>
  <r>
    <x v="341"/>
    <s v="Melissa"/>
    <n v="11"/>
    <n v="13"/>
    <n v="2023"/>
    <d v="2023-11-13T00:00:00"/>
    <x v="271"/>
    <n v="11"/>
    <n v="27"/>
    <n v="2024"/>
    <d v="2024-11-27T00:00:00"/>
    <x v="9"/>
    <x v="1"/>
    <x v="1"/>
    <x v="28"/>
    <x v="1"/>
    <x v="4"/>
    <n v="1"/>
    <b v="1"/>
    <x v="175"/>
    <x v="144"/>
    <x v="0"/>
    <x v="0"/>
    <x v="5"/>
    <x v="27"/>
    <n v="3.1"/>
    <x v="1"/>
    <x v="0"/>
    <x v="332"/>
    <x v="4"/>
    <x v="4"/>
    <x v="3"/>
  </r>
  <r>
    <x v="342"/>
    <s v="William"/>
    <n v="10"/>
    <n v="31"/>
    <n v="2023"/>
    <d v="2023-10-31T00:00:00"/>
    <x v="272"/>
    <n v="11"/>
    <n v="27"/>
    <n v="2024"/>
    <d v="2024-11-27T00:00:00"/>
    <x v="9"/>
    <x v="1"/>
    <x v="1"/>
    <x v="82"/>
    <x v="4"/>
    <x v="4"/>
    <n v="6"/>
    <b v="1"/>
    <x v="283"/>
    <x v="40"/>
    <x v="3"/>
    <x v="0"/>
    <x v="1"/>
    <x v="98"/>
    <n v="3.7"/>
    <x v="1"/>
    <x v="0"/>
    <x v="30"/>
    <x v="1"/>
    <x v="2"/>
    <x v="0"/>
  </r>
  <r>
    <x v="343"/>
    <s v="Jessica"/>
    <n v="10"/>
    <n v="23"/>
    <n v="2023"/>
    <d v="2023-10-23T00:00:00"/>
    <x v="226"/>
    <n v="11"/>
    <n v="27"/>
    <n v="2024"/>
    <d v="2024-11-27T00:00:00"/>
    <x v="9"/>
    <x v="0"/>
    <x v="0"/>
    <x v="242"/>
    <x v="6"/>
    <x v="3"/>
    <n v="6"/>
    <b v="1"/>
    <x v="101"/>
    <x v="163"/>
    <x v="3"/>
    <x v="2"/>
    <x v="0"/>
    <x v="85"/>
    <n v="4.3"/>
    <x v="1"/>
    <x v="0"/>
    <x v="333"/>
    <x v="2"/>
    <x v="3"/>
    <x v="3"/>
  </r>
  <r>
    <x v="344"/>
    <s v="James"/>
    <n v="10"/>
    <n v="21"/>
    <n v="2024"/>
    <d v="2024-10-21T00:00:00"/>
    <x v="273"/>
    <n v="11"/>
    <n v="27"/>
    <n v="2024"/>
    <d v="2024-11-27T00:00:00"/>
    <x v="9"/>
    <x v="0"/>
    <x v="0"/>
    <x v="243"/>
    <x v="4"/>
    <x v="4"/>
    <n v="1"/>
    <b v="1"/>
    <x v="284"/>
    <x v="156"/>
    <x v="6"/>
    <x v="1"/>
    <x v="1"/>
    <x v="11"/>
    <n v="4.0999999999999996"/>
    <x v="0"/>
    <x v="0"/>
    <x v="334"/>
    <x v="3"/>
    <x v="3"/>
    <x v="1"/>
  </r>
  <r>
    <x v="345"/>
    <s v="Charles"/>
    <n v="10"/>
    <n v="15"/>
    <n v="2023"/>
    <d v="2023-10-15T00:00:00"/>
    <x v="274"/>
    <n v="11"/>
    <n v="27"/>
    <n v="2024"/>
    <d v="2024-11-27T00:00:00"/>
    <x v="9"/>
    <x v="0"/>
    <x v="0"/>
    <x v="137"/>
    <x v="1"/>
    <x v="4"/>
    <n v="3"/>
    <b v="1"/>
    <x v="235"/>
    <x v="116"/>
    <x v="4"/>
    <x v="1"/>
    <x v="0"/>
    <x v="45"/>
    <n v="3.5"/>
    <x v="1"/>
    <x v="0"/>
    <x v="335"/>
    <x v="2"/>
    <x v="1"/>
    <x v="3"/>
  </r>
  <r>
    <x v="346"/>
    <s v="Kurt"/>
    <d v="2024-11-12T00:00:00"/>
    <m/>
    <m/>
    <m/>
    <x v="275"/>
    <n v="11"/>
    <n v="27"/>
    <n v="2024"/>
    <d v="2024-11-27T00:00:00"/>
    <x v="9"/>
    <x v="1"/>
    <x v="1"/>
    <x v="244"/>
    <x v="6"/>
    <x v="3"/>
    <n v="5"/>
    <b v="1"/>
    <x v="285"/>
    <x v="159"/>
    <x v="2"/>
    <x v="2"/>
    <x v="3"/>
    <x v="50"/>
    <n v="3.1"/>
    <x v="0"/>
    <x v="0"/>
    <x v="336"/>
    <x v="0"/>
    <x v="4"/>
    <x v="2"/>
  </r>
  <r>
    <x v="347"/>
    <s v="Kenneth"/>
    <d v="2024-11-08T00:00:00"/>
    <m/>
    <m/>
    <m/>
    <x v="276"/>
    <n v="11"/>
    <n v="27"/>
    <n v="2024"/>
    <d v="2024-11-27T00:00:00"/>
    <x v="9"/>
    <x v="2"/>
    <x v="2"/>
    <x v="162"/>
    <x v="1"/>
    <x v="1"/>
    <n v="6"/>
    <b v="1"/>
    <x v="286"/>
    <x v="164"/>
    <x v="0"/>
    <x v="2"/>
    <x v="2"/>
    <x v="91"/>
    <n v="4.0999999999999996"/>
    <x v="0"/>
    <x v="0"/>
    <x v="337"/>
    <x v="3"/>
    <x v="0"/>
    <x v="0"/>
  </r>
  <r>
    <x v="348"/>
    <s v="Christopher"/>
    <d v="2024-11-02T00:00:00"/>
    <m/>
    <m/>
    <m/>
    <x v="80"/>
    <n v="11"/>
    <n v="27"/>
    <n v="2024"/>
    <d v="2024-11-27T00:00:00"/>
    <x v="9"/>
    <x v="2"/>
    <x v="2"/>
    <x v="245"/>
    <x v="0"/>
    <x v="3"/>
    <n v="4"/>
    <b v="0"/>
    <x v="287"/>
    <x v="29"/>
    <x v="5"/>
    <x v="1"/>
    <x v="0"/>
    <x v="21"/>
    <n v="4.0999999999999996"/>
    <x v="1"/>
    <x v="0"/>
    <x v="338"/>
    <x v="4"/>
    <x v="0"/>
    <x v="3"/>
  </r>
  <r>
    <x v="349"/>
    <s v="Amy"/>
    <d v="2024-10-12T00:00:00"/>
    <m/>
    <m/>
    <m/>
    <x v="277"/>
    <n v="11"/>
    <n v="27"/>
    <n v="2024"/>
    <d v="2024-11-27T00:00:00"/>
    <x v="9"/>
    <x v="1"/>
    <x v="1"/>
    <x v="231"/>
    <x v="6"/>
    <x v="3"/>
    <n v="3"/>
    <b v="1"/>
    <x v="288"/>
    <x v="155"/>
    <x v="2"/>
    <x v="3"/>
    <x v="2"/>
    <x v="55"/>
    <n v="4.5999999999999996"/>
    <x v="1"/>
    <x v="0"/>
    <x v="339"/>
    <x v="1"/>
    <x v="0"/>
    <x v="0"/>
  </r>
  <r>
    <x v="350"/>
    <s v="Samantha"/>
    <d v="2024-08-06T00:00:00"/>
    <m/>
    <m/>
    <m/>
    <x v="278"/>
    <n v="11"/>
    <n v="27"/>
    <n v="2024"/>
    <d v="2024-11-27T00:00:00"/>
    <x v="9"/>
    <x v="0"/>
    <x v="0"/>
    <x v="224"/>
    <x v="3"/>
    <x v="4"/>
    <n v="2"/>
    <b v="1"/>
    <x v="52"/>
    <x v="1"/>
    <x v="3"/>
    <x v="0"/>
    <x v="5"/>
    <x v="77"/>
    <n v="4.0999999999999996"/>
    <x v="1"/>
    <x v="0"/>
    <x v="340"/>
    <x v="3"/>
    <x v="4"/>
    <x v="2"/>
  </r>
  <r>
    <x v="351"/>
    <s v="Julie"/>
    <d v="2024-07-03T00:00:00"/>
    <m/>
    <m/>
    <m/>
    <x v="253"/>
    <n v="11"/>
    <n v="27"/>
    <n v="2024"/>
    <d v="2024-11-27T00:00:00"/>
    <x v="9"/>
    <x v="1"/>
    <x v="1"/>
    <x v="16"/>
    <x v="1"/>
    <x v="3"/>
    <n v="3"/>
    <b v="1"/>
    <x v="289"/>
    <x v="48"/>
    <x v="6"/>
    <x v="3"/>
    <x v="5"/>
    <x v="39"/>
    <n v="4.5999999999999996"/>
    <x v="0"/>
    <x v="0"/>
    <x v="341"/>
    <x v="0"/>
    <x v="2"/>
    <x v="2"/>
  </r>
  <r>
    <x v="352"/>
    <s v="Matthew"/>
    <d v="2024-06-10T00:00:00"/>
    <m/>
    <m/>
    <m/>
    <x v="279"/>
    <n v="11"/>
    <n v="27"/>
    <n v="2024"/>
    <d v="2024-11-27T00:00:00"/>
    <x v="9"/>
    <x v="2"/>
    <x v="2"/>
    <x v="199"/>
    <x v="5"/>
    <x v="2"/>
    <n v="2"/>
    <b v="0"/>
    <x v="290"/>
    <x v="34"/>
    <x v="4"/>
    <x v="0"/>
    <x v="4"/>
    <x v="3"/>
    <n v="4.3"/>
    <x v="1"/>
    <x v="0"/>
    <x v="342"/>
    <x v="3"/>
    <x v="3"/>
    <x v="0"/>
  </r>
  <r>
    <x v="353"/>
    <s v="Dylan"/>
    <d v="2024-06-01T00:00:00"/>
    <m/>
    <m/>
    <m/>
    <x v="280"/>
    <n v="11"/>
    <n v="27"/>
    <n v="2024"/>
    <d v="2024-11-27T00:00:00"/>
    <x v="9"/>
    <x v="0"/>
    <x v="0"/>
    <x v="246"/>
    <x v="6"/>
    <x v="1"/>
    <n v="3"/>
    <b v="1"/>
    <x v="291"/>
    <x v="165"/>
    <x v="5"/>
    <x v="0"/>
    <x v="5"/>
    <x v="54"/>
    <n v="3.2"/>
    <x v="0"/>
    <x v="0"/>
    <x v="343"/>
    <x v="1"/>
    <x v="4"/>
    <x v="1"/>
  </r>
  <r>
    <x v="354"/>
    <s v="Carolyn"/>
    <d v="2024-03-09T00:00:00"/>
    <m/>
    <m/>
    <m/>
    <x v="281"/>
    <n v="11"/>
    <n v="27"/>
    <n v="2024"/>
    <d v="2024-11-27T00:00:00"/>
    <x v="9"/>
    <x v="0"/>
    <x v="0"/>
    <x v="247"/>
    <x v="5"/>
    <x v="1"/>
    <n v="2"/>
    <b v="0"/>
    <x v="117"/>
    <x v="34"/>
    <x v="0"/>
    <x v="0"/>
    <x v="3"/>
    <x v="35"/>
    <n v="4.3"/>
    <x v="0"/>
    <x v="0"/>
    <x v="344"/>
    <x v="4"/>
    <x v="1"/>
    <x v="3"/>
  </r>
  <r>
    <x v="355"/>
    <s v="Robert"/>
    <d v="2024-03-09T00:00:00"/>
    <m/>
    <m/>
    <m/>
    <x v="281"/>
    <n v="11"/>
    <n v="27"/>
    <n v="2024"/>
    <d v="2024-11-27T00:00:00"/>
    <x v="9"/>
    <x v="2"/>
    <x v="2"/>
    <x v="97"/>
    <x v="1"/>
    <x v="3"/>
    <n v="4"/>
    <b v="0"/>
    <x v="292"/>
    <x v="166"/>
    <x v="2"/>
    <x v="0"/>
    <x v="1"/>
    <x v="28"/>
    <n v="3.5"/>
    <x v="1"/>
    <x v="0"/>
    <x v="345"/>
    <x v="3"/>
    <x v="0"/>
    <x v="1"/>
  </r>
  <r>
    <x v="356"/>
    <s v="Bryan"/>
    <d v="2023-10-09T00:00:00"/>
    <m/>
    <m/>
    <m/>
    <x v="282"/>
    <n v="11"/>
    <n v="27"/>
    <n v="2024"/>
    <d v="2024-11-27T00:00:00"/>
    <x v="9"/>
    <x v="2"/>
    <x v="2"/>
    <x v="248"/>
    <x v="1"/>
    <x v="1"/>
    <n v="4"/>
    <b v="1"/>
    <x v="293"/>
    <x v="64"/>
    <x v="1"/>
    <x v="3"/>
    <x v="0"/>
    <x v="25"/>
    <n v="4.7"/>
    <x v="0"/>
    <x v="0"/>
    <x v="346"/>
    <x v="3"/>
    <x v="1"/>
    <x v="0"/>
  </r>
  <r>
    <x v="357"/>
    <s v="Matthew"/>
    <d v="2023-08-05T00:00:00"/>
    <m/>
    <m/>
    <m/>
    <x v="61"/>
    <n v="11"/>
    <n v="27"/>
    <n v="2024"/>
    <d v="2024-11-27T00:00:00"/>
    <x v="9"/>
    <x v="1"/>
    <x v="1"/>
    <x v="249"/>
    <x v="1"/>
    <x v="2"/>
    <n v="2"/>
    <b v="0"/>
    <x v="120"/>
    <x v="61"/>
    <x v="3"/>
    <x v="0"/>
    <x v="0"/>
    <x v="86"/>
    <n v="4.8"/>
    <x v="0"/>
    <x v="0"/>
    <x v="347"/>
    <x v="3"/>
    <x v="3"/>
    <x v="3"/>
  </r>
  <r>
    <x v="358"/>
    <s v="Bethany"/>
    <d v="2023-04-08T00:00:00"/>
    <m/>
    <m/>
    <m/>
    <x v="283"/>
    <n v="11"/>
    <n v="27"/>
    <n v="2024"/>
    <d v="2024-11-27T00:00:00"/>
    <x v="9"/>
    <x v="0"/>
    <x v="0"/>
    <x v="250"/>
    <x v="3"/>
    <x v="4"/>
    <n v="6"/>
    <b v="1"/>
    <x v="294"/>
    <x v="79"/>
    <x v="6"/>
    <x v="2"/>
    <x v="0"/>
    <x v="42"/>
    <n v="3"/>
    <x v="0"/>
    <x v="0"/>
    <x v="348"/>
    <x v="2"/>
    <x v="1"/>
    <x v="0"/>
  </r>
  <r>
    <x v="359"/>
    <s v="Martin"/>
    <d v="2023-04-04T00:00:00"/>
    <m/>
    <m/>
    <m/>
    <x v="148"/>
    <n v="11"/>
    <n v="27"/>
    <n v="2024"/>
    <d v="2024-11-27T00:00:00"/>
    <x v="9"/>
    <x v="2"/>
    <x v="2"/>
    <x v="144"/>
    <x v="0"/>
    <x v="3"/>
    <n v="4"/>
    <b v="1"/>
    <x v="295"/>
    <x v="78"/>
    <x v="3"/>
    <x v="0"/>
    <x v="2"/>
    <x v="88"/>
    <n v="3.9"/>
    <x v="0"/>
    <x v="0"/>
    <x v="349"/>
    <x v="4"/>
    <x v="4"/>
    <x v="1"/>
  </r>
  <r>
    <x v="360"/>
    <s v="Eric"/>
    <d v="2023-03-09T00:00:00"/>
    <m/>
    <m/>
    <m/>
    <x v="284"/>
    <n v="11"/>
    <n v="27"/>
    <n v="2024"/>
    <d v="2024-11-27T00:00:00"/>
    <x v="9"/>
    <x v="2"/>
    <x v="2"/>
    <x v="251"/>
    <x v="2"/>
    <x v="0"/>
    <n v="4"/>
    <b v="1"/>
    <x v="296"/>
    <x v="167"/>
    <x v="2"/>
    <x v="0"/>
    <x v="3"/>
    <x v="85"/>
    <n v="3.5"/>
    <x v="1"/>
    <x v="0"/>
    <x v="350"/>
    <x v="2"/>
    <x v="0"/>
    <x v="3"/>
  </r>
  <r>
    <x v="361"/>
    <s v="Derek"/>
    <d v="2023-03-08T00:00:00"/>
    <m/>
    <m/>
    <m/>
    <x v="285"/>
    <n v="11"/>
    <n v="27"/>
    <n v="2024"/>
    <d v="2024-11-27T00:00:00"/>
    <x v="9"/>
    <x v="0"/>
    <x v="0"/>
    <x v="221"/>
    <x v="0"/>
    <x v="4"/>
    <n v="5"/>
    <b v="0"/>
    <x v="297"/>
    <x v="104"/>
    <x v="3"/>
    <x v="3"/>
    <x v="4"/>
    <x v="28"/>
    <n v="3.6"/>
    <x v="1"/>
    <x v="0"/>
    <x v="351"/>
    <x v="2"/>
    <x v="3"/>
    <x v="1"/>
  </r>
  <r>
    <x v="362"/>
    <s v="Martin"/>
    <d v="2023-03-05T00:00:00"/>
    <m/>
    <m/>
    <m/>
    <x v="286"/>
    <n v="11"/>
    <n v="27"/>
    <n v="2024"/>
    <d v="2024-11-27T00:00:00"/>
    <x v="9"/>
    <x v="2"/>
    <x v="2"/>
    <x v="252"/>
    <x v="0"/>
    <x v="3"/>
    <n v="5"/>
    <b v="1"/>
    <x v="298"/>
    <x v="26"/>
    <x v="5"/>
    <x v="2"/>
    <x v="5"/>
    <x v="53"/>
    <n v="3.4"/>
    <x v="0"/>
    <x v="0"/>
    <x v="352"/>
    <x v="4"/>
    <x v="3"/>
    <x v="2"/>
  </r>
  <r>
    <x v="363"/>
    <s v="Ann"/>
    <d v="2023-03-03T00:00:00"/>
    <m/>
    <m/>
    <m/>
    <x v="90"/>
    <n v="11"/>
    <n v="27"/>
    <n v="2024"/>
    <d v="2024-11-27T00:00:00"/>
    <x v="9"/>
    <x v="0"/>
    <x v="0"/>
    <x v="81"/>
    <x v="6"/>
    <x v="3"/>
    <n v="5"/>
    <b v="0"/>
    <x v="124"/>
    <x v="62"/>
    <x v="5"/>
    <x v="3"/>
    <x v="4"/>
    <x v="47"/>
    <n v="4.5999999999999996"/>
    <x v="0"/>
    <x v="0"/>
    <x v="353"/>
    <x v="3"/>
    <x v="3"/>
    <x v="1"/>
  </r>
  <r>
    <x v="364"/>
    <s v="Charles"/>
    <d v="2023-02-06T00:00:00"/>
    <m/>
    <m/>
    <m/>
    <x v="287"/>
    <n v="11"/>
    <n v="27"/>
    <n v="2024"/>
    <d v="2024-11-27T00:00:00"/>
    <x v="9"/>
    <x v="0"/>
    <x v="0"/>
    <x v="253"/>
    <x v="2"/>
    <x v="1"/>
    <n v="5"/>
    <b v="0"/>
    <x v="299"/>
    <x v="168"/>
    <x v="4"/>
    <x v="2"/>
    <x v="1"/>
    <x v="91"/>
    <n v="3.1"/>
    <x v="0"/>
    <x v="0"/>
    <x v="354"/>
    <x v="2"/>
    <x v="4"/>
    <x v="2"/>
  </r>
  <r>
    <x v="365"/>
    <s v="Mary"/>
    <n v="9"/>
    <n v="23"/>
    <n v="2023"/>
    <d v="2023-09-23T00:00:00"/>
    <x v="260"/>
    <n v="11"/>
    <n v="26"/>
    <n v="2024"/>
    <d v="2024-11-26T00:00:00"/>
    <x v="10"/>
    <x v="1"/>
    <x v="1"/>
    <x v="147"/>
    <x v="5"/>
    <x v="3"/>
    <n v="5"/>
    <b v="1"/>
    <x v="299"/>
    <x v="90"/>
    <x v="3"/>
    <x v="1"/>
    <x v="3"/>
    <x v="65"/>
    <n v="4"/>
    <x v="0"/>
    <x v="0"/>
    <x v="355"/>
    <x v="4"/>
    <x v="4"/>
    <x v="0"/>
  </r>
  <r>
    <x v="366"/>
    <s v="Joshua"/>
    <n v="9"/>
    <n v="18"/>
    <n v="2023"/>
    <d v="2023-09-18T00:00:00"/>
    <x v="288"/>
    <n v="11"/>
    <n v="26"/>
    <n v="2024"/>
    <d v="2024-11-26T00:00:00"/>
    <x v="10"/>
    <x v="1"/>
    <x v="1"/>
    <x v="15"/>
    <x v="4"/>
    <x v="3"/>
    <n v="5"/>
    <b v="0"/>
    <x v="300"/>
    <x v="169"/>
    <x v="6"/>
    <x v="3"/>
    <x v="2"/>
    <x v="2"/>
    <n v="4.7"/>
    <x v="0"/>
    <x v="0"/>
    <x v="356"/>
    <x v="4"/>
    <x v="1"/>
    <x v="0"/>
  </r>
  <r>
    <x v="367"/>
    <s v="Tammy"/>
    <n v="8"/>
    <n v="29"/>
    <n v="2023"/>
    <d v="2023-08-29T00:00:00"/>
    <x v="289"/>
    <n v="11"/>
    <n v="26"/>
    <n v="2024"/>
    <d v="2024-11-26T00:00:00"/>
    <x v="10"/>
    <x v="2"/>
    <x v="2"/>
    <x v="254"/>
    <x v="6"/>
    <x v="0"/>
    <n v="1"/>
    <b v="1"/>
    <x v="301"/>
    <x v="154"/>
    <x v="5"/>
    <x v="1"/>
    <x v="0"/>
    <x v="65"/>
    <n v="3.5"/>
    <x v="0"/>
    <x v="0"/>
    <x v="357"/>
    <x v="3"/>
    <x v="4"/>
    <x v="2"/>
  </r>
  <r>
    <x v="368"/>
    <s v="Dawn"/>
    <n v="8"/>
    <n v="19"/>
    <n v="2024"/>
    <d v="2024-08-19T00:00:00"/>
    <x v="30"/>
    <n v="11"/>
    <n v="26"/>
    <n v="2024"/>
    <d v="2024-11-26T00:00:00"/>
    <x v="10"/>
    <x v="1"/>
    <x v="1"/>
    <x v="255"/>
    <x v="2"/>
    <x v="2"/>
    <n v="5"/>
    <b v="0"/>
    <x v="94"/>
    <x v="97"/>
    <x v="5"/>
    <x v="1"/>
    <x v="0"/>
    <x v="69"/>
    <n v="3.1"/>
    <x v="1"/>
    <x v="0"/>
    <x v="358"/>
    <x v="1"/>
    <x v="2"/>
    <x v="0"/>
  </r>
  <r>
    <x v="369"/>
    <s v="Autumn"/>
    <n v="8"/>
    <n v="16"/>
    <n v="2024"/>
    <d v="2024-08-16T00:00:00"/>
    <x v="206"/>
    <n v="11"/>
    <n v="26"/>
    <n v="2024"/>
    <d v="2024-11-26T00:00:00"/>
    <x v="10"/>
    <x v="2"/>
    <x v="2"/>
    <x v="126"/>
    <x v="1"/>
    <x v="3"/>
    <n v="6"/>
    <b v="0"/>
    <x v="302"/>
    <x v="16"/>
    <x v="2"/>
    <x v="3"/>
    <x v="4"/>
    <x v="31"/>
    <n v="3.4"/>
    <x v="0"/>
    <x v="0"/>
    <x v="359"/>
    <x v="2"/>
    <x v="0"/>
    <x v="1"/>
  </r>
  <r>
    <x v="370"/>
    <s v="Samantha"/>
    <n v="7"/>
    <n v="28"/>
    <n v="2024"/>
    <d v="2024-07-28T00:00:00"/>
    <x v="208"/>
    <n v="11"/>
    <n v="26"/>
    <n v="2024"/>
    <d v="2024-11-26T00:00:00"/>
    <x v="10"/>
    <x v="2"/>
    <x v="2"/>
    <x v="256"/>
    <x v="3"/>
    <x v="4"/>
    <n v="2"/>
    <b v="0"/>
    <x v="303"/>
    <x v="148"/>
    <x v="3"/>
    <x v="0"/>
    <x v="2"/>
    <x v="79"/>
    <n v="3.9"/>
    <x v="0"/>
    <x v="0"/>
    <x v="360"/>
    <x v="3"/>
    <x v="0"/>
    <x v="2"/>
  </r>
  <r>
    <x v="371"/>
    <s v="Stacey"/>
    <n v="7"/>
    <n v="21"/>
    <n v="2024"/>
    <d v="2024-07-21T00:00:00"/>
    <x v="290"/>
    <n v="11"/>
    <n v="26"/>
    <n v="2024"/>
    <d v="2024-11-26T00:00:00"/>
    <x v="10"/>
    <x v="0"/>
    <x v="0"/>
    <x v="257"/>
    <x v="3"/>
    <x v="2"/>
    <n v="6"/>
    <b v="1"/>
    <x v="304"/>
    <x v="59"/>
    <x v="3"/>
    <x v="1"/>
    <x v="0"/>
    <x v="96"/>
    <n v="3.3"/>
    <x v="0"/>
    <x v="0"/>
    <x v="361"/>
    <x v="1"/>
    <x v="1"/>
    <x v="2"/>
  </r>
  <r>
    <x v="372"/>
    <s v="Adam"/>
    <n v="7"/>
    <n v="17"/>
    <n v="2024"/>
    <d v="2024-07-17T00:00:00"/>
    <x v="34"/>
    <n v="11"/>
    <n v="26"/>
    <n v="2024"/>
    <d v="2024-11-26T00:00:00"/>
    <x v="10"/>
    <x v="1"/>
    <x v="1"/>
    <x v="29"/>
    <x v="3"/>
    <x v="4"/>
    <n v="6"/>
    <b v="1"/>
    <x v="305"/>
    <x v="144"/>
    <x v="0"/>
    <x v="3"/>
    <x v="3"/>
    <x v="60"/>
    <n v="3.7"/>
    <x v="1"/>
    <x v="0"/>
    <x v="362"/>
    <x v="1"/>
    <x v="4"/>
    <x v="1"/>
  </r>
  <r>
    <x v="373"/>
    <s v="Mark"/>
    <n v="6"/>
    <n v="24"/>
    <n v="2023"/>
    <d v="2023-06-24T00:00:00"/>
    <x v="129"/>
    <n v="11"/>
    <n v="26"/>
    <n v="2024"/>
    <d v="2024-11-26T00:00:00"/>
    <x v="10"/>
    <x v="1"/>
    <x v="1"/>
    <x v="258"/>
    <x v="1"/>
    <x v="2"/>
    <n v="1"/>
    <b v="0"/>
    <x v="223"/>
    <x v="10"/>
    <x v="4"/>
    <x v="3"/>
    <x v="0"/>
    <x v="77"/>
    <n v="3.1"/>
    <x v="1"/>
    <x v="0"/>
    <x v="25"/>
    <x v="0"/>
    <x v="2"/>
    <x v="2"/>
  </r>
  <r>
    <x v="374"/>
    <s v="Antonio"/>
    <n v="3"/>
    <n v="17"/>
    <n v="2023"/>
    <d v="2023-03-17T00:00:00"/>
    <x v="291"/>
    <n v="11"/>
    <n v="26"/>
    <n v="2024"/>
    <d v="2024-11-26T00:00:00"/>
    <x v="10"/>
    <x v="0"/>
    <x v="0"/>
    <x v="259"/>
    <x v="0"/>
    <x v="0"/>
    <n v="6"/>
    <b v="0"/>
    <x v="164"/>
    <x v="70"/>
    <x v="6"/>
    <x v="3"/>
    <x v="0"/>
    <x v="47"/>
    <n v="3.4"/>
    <x v="1"/>
    <x v="0"/>
    <x v="174"/>
    <x v="2"/>
    <x v="3"/>
    <x v="2"/>
  </r>
  <r>
    <x v="375"/>
    <s v="Sara"/>
    <n v="3"/>
    <n v="13"/>
    <n v="2023"/>
    <d v="2023-03-13T00:00:00"/>
    <x v="222"/>
    <n v="11"/>
    <n v="26"/>
    <n v="2024"/>
    <d v="2024-11-26T00:00:00"/>
    <x v="10"/>
    <x v="1"/>
    <x v="1"/>
    <x v="154"/>
    <x v="0"/>
    <x v="4"/>
    <n v="6"/>
    <b v="1"/>
    <x v="306"/>
    <x v="114"/>
    <x v="0"/>
    <x v="0"/>
    <x v="3"/>
    <x v="88"/>
    <n v="3.9"/>
    <x v="1"/>
    <x v="0"/>
    <x v="239"/>
    <x v="2"/>
    <x v="4"/>
    <x v="1"/>
  </r>
  <r>
    <x v="376"/>
    <s v="Justin"/>
    <n v="12"/>
    <n v="18"/>
    <n v="2023"/>
    <d v="2023-12-18T00:00:00"/>
    <x v="12"/>
    <n v="11"/>
    <n v="26"/>
    <n v="2024"/>
    <d v="2024-11-26T00:00:00"/>
    <x v="10"/>
    <x v="2"/>
    <x v="2"/>
    <x v="102"/>
    <x v="1"/>
    <x v="4"/>
    <n v="5"/>
    <b v="0"/>
    <x v="151"/>
    <x v="38"/>
    <x v="3"/>
    <x v="0"/>
    <x v="2"/>
    <x v="43"/>
    <n v="3.8"/>
    <x v="0"/>
    <x v="0"/>
    <x v="363"/>
    <x v="1"/>
    <x v="4"/>
    <x v="3"/>
  </r>
  <r>
    <x v="377"/>
    <s v="Rebecca"/>
    <n v="12"/>
    <n v="15"/>
    <n v="2023"/>
    <d v="2023-12-15T00:00:00"/>
    <x v="102"/>
    <n v="11"/>
    <n v="26"/>
    <n v="2024"/>
    <d v="2024-11-26T00:00:00"/>
    <x v="10"/>
    <x v="0"/>
    <x v="0"/>
    <x v="49"/>
    <x v="3"/>
    <x v="1"/>
    <n v="6"/>
    <b v="1"/>
    <x v="307"/>
    <x v="128"/>
    <x v="4"/>
    <x v="2"/>
    <x v="1"/>
    <x v="82"/>
    <n v="3.4"/>
    <x v="1"/>
    <x v="0"/>
    <x v="364"/>
    <x v="2"/>
    <x v="2"/>
    <x v="0"/>
  </r>
  <r>
    <x v="378"/>
    <s v="Paul"/>
    <n v="11"/>
    <n v="29"/>
    <n v="2023"/>
    <d v="2023-11-29T00:00:00"/>
    <x v="292"/>
    <n v="11"/>
    <n v="26"/>
    <n v="2024"/>
    <d v="2024-11-26T00:00:00"/>
    <x v="10"/>
    <x v="2"/>
    <x v="2"/>
    <x v="260"/>
    <x v="6"/>
    <x v="1"/>
    <n v="2"/>
    <b v="0"/>
    <x v="18"/>
    <x v="3"/>
    <x v="6"/>
    <x v="0"/>
    <x v="5"/>
    <x v="28"/>
    <n v="4.4000000000000004"/>
    <x v="1"/>
    <x v="0"/>
    <x v="365"/>
    <x v="1"/>
    <x v="4"/>
    <x v="2"/>
  </r>
  <r>
    <x v="379"/>
    <s v="Ann"/>
    <n v="11"/>
    <n v="20"/>
    <n v="2023"/>
    <d v="2023-11-20T00:00:00"/>
    <x v="166"/>
    <n v="11"/>
    <n v="26"/>
    <n v="2024"/>
    <d v="2024-11-26T00:00:00"/>
    <x v="10"/>
    <x v="0"/>
    <x v="0"/>
    <x v="110"/>
    <x v="4"/>
    <x v="0"/>
    <n v="1"/>
    <b v="0"/>
    <x v="308"/>
    <x v="53"/>
    <x v="6"/>
    <x v="3"/>
    <x v="5"/>
    <x v="24"/>
    <n v="4.7"/>
    <x v="1"/>
    <x v="0"/>
    <x v="366"/>
    <x v="4"/>
    <x v="1"/>
    <x v="3"/>
  </r>
  <r>
    <x v="380"/>
    <s v="David"/>
    <n v="10"/>
    <n v="21"/>
    <n v="2023"/>
    <d v="2023-10-21T00:00:00"/>
    <x v="247"/>
    <n v="11"/>
    <n v="26"/>
    <n v="2024"/>
    <d v="2024-11-26T00:00:00"/>
    <x v="10"/>
    <x v="0"/>
    <x v="0"/>
    <x v="30"/>
    <x v="1"/>
    <x v="1"/>
    <n v="1"/>
    <b v="0"/>
    <x v="214"/>
    <x v="69"/>
    <x v="1"/>
    <x v="0"/>
    <x v="2"/>
    <x v="29"/>
    <n v="3.4"/>
    <x v="1"/>
    <x v="0"/>
    <x v="367"/>
    <x v="1"/>
    <x v="3"/>
    <x v="0"/>
  </r>
  <r>
    <x v="381"/>
    <s v="Patricia"/>
    <n v="1"/>
    <n v="30"/>
    <n v="2024"/>
    <d v="2024-01-30T00:00:00"/>
    <x v="293"/>
    <n v="11"/>
    <n v="26"/>
    <n v="2024"/>
    <d v="2024-11-26T00:00:00"/>
    <x v="10"/>
    <x v="2"/>
    <x v="2"/>
    <x v="261"/>
    <x v="3"/>
    <x v="1"/>
    <n v="3"/>
    <b v="1"/>
    <x v="309"/>
    <x v="98"/>
    <x v="4"/>
    <x v="0"/>
    <x v="4"/>
    <x v="78"/>
    <n v="3.9"/>
    <x v="1"/>
    <x v="0"/>
    <x v="368"/>
    <x v="4"/>
    <x v="3"/>
    <x v="1"/>
  </r>
  <r>
    <x v="382"/>
    <s v="Justin"/>
    <n v="1"/>
    <n v="27"/>
    <n v="2024"/>
    <d v="2024-01-27T00:00:00"/>
    <x v="294"/>
    <n v="11"/>
    <n v="26"/>
    <n v="2024"/>
    <d v="2024-11-26T00:00:00"/>
    <x v="10"/>
    <x v="2"/>
    <x v="2"/>
    <x v="167"/>
    <x v="5"/>
    <x v="2"/>
    <n v="4"/>
    <b v="0"/>
    <x v="310"/>
    <x v="115"/>
    <x v="6"/>
    <x v="2"/>
    <x v="0"/>
    <x v="63"/>
    <n v="4.4000000000000004"/>
    <x v="1"/>
    <x v="0"/>
    <x v="24"/>
    <x v="3"/>
    <x v="0"/>
    <x v="3"/>
  </r>
  <r>
    <x v="383"/>
    <s v="Alexander"/>
    <n v="1"/>
    <n v="17"/>
    <n v="2024"/>
    <d v="2024-01-17T00:00:00"/>
    <x v="230"/>
    <n v="11"/>
    <n v="26"/>
    <n v="2024"/>
    <d v="2024-11-26T00:00:00"/>
    <x v="10"/>
    <x v="1"/>
    <x v="1"/>
    <x v="31"/>
    <x v="6"/>
    <x v="2"/>
    <n v="2"/>
    <b v="0"/>
    <x v="311"/>
    <x v="170"/>
    <x v="3"/>
    <x v="2"/>
    <x v="4"/>
    <x v="26"/>
    <n v="3.6"/>
    <x v="0"/>
    <x v="0"/>
    <x v="369"/>
    <x v="4"/>
    <x v="2"/>
    <x v="1"/>
  </r>
  <r>
    <x v="384"/>
    <s v="Samantha"/>
    <d v="2024-12-05T00:00:00"/>
    <m/>
    <m/>
    <m/>
    <x v="295"/>
    <n v="11"/>
    <n v="26"/>
    <n v="2024"/>
    <d v="2024-11-26T00:00:00"/>
    <x v="10"/>
    <x v="0"/>
    <x v="0"/>
    <x v="262"/>
    <x v="6"/>
    <x v="3"/>
    <n v="5"/>
    <b v="1"/>
    <x v="203"/>
    <x v="154"/>
    <x v="0"/>
    <x v="2"/>
    <x v="2"/>
    <x v="26"/>
    <n v="5"/>
    <x v="1"/>
    <x v="0"/>
    <x v="370"/>
    <x v="3"/>
    <x v="0"/>
    <x v="3"/>
  </r>
  <r>
    <x v="385"/>
    <s v="Alicia"/>
    <d v="2024-11-04T00:00:00"/>
    <m/>
    <m/>
    <m/>
    <x v="296"/>
    <n v="11"/>
    <n v="26"/>
    <n v="2024"/>
    <d v="2024-11-26T00:00:00"/>
    <x v="10"/>
    <x v="0"/>
    <x v="0"/>
    <x v="263"/>
    <x v="1"/>
    <x v="2"/>
    <n v="1"/>
    <b v="0"/>
    <x v="312"/>
    <x v="77"/>
    <x v="3"/>
    <x v="1"/>
    <x v="4"/>
    <x v="55"/>
    <n v="4.5999999999999996"/>
    <x v="1"/>
    <x v="0"/>
    <x v="371"/>
    <x v="0"/>
    <x v="2"/>
    <x v="3"/>
  </r>
  <r>
    <x v="386"/>
    <s v="Edward"/>
    <d v="2024-09-01T00:00:00"/>
    <m/>
    <m/>
    <m/>
    <x v="173"/>
    <n v="11"/>
    <n v="26"/>
    <n v="2024"/>
    <d v="2024-11-26T00:00:00"/>
    <x v="10"/>
    <x v="0"/>
    <x v="0"/>
    <x v="230"/>
    <x v="1"/>
    <x v="2"/>
    <n v="2"/>
    <b v="0"/>
    <x v="312"/>
    <x v="140"/>
    <x v="5"/>
    <x v="1"/>
    <x v="0"/>
    <x v="36"/>
    <n v="3.6"/>
    <x v="1"/>
    <x v="0"/>
    <x v="191"/>
    <x v="2"/>
    <x v="2"/>
    <x v="2"/>
  </r>
  <r>
    <x v="387"/>
    <s v="April"/>
    <d v="2024-03-03T00:00:00"/>
    <m/>
    <m/>
    <m/>
    <x v="297"/>
    <n v="11"/>
    <n v="26"/>
    <n v="2024"/>
    <d v="2024-11-26T00:00:00"/>
    <x v="10"/>
    <x v="2"/>
    <x v="2"/>
    <x v="264"/>
    <x v="5"/>
    <x v="4"/>
    <n v="3"/>
    <b v="1"/>
    <x v="313"/>
    <x v="99"/>
    <x v="4"/>
    <x v="3"/>
    <x v="5"/>
    <x v="16"/>
    <n v="3.6"/>
    <x v="0"/>
    <x v="0"/>
    <x v="372"/>
    <x v="2"/>
    <x v="1"/>
    <x v="3"/>
  </r>
  <r>
    <x v="388"/>
    <s v="Nicholas"/>
    <d v="2024-01-06T00:00:00"/>
    <m/>
    <m/>
    <m/>
    <x v="298"/>
    <n v="11"/>
    <n v="26"/>
    <n v="2024"/>
    <d v="2024-11-26T00:00:00"/>
    <x v="10"/>
    <x v="0"/>
    <x v="0"/>
    <x v="255"/>
    <x v="4"/>
    <x v="4"/>
    <n v="3"/>
    <b v="0"/>
    <x v="274"/>
    <x v="28"/>
    <x v="4"/>
    <x v="2"/>
    <x v="3"/>
    <x v="29"/>
    <n v="4.2"/>
    <x v="0"/>
    <x v="0"/>
    <x v="373"/>
    <x v="0"/>
    <x v="2"/>
    <x v="1"/>
  </r>
  <r>
    <x v="389"/>
    <s v="Julian"/>
    <d v="2023-12-11T00:00:00"/>
    <m/>
    <m/>
    <m/>
    <x v="144"/>
    <n v="11"/>
    <n v="26"/>
    <n v="2024"/>
    <d v="2024-11-26T00:00:00"/>
    <x v="10"/>
    <x v="1"/>
    <x v="1"/>
    <x v="265"/>
    <x v="4"/>
    <x v="2"/>
    <n v="6"/>
    <b v="1"/>
    <x v="66"/>
    <x v="170"/>
    <x v="5"/>
    <x v="2"/>
    <x v="2"/>
    <x v="78"/>
    <n v="3.3"/>
    <x v="0"/>
    <x v="0"/>
    <x v="374"/>
    <x v="3"/>
    <x v="2"/>
    <x v="3"/>
  </r>
  <r>
    <x v="390"/>
    <s v="Brandon"/>
    <d v="2023-12-05T00:00:00"/>
    <m/>
    <m/>
    <m/>
    <x v="145"/>
    <n v="11"/>
    <n v="26"/>
    <n v="2024"/>
    <d v="2024-11-26T00:00:00"/>
    <x v="10"/>
    <x v="0"/>
    <x v="0"/>
    <x v="266"/>
    <x v="1"/>
    <x v="4"/>
    <n v="3"/>
    <b v="1"/>
    <x v="314"/>
    <x v="136"/>
    <x v="2"/>
    <x v="3"/>
    <x v="3"/>
    <x v="14"/>
    <n v="3.5"/>
    <x v="0"/>
    <x v="0"/>
    <x v="375"/>
    <x v="1"/>
    <x v="0"/>
    <x v="0"/>
  </r>
  <r>
    <x v="391"/>
    <s v="John"/>
    <d v="2023-07-04T00:00:00"/>
    <m/>
    <m/>
    <m/>
    <x v="299"/>
    <n v="11"/>
    <n v="26"/>
    <n v="2024"/>
    <d v="2024-11-26T00:00:00"/>
    <x v="10"/>
    <x v="0"/>
    <x v="0"/>
    <x v="267"/>
    <x v="2"/>
    <x v="4"/>
    <n v="4"/>
    <b v="1"/>
    <x v="315"/>
    <x v="144"/>
    <x v="4"/>
    <x v="2"/>
    <x v="2"/>
    <x v="6"/>
    <n v="3.7"/>
    <x v="1"/>
    <x v="0"/>
    <x v="376"/>
    <x v="0"/>
    <x v="4"/>
    <x v="2"/>
  </r>
  <r>
    <x v="392"/>
    <s v="Sarah"/>
    <d v="2023-06-08T00:00:00"/>
    <m/>
    <m/>
    <m/>
    <x v="24"/>
    <n v="11"/>
    <n v="26"/>
    <n v="2024"/>
    <d v="2024-11-26T00:00:00"/>
    <x v="10"/>
    <x v="0"/>
    <x v="0"/>
    <x v="268"/>
    <x v="4"/>
    <x v="3"/>
    <n v="4"/>
    <b v="1"/>
    <x v="316"/>
    <x v="160"/>
    <x v="4"/>
    <x v="0"/>
    <x v="1"/>
    <x v="95"/>
    <n v="3.9"/>
    <x v="0"/>
    <x v="0"/>
    <x v="377"/>
    <x v="4"/>
    <x v="3"/>
    <x v="1"/>
  </r>
  <r>
    <x v="393"/>
    <s v="William"/>
    <d v="2023-01-06T00:00:00"/>
    <m/>
    <m/>
    <m/>
    <x v="300"/>
    <n v="11"/>
    <n v="26"/>
    <n v="2024"/>
    <d v="2024-11-26T00:00:00"/>
    <x v="10"/>
    <x v="0"/>
    <x v="0"/>
    <x v="269"/>
    <x v="5"/>
    <x v="2"/>
    <n v="6"/>
    <b v="0"/>
    <x v="317"/>
    <x v="112"/>
    <x v="4"/>
    <x v="3"/>
    <x v="2"/>
    <x v="63"/>
    <n v="3.5"/>
    <x v="0"/>
    <x v="0"/>
    <x v="378"/>
    <x v="0"/>
    <x v="0"/>
    <x v="0"/>
  </r>
  <r>
    <x v="394"/>
    <s v="Jennifer"/>
    <n v="9"/>
    <n v="30"/>
    <n v="2024"/>
    <d v="2024-09-30T00:00:00"/>
    <x v="301"/>
    <n v="11"/>
    <n v="25"/>
    <n v="2024"/>
    <d v="2024-11-25T00:00:00"/>
    <x v="11"/>
    <x v="2"/>
    <x v="2"/>
    <x v="170"/>
    <x v="4"/>
    <x v="4"/>
    <n v="3"/>
    <b v="1"/>
    <x v="318"/>
    <x v="12"/>
    <x v="0"/>
    <x v="2"/>
    <x v="1"/>
    <x v="63"/>
    <n v="3.7"/>
    <x v="0"/>
    <x v="0"/>
    <x v="210"/>
    <x v="1"/>
    <x v="1"/>
    <x v="1"/>
  </r>
  <r>
    <x v="395"/>
    <s v="Stephanie"/>
    <n v="9"/>
    <n v="21"/>
    <n v="2023"/>
    <d v="2023-09-21T00:00:00"/>
    <x v="261"/>
    <n v="11"/>
    <n v="25"/>
    <n v="2024"/>
    <d v="2024-11-25T00:00:00"/>
    <x v="11"/>
    <x v="1"/>
    <x v="1"/>
    <x v="270"/>
    <x v="5"/>
    <x v="2"/>
    <n v="1"/>
    <b v="1"/>
    <x v="319"/>
    <x v="147"/>
    <x v="3"/>
    <x v="1"/>
    <x v="3"/>
    <x v="63"/>
    <n v="3.5"/>
    <x v="0"/>
    <x v="0"/>
    <x v="379"/>
    <x v="1"/>
    <x v="2"/>
    <x v="2"/>
  </r>
  <r>
    <x v="396"/>
    <s v="John"/>
    <n v="8"/>
    <n v="25"/>
    <n v="2024"/>
    <d v="2024-08-25T00:00:00"/>
    <x v="302"/>
    <n v="11"/>
    <n v="25"/>
    <n v="2024"/>
    <d v="2024-11-25T00:00:00"/>
    <x v="11"/>
    <x v="2"/>
    <x v="2"/>
    <x v="81"/>
    <x v="3"/>
    <x v="4"/>
    <n v="5"/>
    <b v="1"/>
    <x v="320"/>
    <x v="158"/>
    <x v="4"/>
    <x v="0"/>
    <x v="5"/>
    <x v="71"/>
    <n v="3.3"/>
    <x v="0"/>
    <x v="0"/>
    <x v="380"/>
    <x v="0"/>
    <x v="3"/>
    <x v="3"/>
  </r>
  <r>
    <x v="397"/>
    <s v="Richard"/>
    <n v="6"/>
    <n v="18"/>
    <n v="2023"/>
    <d v="2023-06-18T00:00:00"/>
    <x v="303"/>
    <n v="11"/>
    <n v="25"/>
    <n v="2024"/>
    <d v="2024-11-25T00:00:00"/>
    <x v="11"/>
    <x v="0"/>
    <x v="0"/>
    <x v="96"/>
    <x v="5"/>
    <x v="1"/>
    <n v="6"/>
    <b v="1"/>
    <x v="321"/>
    <x v="55"/>
    <x v="0"/>
    <x v="0"/>
    <x v="3"/>
    <x v="35"/>
    <n v="4.4000000000000004"/>
    <x v="1"/>
    <x v="0"/>
    <x v="381"/>
    <x v="0"/>
    <x v="0"/>
    <x v="2"/>
  </r>
  <r>
    <x v="398"/>
    <s v="Maurice"/>
    <n v="3"/>
    <n v="27"/>
    <n v="2023"/>
    <d v="2023-03-27T00:00:00"/>
    <x v="304"/>
    <n v="11"/>
    <n v="25"/>
    <n v="2024"/>
    <d v="2024-11-25T00:00:00"/>
    <x v="11"/>
    <x v="0"/>
    <x v="0"/>
    <x v="59"/>
    <x v="5"/>
    <x v="4"/>
    <n v="5"/>
    <b v="0"/>
    <x v="219"/>
    <x v="31"/>
    <x v="4"/>
    <x v="0"/>
    <x v="2"/>
    <x v="94"/>
    <n v="4.3"/>
    <x v="1"/>
    <x v="0"/>
    <x v="382"/>
    <x v="4"/>
    <x v="0"/>
    <x v="0"/>
  </r>
  <r>
    <x v="399"/>
    <s v="Karen"/>
    <n v="3"/>
    <n v="18"/>
    <n v="2023"/>
    <d v="2023-03-18T00:00:00"/>
    <x v="305"/>
    <n v="11"/>
    <n v="25"/>
    <n v="2024"/>
    <d v="2024-11-25T00:00:00"/>
    <x v="11"/>
    <x v="1"/>
    <x v="1"/>
    <x v="100"/>
    <x v="3"/>
    <x v="4"/>
    <n v="3"/>
    <b v="0"/>
    <x v="322"/>
    <x v="170"/>
    <x v="6"/>
    <x v="2"/>
    <x v="5"/>
    <x v="67"/>
    <n v="3.4"/>
    <x v="0"/>
    <x v="0"/>
    <x v="383"/>
    <x v="1"/>
    <x v="3"/>
    <x v="3"/>
  </r>
  <r>
    <x v="400"/>
    <s v="Tammy"/>
    <n v="3"/>
    <n v="15"/>
    <n v="2024"/>
    <d v="2024-03-15T00:00:00"/>
    <x v="221"/>
    <n v="11"/>
    <n v="25"/>
    <n v="2024"/>
    <d v="2024-11-25T00:00:00"/>
    <x v="11"/>
    <x v="1"/>
    <x v="1"/>
    <x v="271"/>
    <x v="0"/>
    <x v="4"/>
    <n v="5"/>
    <b v="1"/>
    <x v="21"/>
    <x v="34"/>
    <x v="2"/>
    <x v="0"/>
    <x v="3"/>
    <x v="1"/>
    <n v="4.4000000000000004"/>
    <x v="0"/>
    <x v="0"/>
    <x v="384"/>
    <x v="1"/>
    <x v="3"/>
    <x v="0"/>
  </r>
  <r>
    <x v="401"/>
    <s v="Erin"/>
    <n v="12"/>
    <n v="31"/>
    <n v="2023"/>
    <d v="2023-12-31T00:00:00"/>
    <x v="306"/>
    <n v="11"/>
    <n v="25"/>
    <n v="2024"/>
    <d v="2024-11-25T00:00:00"/>
    <x v="11"/>
    <x v="2"/>
    <x v="2"/>
    <x v="228"/>
    <x v="6"/>
    <x v="2"/>
    <n v="4"/>
    <b v="1"/>
    <x v="323"/>
    <x v="34"/>
    <x v="5"/>
    <x v="2"/>
    <x v="1"/>
    <x v="98"/>
    <n v="3.9"/>
    <x v="0"/>
    <x v="0"/>
    <x v="385"/>
    <x v="0"/>
    <x v="1"/>
    <x v="3"/>
  </r>
  <r>
    <x v="402"/>
    <s v="Jennifer"/>
    <n v="12"/>
    <n v="28"/>
    <n v="2023"/>
    <d v="2023-12-28T00:00:00"/>
    <x v="76"/>
    <n v="11"/>
    <n v="25"/>
    <n v="2024"/>
    <d v="2024-11-25T00:00:00"/>
    <x v="11"/>
    <x v="0"/>
    <x v="0"/>
    <x v="272"/>
    <x v="1"/>
    <x v="3"/>
    <n v="3"/>
    <b v="1"/>
    <x v="324"/>
    <x v="31"/>
    <x v="2"/>
    <x v="1"/>
    <x v="2"/>
    <x v="85"/>
    <n v="3.6"/>
    <x v="1"/>
    <x v="0"/>
    <x v="386"/>
    <x v="2"/>
    <x v="0"/>
    <x v="1"/>
  </r>
  <r>
    <x v="403"/>
    <s v="Andrew"/>
    <n v="12"/>
    <n v="15"/>
    <n v="2023"/>
    <d v="2023-12-15T00:00:00"/>
    <x v="102"/>
    <n v="11"/>
    <n v="25"/>
    <n v="2024"/>
    <d v="2024-11-25T00:00:00"/>
    <x v="11"/>
    <x v="1"/>
    <x v="1"/>
    <x v="255"/>
    <x v="6"/>
    <x v="2"/>
    <n v="5"/>
    <b v="1"/>
    <x v="256"/>
    <x v="94"/>
    <x v="2"/>
    <x v="3"/>
    <x v="1"/>
    <x v="92"/>
    <n v="3.4"/>
    <x v="0"/>
    <x v="0"/>
    <x v="387"/>
    <x v="1"/>
    <x v="0"/>
    <x v="2"/>
  </r>
  <r>
    <x v="404"/>
    <s v="Sheri"/>
    <n v="11"/>
    <n v="20"/>
    <n v="2024"/>
    <d v="2024-11-20T00:00:00"/>
    <x v="105"/>
    <n v="11"/>
    <n v="25"/>
    <n v="2024"/>
    <d v="2024-11-25T00:00:00"/>
    <x v="11"/>
    <x v="0"/>
    <x v="0"/>
    <x v="180"/>
    <x v="2"/>
    <x v="0"/>
    <n v="1"/>
    <b v="1"/>
    <x v="48"/>
    <x v="22"/>
    <x v="5"/>
    <x v="3"/>
    <x v="1"/>
    <x v="41"/>
    <n v="4.3"/>
    <x v="1"/>
    <x v="0"/>
    <x v="30"/>
    <x v="3"/>
    <x v="4"/>
    <x v="3"/>
  </r>
  <r>
    <x v="405"/>
    <s v="Anne"/>
    <n v="11"/>
    <n v="19"/>
    <n v="2023"/>
    <d v="2023-11-19T00:00:00"/>
    <x v="14"/>
    <n v="11"/>
    <n v="25"/>
    <n v="2024"/>
    <d v="2024-11-25T00:00:00"/>
    <x v="11"/>
    <x v="1"/>
    <x v="1"/>
    <x v="273"/>
    <x v="0"/>
    <x v="0"/>
    <n v="3"/>
    <b v="1"/>
    <x v="40"/>
    <x v="80"/>
    <x v="1"/>
    <x v="0"/>
    <x v="0"/>
    <x v="72"/>
    <n v="3.7"/>
    <x v="1"/>
    <x v="0"/>
    <x v="388"/>
    <x v="0"/>
    <x v="2"/>
    <x v="3"/>
  </r>
  <r>
    <x v="406"/>
    <s v="Angela"/>
    <n v="11"/>
    <n v="18"/>
    <n v="2023"/>
    <d v="2023-11-18T00:00:00"/>
    <x v="307"/>
    <n v="11"/>
    <n v="25"/>
    <n v="2024"/>
    <d v="2024-11-25T00:00:00"/>
    <x v="11"/>
    <x v="0"/>
    <x v="0"/>
    <x v="274"/>
    <x v="1"/>
    <x v="0"/>
    <n v="4"/>
    <b v="0"/>
    <x v="108"/>
    <x v="158"/>
    <x v="3"/>
    <x v="0"/>
    <x v="5"/>
    <x v="3"/>
    <n v="4.7"/>
    <x v="0"/>
    <x v="0"/>
    <x v="383"/>
    <x v="1"/>
    <x v="2"/>
    <x v="0"/>
  </r>
  <r>
    <x v="407"/>
    <s v="Jessica"/>
    <n v="11"/>
    <n v="16"/>
    <n v="2024"/>
    <d v="2024-11-16T00:00:00"/>
    <x v="225"/>
    <n v="11"/>
    <n v="25"/>
    <n v="2024"/>
    <d v="2024-11-25T00:00:00"/>
    <x v="11"/>
    <x v="2"/>
    <x v="2"/>
    <x v="275"/>
    <x v="3"/>
    <x v="2"/>
    <n v="1"/>
    <b v="1"/>
    <x v="97"/>
    <x v="171"/>
    <x v="0"/>
    <x v="1"/>
    <x v="5"/>
    <x v="41"/>
    <n v="3.7"/>
    <x v="1"/>
    <x v="0"/>
    <x v="389"/>
    <x v="2"/>
    <x v="1"/>
    <x v="0"/>
  </r>
  <r>
    <x v="408"/>
    <s v="Patrick"/>
    <n v="10"/>
    <n v="31"/>
    <n v="2023"/>
    <d v="2023-10-31T00:00:00"/>
    <x v="272"/>
    <n v="11"/>
    <n v="25"/>
    <n v="2024"/>
    <d v="2024-11-25T00:00:00"/>
    <x v="11"/>
    <x v="0"/>
    <x v="0"/>
    <x v="105"/>
    <x v="2"/>
    <x v="4"/>
    <n v="3"/>
    <b v="0"/>
    <x v="325"/>
    <x v="60"/>
    <x v="1"/>
    <x v="0"/>
    <x v="4"/>
    <x v="92"/>
    <n v="3.2"/>
    <x v="1"/>
    <x v="0"/>
    <x v="390"/>
    <x v="4"/>
    <x v="3"/>
    <x v="1"/>
  </r>
  <r>
    <x v="409"/>
    <s v="Daniel"/>
    <n v="10"/>
    <n v="30"/>
    <n v="2024"/>
    <d v="2024-10-30T00:00:00"/>
    <x v="308"/>
    <n v="11"/>
    <n v="25"/>
    <n v="2024"/>
    <d v="2024-11-25T00:00:00"/>
    <x v="11"/>
    <x v="2"/>
    <x v="2"/>
    <x v="25"/>
    <x v="6"/>
    <x v="4"/>
    <n v="1"/>
    <b v="1"/>
    <x v="326"/>
    <x v="52"/>
    <x v="0"/>
    <x v="1"/>
    <x v="5"/>
    <x v="74"/>
    <n v="3.2"/>
    <x v="0"/>
    <x v="0"/>
    <x v="391"/>
    <x v="2"/>
    <x v="3"/>
    <x v="1"/>
  </r>
  <r>
    <x v="410"/>
    <s v="Jeffery"/>
    <n v="10"/>
    <n v="30"/>
    <n v="2023"/>
    <d v="2023-10-30T00:00:00"/>
    <x v="309"/>
    <n v="11"/>
    <n v="25"/>
    <n v="2024"/>
    <d v="2024-11-25T00:00:00"/>
    <x v="11"/>
    <x v="0"/>
    <x v="0"/>
    <x v="276"/>
    <x v="5"/>
    <x v="1"/>
    <n v="5"/>
    <b v="0"/>
    <x v="327"/>
    <x v="166"/>
    <x v="1"/>
    <x v="3"/>
    <x v="2"/>
    <x v="67"/>
    <n v="3.4"/>
    <x v="1"/>
    <x v="0"/>
    <x v="392"/>
    <x v="2"/>
    <x v="1"/>
    <x v="0"/>
  </r>
  <r>
    <x v="411"/>
    <s v="Katherine"/>
    <n v="1"/>
    <n v="30"/>
    <n v="2024"/>
    <d v="2024-01-30T00:00:00"/>
    <x v="293"/>
    <n v="11"/>
    <n v="25"/>
    <n v="2024"/>
    <d v="2024-11-25T00:00:00"/>
    <x v="11"/>
    <x v="2"/>
    <x v="2"/>
    <x v="84"/>
    <x v="3"/>
    <x v="0"/>
    <n v="5"/>
    <b v="1"/>
    <x v="328"/>
    <x v="30"/>
    <x v="3"/>
    <x v="2"/>
    <x v="0"/>
    <x v="60"/>
    <n v="3.9"/>
    <x v="1"/>
    <x v="0"/>
    <x v="393"/>
    <x v="4"/>
    <x v="0"/>
    <x v="2"/>
  </r>
  <r>
    <x v="412"/>
    <s v="Cynthia"/>
    <n v="1"/>
    <n v="19"/>
    <n v="2023"/>
    <d v="2023-01-19T00:00:00"/>
    <x v="310"/>
    <n v="11"/>
    <n v="25"/>
    <n v="2024"/>
    <d v="2024-11-25T00:00:00"/>
    <x v="11"/>
    <x v="1"/>
    <x v="1"/>
    <x v="126"/>
    <x v="6"/>
    <x v="2"/>
    <n v="2"/>
    <b v="0"/>
    <x v="329"/>
    <x v="109"/>
    <x v="2"/>
    <x v="3"/>
    <x v="2"/>
    <x v="36"/>
    <n v="4.8"/>
    <x v="1"/>
    <x v="0"/>
    <x v="394"/>
    <x v="2"/>
    <x v="3"/>
    <x v="3"/>
  </r>
  <r>
    <x v="413"/>
    <s v="Mark"/>
    <d v="2024-08-09T00:00:00"/>
    <m/>
    <m/>
    <m/>
    <x v="198"/>
    <n v="11"/>
    <n v="25"/>
    <n v="2024"/>
    <d v="2024-11-25T00:00:00"/>
    <x v="11"/>
    <x v="0"/>
    <x v="0"/>
    <x v="246"/>
    <x v="1"/>
    <x v="3"/>
    <n v="1"/>
    <b v="1"/>
    <x v="330"/>
    <x v="94"/>
    <x v="5"/>
    <x v="2"/>
    <x v="3"/>
    <x v="3"/>
    <n v="3.9"/>
    <x v="0"/>
    <x v="0"/>
    <x v="395"/>
    <x v="2"/>
    <x v="1"/>
    <x v="2"/>
  </r>
  <r>
    <x v="414"/>
    <s v="Yolanda"/>
    <d v="2024-02-09T00:00:00"/>
    <m/>
    <m/>
    <m/>
    <x v="255"/>
    <n v="11"/>
    <n v="25"/>
    <n v="2024"/>
    <d v="2024-11-25T00:00:00"/>
    <x v="11"/>
    <x v="0"/>
    <x v="0"/>
    <x v="74"/>
    <x v="3"/>
    <x v="4"/>
    <n v="3"/>
    <b v="1"/>
    <x v="331"/>
    <x v="104"/>
    <x v="3"/>
    <x v="0"/>
    <x v="3"/>
    <x v="22"/>
    <n v="4.4000000000000004"/>
    <x v="0"/>
    <x v="0"/>
    <x v="396"/>
    <x v="1"/>
    <x v="2"/>
    <x v="1"/>
  </r>
  <r>
    <x v="415"/>
    <s v="Nathan"/>
    <d v="2024-02-05T00:00:00"/>
    <m/>
    <m/>
    <m/>
    <x v="311"/>
    <n v="11"/>
    <n v="25"/>
    <n v="2024"/>
    <d v="2024-11-25T00:00:00"/>
    <x v="11"/>
    <x v="0"/>
    <x v="0"/>
    <x v="277"/>
    <x v="2"/>
    <x v="3"/>
    <n v="3"/>
    <b v="0"/>
    <x v="332"/>
    <x v="172"/>
    <x v="5"/>
    <x v="1"/>
    <x v="2"/>
    <x v="3"/>
    <n v="3.7"/>
    <x v="1"/>
    <x v="0"/>
    <x v="397"/>
    <x v="4"/>
    <x v="2"/>
    <x v="2"/>
  </r>
  <r>
    <x v="416"/>
    <s v="William"/>
    <d v="2023-10-06T00:00:00"/>
    <m/>
    <m/>
    <m/>
    <x v="312"/>
    <n v="11"/>
    <n v="25"/>
    <n v="2024"/>
    <d v="2024-11-25T00:00:00"/>
    <x v="11"/>
    <x v="2"/>
    <x v="2"/>
    <x v="78"/>
    <x v="0"/>
    <x v="4"/>
    <n v="3"/>
    <b v="0"/>
    <x v="333"/>
    <x v="173"/>
    <x v="4"/>
    <x v="1"/>
    <x v="0"/>
    <x v="88"/>
    <n v="3"/>
    <x v="0"/>
    <x v="0"/>
    <x v="398"/>
    <x v="0"/>
    <x v="0"/>
    <x v="3"/>
  </r>
  <r>
    <x v="417"/>
    <s v="Richard"/>
    <d v="2023-08-09T00:00:00"/>
    <m/>
    <m/>
    <m/>
    <x v="313"/>
    <n v="11"/>
    <n v="25"/>
    <n v="2024"/>
    <d v="2024-11-25T00:00:00"/>
    <x v="11"/>
    <x v="2"/>
    <x v="2"/>
    <x v="91"/>
    <x v="1"/>
    <x v="2"/>
    <n v="6"/>
    <b v="0"/>
    <x v="334"/>
    <x v="132"/>
    <x v="5"/>
    <x v="2"/>
    <x v="0"/>
    <x v="98"/>
    <n v="4.7"/>
    <x v="1"/>
    <x v="0"/>
    <x v="399"/>
    <x v="2"/>
    <x v="3"/>
    <x v="2"/>
  </r>
  <r>
    <x v="418"/>
    <s v="Jerome"/>
    <d v="2023-08-01T00:00:00"/>
    <m/>
    <m/>
    <m/>
    <x v="314"/>
    <n v="11"/>
    <n v="25"/>
    <n v="2024"/>
    <d v="2024-11-25T00:00:00"/>
    <x v="11"/>
    <x v="0"/>
    <x v="0"/>
    <x v="132"/>
    <x v="4"/>
    <x v="4"/>
    <n v="3"/>
    <b v="1"/>
    <x v="335"/>
    <x v="104"/>
    <x v="2"/>
    <x v="0"/>
    <x v="0"/>
    <x v="74"/>
    <n v="4.5"/>
    <x v="1"/>
    <x v="0"/>
    <x v="400"/>
    <x v="3"/>
    <x v="1"/>
    <x v="2"/>
  </r>
  <r>
    <x v="419"/>
    <s v="Cody"/>
    <d v="2023-07-09T00:00:00"/>
    <m/>
    <m/>
    <m/>
    <x v="315"/>
    <n v="11"/>
    <n v="25"/>
    <n v="2024"/>
    <d v="2024-11-25T00:00:00"/>
    <x v="11"/>
    <x v="1"/>
    <x v="1"/>
    <x v="109"/>
    <x v="3"/>
    <x v="0"/>
    <n v="6"/>
    <b v="1"/>
    <x v="336"/>
    <x v="154"/>
    <x v="6"/>
    <x v="2"/>
    <x v="3"/>
    <x v="2"/>
    <n v="3.9"/>
    <x v="0"/>
    <x v="0"/>
    <x v="401"/>
    <x v="2"/>
    <x v="1"/>
    <x v="3"/>
  </r>
  <r>
    <x v="420"/>
    <s v="Christopher"/>
    <d v="2023-02-12T00:00:00"/>
    <m/>
    <m/>
    <m/>
    <x v="149"/>
    <n v="11"/>
    <n v="25"/>
    <n v="2024"/>
    <d v="2024-11-25T00:00:00"/>
    <x v="11"/>
    <x v="2"/>
    <x v="2"/>
    <x v="9"/>
    <x v="3"/>
    <x v="0"/>
    <n v="5"/>
    <b v="0"/>
    <x v="48"/>
    <x v="174"/>
    <x v="6"/>
    <x v="2"/>
    <x v="3"/>
    <x v="12"/>
    <n v="4"/>
    <x v="0"/>
    <x v="0"/>
    <x v="402"/>
    <x v="0"/>
    <x v="4"/>
    <x v="3"/>
  </r>
  <r>
    <x v="421"/>
    <s v="Denise"/>
    <d v="2023-01-09T00:00:00"/>
    <m/>
    <m/>
    <m/>
    <x v="316"/>
    <n v="11"/>
    <n v="25"/>
    <n v="2024"/>
    <d v="2024-11-25T00:00:00"/>
    <x v="11"/>
    <x v="1"/>
    <x v="1"/>
    <x v="278"/>
    <x v="6"/>
    <x v="1"/>
    <n v="3"/>
    <b v="0"/>
    <x v="253"/>
    <x v="175"/>
    <x v="6"/>
    <x v="1"/>
    <x v="1"/>
    <x v="29"/>
    <n v="3.7"/>
    <x v="1"/>
    <x v="0"/>
    <x v="403"/>
    <x v="4"/>
    <x v="0"/>
    <x v="1"/>
  </r>
  <r>
    <x v="422"/>
    <s v="Gary"/>
    <n v="9"/>
    <n v="22"/>
    <n v="2023"/>
    <d v="2023-09-22T00:00:00"/>
    <x v="152"/>
    <n v="11"/>
    <n v="24"/>
    <n v="2024"/>
    <d v="2024-11-24T00:00:00"/>
    <x v="12"/>
    <x v="2"/>
    <x v="2"/>
    <x v="218"/>
    <x v="1"/>
    <x v="2"/>
    <n v="1"/>
    <b v="0"/>
    <x v="33"/>
    <x v="36"/>
    <x v="2"/>
    <x v="0"/>
    <x v="0"/>
    <x v="11"/>
    <n v="4"/>
    <x v="1"/>
    <x v="0"/>
    <x v="404"/>
    <x v="2"/>
    <x v="0"/>
    <x v="0"/>
  </r>
  <r>
    <x v="423"/>
    <s v="Harold"/>
    <n v="9"/>
    <n v="16"/>
    <n v="2024"/>
    <d v="2024-09-16T00:00:00"/>
    <x v="203"/>
    <n v="11"/>
    <n v="24"/>
    <n v="2024"/>
    <d v="2024-11-24T00:00:00"/>
    <x v="12"/>
    <x v="2"/>
    <x v="2"/>
    <x v="279"/>
    <x v="4"/>
    <x v="3"/>
    <n v="1"/>
    <b v="1"/>
    <x v="47"/>
    <x v="117"/>
    <x v="6"/>
    <x v="1"/>
    <x v="2"/>
    <x v="66"/>
    <n v="5"/>
    <x v="1"/>
    <x v="0"/>
    <x v="405"/>
    <x v="1"/>
    <x v="4"/>
    <x v="0"/>
  </r>
  <r>
    <x v="424"/>
    <s v="Taylor"/>
    <n v="9"/>
    <n v="16"/>
    <n v="2024"/>
    <d v="2024-09-16T00:00:00"/>
    <x v="203"/>
    <n v="11"/>
    <n v="24"/>
    <n v="2024"/>
    <d v="2024-11-24T00:00:00"/>
    <x v="12"/>
    <x v="2"/>
    <x v="2"/>
    <x v="103"/>
    <x v="5"/>
    <x v="1"/>
    <n v="5"/>
    <b v="0"/>
    <x v="337"/>
    <x v="84"/>
    <x v="5"/>
    <x v="3"/>
    <x v="4"/>
    <x v="84"/>
    <n v="4.5"/>
    <x v="1"/>
    <x v="0"/>
    <x v="406"/>
    <x v="2"/>
    <x v="0"/>
    <x v="2"/>
  </r>
  <r>
    <x v="425"/>
    <s v="Emma"/>
    <n v="9"/>
    <n v="16"/>
    <n v="2023"/>
    <d v="2023-09-16T00:00:00"/>
    <x v="317"/>
    <n v="11"/>
    <n v="24"/>
    <n v="2024"/>
    <d v="2024-11-24T00:00:00"/>
    <x v="12"/>
    <x v="0"/>
    <x v="0"/>
    <x v="249"/>
    <x v="4"/>
    <x v="0"/>
    <n v="1"/>
    <b v="1"/>
    <x v="48"/>
    <x v="139"/>
    <x v="3"/>
    <x v="3"/>
    <x v="3"/>
    <x v="84"/>
    <n v="4.5"/>
    <x v="1"/>
    <x v="0"/>
    <x v="237"/>
    <x v="0"/>
    <x v="4"/>
    <x v="0"/>
  </r>
  <r>
    <x v="426"/>
    <s v="Claudia"/>
    <n v="8"/>
    <n v="26"/>
    <n v="2023"/>
    <d v="2023-08-26T00:00:00"/>
    <x v="29"/>
    <n v="11"/>
    <n v="24"/>
    <n v="2024"/>
    <d v="2024-11-24T00:00:00"/>
    <x v="12"/>
    <x v="1"/>
    <x v="1"/>
    <x v="132"/>
    <x v="5"/>
    <x v="1"/>
    <n v="1"/>
    <b v="0"/>
    <x v="338"/>
    <x v="76"/>
    <x v="6"/>
    <x v="2"/>
    <x v="4"/>
    <x v="85"/>
    <n v="4.7"/>
    <x v="1"/>
    <x v="0"/>
    <x v="407"/>
    <x v="4"/>
    <x v="2"/>
    <x v="0"/>
  </r>
  <r>
    <x v="427"/>
    <s v="Amy"/>
    <n v="7"/>
    <n v="27"/>
    <n v="2023"/>
    <d v="2023-07-27T00:00:00"/>
    <x v="318"/>
    <n v="11"/>
    <n v="24"/>
    <n v="2024"/>
    <d v="2024-11-24T00:00:00"/>
    <x v="12"/>
    <x v="0"/>
    <x v="0"/>
    <x v="234"/>
    <x v="5"/>
    <x v="1"/>
    <n v="6"/>
    <b v="0"/>
    <x v="339"/>
    <x v="121"/>
    <x v="0"/>
    <x v="3"/>
    <x v="3"/>
    <x v="65"/>
    <n v="3.4"/>
    <x v="0"/>
    <x v="0"/>
    <x v="408"/>
    <x v="1"/>
    <x v="0"/>
    <x v="3"/>
  </r>
  <r>
    <x v="428"/>
    <s v="Samantha"/>
    <n v="7"/>
    <n v="23"/>
    <n v="2023"/>
    <d v="2023-07-23T00:00:00"/>
    <x v="319"/>
    <n v="11"/>
    <n v="24"/>
    <n v="2024"/>
    <d v="2024-11-24T00:00:00"/>
    <x v="12"/>
    <x v="2"/>
    <x v="2"/>
    <x v="280"/>
    <x v="0"/>
    <x v="4"/>
    <n v="3"/>
    <b v="0"/>
    <x v="131"/>
    <x v="176"/>
    <x v="4"/>
    <x v="2"/>
    <x v="3"/>
    <x v="82"/>
    <n v="3.8"/>
    <x v="1"/>
    <x v="0"/>
    <x v="409"/>
    <x v="3"/>
    <x v="1"/>
    <x v="1"/>
  </r>
  <r>
    <x v="429"/>
    <s v="Shannon"/>
    <n v="7"/>
    <n v="15"/>
    <n v="2024"/>
    <d v="2024-07-15T00:00:00"/>
    <x v="94"/>
    <n v="11"/>
    <n v="24"/>
    <n v="2024"/>
    <d v="2024-11-24T00:00:00"/>
    <x v="12"/>
    <x v="2"/>
    <x v="2"/>
    <x v="84"/>
    <x v="3"/>
    <x v="4"/>
    <n v="5"/>
    <b v="0"/>
    <x v="340"/>
    <x v="21"/>
    <x v="2"/>
    <x v="2"/>
    <x v="0"/>
    <x v="17"/>
    <n v="4.5999999999999996"/>
    <x v="1"/>
    <x v="0"/>
    <x v="214"/>
    <x v="1"/>
    <x v="3"/>
    <x v="0"/>
  </r>
  <r>
    <x v="430"/>
    <s v="Darren"/>
    <n v="6"/>
    <n v="24"/>
    <n v="2024"/>
    <d v="2024-06-24T00:00:00"/>
    <x v="68"/>
    <n v="11"/>
    <n v="24"/>
    <n v="2024"/>
    <d v="2024-11-24T00:00:00"/>
    <x v="12"/>
    <x v="1"/>
    <x v="1"/>
    <x v="281"/>
    <x v="4"/>
    <x v="2"/>
    <n v="6"/>
    <b v="1"/>
    <x v="341"/>
    <x v="177"/>
    <x v="5"/>
    <x v="1"/>
    <x v="0"/>
    <x v="7"/>
    <n v="3.5"/>
    <x v="0"/>
    <x v="0"/>
    <x v="410"/>
    <x v="3"/>
    <x v="0"/>
    <x v="0"/>
  </r>
  <r>
    <x v="431"/>
    <s v="Mark"/>
    <n v="6"/>
    <n v="22"/>
    <n v="2024"/>
    <d v="2024-06-22T00:00:00"/>
    <x v="95"/>
    <n v="11"/>
    <n v="24"/>
    <n v="2024"/>
    <d v="2024-11-24T00:00:00"/>
    <x v="12"/>
    <x v="2"/>
    <x v="2"/>
    <x v="150"/>
    <x v="2"/>
    <x v="0"/>
    <n v="6"/>
    <b v="0"/>
    <x v="342"/>
    <x v="4"/>
    <x v="1"/>
    <x v="3"/>
    <x v="1"/>
    <x v="74"/>
    <n v="3.8"/>
    <x v="1"/>
    <x v="0"/>
    <x v="411"/>
    <x v="2"/>
    <x v="4"/>
    <x v="3"/>
  </r>
  <r>
    <x v="432"/>
    <s v="Charles"/>
    <n v="6"/>
    <n v="18"/>
    <n v="2024"/>
    <d v="2024-06-18T00:00:00"/>
    <x v="320"/>
    <n v="11"/>
    <n v="24"/>
    <n v="2024"/>
    <d v="2024-11-24T00:00:00"/>
    <x v="12"/>
    <x v="2"/>
    <x v="2"/>
    <x v="282"/>
    <x v="4"/>
    <x v="0"/>
    <n v="6"/>
    <b v="1"/>
    <x v="343"/>
    <x v="170"/>
    <x v="2"/>
    <x v="2"/>
    <x v="0"/>
    <x v="39"/>
    <n v="4.8"/>
    <x v="0"/>
    <x v="0"/>
    <x v="412"/>
    <x v="0"/>
    <x v="1"/>
    <x v="0"/>
  </r>
  <r>
    <x v="433"/>
    <s v="Lindsey"/>
    <n v="5"/>
    <n v="26"/>
    <n v="2023"/>
    <d v="2023-05-26T00:00:00"/>
    <x v="321"/>
    <n v="11"/>
    <n v="24"/>
    <n v="2024"/>
    <d v="2024-11-24T00:00:00"/>
    <x v="12"/>
    <x v="1"/>
    <x v="1"/>
    <x v="224"/>
    <x v="2"/>
    <x v="4"/>
    <n v="4"/>
    <b v="0"/>
    <x v="344"/>
    <x v="4"/>
    <x v="5"/>
    <x v="3"/>
    <x v="3"/>
    <x v="36"/>
    <n v="4.9000000000000004"/>
    <x v="1"/>
    <x v="0"/>
    <x v="413"/>
    <x v="1"/>
    <x v="4"/>
    <x v="1"/>
  </r>
  <r>
    <x v="434"/>
    <s v="Kim"/>
    <n v="5"/>
    <n v="18"/>
    <n v="2024"/>
    <d v="2024-05-18T00:00:00"/>
    <x v="134"/>
    <n v="11"/>
    <n v="24"/>
    <n v="2024"/>
    <d v="2024-11-24T00:00:00"/>
    <x v="12"/>
    <x v="2"/>
    <x v="2"/>
    <x v="62"/>
    <x v="6"/>
    <x v="1"/>
    <n v="3"/>
    <b v="1"/>
    <x v="345"/>
    <x v="96"/>
    <x v="0"/>
    <x v="1"/>
    <x v="4"/>
    <x v="50"/>
    <n v="4.5999999999999996"/>
    <x v="0"/>
    <x v="0"/>
    <x v="414"/>
    <x v="2"/>
    <x v="2"/>
    <x v="3"/>
  </r>
  <r>
    <x v="435"/>
    <s v="Amy"/>
    <n v="5"/>
    <n v="18"/>
    <n v="2023"/>
    <d v="2023-05-18T00:00:00"/>
    <x v="135"/>
    <n v="11"/>
    <n v="24"/>
    <n v="2024"/>
    <d v="2024-11-24T00:00:00"/>
    <x v="12"/>
    <x v="2"/>
    <x v="2"/>
    <x v="184"/>
    <x v="3"/>
    <x v="0"/>
    <n v="4"/>
    <b v="1"/>
    <x v="150"/>
    <x v="171"/>
    <x v="4"/>
    <x v="2"/>
    <x v="4"/>
    <x v="35"/>
    <n v="4.9000000000000004"/>
    <x v="1"/>
    <x v="0"/>
    <x v="415"/>
    <x v="4"/>
    <x v="3"/>
    <x v="3"/>
  </r>
  <r>
    <x v="436"/>
    <s v="Michael"/>
    <n v="4"/>
    <n v="26"/>
    <n v="2023"/>
    <d v="2023-04-26T00:00:00"/>
    <x v="322"/>
    <n v="11"/>
    <n v="24"/>
    <n v="2024"/>
    <d v="2024-11-24T00:00:00"/>
    <x v="12"/>
    <x v="1"/>
    <x v="1"/>
    <x v="283"/>
    <x v="2"/>
    <x v="0"/>
    <n v="3"/>
    <b v="1"/>
    <x v="25"/>
    <x v="134"/>
    <x v="4"/>
    <x v="1"/>
    <x v="4"/>
    <x v="31"/>
    <n v="3.5"/>
    <x v="0"/>
    <x v="0"/>
    <x v="416"/>
    <x v="2"/>
    <x v="2"/>
    <x v="0"/>
  </r>
  <r>
    <x v="437"/>
    <s v="Joshua"/>
    <n v="4"/>
    <n v="19"/>
    <n v="2024"/>
    <d v="2024-04-19T00:00:00"/>
    <x v="323"/>
    <n v="11"/>
    <n v="24"/>
    <n v="2024"/>
    <d v="2024-11-24T00:00:00"/>
    <x v="12"/>
    <x v="0"/>
    <x v="0"/>
    <x v="14"/>
    <x v="3"/>
    <x v="3"/>
    <n v="5"/>
    <b v="1"/>
    <x v="287"/>
    <x v="175"/>
    <x v="5"/>
    <x v="2"/>
    <x v="3"/>
    <x v="58"/>
    <n v="3.1"/>
    <x v="1"/>
    <x v="0"/>
    <x v="417"/>
    <x v="0"/>
    <x v="1"/>
    <x v="0"/>
  </r>
  <r>
    <x v="438"/>
    <s v="Carlos"/>
    <n v="4"/>
    <n v="17"/>
    <n v="2024"/>
    <d v="2024-04-17T00:00:00"/>
    <x v="215"/>
    <n v="11"/>
    <n v="24"/>
    <n v="2024"/>
    <d v="2024-11-24T00:00:00"/>
    <x v="12"/>
    <x v="0"/>
    <x v="0"/>
    <x v="284"/>
    <x v="5"/>
    <x v="2"/>
    <n v="1"/>
    <b v="0"/>
    <x v="346"/>
    <x v="178"/>
    <x v="0"/>
    <x v="3"/>
    <x v="3"/>
    <x v="17"/>
    <n v="4.3"/>
    <x v="0"/>
    <x v="0"/>
    <x v="418"/>
    <x v="2"/>
    <x v="0"/>
    <x v="2"/>
  </r>
  <r>
    <x v="439"/>
    <s v="Yvonne"/>
    <n v="4"/>
    <n v="16"/>
    <n v="2023"/>
    <d v="2023-04-16T00:00:00"/>
    <x v="324"/>
    <n v="11"/>
    <n v="24"/>
    <n v="2024"/>
    <d v="2024-11-24T00:00:00"/>
    <x v="12"/>
    <x v="0"/>
    <x v="0"/>
    <x v="285"/>
    <x v="6"/>
    <x v="2"/>
    <n v="5"/>
    <b v="0"/>
    <x v="347"/>
    <x v="78"/>
    <x v="6"/>
    <x v="2"/>
    <x v="1"/>
    <x v="21"/>
    <n v="3"/>
    <x v="0"/>
    <x v="0"/>
    <x v="250"/>
    <x v="3"/>
    <x v="4"/>
    <x v="0"/>
  </r>
  <r>
    <x v="440"/>
    <s v="Jason"/>
    <n v="4"/>
    <n v="13"/>
    <n v="2024"/>
    <d v="2024-04-13T00:00:00"/>
    <x v="160"/>
    <n v="11"/>
    <n v="24"/>
    <n v="2024"/>
    <d v="2024-11-24T00:00:00"/>
    <x v="12"/>
    <x v="1"/>
    <x v="1"/>
    <x v="93"/>
    <x v="6"/>
    <x v="4"/>
    <n v="3"/>
    <b v="0"/>
    <x v="226"/>
    <x v="124"/>
    <x v="5"/>
    <x v="2"/>
    <x v="5"/>
    <x v="33"/>
    <n v="3.1"/>
    <x v="0"/>
    <x v="0"/>
    <x v="419"/>
    <x v="1"/>
    <x v="4"/>
    <x v="1"/>
  </r>
  <r>
    <x v="441"/>
    <s v="Jeffrey"/>
    <n v="2"/>
    <n v="26"/>
    <n v="2024"/>
    <d v="2024-02-26T00:00:00"/>
    <x v="44"/>
    <n v="11"/>
    <n v="24"/>
    <n v="2024"/>
    <d v="2024-11-24T00:00:00"/>
    <x v="12"/>
    <x v="2"/>
    <x v="2"/>
    <x v="10"/>
    <x v="1"/>
    <x v="4"/>
    <n v="4"/>
    <b v="0"/>
    <x v="348"/>
    <x v="90"/>
    <x v="6"/>
    <x v="0"/>
    <x v="3"/>
    <x v="83"/>
    <n v="4.5"/>
    <x v="1"/>
    <x v="0"/>
    <x v="420"/>
    <x v="4"/>
    <x v="0"/>
    <x v="2"/>
  </r>
  <r>
    <x v="442"/>
    <s v="Jane"/>
    <n v="2"/>
    <n v="25"/>
    <n v="2023"/>
    <d v="2023-02-25T00:00:00"/>
    <x v="161"/>
    <n v="11"/>
    <n v="24"/>
    <n v="2024"/>
    <d v="2024-11-24T00:00:00"/>
    <x v="12"/>
    <x v="0"/>
    <x v="0"/>
    <x v="41"/>
    <x v="3"/>
    <x v="3"/>
    <n v="3"/>
    <b v="1"/>
    <x v="324"/>
    <x v="65"/>
    <x v="1"/>
    <x v="2"/>
    <x v="0"/>
    <x v="98"/>
    <n v="4.4000000000000004"/>
    <x v="1"/>
    <x v="0"/>
    <x v="421"/>
    <x v="3"/>
    <x v="1"/>
    <x v="2"/>
  </r>
  <r>
    <x v="443"/>
    <s v="Brandon"/>
    <n v="2"/>
    <n v="21"/>
    <n v="2024"/>
    <d v="2024-02-21T00:00:00"/>
    <x v="325"/>
    <n v="11"/>
    <n v="24"/>
    <n v="2024"/>
    <d v="2024-11-24T00:00:00"/>
    <x v="12"/>
    <x v="1"/>
    <x v="1"/>
    <x v="286"/>
    <x v="0"/>
    <x v="2"/>
    <n v="1"/>
    <b v="1"/>
    <x v="168"/>
    <x v="132"/>
    <x v="3"/>
    <x v="0"/>
    <x v="1"/>
    <x v="15"/>
    <n v="3.6"/>
    <x v="0"/>
    <x v="0"/>
    <x v="422"/>
    <x v="0"/>
    <x v="2"/>
    <x v="3"/>
  </r>
  <r>
    <x v="444"/>
    <s v="Natalie"/>
    <n v="2"/>
    <n v="15"/>
    <n v="2023"/>
    <d v="2023-02-15T00:00:00"/>
    <x v="326"/>
    <n v="11"/>
    <n v="24"/>
    <n v="2024"/>
    <d v="2024-11-24T00:00:00"/>
    <x v="12"/>
    <x v="1"/>
    <x v="1"/>
    <x v="2"/>
    <x v="6"/>
    <x v="0"/>
    <n v="5"/>
    <b v="1"/>
    <x v="12"/>
    <x v="167"/>
    <x v="3"/>
    <x v="1"/>
    <x v="0"/>
    <x v="39"/>
    <n v="3.4"/>
    <x v="0"/>
    <x v="0"/>
    <x v="423"/>
    <x v="4"/>
    <x v="1"/>
    <x v="2"/>
  </r>
  <r>
    <x v="445"/>
    <s v="Aaron"/>
    <n v="12"/>
    <n v="27"/>
    <n v="2022"/>
    <d v="2022-12-27T00:00:00"/>
    <x v="327"/>
    <n v="11"/>
    <n v="24"/>
    <n v="2024"/>
    <d v="2024-11-24T00:00:00"/>
    <x v="12"/>
    <x v="1"/>
    <x v="1"/>
    <x v="276"/>
    <x v="2"/>
    <x v="1"/>
    <n v="2"/>
    <b v="1"/>
    <x v="148"/>
    <x v="130"/>
    <x v="3"/>
    <x v="3"/>
    <x v="5"/>
    <x v="65"/>
    <n v="4.5"/>
    <x v="1"/>
    <x v="0"/>
    <x v="424"/>
    <x v="2"/>
    <x v="3"/>
    <x v="2"/>
  </r>
  <r>
    <x v="446"/>
    <s v="Charles"/>
    <n v="12"/>
    <n v="19"/>
    <n v="2023"/>
    <d v="2023-12-19T00:00:00"/>
    <x v="223"/>
    <n v="11"/>
    <n v="24"/>
    <n v="2024"/>
    <d v="2024-11-24T00:00:00"/>
    <x v="12"/>
    <x v="1"/>
    <x v="1"/>
    <x v="68"/>
    <x v="4"/>
    <x v="1"/>
    <n v="3"/>
    <b v="1"/>
    <x v="349"/>
    <x v="26"/>
    <x v="2"/>
    <x v="3"/>
    <x v="2"/>
    <x v="65"/>
    <n v="5"/>
    <x v="0"/>
    <x v="0"/>
    <x v="425"/>
    <x v="4"/>
    <x v="3"/>
    <x v="0"/>
  </r>
  <r>
    <x v="447"/>
    <s v="Joann"/>
    <n v="12"/>
    <n v="13"/>
    <n v="2023"/>
    <d v="2023-12-13T00:00:00"/>
    <x v="328"/>
    <n v="11"/>
    <n v="24"/>
    <n v="2024"/>
    <d v="2024-11-24T00:00:00"/>
    <x v="12"/>
    <x v="2"/>
    <x v="2"/>
    <x v="62"/>
    <x v="1"/>
    <x v="4"/>
    <n v="4"/>
    <b v="1"/>
    <x v="237"/>
    <x v="133"/>
    <x v="3"/>
    <x v="0"/>
    <x v="3"/>
    <x v="77"/>
    <n v="4.9000000000000004"/>
    <x v="0"/>
    <x v="0"/>
    <x v="426"/>
    <x v="0"/>
    <x v="2"/>
    <x v="1"/>
  </r>
  <r>
    <x v="448"/>
    <s v="Shawna"/>
    <n v="11"/>
    <n v="24"/>
    <n v="2024"/>
    <d v="2024-11-24T00:00:00"/>
    <x v="140"/>
    <n v="11"/>
    <n v="24"/>
    <n v="2024"/>
    <d v="2024-11-24T00:00:00"/>
    <x v="12"/>
    <x v="1"/>
    <x v="1"/>
    <x v="287"/>
    <x v="1"/>
    <x v="1"/>
    <n v="5"/>
    <b v="1"/>
    <x v="19"/>
    <x v="42"/>
    <x v="3"/>
    <x v="1"/>
    <x v="3"/>
    <x v="63"/>
    <n v="3.3"/>
    <x v="1"/>
    <x v="0"/>
    <x v="427"/>
    <x v="3"/>
    <x v="2"/>
    <x v="1"/>
  </r>
  <r>
    <x v="449"/>
    <s v="Tony"/>
    <n v="11"/>
    <n v="16"/>
    <n v="2024"/>
    <d v="2024-11-16T00:00:00"/>
    <x v="225"/>
    <n v="11"/>
    <n v="24"/>
    <n v="2024"/>
    <d v="2024-11-24T00:00:00"/>
    <x v="12"/>
    <x v="1"/>
    <x v="1"/>
    <x v="36"/>
    <x v="5"/>
    <x v="3"/>
    <n v="4"/>
    <b v="0"/>
    <x v="350"/>
    <x v="142"/>
    <x v="2"/>
    <x v="2"/>
    <x v="5"/>
    <x v="70"/>
    <n v="4.3"/>
    <x v="0"/>
    <x v="0"/>
    <x v="428"/>
    <x v="0"/>
    <x v="3"/>
    <x v="3"/>
  </r>
  <r>
    <x v="450"/>
    <s v="John"/>
    <n v="10"/>
    <n v="28"/>
    <n v="2023"/>
    <d v="2023-10-28T00:00:00"/>
    <x v="15"/>
    <n v="11"/>
    <n v="24"/>
    <n v="2024"/>
    <d v="2024-11-24T00:00:00"/>
    <x v="12"/>
    <x v="0"/>
    <x v="0"/>
    <x v="208"/>
    <x v="2"/>
    <x v="3"/>
    <n v="3"/>
    <b v="0"/>
    <x v="78"/>
    <x v="137"/>
    <x v="6"/>
    <x v="2"/>
    <x v="5"/>
    <x v="71"/>
    <n v="3.2"/>
    <x v="0"/>
    <x v="0"/>
    <x v="429"/>
    <x v="3"/>
    <x v="3"/>
    <x v="3"/>
  </r>
  <r>
    <x v="451"/>
    <s v="Michelle"/>
    <n v="10"/>
    <n v="21"/>
    <n v="2024"/>
    <d v="2024-10-21T00:00:00"/>
    <x v="273"/>
    <n v="11"/>
    <n v="24"/>
    <n v="2024"/>
    <d v="2024-11-24T00:00:00"/>
    <x v="12"/>
    <x v="0"/>
    <x v="0"/>
    <x v="288"/>
    <x v="2"/>
    <x v="1"/>
    <n v="1"/>
    <b v="1"/>
    <x v="351"/>
    <x v="51"/>
    <x v="3"/>
    <x v="2"/>
    <x v="2"/>
    <x v="97"/>
    <n v="3.9"/>
    <x v="0"/>
    <x v="0"/>
    <x v="171"/>
    <x v="4"/>
    <x v="3"/>
    <x v="0"/>
  </r>
  <r>
    <x v="452"/>
    <s v="Chelsea"/>
    <n v="10"/>
    <n v="18"/>
    <n v="2023"/>
    <d v="2023-10-18T00:00:00"/>
    <x v="17"/>
    <n v="11"/>
    <n v="24"/>
    <n v="2024"/>
    <d v="2024-11-24T00:00:00"/>
    <x v="12"/>
    <x v="0"/>
    <x v="0"/>
    <x v="266"/>
    <x v="6"/>
    <x v="4"/>
    <n v="4"/>
    <b v="0"/>
    <x v="352"/>
    <x v="34"/>
    <x v="2"/>
    <x v="0"/>
    <x v="4"/>
    <x v="55"/>
    <n v="4.7"/>
    <x v="1"/>
    <x v="0"/>
    <x v="55"/>
    <x v="1"/>
    <x v="3"/>
    <x v="0"/>
  </r>
  <r>
    <x v="453"/>
    <s v="Cassandra"/>
    <n v="10"/>
    <n v="15"/>
    <n v="2024"/>
    <d v="2024-10-15T00:00:00"/>
    <x v="249"/>
    <n v="11"/>
    <n v="24"/>
    <n v="2024"/>
    <d v="2024-11-24T00:00:00"/>
    <x v="12"/>
    <x v="2"/>
    <x v="2"/>
    <x v="276"/>
    <x v="5"/>
    <x v="4"/>
    <n v="3"/>
    <b v="0"/>
    <x v="353"/>
    <x v="82"/>
    <x v="1"/>
    <x v="0"/>
    <x v="0"/>
    <x v="46"/>
    <n v="4.2"/>
    <x v="0"/>
    <x v="0"/>
    <x v="430"/>
    <x v="4"/>
    <x v="1"/>
    <x v="3"/>
  </r>
  <r>
    <x v="454"/>
    <s v="Janet"/>
    <n v="10"/>
    <n v="15"/>
    <n v="2023"/>
    <d v="2023-10-15T00:00:00"/>
    <x v="274"/>
    <n v="11"/>
    <n v="24"/>
    <n v="2024"/>
    <d v="2024-11-24T00:00:00"/>
    <x v="12"/>
    <x v="1"/>
    <x v="1"/>
    <x v="289"/>
    <x v="6"/>
    <x v="2"/>
    <n v="5"/>
    <b v="1"/>
    <x v="354"/>
    <x v="179"/>
    <x v="6"/>
    <x v="1"/>
    <x v="1"/>
    <x v="29"/>
    <n v="3.6"/>
    <x v="1"/>
    <x v="0"/>
    <x v="431"/>
    <x v="0"/>
    <x v="1"/>
    <x v="0"/>
  </r>
  <r>
    <x v="455"/>
    <s v="Daniel"/>
    <d v="2024-11-05T00:00:00"/>
    <m/>
    <m/>
    <m/>
    <x v="329"/>
    <n v="11"/>
    <n v="24"/>
    <n v="2024"/>
    <d v="2024-11-24T00:00:00"/>
    <x v="12"/>
    <x v="1"/>
    <x v="1"/>
    <x v="196"/>
    <x v="5"/>
    <x v="4"/>
    <n v="2"/>
    <b v="0"/>
    <x v="355"/>
    <x v="16"/>
    <x v="6"/>
    <x v="0"/>
    <x v="4"/>
    <x v="25"/>
    <n v="3.8"/>
    <x v="0"/>
    <x v="0"/>
    <x v="432"/>
    <x v="2"/>
    <x v="1"/>
    <x v="2"/>
  </r>
  <r>
    <x v="456"/>
    <s v="Darrell"/>
    <d v="2024-08-05T00:00:00"/>
    <m/>
    <m/>
    <m/>
    <x v="81"/>
    <n v="11"/>
    <n v="24"/>
    <n v="2024"/>
    <d v="2024-11-24T00:00:00"/>
    <x v="12"/>
    <x v="1"/>
    <x v="1"/>
    <x v="290"/>
    <x v="6"/>
    <x v="1"/>
    <n v="1"/>
    <b v="1"/>
    <x v="165"/>
    <x v="154"/>
    <x v="4"/>
    <x v="2"/>
    <x v="5"/>
    <x v="67"/>
    <n v="3.4"/>
    <x v="0"/>
    <x v="0"/>
    <x v="433"/>
    <x v="0"/>
    <x v="2"/>
    <x v="1"/>
  </r>
  <r>
    <x v="457"/>
    <s v="Angela"/>
    <d v="2024-07-06T00:00:00"/>
    <m/>
    <m/>
    <m/>
    <x v="18"/>
    <n v="11"/>
    <n v="24"/>
    <n v="2024"/>
    <d v="2024-11-24T00:00:00"/>
    <x v="12"/>
    <x v="0"/>
    <x v="0"/>
    <x v="291"/>
    <x v="6"/>
    <x v="2"/>
    <n v="1"/>
    <b v="0"/>
    <x v="304"/>
    <x v="92"/>
    <x v="5"/>
    <x v="3"/>
    <x v="0"/>
    <x v="66"/>
    <n v="4"/>
    <x v="1"/>
    <x v="0"/>
    <x v="434"/>
    <x v="2"/>
    <x v="3"/>
    <x v="3"/>
  </r>
  <r>
    <x v="458"/>
    <s v="Paul"/>
    <d v="2024-07-05T00:00:00"/>
    <m/>
    <m/>
    <m/>
    <x v="330"/>
    <n v="11"/>
    <n v="24"/>
    <n v="2024"/>
    <d v="2024-11-24T00:00:00"/>
    <x v="12"/>
    <x v="1"/>
    <x v="1"/>
    <x v="292"/>
    <x v="2"/>
    <x v="0"/>
    <n v="5"/>
    <b v="1"/>
    <x v="356"/>
    <x v="17"/>
    <x v="3"/>
    <x v="0"/>
    <x v="1"/>
    <x v="18"/>
    <n v="3.7"/>
    <x v="0"/>
    <x v="0"/>
    <x v="435"/>
    <x v="1"/>
    <x v="3"/>
    <x v="3"/>
  </r>
  <r>
    <x v="459"/>
    <s v="Emily"/>
    <d v="2024-06-04T00:00:00"/>
    <m/>
    <m/>
    <m/>
    <x v="331"/>
    <n v="11"/>
    <n v="24"/>
    <n v="2024"/>
    <d v="2024-11-24T00:00:00"/>
    <x v="12"/>
    <x v="0"/>
    <x v="0"/>
    <x v="132"/>
    <x v="6"/>
    <x v="0"/>
    <n v="3"/>
    <b v="0"/>
    <x v="244"/>
    <x v="23"/>
    <x v="2"/>
    <x v="2"/>
    <x v="5"/>
    <x v="20"/>
    <n v="4.7"/>
    <x v="1"/>
    <x v="0"/>
    <x v="436"/>
    <x v="2"/>
    <x v="2"/>
    <x v="3"/>
  </r>
  <r>
    <x v="460"/>
    <s v="Amanda"/>
    <d v="2024-03-11T00:00:00"/>
    <m/>
    <m/>
    <m/>
    <x v="332"/>
    <n v="11"/>
    <n v="24"/>
    <n v="2024"/>
    <d v="2024-11-24T00:00:00"/>
    <x v="12"/>
    <x v="2"/>
    <x v="2"/>
    <x v="202"/>
    <x v="0"/>
    <x v="1"/>
    <n v="5"/>
    <b v="0"/>
    <x v="357"/>
    <x v="16"/>
    <x v="2"/>
    <x v="2"/>
    <x v="1"/>
    <x v="94"/>
    <n v="4.5999999999999996"/>
    <x v="0"/>
    <x v="0"/>
    <x v="437"/>
    <x v="1"/>
    <x v="3"/>
    <x v="1"/>
  </r>
  <r>
    <x v="461"/>
    <s v="Ann"/>
    <d v="2024-01-09T00:00:00"/>
    <m/>
    <m/>
    <m/>
    <x v="333"/>
    <n v="11"/>
    <n v="24"/>
    <n v="2024"/>
    <d v="2024-11-24T00:00:00"/>
    <x v="12"/>
    <x v="2"/>
    <x v="2"/>
    <x v="201"/>
    <x v="3"/>
    <x v="3"/>
    <n v="6"/>
    <b v="1"/>
    <x v="358"/>
    <x v="165"/>
    <x v="1"/>
    <x v="1"/>
    <x v="4"/>
    <x v="55"/>
    <n v="3.6"/>
    <x v="0"/>
    <x v="0"/>
    <x v="438"/>
    <x v="3"/>
    <x v="1"/>
    <x v="0"/>
  </r>
  <r>
    <x v="462"/>
    <s v="Erika"/>
    <d v="2023-12-10T00:00:00"/>
    <m/>
    <m/>
    <m/>
    <x v="334"/>
    <n v="11"/>
    <n v="24"/>
    <n v="2024"/>
    <d v="2024-11-24T00:00:00"/>
    <x v="12"/>
    <x v="1"/>
    <x v="1"/>
    <x v="293"/>
    <x v="6"/>
    <x v="0"/>
    <n v="1"/>
    <b v="1"/>
    <x v="43"/>
    <x v="131"/>
    <x v="6"/>
    <x v="2"/>
    <x v="4"/>
    <x v="94"/>
    <n v="3"/>
    <x v="0"/>
    <x v="0"/>
    <x v="439"/>
    <x v="2"/>
    <x v="2"/>
    <x v="3"/>
  </r>
  <r>
    <x v="463"/>
    <s v="Ethan"/>
    <d v="2023-09-02T00:00:00"/>
    <m/>
    <m/>
    <m/>
    <x v="200"/>
    <n v="11"/>
    <n v="24"/>
    <n v="2024"/>
    <d v="2024-11-24T00:00:00"/>
    <x v="12"/>
    <x v="2"/>
    <x v="2"/>
    <x v="294"/>
    <x v="4"/>
    <x v="1"/>
    <n v="3"/>
    <b v="1"/>
    <x v="359"/>
    <x v="145"/>
    <x v="2"/>
    <x v="3"/>
    <x v="5"/>
    <x v="86"/>
    <n v="4.7"/>
    <x v="1"/>
    <x v="0"/>
    <x v="440"/>
    <x v="0"/>
    <x v="3"/>
    <x v="0"/>
  </r>
  <r>
    <x v="464"/>
    <s v="Debra"/>
    <d v="2023-07-12T00:00:00"/>
    <m/>
    <m/>
    <m/>
    <x v="87"/>
    <n v="11"/>
    <n v="24"/>
    <n v="2024"/>
    <d v="2024-11-24T00:00:00"/>
    <x v="12"/>
    <x v="2"/>
    <x v="2"/>
    <x v="281"/>
    <x v="1"/>
    <x v="2"/>
    <n v="5"/>
    <b v="1"/>
    <x v="299"/>
    <x v="149"/>
    <x v="2"/>
    <x v="3"/>
    <x v="3"/>
    <x v="5"/>
    <n v="4.5"/>
    <x v="0"/>
    <x v="0"/>
    <x v="441"/>
    <x v="2"/>
    <x v="4"/>
    <x v="2"/>
  </r>
  <r>
    <x v="465"/>
    <s v="Francis"/>
    <d v="2023-04-12T00:00:00"/>
    <m/>
    <m/>
    <m/>
    <x v="335"/>
    <n v="11"/>
    <n v="24"/>
    <n v="2024"/>
    <d v="2024-11-24T00:00:00"/>
    <x v="12"/>
    <x v="0"/>
    <x v="0"/>
    <x v="44"/>
    <x v="5"/>
    <x v="3"/>
    <n v="6"/>
    <b v="1"/>
    <x v="360"/>
    <x v="178"/>
    <x v="0"/>
    <x v="0"/>
    <x v="2"/>
    <x v="41"/>
    <n v="5"/>
    <x v="0"/>
    <x v="0"/>
    <x v="442"/>
    <x v="3"/>
    <x v="0"/>
    <x v="0"/>
  </r>
  <r>
    <x v="466"/>
    <s v="Briana"/>
    <d v="2023-01-09T00:00:00"/>
    <m/>
    <m/>
    <m/>
    <x v="316"/>
    <n v="11"/>
    <n v="24"/>
    <n v="2024"/>
    <d v="2024-11-24T00:00:00"/>
    <x v="12"/>
    <x v="1"/>
    <x v="1"/>
    <x v="295"/>
    <x v="3"/>
    <x v="1"/>
    <n v="2"/>
    <b v="1"/>
    <x v="361"/>
    <x v="116"/>
    <x v="3"/>
    <x v="0"/>
    <x v="2"/>
    <x v="99"/>
    <n v="4.4000000000000004"/>
    <x v="1"/>
    <x v="0"/>
    <x v="443"/>
    <x v="4"/>
    <x v="2"/>
    <x v="3"/>
  </r>
  <r>
    <x v="467"/>
    <s v="Carol"/>
    <n v="9"/>
    <n v="22"/>
    <n v="2023"/>
    <d v="2023-09-22T00:00:00"/>
    <x v="152"/>
    <n v="11"/>
    <n v="23"/>
    <n v="2024"/>
    <d v="2024-11-23T00:00:00"/>
    <x v="13"/>
    <x v="2"/>
    <x v="2"/>
    <x v="296"/>
    <x v="2"/>
    <x v="0"/>
    <n v="1"/>
    <b v="1"/>
    <x v="303"/>
    <x v="180"/>
    <x v="3"/>
    <x v="1"/>
    <x v="4"/>
    <x v="71"/>
    <n v="4"/>
    <x v="0"/>
    <x v="0"/>
    <x v="444"/>
    <x v="3"/>
    <x v="2"/>
    <x v="1"/>
  </r>
  <r>
    <x v="468"/>
    <s v="James"/>
    <n v="9"/>
    <n v="19"/>
    <n v="2023"/>
    <d v="2023-09-19T00:00:00"/>
    <x v="336"/>
    <n v="11"/>
    <n v="23"/>
    <n v="2024"/>
    <d v="2024-11-23T00:00:00"/>
    <x v="13"/>
    <x v="0"/>
    <x v="0"/>
    <x v="43"/>
    <x v="1"/>
    <x v="3"/>
    <n v="1"/>
    <b v="0"/>
    <x v="121"/>
    <x v="181"/>
    <x v="6"/>
    <x v="1"/>
    <x v="3"/>
    <x v="10"/>
    <n v="4.0999999999999996"/>
    <x v="0"/>
    <x v="0"/>
    <x v="445"/>
    <x v="4"/>
    <x v="2"/>
    <x v="2"/>
  </r>
  <r>
    <x v="469"/>
    <s v="Charles"/>
    <n v="8"/>
    <n v="25"/>
    <n v="2024"/>
    <d v="2024-08-25T00:00:00"/>
    <x v="302"/>
    <n v="11"/>
    <n v="23"/>
    <n v="2024"/>
    <d v="2024-11-23T00:00:00"/>
    <x v="13"/>
    <x v="1"/>
    <x v="1"/>
    <x v="297"/>
    <x v="2"/>
    <x v="4"/>
    <n v="2"/>
    <b v="0"/>
    <x v="259"/>
    <x v="158"/>
    <x v="5"/>
    <x v="3"/>
    <x v="1"/>
    <x v="46"/>
    <n v="3.6"/>
    <x v="0"/>
    <x v="0"/>
    <x v="446"/>
    <x v="3"/>
    <x v="4"/>
    <x v="1"/>
  </r>
  <r>
    <x v="470"/>
    <s v="Michael"/>
    <n v="7"/>
    <n v="20"/>
    <n v="2024"/>
    <d v="2024-07-20T00:00:00"/>
    <x v="337"/>
    <n v="11"/>
    <n v="23"/>
    <n v="2024"/>
    <d v="2024-11-23T00:00:00"/>
    <x v="13"/>
    <x v="2"/>
    <x v="2"/>
    <x v="56"/>
    <x v="5"/>
    <x v="1"/>
    <n v="6"/>
    <b v="1"/>
    <x v="362"/>
    <x v="182"/>
    <x v="4"/>
    <x v="3"/>
    <x v="3"/>
    <x v="0"/>
    <n v="3.6"/>
    <x v="0"/>
    <x v="0"/>
    <x v="447"/>
    <x v="2"/>
    <x v="4"/>
    <x v="2"/>
  </r>
  <r>
    <x v="471"/>
    <s v="Tina"/>
    <n v="7"/>
    <n v="14"/>
    <n v="2024"/>
    <d v="2024-07-14T00:00:00"/>
    <x v="338"/>
    <n v="11"/>
    <n v="23"/>
    <n v="2024"/>
    <d v="2024-11-23T00:00:00"/>
    <x v="13"/>
    <x v="2"/>
    <x v="2"/>
    <x v="202"/>
    <x v="5"/>
    <x v="4"/>
    <n v="1"/>
    <b v="0"/>
    <x v="363"/>
    <x v="95"/>
    <x v="0"/>
    <x v="3"/>
    <x v="1"/>
    <x v="35"/>
    <n v="3.9"/>
    <x v="1"/>
    <x v="0"/>
    <x v="448"/>
    <x v="1"/>
    <x v="3"/>
    <x v="2"/>
  </r>
  <r>
    <x v="472"/>
    <s v="Mary"/>
    <n v="6"/>
    <n v="13"/>
    <n v="2024"/>
    <d v="2024-06-13T00:00:00"/>
    <x v="339"/>
    <n v="11"/>
    <n v="23"/>
    <n v="2024"/>
    <d v="2024-11-23T00:00:00"/>
    <x v="13"/>
    <x v="1"/>
    <x v="1"/>
    <x v="298"/>
    <x v="6"/>
    <x v="4"/>
    <n v="3"/>
    <b v="1"/>
    <x v="364"/>
    <x v="59"/>
    <x v="2"/>
    <x v="2"/>
    <x v="1"/>
    <x v="84"/>
    <n v="4.5"/>
    <x v="0"/>
    <x v="0"/>
    <x v="449"/>
    <x v="3"/>
    <x v="2"/>
    <x v="3"/>
  </r>
  <r>
    <x v="473"/>
    <s v="Debra"/>
    <n v="5"/>
    <n v="25"/>
    <n v="2023"/>
    <d v="2023-05-25T00:00:00"/>
    <x v="340"/>
    <n v="11"/>
    <n v="23"/>
    <n v="2024"/>
    <d v="2024-11-23T00:00:00"/>
    <x v="13"/>
    <x v="0"/>
    <x v="0"/>
    <x v="299"/>
    <x v="2"/>
    <x v="3"/>
    <n v="1"/>
    <b v="1"/>
    <x v="365"/>
    <x v="82"/>
    <x v="2"/>
    <x v="2"/>
    <x v="0"/>
    <x v="24"/>
    <n v="4.3"/>
    <x v="1"/>
    <x v="0"/>
    <x v="450"/>
    <x v="2"/>
    <x v="2"/>
    <x v="0"/>
  </r>
  <r>
    <x v="474"/>
    <s v="Brittany"/>
    <n v="5"/>
    <n v="22"/>
    <n v="2024"/>
    <d v="2024-05-22T00:00:00"/>
    <x v="341"/>
    <n v="11"/>
    <n v="23"/>
    <n v="2024"/>
    <d v="2024-11-23T00:00:00"/>
    <x v="13"/>
    <x v="1"/>
    <x v="1"/>
    <x v="118"/>
    <x v="2"/>
    <x v="0"/>
    <n v="5"/>
    <b v="1"/>
    <x v="3"/>
    <x v="183"/>
    <x v="2"/>
    <x v="3"/>
    <x v="5"/>
    <x v="68"/>
    <n v="3.9"/>
    <x v="1"/>
    <x v="0"/>
    <x v="451"/>
    <x v="1"/>
    <x v="4"/>
    <x v="3"/>
  </r>
  <r>
    <x v="475"/>
    <s v="Christopher"/>
    <n v="4"/>
    <n v="28"/>
    <n v="2024"/>
    <d v="2024-04-28T00:00:00"/>
    <x v="342"/>
    <n v="11"/>
    <n v="23"/>
    <n v="2024"/>
    <d v="2024-11-23T00:00:00"/>
    <x v="13"/>
    <x v="0"/>
    <x v="0"/>
    <x v="260"/>
    <x v="5"/>
    <x v="2"/>
    <n v="1"/>
    <b v="0"/>
    <x v="228"/>
    <x v="85"/>
    <x v="6"/>
    <x v="2"/>
    <x v="0"/>
    <x v="97"/>
    <n v="3.8"/>
    <x v="1"/>
    <x v="0"/>
    <x v="452"/>
    <x v="4"/>
    <x v="0"/>
    <x v="3"/>
  </r>
  <r>
    <x v="476"/>
    <s v="Jocelyn"/>
    <n v="4"/>
    <n v="25"/>
    <n v="2023"/>
    <d v="2023-04-25T00:00:00"/>
    <x v="343"/>
    <n v="11"/>
    <n v="23"/>
    <n v="2024"/>
    <d v="2024-11-23T00:00:00"/>
    <x v="13"/>
    <x v="0"/>
    <x v="0"/>
    <x v="300"/>
    <x v="6"/>
    <x v="0"/>
    <n v="6"/>
    <b v="1"/>
    <x v="366"/>
    <x v="66"/>
    <x v="0"/>
    <x v="1"/>
    <x v="1"/>
    <x v="73"/>
    <n v="4.0999999999999996"/>
    <x v="1"/>
    <x v="0"/>
    <x v="453"/>
    <x v="4"/>
    <x v="4"/>
    <x v="2"/>
  </r>
  <r>
    <x v="477"/>
    <s v="Christopher"/>
    <n v="4"/>
    <n v="21"/>
    <n v="2024"/>
    <d v="2024-04-21T00:00:00"/>
    <x v="344"/>
    <n v="11"/>
    <n v="23"/>
    <n v="2024"/>
    <d v="2024-11-23T00:00:00"/>
    <x v="13"/>
    <x v="0"/>
    <x v="0"/>
    <x v="201"/>
    <x v="1"/>
    <x v="4"/>
    <n v="1"/>
    <b v="0"/>
    <x v="367"/>
    <x v="116"/>
    <x v="4"/>
    <x v="0"/>
    <x v="2"/>
    <x v="33"/>
    <n v="4.5"/>
    <x v="0"/>
    <x v="0"/>
    <x v="454"/>
    <x v="4"/>
    <x v="3"/>
    <x v="0"/>
  </r>
  <r>
    <x v="478"/>
    <s v="Leslie"/>
    <n v="4"/>
    <n v="17"/>
    <n v="2023"/>
    <d v="2023-04-17T00:00:00"/>
    <x v="38"/>
    <n v="11"/>
    <n v="23"/>
    <n v="2024"/>
    <d v="2024-11-23T00:00:00"/>
    <x v="13"/>
    <x v="2"/>
    <x v="2"/>
    <x v="138"/>
    <x v="6"/>
    <x v="4"/>
    <n v="3"/>
    <b v="1"/>
    <x v="368"/>
    <x v="62"/>
    <x v="3"/>
    <x v="2"/>
    <x v="2"/>
    <x v="15"/>
    <n v="4.4000000000000004"/>
    <x v="0"/>
    <x v="0"/>
    <x v="455"/>
    <x v="4"/>
    <x v="3"/>
    <x v="1"/>
  </r>
  <r>
    <x v="479"/>
    <s v="Paige"/>
    <n v="3"/>
    <n v="19"/>
    <n v="2024"/>
    <d v="2024-03-19T00:00:00"/>
    <x v="345"/>
    <n v="11"/>
    <n v="23"/>
    <n v="2024"/>
    <d v="2024-11-23T00:00:00"/>
    <x v="13"/>
    <x v="1"/>
    <x v="1"/>
    <x v="301"/>
    <x v="4"/>
    <x v="0"/>
    <n v="4"/>
    <b v="0"/>
    <x v="288"/>
    <x v="129"/>
    <x v="0"/>
    <x v="2"/>
    <x v="1"/>
    <x v="94"/>
    <n v="4.2"/>
    <x v="1"/>
    <x v="0"/>
    <x v="456"/>
    <x v="3"/>
    <x v="2"/>
    <x v="0"/>
  </r>
  <r>
    <x v="480"/>
    <s v="Ashley"/>
    <n v="2"/>
    <n v="16"/>
    <n v="2024"/>
    <d v="2024-02-16T00:00:00"/>
    <x v="346"/>
    <n v="11"/>
    <n v="23"/>
    <n v="2024"/>
    <d v="2024-11-23T00:00:00"/>
    <x v="13"/>
    <x v="1"/>
    <x v="1"/>
    <x v="103"/>
    <x v="2"/>
    <x v="3"/>
    <n v="2"/>
    <b v="0"/>
    <x v="369"/>
    <x v="144"/>
    <x v="2"/>
    <x v="3"/>
    <x v="1"/>
    <x v="6"/>
    <n v="4.3"/>
    <x v="1"/>
    <x v="0"/>
    <x v="457"/>
    <x v="3"/>
    <x v="4"/>
    <x v="3"/>
  </r>
  <r>
    <x v="481"/>
    <s v="Crystal"/>
    <n v="12"/>
    <n v="18"/>
    <n v="2023"/>
    <d v="2023-12-18T00:00:00"/>
    <x v="12"/>
    <n v="11"/>
    <n v="23"/>
    <n v="2024"/>
    <d v="2024-11-23T00:00:00"/>
    <x v="13"/>
    <x v="0"/>
    <x v="0"/>
    <x v="92"/>
    <x v="3"/>
    <x v="4"/>
    <n v="3"/>
    <b v="1"/>
    <x v="90"/>
    <x v="86"/>
    <x v="4"/>
    <x v="0"/>
    <x v="1"/>
    <x v="47"/>
    <n v="4.5999999999999996"/>
    <x v="0"/>
    <x v="0"/>
    <x v="458"/>
    <x v="0"/>
    <x v="0"/>
    <x v="1"/>
  </r>
  <r>
    <x v="482"/>
    <s v="Carolyn"/>
    <n v="12"/>
    <n v="14"/>
    <n v="2024"/>
    <d v="2024-12-14T00:00:00"/>
    <x v="347"/>
    <n v="11"/>
    <n v="23"/>
    <n v="2024"/>
    <d v="2024-11-23T00:00:00"/>
    <x v="13"/>
    <x v="1"/>
    <x v="1"/>
    <x v="302"/>
    <x v="5"/>
    <x v="2"/>
    <n v="3"/>
    <b v="0"/>
    <x v="66"/>
    <x v="1"/>
    <x v="3"/>
    <x v="3"/>
    <x v="2"/>
    <x v="11"/>
    <n v="3.4"/>
    <x v="1"/>
    <x v="0"/>
    <x v="459"/>
    <x v="1"/>
    <x v="1"/>
    <x v="1"/>
  </r>
  <r>
    <x v="483"/>
    <s v="Douglas"/>
    <n v="11"/>
    <n v="26"/>
    <n v="2023"/>
    <d v="2023-11-26T00:00:00"/>
    <x v="348"/>
    <n v="11"/>
    <n v="23"/>
    <n v="2024"/>
    <d v="2024-11-23T00:00:00"/>
    <x v="13"/>
    <x v="1"/>
    <x v="1"/>
    <x v="303"/>
    <x v="0"/>
    <x v="3"/>
    <n v="1"/>
    <b v="0"/>
    <x v="19"/>
    <x v="106"/>
    <x v="4"/>
    <x v="2"/>
    <x v="5"/>
    <x v="98"/>
    <n v="4.4000000000000004"/>
    <x v="1"/>
    <x v="0"/>
    <x v="460"/>
    <x v="0"/>
    <x v="4"/>
    <x v="1"/>
  </r>
  <r>
    <x v="484"/>
    <s v="Lisa"/>
    <n v="11"/>
    <n v="24"/>
    <n v="2024"/>
    <d v="2024-11-24T00:00:00"/>
    <x v="140"/>
    <n v="11"/>
    <n v="23"/>
    <n v="2024"/>
    <d v="2024-11-23T00:00:00"/>
    <x v="13"/>
    <x v="1"/>
    <x v="1"/>
    <x v="304"/>
    <x v="2"/>
    <x v="0"/>
    <n v="2"/>
    <b v="1"/>
    <x v="62"/>
    <x v="184"/>
    <x v="1"/>
    <x v="0"/>
    <x v="0"/>
    <x v="85"/>
    <n v="4.3"/>
    <x v="1"/>
    <x v="0"/>
    <x v="461"/>
    <x v="0"/>
    <x v="0"/>
    <x v="3"/>
  </r>
  <r>
    <x v="485"/>
    <s v="Lauren"/>
    <n v="11"/>
    <n v="19"/>
    <n v="2023"/>
    <d v="2023-11-19T00:00:00"/>
    <x v="14"/>
    <n v="11"/>
    <n v="23"/>
    <n v="2024"/>
    <d v="2024-11-23T00:00:00"/>
    <x v="13"/>
    <x v="1"/>
    <x v="1"/>
    <x v="22"/>
    <x v="6"/>
    <x v="4"/>
    <n v="6"/>
    <b v="1"/>
    <x v="370"/>
    <x v="30"/>
    <x v="0"/>
    <x v="1"/>
    <x v="4"/>
    <x v="17"/>
    <n v="3.6"/>
    <x v="1"/>
    <x v="0"/>
    <x v="462"/>
    <x v="2"/>
    <x v="4"/>
    <x v="0"/>
  </r>
  <r>
    <x v="486"/>
    <s v="Christopher"/>
    <n v="11"/>
    <n v="18"/>
    <n v="2024"/>
    <d v="2024-11-18T00:00:00"/>
    <x v="349"/>
    <n v="11"/>
    <n v="23"/>
    <n v="2024"/>
    <d v="2024-11-23T00:00:00"/>
    <x v="13"/>
    <x v="0"/>
    <x v="0"/>
    <x v="305"/>
    <x v="1"/>
    <x v="4"/>
    <n v="3"/>
    <b v="0"/>
    <x v="14"/>
    <x v="45"/>
    <x v="3"/>
    <x v="0"/>
    <x v="1"/>
    <x v="100"/>
    <n v="4.5"/>
    <x v="1"/>
    <x v="0"/>
    <x v="463"/>
    <x v="4"/>
    <x v="1"/>
    <x v="2"/>
  </r>
  <r>
    <x v="487"/>
    <s v="Spencer"/>
    <n v="10"/>
    <n v="20"/>
    <n v="2024"/>
    <d v="2024-10-20T00:00:00"/>
    <x v="78"/>
    <n v="11"/>
    <n v="23"/>
    <n v="2024"/>
    <d v="2024-11-23T00:00:00"/>
    <x v="13"/>
    <x v="1"/>
    <x v="1"/>
    <x v="306"/>
    <x v="4"/>
    <x v="0"/>
    <n v="5"/>
    <b v="1"/>
    <x v="10"/>
    <x v="128"/>
    <x v="6"/>
    <x v="3"/>
    <x v="0"/>
    <x v="75"/>
    <n v="3.7"/>
    <x v="1"/>
    <x v="0"/>
    <x v="267"/>
    <x v="1"/>
    <x v="1"/>
    <x v="3"/>
  </r>
  <r>
    <x v="488"/>
    <s v="Patricia"/>
    <d v="2024-09-01T00:00:00"/>
    <m/>
    <m/>
    <m/>
    <x v="173"/>
    <n v="11"/>
    <n v="23"/>
    <n v="2024"/>
    <d v="2024-11-23T00:00:00"/>
    <x v="13"/>
    <x v="1"/>
    <x v="1"/>
    <x v="307"/>
    <x v="4"/>
    <x v="3"/>
    <n v="6"/>
    <b v="1"/>
    <x v="143"/>
    <x v="176"/>
    <x v="3"/>
    <x v="1"/>
    <x v="4"/>
    <x v="41"/>
    <n v="3.8"/>
    <x v="1"/>
    <x v="0"/>
    <x v="464"/>
    <x v="4"/>
    <x v="0"/>
    <x v="0"/>
  </r>
  <r>
    <x v="489"/>
    <s v="Emma"/>
    <d v="2024-08-08T00:00:00"/>
    <m/>
    <m/>
    <m/>
    <x v="350"/>
    <n v="11"/>
    <n v="23"/>
    <n v="2024"/>
    <d v="2024-11-23T00:00:00"/>
    <x v="13"/>
    <x v="2"/>
    <x v="2"/>
    <x v="86"/>
    <x v="6"/>
    <x v="2"/>
    <n v="3"/>
    <b v="0"/>
    <x v="371"/>
    <x v="81"/>
    <x v="0"/>
    <x v="0"/>
    <x v="1"/>
    <x v="17"/>
    <n v="3.4"/>
    <x v="1"/>
    <x v="0"/>
    <x v="465"/>
    <x v="4"/>
    <x v="0"/>
    <x v="0"/>
  </r>
  <r>
    <x v="490"/>
    <s v="Kevin"/>
    <d v="2024-08-07T00:00:00"/>
    <m/>
    <m/>
    <m/>
    <x v="351"/>
    <n v="11"/>
    <n v="23"/>
    <n v="2024"/>
    <d v="2024-11-23T00:00:00"/>
    <x v="13"/>
    <x v="2"/>
    <x v="2"/>
    <x v="308"/>
    <x v="0"/>
    <x v="4"/>
    <n v="5"/>
    <b v="1"/>
    <x v="169"/>
    <x v="4"/>
    <x v="1"/>
    <x v="2"/>
    <x v="1"/>
    <x v="27"/>
    <n v="3.6"/>
    <x v="0"/>
    <x v="0"/>
    <x v="466"/>
    <x v="4"/>
    <x v="2"/>
    <x v="3"/>
  </r>
  <r>
    <x v="491"/>
    <s v="Ashley"/>
    <d v="2024-05-10T00:00:00"/>
    <m/>
    <m/>
    <m/>
    <x v="352"/>
    <n v="11"/>
    <n v="23"/>
    <n v="2024"/>
    <d v="2024-11-23T00:00:00"/>
    <x v="13"/>
    <x v="2"/>
    <x v="2"/>
    <x v="299"/>
    <x v="6"/>
    <x v="4"/>
    <n v="1"/>
    <b v="0"/>
    <x v="372"/>
    <x v="8"/>
    <x v="4"/>
    <x v="2"/>
    <x v="4"/>
    <x v="94"/>
    <n v="4.4000000000000004"/>
    <x v="0"/>
    <x v="0"/>
    <x v="467"/>
    <x v="4"/>
    <x v="0"/>
    <x v="1"/>
  </r>
  <r>
    <x v="492"/>
    <s v="Cynthia"/>
    <d v="2024-05-03T00:00:00"/>
    <m/>
    <m/>
    <m/>
    <x v="353"/>
    <n v="11"/>
    <n v="23"/>
    <n v="2024"/>
    <d v="2024-11-23T00:00:00"/>
    <x v="13"/>
    <x v="2"/>
    <x v="2"/>
    <x v="258"/>
    <x v="3"/>
    <x v="0"/>
    <n v="1"/>
    <b v="1"/>
    <x v="373"/>
    <x v="59"/>
    <x v="3"/>
    <x v="2"/>
    <x v="1"/>
    <x v="75"/>
    <n v="3.4"/>
    <x v="1"/>
    <x v="0"/>
    <x v="468"/>
    <x v="0"/>
    <x v="3"/>
    <x v="0"/>
  </r>
  <r>
    <x v="493"/>
    <s v="Brittney"/>
    <d v="2024-04-06T00:00:00"/>
    <m/>
    <m/>
    <m/>
    <x v="54"/>
    <n v="11"/>
    <n v="23"/>
    <n v="2024"/>
    <d v="2024-11-23T00:00:00"/>
    <x v="13"/>
    <x v="1"/>
    <x v="1"/>
    <x v="259"/>
    <x v="2"/>
    <x v="4"/>
    <n v="2"/>
    <b v="0"/>
    <x v="61"/>
    <x v="150"/>
    <x v="3"/>
    <x v="3"/>
    <x v="5"/>
    <x v="4"/>
    <n v="4.5999999999999996"/>
    <x v="0"/>
    <x v="0"/>
    <x v="469"/>
    <x v="0"/>
    <x v="2"/>
    <x v="0"/>
  </r>
  <r>
    <x v="494"/>
    <s v="Matthew"/>
    <d v="2024-02-05T00:00:00"/>
    <m/>
    <m/>
    <m/>
    <x v="311"/>
    <n v="11"/>
    <n v="23"/>
    <n v="2024"/>
    <d v="2024-11-23T00:00:00"/>
    <x v="13"/>
    <x v="0"/>
    <x v="0"/>
    <x v="197"/>
    <x v="5"/>
    <x v="2"/>
    <n v="5"/>
    <b v="0"/>
    <x v="362"/>
    <x v="85"/>
    <x v="1"/>
    <x v="0"/>
    <x v="3"/>
    <x v="71"/>
    <n v="3.1"/>
    <x v="0"/>
    <x v="0"/>
    <x v="470"/>
    <x v="2"/>
    <x v="0"/>
    <x v="1"/>
  </r>
  <r>
    <x v="495"/>
    <s v="Shannon"/>
    <d v="2023-09-11T00:00:00"/>
    <m/>
    <m/>
    <m/>
    <x v="354"/>
    <n v="11"/>
    <n v="23"/>
    <n v="2024"/>
    <d v="2024-11-23T00:00:00"/>
    <x v="13"/>
    <x v="1"/>
    <x v="1"/>
    <x v="298"/>
    <x v="5"/>
    <x v="0"/>
    <n v="1"/>
    <b v="1"/>
    <x v="374"/>
    <x v="46"/>
    <x v="4"/>
    <x v="1"/>
    <x v="5"/>
    <x v="56"/>
    <n v="3.1"/>
    <x v="0"/>
    <x v="0"/>
    <x v="471"/>
    <x v="3"/>
    <x v="3"/>
    <x v="2"/>
  </r>
  <r>
    <x v="496"/>
    <s v="Kelsey"/>
    <d v="2023-08-12T00:00:00"/>
    <m/>
    <m/>
    <m/>
    <x v="22"/>
    <n v="11"/>
    <n v="23"/>
    <n v="2024"/>
    <d v="2024-11-23T00:00:00"/>
    <x v="13"/>
    <x v="0"/>
    <x v="0"/>
    <x v="289"/>
    <x v="3"/>
    <x v="3"/>
    <n v="2"/>
    <b v="1"/>
    <x v="375"/>
    <x v="71"/>
    <x v="1"/>
    <x v="3"/>
    <x v="3"/>
    <x v="74"/>
    <n v="4.9000000000000004"/>
    <x v="0"/>
    <x v="0"/>
    <x v="472"/>
    <x v="1"/>
    <x v="0"/>
    <x v="0"/>
  </r>
  <r>
    <x v="497"/>
    <s v="Nicole"/>
    <d v="2023-05-05T00:00:00"/>
    <m/>
    <m/>
    <m/>
    <x v="258"/>
    <n v="11"/>
    <n v="23"/>
    <n v="2024"/>
    <d v="2024-11-23T00:00:00"/>
    <x v="13"/>
    <x v="2"/>
    <x v="2"/>
    <x v="206"/>
    <x v="6"/>
    <x v="0"/>
    <n v="3"/>
    <b v="1"/>
    <x v="376"/>
    <x v="26"/>
    <x v="4"/>
    <x v="1"/>
    <x v="5"/>
    <x v="40"/>
    <n v="4.8"/>
    <x v="1"/>
    <x v="0"/>
    <x v="473"/>
    <x v="0"/>
    <x v="3"/>
    <x v="2"/>
  </r>
  <r>
    <x v="498"/>
    <s v="Thomas"/>
    <d v="2023-04-12T00:00:00"/>
    <m/>
    <m/>
    <m/>
    <x v="335"/>
    <n v="11"/>
    <n v="23"/>
    <n v="2024"/>
    <d v="2024-11-23T00:00:00"/>
    <x v="13"/>
    <x v="1"/>
    <x v="1"/>
    <x v="47"/>
    <x v="4"/>
    <x v="2"/>
    <n v="4"/>
    <b v="0"/>
    <x v="377"/>
    <x v="33"/>
    <x v="4"/>
    <x v="0"/>
    <x v="2"/>
    <x v="63"/>
    <n v="3.7"/>
    <x v="0"/>
    <x v="0"/>
    <x v="474"/>
    <x v="1"/>
    <x v="0"/>
    <x v="1"/>
  </r>
  <r>
    <x v="499"/>
    <s v="Cameron"/>
    <d v="2023-04-06T00:00:00"/>
    <m/>
    <m/>
    <m/>
    <x v="355"/>
    <n v="11"/>
    <n v="23"/>
    <n v="2024"/>
    <d v="2024-11-23T00:00:00"/>
    <x v="13"/>
    <x v="1"/>
    <x v="1"/>
    <x v="309"/>
    <x v="2"/>
    <x v="2"/>
    <n v="5"/>
    <b v="0"/>
    <x v="378"/>
    <x v="23"/>
    <x v="5"/>
    <x v="3"/>
    <x v="5"/>
    <x v="11"/>
    <n v="4"/>
    <x v="0"/>
    <x v="0"/>
    <x v="475"/>
    <x v="0"/>
    <x v="0"/>
    <x v="1"/>
  </r>
  <r>
    <x v="500"/>
    <s v="Danielle"/>
    <d v="2023-03-11T00:00:00"/>
    <m/>
    <m/>
    <m/>
    <x v="356"/>
    <n v="11"/>
    <n v="23"/>
    <n v="2024"/>
    <d v="2024-11-23T00:00:00"/>
    <x v="13"/>
    <x v="1"/>
    <x v="1"/>
    <x v="222"/>
    <x v="3"/>
    <x v="3"/>
    <n v="2"/>
    <b v="0"/>
    <x v="379"/>
    <x v="69"/>
    <x v="2"/>
    <x v="1"/>
    <x v="2"/>
    <x v="25"/>
    <n v="4.5999999999999996"/>
    <x v="0"/>
    <x v="0"/>
    <x v="476"/>
    <x v="3"/>
    <x v="1"/>
    <x v="1"/>
  </r>
  <r>
    <x v="501"/>
    <s v="Grace"/>
    <d v="2023-02-03T00:00:00"/>
    <m/>
    <m/>
    <m/>
    <x v="357"/>
    <n v="11"/>
    <n v="23"/>
    <n v="2024"/>
    <d v="2024-11-23T00:00:00"/>
    <x v="13"/>
    <x v="2"/>
    <x v="2"/>
    <x v="30"/>
    <x v="3"/>
    <x v="0"/>
    <n v="3"/>
    <b v="0"/>
    <x v="264"/>
    <x v="52"/>
    <x v="4"/>
    <x v="3"/>
    <x v="3"/>
    <x v="0"/>
    <n v="4.0999999999999996"/>
    <x v="0"/>
    <x v="0"/>
    <x v="477"/>
    <x v="3"/>
    <x v="0"/>
    <x v="2"/>
  </r>
  <r>
    <x v="502"/>
    <s v="James"/>
    <n v="9"/>
    <n v="27"/>
    <n v="2024"/>
    <d v="2024-09-27T00:00:00"/>
    <x v="182"/>
    <n v="11"/>
    <n v="22"/>
    <n v="2024"/>
    <d v="2024-11-22T00:00:00"/>
    <x v="14"/>
    <x v="2"/>
    <x v="2"/>
    <x v="285"/>
    <x v="1"/>
    <x v="4"/>
    <n v="3"/>
    <b v="1"/>
    <x v="380"/>
    <x v="185"/>
    <x v="0"/>
    <x v="2"/>
    <x v="0"/>
    <x v="79"/>
    <n v="3.6"/>
    <x v="0"/>
    <x v="0"/>
    <x v="478"/>
    <x v="1"/>
    <x v="1"/>
    <x v="2"/>
  </r>
  <r>
    <x v="503"/>
    <s v="Anthony"/>
    <n v="9"/>
    <n v="26"/>
    <n v="2024"/>
    <d v="2024-09-26T00:00:00"/>
    <x v="122"/>
    <n v="11"/>
    <n v="22"/>
    <n v="2024"/>
    <d v="2024-11-22T00:00:00"/>
    <x v="14"/>
    <x v="2"/>
    <x v="2"/>
    <x v="44"/>
    <x v="0"/>
    <x v="3"/>
    <n v="2"/>
    <b v="1"/>
    <x v="381"/>
    <x v="112"/>
    <x v="5"/>
    <x v="3"/>
    <x v="0"/>
    <x v="96"/>
    <n v="5"/>
    <x v="0"/>
    <x v="0"/>
    <x v="479"/>
    <x v="3"/>
    <x v="2"/>
    <x v="3"/>
  </r>
  <r>
    <x v="504"/>
    <s v="Timothy"/>
    <n v="8"/>
    <n v="19"/>
    <n v="2024"/>
    <d v="2024-08-19T00:00:00"/>
    <x v="30"/>
    <n v="11"/>
    <n v="22"/>
    <n v="2024"/>
    <d v="2024-11-22T00:00:00"/>
    <x v="14"/>
    <x v="1"/>
    <x v="1"/>
    <x v="101"/>
    <x v="2"/>
    <x v="0"/>
    <n v="2"/>
    <b v="0"/>
    <x v="46"/>
    <x v="150"/>
    <x v="5"/>
    <x v="0"/>
    <x v="4"/>
    <x v="66"/>
    <n v="3.1"/>
    <x v="1"/>
    <x v="0"/>
    <x v="480"/>
    <x v="4"/>
    <x v="3"/>
    <x v="0"/>
  </r>
  <r>
    <x v="505"/>
    <s v="Nina"/>
    <n v="8"/>
    <n v="18"/>
    <n v="2023"/>
    <d v="2023-08-18T00:00:00"/>
    <x v="358"/>
    <n v="11"/>
    <n v="22"/>
    <n v="2024"/>
    <d v="2024-11-22T00:00:00"/>
    <x v="14"/>
    <x v="0"/>
    <x v="0"/>
    <x v="310"/>
    <x v="3"/>
    <x v="3"/>
    <n v="2"/>
    <b v="0"/>
    <x v="382"/>
    <x v="180"/>
    <x v="4"/>
    <x v="3"/>
    <x v="5"/>
    <x v="5"/>
    <n v="3.7"/>
    <x v="1"/>
    <x v="0"/>
    <x v="481"/>
    <x v="4"/>
    <x v="2"/>
    <x v="3"/>
  </r>
  <r>
    <x v="506"/>
    <s v="Lindsay"/>
    <n v="7"/>
    <n v="21"/>
    <n v="2023"/>
    <d v="2023-07-21T00:00:00"/>
    <x v="184"/>
    <n v="11"/>
    <n v="22"/>
    <n v="2024"/>
    <d v="2024-11-22T00:00:00"/>
    <x v="14"/>
    <x v="2"/>
    <x v="2"/>
    <x v="260"/>
    <x v="6"/>
    <x v="0"/>
    <n v="1"/>
    <b v="1"/>
    <x v="378"/>
    <x v="96"/>
    <x v="0"/>
    <x v="3"/>
    <x v="2"/>
    <x v="100"/>
    <n v="4.5999999999999996"/>
    <x v="1"/>
    <x v="0"/>
    <x v="482"/>
    <x v="1"/>
    <x v="4"/>
    <x v="3"/>
  </r>
  <r>
    <x v="507"/>
    <s v="Matthew"/>
    <n v="7"/>
    <n v="18"/>
    <n v="2023"/>
    <d v="2023-07-18T00:00:00"/>
    <x v="359"/>
    <n v="11"/>
    <n v="22"/>
    <n v="2024"/>
    <d v="2024-11-22T00:00:00"/>
    <x v="14"/>
    <x v="2"/>
    <x v="2"/>
    <x v="73"/>
    <x v="2"/>
    <x v="1"/>
    <n v="2"/>
    <b v="0"/>
    <x v="383"/>
    <x v="123"/>
    <x v="6"/>
    <x v="0"/>
    <x v="5"/>
    <x v="39"/>
    <n v="4.3"/>
    <x v="0"/>
    <x v="0"/>
    <x v="483"/>
    <x v="4"/>
    <x v="1"/>
    <x v="2"/>
  </r>
  <r>
    <x v="508"/>
    <s v="Sarah"/>
    <n v="6"/>
    <n v="21"/>
    <n v="2024"/>
    <d v="2024-06-21T00:00:00"/>
    <x v="96"/>
    <n v="11"/>
    <n v="22"/>
    <n v="2024"/>
    <d v="2024-11-22T00:00:00"/>
    <x v="14"/>
    <x v="1"/>
    <x v="1"/>
    <x v="303"/>
    <x v="6"/>
    <x v="2"/>
    <n v="1"/>
    <b v="1"/>
    <x v="104"/>
    <x v="62"/>
    <x v="6"/>
    <x v="3"/>
    <x v="5"/>
    <x v="72"/>
    <n v="3.7"/>
    <x v="1"/>
    <x v="0"/>
    <x v="484"/>
    <x v="2"/>
    <x v="0"/>
    <x v="0"/>
  </r>
  <r>
    <x v="509"/>
    <s v="Lisa"/>
    <n v="6"/>
    <n v="16"/>
    <n v="2024"/>
    <d v="2024-06-16T00:00:00"/>
    <x v="360"/>
    <n v="11"/>
    <n v="22"/>
    <n v="2024"/>
    <d v="2024-11-22T00:00:00"/>
    <x v="14"/>
    <x v="1"/>
    <x v="1"/>
    <x v="97"/>
    <x v="2"/>
    <x v="2"/>
    <n v="4"/>
    <b v="0"/>
    <x v="384"/>
    <x v="102"/>
    <x v="6"/>
    <x v="3"/>
    <x v="5"/>
    <x v="62"/>
    <n v="3.8"/>
    <x v="1"/>
    <x v="0"/>
    <x v="485"/>
    <x v="1"/>
    <x v="0"/>
    <x v="3"/>
  </r>
  <r>
    <x v="510"/>
    <s v="Valerie"/>
    <n v="5"/>
    <n v="25"/>
    <n v="2024"/>
    <d v="2024-05-25T00:00:00"/>
    <x v="361"/>
    <n v="11"/>
    <n v="22"/>
    <n v="2024"/>
    <d v="2024-11-22T00:00:00"/>
    <x v="14"/>
    <x v="1"/>
    <x v="1"/>
    <x v="47"/>
    <x v="6"/>
    <x v="2"/>
    <n v="6"/>
    <b v="0"/>
    <x v="385"/>
    <x v="53"/>
    <x v="4"/>
    <x v="0"/>
    <x v="1"/>
    <x v="89"/>
    <n v="4.2"/>
    <x v="0"/>
    <x v="0"/>
    <x v="13"/>
    <x v="0"/>
    <x v="3"/>
    <x v="1"/>
  </r>
  <r>
    <x v="511"/>
    <s v="Nichole"/>
    <n v="3"/>
    <n v="28"/>
    <n v="2023"/>
    <d v="2023-03-28T00:00:00"/>
    <x v="40"/>
    <n v="11"/>
    <n v="22"/>
    <n v="2024"/>
    <d v="2024-11-22T00:00:00"/>
    <x v="14"/>
    <x v="2"/>
    <x v="2"/>
    <x v="172"/>
    <x v="1"/>
    <x v="2"/>
    <n v="4"/>
    <b v="1"/>
    <x v="233"/>
    <x v="58"/>
    <x v="6"/>
    <x v="1"/>
    <x v="4"/>
    <x v="40"/>
    <n v="3.7"/>
    <x v="1"/>
    <x v="0"/>
    <x v="486"/>
    <x v="1"/>
    <x v="2"/>
    <x v="0"/>
  </r>
  <r>
    <x v="512"/>
    <s v="Benjamin"/>
    <n v="2"/>
    <n v="26"/>
    <n v="2023"/>
    <d v="2023-02-26T00:00:00"/>
    <x v="362"/>
    <n v="11"/>
    <n v="22"/>
    <n v="2024"/>
    <d v="2024-11-22T00:00:00"/>
    <x v="14"/>
    <x v="2"/>
    <x v="2"/>
    <x v="311"/>
    <x v="3"/>
    <x v="4"/>
    <n v="3"/>
    <b v="0"/>
    <x v="325"/>
    <x v="56"/>
    <x v="3"/>
    <x v="1"/>
    <x v="1"/>
    <x v="90"/>
    <n v="4.7"/>
    <x v="1"/>
    <x v="0"/>
    <x v="487"/>
    <x v="1"/>
    <x v="3"/>
    <x v="0"/>
  </r>
  <r>
    <x v="513"/>
    <s v="William"/>
    <n v="2"/>
    <n v="25"/>
    <n v="2023"/>
    <d v="2023-02-25T00:00:00"/>
    <x v="161"/>
    <n v="11"/>
    <n v="22"/>
    <n v="2024"/>
    <d v="2024-11-22T00:00:00"/>
    <x v="14"/>
    <x v="0"/>
    <x v="0"/>
    <x v="312"/>
    <x v="4"/>
    <x v="0"/>
    <n v="4"/>
    <b v="0"/>
    <x v="386"/>
    <x v="177"/>
    <x v="5"/>
    <x v="2"/>
    <x v="1"/>
    <x v="24"/>
    <n v="3.1"/>
    <x v="0"/>
    <x v="0"/>
    <x v="488"/>
    <x v="1"/>
    <x v="1"/>
    <x v="2"/>
  </r>
  <r>
    <x v="514"/>
    <s v="Katherine"/>
    <n v="2"/>
    <n v="16"/>
    <n v="2024"/>
    <d v="2024-02-16T00:00:00"/>
    <x v="346"/>
    <n v="11"/>
    <n v="22"/>
    <n v="2024"/>
    <d v="2024-11-22T00:00:00"/>
    <x v="14"/>
    <x v="2"/>
    <x v="2"/>
    <x v="245"/>
    <x v="2"/>
    <x v="4"/>
    <n v="4"/>
    <b v="1"/>
    <x v="387"/>
    <x v="72"/>
    <x v="4"/>
    <x v="0"/>
    <x v="5"/>
    <x v="15"/>
    <n v="3.9"/>
    <x v="0"/>
    <x v="0"/>
    <x v="489"/>
    <x v="1"/>
    <x v="0"/>
    <x v="2"/>
  </r>
  <r>
    <x v="515"/>
    <s v="Abigail"/>
    <n v="10"/>
    <n v="28"/>
    <n v="2024"/>
    <d v="2024-10-28T00:00:00"/>
    <x v="363"/>
    <n v="11"/>
    <n v="22"/>
    <n v="2024"/>
    <d v="2024-11-22T00:00:00"/>
    <x v="14"/>
    <x v="0"/>
    <x v="0"/>
    <x v="129"/>
    <x v="5"/>
    <x v="4"/>
    <n v="1"/>
    <b v="0"/>
    <x v="388"/>
    <x v="99"/>
    <x v="0"/>
    <x v="2"/>
    <x v="5"/>
    <x v="63"/>
    <n v="4"/>
    <x v="1"/>
    <x v="0"/>
    <x v="490"/>
    <x v="1"/>
    <x v="0"/>
    <x v="0"/>
  </r>
  <r>
    <x v="516"/>
    <s v="Miranda"/>
    <n v="10"/>
    <n v="25"/>
    <n v="2023"/>
    <d v="2023-10-25T00:00:00"/>
    <x v="364"/>
    <n v="11"/>
    <n v="22"/>
    <n v="2024"/>
    <d v="2024-11-22T00:00:00"/>
    <x v="14"/>
    <x v="2"/>
    <x v="2"/>
    <x v="313"/>
    <x v="3"/>
    <x v="3"/>
    <n v="6"/>
    <b v="0"/>
    <x v="389"/>
    <x v="9"/>
    <x v="1"/>
    <x v="1"/>
    <x v="2"/>
    <x v="71"/>
    <n v="4.4000000000000004"/>
    <x v="1"/>
    <x v="0"/>
    <x v="491"/>
    <x v="3"/>
    <x v="2"/>
    <x v="0"/>
  </r>
  <r>
    <x v="517"/>
    <s v="Paul"/>
    <n v="1"/>
    <n v="25"/>
    <n v="2023"/>
    <d v="2023-01-25T00:00:00"/>
    <x v="194"/>
    <n v="11"/>
    <n v="22"/>
    <n v="2024"/>
    <d v="2024-11-22T00:00:00"/>
    <x v="14"/>
    <x v="1"/>
    <x v="1"/>
    <x v="314"/>
    <x v="1"/>
    <x v="0"/>
    <n v="1"/>
    <b v="0"/>
    <x v="390"/>
    <x v="43"/>
    <x v="0"/>
    <x v="1"/>
    <x v="2"/>
    <x v="84"/>
    <n v="3.4"/>
    <x v="1"/>
    <x v="0"/>
    <x v="492"/>
    <x v="1"/>
    <x v="4"/>
    <x v="1"/>
  </r>
  <r>
    <x v="518"/>
    <s v="Lisa"/>
    <n v="1"/>
    <n v="13"/>
    <n v="2024"/>
    <d v="2024-01-13T00:00:00"/>
    <x v="365"/>
    <n v="11"/>
    <n v="22"/>
    <n v="2024"/>
    <d v="2024-11-22T00:00:00"/>
    <x v="14"/>
    <x v="2"/>
    <x v="2"/>
    <x v="0"/>
    <x v="5"/>
    <x v="4"/>
    <n v="3"/>
    <b v="1"/>
    <x v="329"/>
    <x v="163"/>
    <x v="3"/>
    <x v="3"/>
    <x v="1"/>
    <x v="20"/>
    <n v="3.8"/>
    <x v="1"/>
    <x v="0"/>
    <x v="493"/>
    <x v="0"/>
    <x v="2"/>
    <x v="1"/>
  </r>
  <r>
    <x v="519"/>
    <s v="Vickie"/>
    <d v="2024-12-12T00:00:00"/>
    <m/>
    <m/>
    <m/>
    <x v="366"/>
    <n v="11"/>
    <n v="22"/>
    <n v="2024"/>
    <d v="2024-11-22T00:00:00"/>
    <x v="14"/>
    <x v="2"/>
    <x v="2"/>
    <x v="159"/>
    <x v="6"/>
    <x v="2"/>
    <n v="4"/>
    <b v="0"/>
    <x v="309"/>
    <x v="19"/>
    <x v="4"/>
    <x v="3"/>
    <x v="5"/>
    <x v="51"/>
    <n v="3.1"/>
    <x v="0"/>
    <x v="0"/>
    <x v="494"/>
    <x v="4"/>
    <x v="4"/>
    <x v="0"/>
  </r>
  <r>
    <x v="520"/>
    <s v="Ryan"/>
    <d v="2024-11-07T00:00:00"/>
    <m/>
    <m/>
    <m/>
    <x v="367"/>
    <n v="11"/>
    <n v="22"/>
    <n v="2024"/>
    <d v="2024-11-22T00:00:00"/>
    <x v="14"/>
    <x v="2"/>
    <x v="2"/>
    <x v="96"/>
    <x v="6"/>
    <x v="2"/>
    <n v="4"/>
    <b v="1"/>
    <x v="146"/>
    <x v="132"/>
    <x v="2"/>
    <x v="2"/>
    <x v="0"/>
    <x v="77"/>
    <n v="3.2"/>
    <x v="1"/>
    <x v="0"/>
    <x v="495"/>
    <x v="1"/>
    <x v="3"/>
    <x v="1"/>
  </r>
  <r>
    <x v="521"/>
    <s v="Madison"/>
    <d v="2024-08-07T00:00:00"/>
    <m/>
    <m/>
    <m/>
    <x v="351"/>
    <n v="11"/>
    <n v="22"/>
    <n v="2024"/>
    <d v="2024-11-22T00:00:00"/>
    <x v="14"/>
    <x v="1"/>
    <x v="1"/>
    <x v="26"/>
    <x v="0"/>
    <x v="0"/>
    <n v="6"/>
    <b v="0"/>
    <x v="313"/>
    <x v="129"/>
    <x v="1"/>
    <x v="1"/>
    <x v="3"/>
    <x v="25"/>
    <n v="4.2"/>
    <x v="0"/>
    <x v="0"/>
    <x v="496"/>
    <x v="0"/>
    <x v="0"/>
    <x v="1"/>
  </r>
  <r>
    <x v="522"/>
    <s v="Ryan"/>
    <d v="2024-06-07T00:00:00"/>
    <m/>
    <m/>
    <m/>
    <x v="368"/>
    <n v="11"/>
    <n v="22"/>
    <n v="2024"/>
    <d v="2024-11-22T00:00:00"/>
    <x v="14"/>
    <x v="1"/>
    <x v="1"/>
    <x v="31"/>
    <x v="5"/>
    <x v="1"/>
    <n v="4"/>
    <b v="1"/>
    <x v="68"/>
    <x v="179"/>
    <x v="1"/>
    <x v="2"/>
    <x v="1"/>
    <x v="50"/>
    <n v="3.6"/>
    <x v="1"/>
    <x v="0"/>
    <x v="497"/>
    <x v="1"/>
    <x v="3"/>
    <x v="0"/>
  </r>
  <r>
    <x v="523"/>
    <s v="Jasmine"/>
    <d v="2024-04-06T00:00:00"/>
    <m/>
    <m/>
    <m/>
    <x v="54"/>
    <n v="11"/>
    <n v="22"/>
    <n v="2024"/>
    <d v="2024-11-22T00:00:00"/>
    <x v="14"/>
    <x v="0"/>
    <x v="0"/>
    <x v="315"/>
    <x v="3"/>
    <x v="3"/>
    <n v="5"/>
    <b v="1"/>
    <x v="391"/>
    <x v="46"/>
    <x v="4"/>
    <x v="0"/>
    <x v="3"/>
    <x v="53"/>
    <n v="3.9"/>
    <x v="0"/>
    <x v="0"/>
    <x v="498"/>
    <x v="0"/>
    <x v="3"/>
    <x v="2"/>
  </r>
  <r>
    <x v="524"/>
    <s v="Alexander"/>
    <d v="2024-04-05T00:00:00"/>
    <m/>
    <m/>
    <m/>
    <x v="369"/>
    <n v="11"/>
    <n v="22"/>
    <n v="2024"/>
    <d v="2024-11-22T00:00:00"/>
    <x v="14"/>
    <x v="2"/>
    <x v="2"/>
    <x v="316"/>
    <x v="2"/>
    <x v="1"/>
    <n v="1"/>
    <b v="1"/>
    <x v="115"/>
    <x v="114"/>
    <x v="1"/>
    <x v="2"/>
    <x v="5"/>
    <x v="34"/>
    <n v="4.0999999999999996"/>
    <x v="1"/>
    <x v="0"/>
    <x v="499"/>
    <x v="4"/>
    <x v="0"/>
    <x v="1"/>
  </r>
  <r>
    <x v="525"/>
    <s v="Courtney"/>
    <d v="2024-03-05T00:00:00"/>
    <m/>
    <m/>
    <m/>
    <x v="370"/>
    <n v="11"/>
    <n v="22"/>
    <n v="2024"/>
    <d v="2024-11-22T00:00:00"/>
    <x v="14"/>
    <x v="2"/>
    <x v="2"/>
    <x v="191"/>
    <x v="1"/>
    <x v="1"/>
    <n v="5"/>
    <b v="1"/>
    <x v="182"/>
    <x v="151"/>
    <x v="6"/>
    <x v="1"/>
    <x v="5"/>
    <x v="65"/>
    <n v="4.8"/>
    <x v="0"/>
    <x v="0"/>
    <x v="500"/>
    <x v="1"/>
    <x v="4"/>
    <x v="3"/>
  </r>
  <r>
    <x v="526"/>
    <s v="Brian"/>
    <d v="2024-02-08T00:00:00"/>
    <m/>
    <m/>
    <m/>
    <x v="371"/>
    <n v="11"/>
    <n v="22"/>
    <n v="2024"/>
    <d v="2024-11-22T00:00:00"/>
    <x v="14"/>
    <x v="2"/>
    <x v="2"/>
    <x v="317"/>
    <x v="4"/>
    <x v="1"/>
    <n v="1"/>
    <b v="1"/>
    <x v="392"/>
    <x v="6"/>
    <x v="6"/>
    <x v="3"/>
    <x v="3"/>
    <x v="34"/>
    <n v="4.3"/>
    <x v="0"/>
    <x v="0"/>
    <x v="501"/>
    <x v="1"/>
    <x v="2"/>
    <x v="3"/>
  </r>
  <r>
    <x v="527"/>
    <s v="Rick"/>
    <d v="2023-11-07T00:00:00"/>
    <m/>
    <m/>
    <m/>
    <x v="372"/>
    <n v="11"/>
    <n v="22"/>
    <n v="2024"/>
    <d v="2024-11-22T00:00:00"/>
    <x v="14"/>
    <x v="2"/>
    <x v="2"/>
    <x v="133"/>
    <x v="1"/>
    <x v="2"/>
    <n v="4"/>
    <b v="0"/>
    <x v="147"/>
    <x v="151"/>
    <x v="6"/>
    <x v="3"/>
    <x v="5"/>
    <x v="12"/>
    <n v="3.4"/>
    <x v="0"/>
    <x v="0"/>
    <x v="502"/>
    <x v="0"/>
    <x v="1"/>
    <x v="3"/>
  </r>
  <r>
    <x v="528"/>
    <s v="Felicia"/>
    <d v="2023-09-07T00:00:00"/>
    <m/>
    <m/>
    <m/>
    <x v="373"/>
    <n v="11"/>
    <n v="22"/>
    <n v="2024"/>
    <d v="2024-11-22T00:00:00"/>
    <x v="14"/>
    <x v="2"/>
    <x v="2"/>
    <x v="42"/>
    <x v="4"/>
    <x v="2"/>
    <n v="4"/>
    <b v="0"/>
    <x v="393"/>
    <x v="5"/>
    <x v="5"/>
    <x v="1"/>
    <x v="3"/>
    <x v="26"/>
    <n v="5"/>
    <x v="1"/>
    <x v="0"/>
    <x v="503"/>
    <x v="3"/>
    <x v="0"/>
    <x v="2"/>
  </r>
  <r>
    <x v="529"/>
    <s v="Pamela"/>
    <d v="2023-09-01T00:00:00"/>
    <m/>
    <m/>
    <m/>
    <x v="237"/>
    <n v="11"/>
    <n v="22"/>
    <n v="2024"/>
    <d v="2024-11-22T00:00:00"/>
    <x v="14"/>
    <x v="1"/>
    <x v="1"/>
    <x v="128"/>
    <x v="1"/>
    <x v="1"/>
    <n v="3"/>
    <b v="0"/>
    <x v="394"/>
    <x v="101"/>
    <x v="1"/>
    <x v="1"/>
    <x v="4"/>
    <x v="51"/>
    <n v="3.3"/>
    <x v="0"/>
    <x v="0"/>
    <x v="504"/>
    <x v="4"/>
    <x v="1"/>
    <x v="2"/>
  </r>
  <r>
    <x v="530"/>
    <s v="Kristin"/>
    <d v="2023-08-02T00:00:00"/>
    <m/>
    <m/>
    <m/>
    <x v="374"/>
    <n v="11"/>
    <n v="22"/>
    <n v="2024"/>
    <d v="2024-11-22T00:00:00"/>
    <x v="14"/>
    <x v="2"/>
    <x v="2"/>
    <x v="318"/>
    <x v="2"/>
    <x v="1"/>
    <n v="1"/>
    <b v="0"/>
    <x v="141"/>
    <x v="91"/>
    <x v="5"/>
    <x v="1"/>
    <x v="4"/>
    <x v="76"/>
    <n v="3.8"/>
    <x v="0"/>
    <x v="0"/>
    <x v="505"/>
    <x v="1"/>
    <x v="1"/>
    <x v="0"/>
  </r>
  <r>
    <x v="531"/>
    <s v="Daniel"/>
    <d v="2023-07-02T00:00:00"/>
    <m/>
    <m/>
    <m/>
    <x v="88"/>
    <n v="11"/>
    <n v="22"/>
    <n v="2024"/>
    <d v="2024-11-22T00:00:00"/>
    <x v="14"/>
    <x v="0"/>
    <x v="0"/>
    <x v="49"/>
    <x v="2"/>
    <x v="2"/>
    <n v="1"/>
    <b v="0"/>
    <x v="395"/>
    <x v="50"/>
    <x v="5"/>
    <x v="1"/>
    <x v="2"/>
    <x v="65"/>
    <n v="4.8"/>
    <x v="0"/>
    <x v="0"/>
    <x v="506"/>
    <x v="3"/>
    <x v="3"/>
    <x v="1"/>
  </r>
  <r>
    <x v="532"/>
    <s v="Cynthia"/>
    <d v="2023-05-01T00:00:00"/>
    <m/>
    <m/>
    <m/>
    <x v="63"/>
    <n v="11"/>
    <n v="22"/>
    <n v="2024"/>
    <d v="2024-11-22T00:00:00"/>
    <x v="14"/>
    <x v="1"/>
    <x v="1"/>
    <x v="193"/>
    <x v="6"/>
    <x v="4"/>
    <n v="6"/>
    <b v="1"/>
    <x v="396"/>
    <x v="149"/>
    <x v="4"/>
    <x v="2"/>
    <x v="5"/>
    <x v="2"/>
    <n v="4.7"/>
    <x v="1"/>
    <x v="0"/>
    <x v="507"/>
    <x v="4"/>
    <x v="0"/>
    <x v="1"/>
  </r>
  <r>
    <x v="533"/>
    <s v="Suzanne"/>
    <d v="2023-03-10T00:00:00"/>
    <m/>
    <m/>
    <m/>
    <x v="375"/>
    <n v="11"/>
    <n v="22"/>
    <n v="2024"/>
    <d v="2024-11-22T00:00:00"/>
    <x v="14"/>
    <x v="1"/>
    <x v="1"/>
    <x v="319"/>
    <x v="6"/>
    <x v="4"/>
    <n v="2"/>
    <b v="1"/>
    <x v="397"/>
    <x v="111"/>
    <x v="5"/>
    <x v="0"/>
    <x v="4"/>
    <x v="89"/>
    <n v="3.6"/>
    <x v="1"/>
    <x v="0"/>
    <x v="388"/>
    <x v="3"/>
    <x v="3"/>
    <x v="0"/>
  </r>
  <r>
    <x v="534"/>
    <s v="Lisa"/>
    <d v="2023-01-10T00:00:00"/>
    <m/>
    <m/>
    <m/>
    <x v="376"/>
    <n v="11"/>
    <n v="22"/>
    <n v="2024"/>
    <d v="2024-11-22T00:00:00"/>
    <x v="14"/>
    <x v="2"/>
    <x v="2"/>
    <x v="320"/>
    <x v="1"/>
    <x v="4"/>
    <n v="2"/>
    <b v="0"/>
    <x v="398"/>
    <x v="146"/>
    <x v="5"/>
    <x v="2"/>
    <x v="2"/>
    <x v="32"/>
    <n v="3.2"/>
    <x v="0"/>
    <x v="0"/>
    <x v="508"/>
    <x v="0"/>
    <x v="0"/>
    <x v="1"/>
  </r>
  <r>
    <x v="535"/>
    <s v="Tammy"/>
    <n v="9"/>
    <n v="22"/>
    <n v="2024"/>
    <d v="2024-09-22T00:00:00"/>
    <x v="377"/>
    <n v="11"/>
    <n v="21"/>
    <n v="2024"/>
    <d v="2024-11-21T00:00:00"/>
    <x v="15"/>
    <x v="1"/>
    <x v="1"/>
    <x v="313"/>
    <x v="1"/>
    <x v="0"/>
    <n v="2"/>
    <b v="0"/>
    <x v="252"/>
    <x v="79"/>
    <x v="0"/>
    <x v="0"/>
    <x v="3"/>
    <x v="1"/>
    <n v="4.8"/>
    <x v="0"/>
    <x v="0"/>
    <x v="509"/>
    <x v="0"/>
    <x v="3"/>
    <x v="0"/>
  </r>
  <r>
    <x v="536"/>
    <s v="John"/>
    <n v="9"/>
    <n v="16"/>
    <n v="2024"/>
    <d v="2024-09-16T00:00:00"/>
    <x v="203"/>
    <n v="11"/>
    <n v="21"/>
    <n v="2024"/>
    <d v="2024-11-21T00:00:00"/>
    <x v="15"/>
    <x v="1"/>
    <x v="1"/>
    <x v="321"/>
    <x v="0"/>
    <x v="3"/>
    <n v="4"/>
    <b v="0"/>
    <x v="399"/>
    <x v="61"/>
    <x v="4"/>
    <x v="0"/>
    <x v="1"/>
    <x v="58"/>
    <n v="4.8"/>
    <x v="1"/>
    <x v="0"/>
    <x v="510"/>
    <x v="2"/>
    <x v="4"/>
    <x v="0"/>
  </r>
  <r>
    <x v="537"/>
    <s v="Ashley"/>
    <n v="8"/>
    <n v="25"/>
    <n v="2024"/>
    <d v="2024-08-25T00:00:00"/>
    <x v="302"/>
    <n v="11"/>
    <n v="21"/>
    <n v="2024"/>
    <d v="2024-11-21T00:00:00"/>
    <x v="15"/>
    <x v="2"/>
    <x v="2"/>
    <x v="82"/>
    <x v="1"/>
    <x v="3"/>
    <n v="1"/>
    <b v="1"/>
    <x v="87"/>
    <x v="16"/>
    <x v="5"/>
    <x v="2"/>
    <x v="1"/>
    <x v="27"/>
    <n v="4.5"/>
    <x v="1"/>
    <x v="0"/>
    <x v="511"/>
    <x v="1"/>
    <x v="1"/>
    <x v="1"/>
  </r>
  <r>
    <x v="538"/>
    <s v="Craig"/>
    <n v="7"/>
    <n v="26"/>
    <n v="2023"/>
    <d v="2023-07-26T00:00:00"/>
    <x v="378"/>
    <n v="11"/>
    <n v="21"/>
    <n v="2024"/>
    <d v="2024-11-21T00:00:00"/>
    <x v="15"/>
    <x v="2"/>
    <x v="2"/>
    <x v="322"/>
    <x v="6"/>
    <x v="3"/>
    <n v="1"/>
    <b v="1"/>
    <x v="400"/>
    <x v="19"/>
    <x v="6"/>
    <x v="3"/>
    <x v="4"/>
    <x v="33"/>
    <n v="3"/>
    <x v="0"/>
    <x v="0"/>
    <x v="512"/>
    <x v="2"/>
    <x v="1"/>
    <x v="1"/>
  </r>
  <r>
    <x v="539"/>
    <s v="Melvin"/>
    <n v="7"/>
    <n v="25"/>
    <n v="2024"/>
    <d v="2024-07-25T00:00:00"/>
    <x v="379"/>
    <n v="11"/>
    <n v="21"/>
    <n v="2024"/>
    <d v="2024-11-21T00:00:00"/>
    <x v="15"/>
    <x v="2"/>
    <x v="2"/>
    <x v="239"/>
    <x v="6"/>
    <x v="2"/>
    <n v="2"/>
    <b v="1"/>
    <x v="401"/>
    <x v="44"/>
    <x v="5"/>
    <x v="1"/>
    <x v="0"/>
    <x v="55"/>
    <n v="3.6"/>
    <x v="0"/>
    <x v="0"/>
    <x v="56"/>
    <x v="2"/>
    <x v="0"/>
    <x v="1"/>
  </r>
  <r>
    <x v="540"/>
    <s v="Nicholas"/>
    <n v="7"/>
    <n v="20"/>
    <n v="2024"/>
    <d v="2024-07-20T00:00:00"/>
    <x v="337"/>
    <n v="11"/>
    <n v="21"/>
    <n v="2024"/>
    <d v="2024-11-21T00:00:00"/>
    <x v="15"/>
    <x v="1"/>
    <x v="1"/>
    <x v="128"/>
    <x v="5"/>
    <x v="3"/>
    <n v="4"/>
    <b v="1"/>
    <x v="360"/>
    <x v="181"/>
    <x v="3"/>
    <x v="3"/>
    <x v="5"/>
    <x v="70"/>
    <n v="3.2"/>
    <x v="0"/>
    <x v="0"/>
    <x v="513"/>
    <x v="3"/>
    <x v="2"/>
    <x v="3"/>
  </r>
  <r>
    <x v="541"/>
    <s v="Lisa"/>
    <n v="5"/>
    <n v="18"/>
    <n v="2024"/>
    <d v="2024-05-18T00:00:00"/>
    <x v="134"/>
    <n v="11"/>
    <n v="21"/>
    <n v="2024"/>
    <d v="2024-11-21T00:00:00"/>
    <x v="15"/>
    <x v="0"/>
    <x v="0"/>
    <x v="119"/>
    <x v="0"/>
    <x v="4"/>
    <n v="5"/>
    <b v="1"/>
    <x v="402"/>
    <x v="103"/>
    <x v="2"/>
    <x v="0"/>
    <x v="1"/>
    <x v="97"/>
    <n v="4.3"/>
    <x v="1"/>
    <x v="0"/>
    <x v="514"/>
    <x v="0"/>
    <x v="1"/>
    <x v="1"/>
  </r>
  <r>
    <x v="542"/>
    <s v="Dale"/>
    <n v="2"/>
    <n v="29"/>
    <n v="2024"/>
    <d v="2024-02-29T00:00:00"/>
    <x v="380"/>
    <n v="11"/>
    <n v="21"/>
    <n v="2024"/>
    <d v="2024-11-21T00:00:00"/>
    <x v="15"/>
    <x v="0"/>
    <x v="0"/>
    <x v="323"/>
    <x v="1"/>
    <x v="2"/>
    <n v="1"/>
    <b v="1"/>
    <x v="228"/>
    <x v="124"/>
    <x v="1"/>
    <x v="1"/>
    <x v="1"/>
    <x v="63"/>
    <n v="4.8"/>
    <x v="1"/>
    <x v="0"/>
    <x v="515"/>
    <x v="4"/>
    <x v="4"/>
    <x v="1"/>
  </r>
  <r>
    <x v="543"/>
    <s v="Wendy"/>
    <n v="2"/>
    <n v="28"/>
    <n v="2024"/>
    <d v="2024-02-28T00:00:00"/>
    <x v="43"/>
    <n v="11"/>
    <n v="21"/>
    <n v="2024"/>
    <d v="2024-11-21T00:00:00"/>
    <x v="15"/>
    <x v="0"/>
    <x v="0"/>
    <x v="324"/>
    <x v="1"/>
    <x v="2"/>
    <n v="2"/>
    <b v="1"/>
    <x v="403"/>
    <x v="97"/>
    <x v="6"/>
    <x v="1"/>
    <x v="5"/>
    <x v="1"/>
    <n v="5"/>
    <x v="1"/>
    <x v="0"/>
    <x v="516"/>
    <x v="3"/>
    <x v="4"/>
    <x v="3"/>
  </r>
  <r>
    <x v="544"/>
    <s v="Brian"/>
    <n v="2"/>
    <n v="27"/>
    <n v="2024"/>
    <d v="2024-02-27T00:00:00"/>
    <x v="137"/>
    <n v="11"/>
    <n v="21"/>
    <n v="2024"/>
    <d v="2024-11-21T00:00:00"/>
    <x v="15"/>
    <x v="0"/>
    <x v="0"/>
    <x v="325"/>
    <x v="1"/>
    <x v="4"/>
    <n v="4"/>
    <b v="1"/>
    <x v="404"/>
    <x v="142"/>
    <x v="5"/>
    <x v="1"/>
    <x v="3"/>
    <x v="4"/>
    <n v="4.9000000000000004"/>
    <x v="1"/>
    <x v="0"/>
    <x v="517"/>
    <x v="4"/>
    <x v="1"/>
    <x v="1"/>
  </r>
  <r>
    <x v="545"/>
    <s v="Jerry"/>
    <n v="2"/>
    <n v="20"/>
    <n v="2023"/>
    <d v="2023-02-20T00:00:00"/>
    <x v="381"/>
    <n v="11"/>
    <n v="21"/>
    <n v="2024"/>
    <d v="2024-11-21T00:00:00"/>
    <x v="15"/>
    <x v="2"/>
    <x v="2"/>
    <x v="192"/>
    <x v="6"/>
    <x v="3"/>
    <n v="4"/>
    <b v="1"/>
    <x v="125"/>
    <x v="146"/>
    <x v="1"/>
    <x v="0"/>
    <x v="1"/>
    <x v="73"/>
    <n v="3.8"/>
    <x v="1"/>
    <x v="0"/>
    <x v="518"/>
    <x v="4"/>
    <x v="3"/>
    <x v="3"/>
  </r>
  <r>
    <x v="546"/>
    <s v="Danielle"/>
    <n v="12"/>
    <n v="21"/>
    <n v="2022"/>
    <d v="2022-12-21T00:00:00"/>
    <x v="244"/>
    <n v="11"/>
    <n v="21"/>
    <n v="2024"/>
    <d v="2024-11-21T00:00:00"/>
    <x v="15"/>
    <x v="0"/>
    <x v="0"/>
    <x v="255"/>
    <x v="5"/>
    <x v="4"/>
    <n v="5"/>
    <b v="1"/>
    <x v="405"/>
    <x v="121"/>
    <x v="2"/>
    <x v="2"/>
    <x v="2"/>
    <x v="82"/>
    <n v="3"/>
    <x v="1"/>
    <x v="0"/>
    <x v="519"/>
    <x v="0"/>
    <x v="3"/>
    <x v="3"/>
  </r>
  <r>
    <x v="547"/>
    <s v="Travis"/>
    <n v="12"/>
    <n v="20"/>
    <n v="2023"/>
    <d v="2023-12-20T00:00:00"/>
    <x v="245"/>
    <n v="11"/>
    <n v="21"/>
    <n v="2024"/>
    <d v="2024-11-21T00:00:00"/>
    <x v="15"/>
    <x v="1"/>
    <x v="1"/>
    <x v="326"/>
    <x v="6"/>
    <x v="0"/>
    <n v="2"/>
    <b v="0"/>
    <x v="406"/>
    <x v="151"/>
    <x v="5"/>
    <x v="2"/>
    <x v="1"/>
    <x v="2"/>
    <n v="4.4000000000000004"/>
    <x v="0"/>
    <x v="0"/>
    <x v="520"/>
    <x v="4"/>
    <x v="2"/>
    <x v="1"/>
  </r>
  <r>
    <x v="548"/>
    <s v="Daniel"/>
    <n v="11"/>
    <n v="25"/>
    <n v="2024"/>
    <d v="2024-11-25T00:00:00"/>
    <x v="382"/>
    <n v="11"/>
    <n v="21"/>
    <n v="2024"/>
    <d v="2024-11-21T00:00:00"/>
    <x v="15"/>
    <x v="1"/>
    <x v="1"/>
    <x v="327"/>
    <x v="5"/>
    <x v="2"/>
    <n v="6"/>
    <b v="0"/>
    <x v="407"/>
    <x v="29"/>
    <x v="6"/>
    <x v="2"/>
    <x v="3"/>
    <x v="57"/>
    <n v="4.0999999999999996"/>
    <x v="0"/>
    <x v="0"/>
    <x v="521"/>
    <x v="3"/>
    <x v="0"/>
    <x v="3"/>
  </r>
  <r>
    <x v="549"/>
    <s v="Tanya"/>
    <n v="10"/>
    <n v="25"/>
    <n v="2024"/>
    <d v="2024-10-25T00:00:00"/>
    <x v="383"/>
    <n v="11"/>
    <n v="21"/>
    <n v="2024"/>
    <d v="2024-11-21T00:00:00"/>
    <x v="15"/>
    <x v="0"/>
    <x v="0"/>
    <x v="328"/>
    <x v="3"/>
    <x v="1"/>
    <n v="1"/>
    <b v="1"/>
    <x v="408"/>
    <x v="109"/>
    <x v="3"/>
    <x v="0"/>
    <x v="3"/>
    <x v="49"/>
    <n v="4"/>
    <x v="1"/>
    <x v="0"/>
    <x v="522"/>
    <x v="1"/>
    <x v="1"/>
    <x v="1"/>
  </r>
  <r>
    <x v="550"/>
    <s v="Todd"/>
    <d v="2024-12-03T00:00:00"/>
    <m/>
    <m/>
    <m/>
    <x v="384"/>
    <n v="11"/>
    <n v="21"/>
    <n v="2024"/>
    <d v="2024-11-21T00:00:00"/>
    <x v="15"/>
    <x v="1"/>
    <x v="1"/>
    <x v="238"/>
    <x v="1"/>
    <x v="0"/>
    <n v="6"/>
    <b v="1"/>
    <x v="409"/>
    <x v="50"/>
    <x v="4"/>
    <x v="1"/>
    <x v="3"/>
    <x v="13"/>
    <n v="4"/>
    <x v="0"/>
    <x v="0"/>
    <x v="523"/>
    <x v="1"/>
    <x v="3"/>
    <x v="1"/>
  </r>
  <r>
    <x v="551"/>
    <s v="Carol"/>
    <d v="2024-10-10T00:00:00"/>
    <m/>
    <m/>
    <m/>
    <x v="197"/>
    <n v="11"/>
    <n v="21"/>
    <n v="2024"/>
    <d v="2024-11-21T00:00:00"/>
    <x v="15"/>
    <x v="0"/>
    <x v="0"/>
    <x v="329"/>
    <x v="5"/>
    <x v="1"/>
    <n v="5"/>
    <b v="1"/>
    <x v="410"/>
    <x v="185"/>
    <x v="2"/>
    <x v="1"/>
    <x v="4"/>
    <x v="4"/>
    <n v="4.5"/>
    <x v="0"/>
    <x v="0"/>
    <x v="524"/>
    <x v="1"/>
    <x v="3"/>
    <x v="0"/>
  </r>
  <r>
    <x v="552"/>
    <s v="Tammy"/>
    <d v="2024-10-01T00:00:00"/>
    <m/>
    <m/>
    <m/>
    <x v="385"/>
    <n v="11"/>
    <n v="21"/>
    <n v="2024"/>
    <d v="2024-11-21T00:00:00"/>
    <x v="15"/>
    <x v="2"/>
    <x v="2"/>
    <x v="295"/>
    <x v="0"/>
    <x v="0"/>
    <n v="1"/>
    <b v="1"/>
    <x v="156"/>
    <x v="157"/>
    <x v="5"/>
    <x v="2"/>
    <x v="2"/>
    <x v="51"/>
    <n v="3.3"/>
    <x v="1"/>
    <x v="0"/>
    <x v="525"/>
    <x v="4"/>
    <x v="1"/>
    <x v="3"/>
  </r>
  <r>
    <x v="553"/>
    <s v="Bradley"/>
    <d v="2024-08-12T00:00:00"/>
    <m/>
    <m/>
    <m/>
    <x v="51"/>
    <n v="11"/>
    <n v="21"/>
    <n v="2024"/>
    <d v="2024-11-21T00:00:00"/>
    <x v="15"/>
    <x v="2"/>
    <x v="2"/>
    <x v="278"/>
    <x v="2"/>
    <x v="2"/>
    <n v="1"/>
    <b v="0"/>
    <x v="162"/>
    <x v="178"/>
    <x v="1"/>
    <x v="3"/>
    <x v="2"/>
    <x v="96"/>
    <n v="4.5"/>
    <x v="0"/>
    <x v="0"/>
    <x v="526"/>
    <x v="4"/>
    <x v="3"/>
    <x v="0"/>
  </r>
  <r>
    <x v="554"/>
    <s v="Bianca"/>
    <d v="2024-08-08T00:00:00"/>
    <m/>
    <m/>
    <m/>
    <x v="350"/>
    <n v="11"/>
    <n v="21"/>
    <n v="2024"/>
    <d v="2024-11-21T00:00:00"/>
    <x v="15"/>
    <x v="1"/>
    <x v="1"/>
    <x v="330"/>
    <x v="0"/>
    <x v="1"/>
    <n v="5"/>
    <b v="1"/>
    <x v="411"/>
    <x v="157"/>
    <x v="5"/>
    <x v="3"/>
    <x v="1"/>
    <x v="7"/>
    <n v="4.5999999999999996"/>
    <x v="0"/>
    <x v="0"/>
    <x v="527"/>
    <x v="3"/>
    <x v="4"/>
    <x v="3"/>
  </r>
  <r>
    <x v="555"/>
    <s v="Alicia"/>
    <d v="2024-07-04T00:00:00"/>
    <m/>
    <m/>
    <m/>
    <x v="386"/>
    <n v="11"/>
    <n v="21"/>
    <n v="2024"/>
    <d v="2024-11-21T00:00:00"/>
    <x v="15"/>
    <x v="0"/>
    <x v="0"/>
    <x v="59"/>
    <x v="3"/>
    <x v="4"/>
    <n v="2"/>
    <b v="1"/>
    <x v="412"/>
    <x v="2"/>
    <x v="2"/>
    <x v="2"/>
    <x v="5"/>
    <x v="53"/>
    <n v="5"/>
    <x v="0"/>
    <x v="0"/>
    <x v="528"/>
    <x v="3"/>
    <x v="0"/>
    <x v="2"/>
  </r>
  <r>
    <x v="556"/>
    <s v="Scott"/>
    <d v="2024-05-09T00:00:00"/>
    <m/>
    <m/>
    <m/>
    <x v="387"/>
    <n v="11"/>
    <n v="21"/>
    <n v="2024"/>
    <d v="2024-11-21T00:00:00"/>
    <x v="15"/>
    <x v="1"/>
    <x v="1"/>
    <x v="247"/>
    <x v="2"/>
    <x v="0"/>
    <n v="6"/>
    <b v="0"/>
    <x v="413"/>
    <x v="46"/>
    <x v="3"/>
    <x v="0"/>
    <x v="1"/>
    <x v="100"/>
    <n v="4.3"/>
    <x v="0"/>
    <x v="0"/>
    <x v="529"/>
    <x v="1"/>
    <x v="0"/>
    <x v="2"/>
  </r>
  <r>
    <x v="557"/>
    <s v="Julia"/>
    <d v="2024-03-10T00:00:00"/>
    <m/>
    <m/>
    <m/>
    <x v="175"/>
    <n v="11"/>
    <n v="21"/>
    <n v="2024"/>
    <d v="2024-11-21T00:00:00"/>
    <x v="15"/>
    <x v="1"/>
    <x v="1"/>
    <x v="129"/>
    <x v="0"/>
    <x v="1"/>
    <n v="2"/>
    <b v="0"/>
    <x v="414"/>
    <x v="4"/>
    <x v="3"/>
    <x v="1"/>
    <x v="1"/>
    <x v="77"/>
    <n v="3.1"/>
    <x v="1"/>
    <x v="0"/>
    <x v="530"/>
    <x v="4"/>
    <x v="4"/>
    <x v="3"/>
  </r>
  <r>
    <x v="558"/>
    <s v="Amy"/>
    <d v="2024-01-01T00:00:00"/>
    <m/>
    <m/>
    <m/>
    <x v="57"/>
    <n v="11"/>
    <n v="21"/>
    <n v="2024"/>
    <d v="2024-11-21T00:00:00"/>
    <x v="15"/>
    <x v="2"/>
    <x v="2"/>
    <x v="11"/>
    <x v="4"/>
    <x v="2"/>
    <n v="5"/>
    <b v="1"/>
    <x v="415"/>
    <x v="1"/>
    <x v="2"/>
    <x v="2"/>
    <x v="5"/>
    <x v="75"/>
    <n v="4.7"/>
    <x v="1"/>
    <x v="0"/>
    <x v="531"/>
    <x v="4"/>
    <x v="1"/>
    <x v="2"/>
  </r>
  <r>
    <x v="559"/>
    <s v="Mark"/>
    <d v="2023-12-08T00:00:00"/>
    <m/>
    <m/>
    <m/>
    <x v="388"/>
    <n v="11"/>
    <n v="21"/>
    <n v="2024"/>
    <d v="2024-11-21T00:00:00"/>
    <x v="15"/>
    <x v="0"/>
    <x v="0"/>
    <x v="331"/>
    <x v="5"/>
    <x v="3"/>
    <n v="2"/>
    <b v="0"/>
    <x v="416"/>
    <x v="20"/>
    <x v="1"/>
    <x v="3"/>
    <x v="2"/>
    <x v="28"/>
    <n v="4.2"/>
    <x v="0"/>
    <x v="0"/>
    <x v="532"/>
    <x v="3"/>
    <x v="2"/>
    <x v="0"/>
  </r>
  <r>
    <x v="560"/>
    <s v="James"/>
    <d v="2023-11-06T00:00:00"/>
    <m/>
    <m/>
    <m/>
    <x v="85"/>
    <n v="11"/>
    <n v="21"/>
    <n v="2024"/>
    <d v="2024-11-21T00:00:00"/>
    <x v="15"/>
    <x v="1"/>
    <x v="1"/>
    <x v="83"/>
    <x v="0"/>
    <x v="0"/>
    <n v="5"/>
    <b v="0"/>
    <x v="417"/>
    <x v="102"/>
    <x v="6"/>
    <x v="0"/>
    <x v="2"/>
    <x v="90"/>
    <n v="4.9000000000000004"/>
    <x v="0"/>
    <x v="0"/>
    <x v="533"/>
    <x v="0"/>
    <x v="2"/>
    <x v="2"/>
  </r>
  <r>
    <x v="561"/>
    <s v="Phyllis"/>
    <d v="2023-11-01T00:00:00"/>
    <m/>
    <m/>
    <m/>
    <x v="199"/>
    <n v="11"/>
    <n v="21"/>
    <n v="2024"/>
    <d v="2024-11-21T00:00:00"/>
    <x v="15"/>
    <x v="2"/>
    <x v="2"/>
    <x v="67"/>
    <x v="1"/>
    <x v="2"/>
    <n v="4"/>
    <b v="0"/>
    <x v="418"/>
    <x v="18"/>
    <x v="2"/>
    <x v="1"/>
    <x v="3"/>
    <x v="75"/>
    <n v="4.5"/>
    <x v="0"/>
    <x v="0"/>
    <x v="534"/>
    <x v="2"/>
    <x v="4"/>
    <x v="1"/>
  </r>
  <r>
    <x v="562"/>
    <s v="Samuel"/>
    <d v="2023-10-02T00:00:00"/>
    <m/>
    <m/>
    <m/>
    <x v="235"/>
    <n v="11"/>
    <n v="21"/>
    <n v="2024"/>
    <d v="2024-11-21T00:00:00"/>
    <x v="15"/>
    <x v="1"/>
    <x v="1"/>
    <x v="332"/>
    <x v="1"/>
    <x v="2"/>
    <n v="1"/>
    <b v="1"/>
    <x v="54"/>
    <x v="116"/>
    <x v="6"/>
    <x v="2"/>
    <x v="4"/>
    <x v="72"/>
    <n v="4.3"/>
    <x v="1"/>
    <x v="0"/>
    <x v="517"/>
    <x v="2"/>
    <x v="3"/>
    <x v="1"/>
  </r>
  <r>
    <x v="563"/>
    <s v="Mary"/>
    <d v="2023-08-02T00:00:00"/>
    <m/>
    <m/>
    <m/>
    <x v="374"/>
    <n v="11"/>
    <n v="21"/>
    <n v="2024"/>
    <d v="2024-11-21T00:00:00"/>
    <x v="15"/>
    <x v="0"/>
    <x v="0"/>
    <x v="333"/>
    <x v="6"/>
    <x v="2"/>
    <n v="6"/>
    <b v="0"/>
    <x v="419"/>
    <x v="186"/>
    <x v="6"/>
    <x v="3"/>
    <x v="4"/>
    <x v="96"/>
    <n v="3.1"/>
    <x v="0"/>
    <x v="0"/>
    <x v="535"/>
    <x v="2"/>
    <x v="1"/>
    <x v="3"/>
  </r>
  <r>
    <x v="564"/>
    <s v="Katie"/>
    <d v="2023-03-11T00:00:00"/>
    <m/>
    <m/>
    <m/>
    <x v="356"/>
    <n v="11"/>
    <n v="21"/>
    <n v="2024"/>
    <d v="2024-11-21T00:00:00"/>
    <x v="15"/>
    <x v="0"/>
    <x v="0"/>
    <x v="36"/>
    <x v="0"/>
    <x v="3"/>
    <n v="1"/>
    <b v="0"/>
    <x v="3"/>
    <x v="69"/>
    <x v="6"/>
    <x v="0"/>
    <x v="1"/>
    <x v="88"/>
    <n v="4.8"/>
    <x v="0"/>
    <x v="0"/>
    <x v="497"/>
    <x v="3"/>
    <x v="0"/>
    <x v="3"/>
  </r>
  <r>
    <x v="565"/>
    <s v="Derek"/>
    <d v="2023-03-06T00:00:00"/>
    <m/>
    <m/>
    <m/>
    <x v="389"/>
    <n v="11"/>
    <n v="21"/>
    <n v="2024"/>
    <d v="2024-11-21T00:00:00"/>
    <x v="15"/>
    <x v="1"/>
    <x v="1"/>
    <x v="86"/>
    <x v="1"/>
    <x v="1"/>
    <n v="2"/>
    <b v="1"/>
    <x v="420"/>
    <x v="39"/>
    <x v="5"/>
    <x v="1"/>
    <x v="0"/>
    <x v="55"/>
    <n v="4.5"/>
    <x v="1"/>
    <x v="0"/>
    <x v="536"/>
    <x v="3"/>
    <x v="0"/>
    <x v="2"/>
  </r>
  <r>
    <x v="566"/>
    <s v="James"/>
    <d v="2023-02-12T00:00:00"/>
    <m/>
    <m/>
    <m/>
    <x v="149"/>
    <n v="11"/>
    <n v="21"/>
    <n v="2024"/>
    <d v="2024-11-21T00:00:00"/>
    <x v="15"/>
    <x v="1"/>
    <x v="1"/>
    <x v="334"/>
    <x v="2"/>
    <x v="1"/>
    <n v="2"/>
    <b v="1"/>
    <x v="421"/>
    <x v="166"/>
    <x v="0"/>
    <x v="1"/>
    <x v="1"/>
    <x v="12"/>
    <n v="4.9000000000000004"/>
    <x v="1"/>
    <x v="0"/>
    <x v="537"/>
    <x v="2"/>
    <x v="0"/>
    <x v="3"/>
  </r>
  <r>
    <x v="567"/>
    <s v="Alvin"/>
    <n v="7"/>
    <n v="22"/>
    <n v="2023"/>
    <d v="2023-07-22T00:00:00"/>
    <x v="390"/>
    <n v="11"/>
    <n v="20"/>
    <n v="2024"/>
    <d v="2024-11-20T00:00:00"/>
    <x v="16"/>
    <x v="1"/>
    <x v="1"/>
    <x v="334"/>
    <x v="0"/>
    <x v="3"/>
    <n v="5"/>
    <b v="0"/>
    <x v="77"/>
    <x v="109"/>
    <x v="0"/>
    <x v="3"/>
    <x v="2"/>
    <x v="83"/>
    <n v="4.7"/>
    <x v="1"/>
    <x v="0"/>
    <x v="538"/>
    <x v="0"/>
    <x v="4"/>
    <x v="3"/>
  </r>
  <r>
    <x v="568"/>
    <s v="Christopher"/>
    <n v="7"/>
    <n v="17"/>
    <n v="2024"/>
    <d v="2024-07-17T00:00:00"/>
    <x v="34"/>
    <n v="11"/>
    <n v="20"/>
    <n v="2024"/>
    <d v="2024-11-20T00:00:00"/>
    <x v="16"/>
    <x v="1"/>
    <x v="1"/>
    <x v="185"/>
    <x v="1"/>
    <x v="2"/>
    <n v="1"/>
    <b v="0"/>
    <x v="385"/>
    <x v="137"/>
    <x v="6"/>
    <x v="3"/>
    <x v="1"/>
    <x v="76"/>
    <n v="4.2"/>
    <x v="1"/>
    <x v="0"/>
    <x v="539"/>
    <x v="4"/>
    <x v="2"/>
    <x v="3"/>
  </r>
  <r>
    <x v="569"/>
    <s v="Desiree"/>
    <n v="6"/>
    <n v="24"/>
    <n v="2024"/>
    <d v="2024-06-24T00:00:00"/>
    <x v="68"/>
    <n v="11"/>
    <n v="20"/>
    <n v="2024"/>
    <d v="2024-11-20T00:00:00"/>
    <x v="16"/>
    <x v="2"/>
    <x v="2"/>
    <x v="8"/>
    <x v="1"/>
    <x v="1"/>
    <n v="4"/>
    <b v="0"/>
    <x v="357"/>
    <x v="49"/>
    <x v="4"/>
    <x v="3"/>
    <x v="3"/>
    <x v="38"/>
    <n v="4.0999999999999996"/>
    <x v="1"/>
    <x v="0"/>
    <x v="540"/>
    <x v="4"/>
    <x v="1"/>
    <x v="3"/>
  </r>
  <r>
    <x v="570"/>
    <s v="Patricia"/>
    <n v="6"/>
    <n v="13"/>
    <n v="2024"/>
    <d v="2024-06-13T00:00:00"/>
    <x v="339"/>
    <n v="11"/>
    <n v="20"/>
    <n v="2024"/>
    <d v="2024-11-20T00:00:00"/>
    <x v="16"/>
    <x v="1"/>
    <x v="1"/>
    <x v="309"/>
    <x v="2"/>
    <x v="2"/>
    <n v="6"/>
    <b v="0"/>
    <x v="422"/>
    <x v="42"/>
    <x v="5"/>
    <x v="1"/>
    <x v="2"/>
    <x v="71"/>
    <n v="4.8"/>
    <x v="0"/>
    <x v="0"/>
    <x v="541"/>
    <x v="3"/>
    <x v="0"/>
    <x v="1"/>
  </r>
  <r>
    <x v="571"/>
    <s v="Stephanie"/>
    <n v="5"/>
    <n v="31"/>
    <n v="2023"/>
    <d v="2023-05-31T00:00:00"/>
    <x v="391"/>
    <n v="11"/>
    <n v="20"/>
    <n v="2024"/>
    <d v="2024-11-20T00:00:00"/>
    <x v="16"/>
    <x v="0"/>
    <x v="0"/>
    <x v="335"/>
    <x v="5"/>
    <x v="4"/>
    <n v="1"/>
    <b v="0"/>
    <x v="423"/>
    <x v="47"/>
    <x v="4"/>
    <x v="2"/>
    <x v="3"/>
    <x v="3"/>
    <n v="3.9"/>
    <x v="1"/>
    <x v="0"/>
    <x v="542"/>
    <x v="3"/>
    <x v="4"/>
    <x v="0"/>
  </r>
  <r>
    <x v="572"/>
    <s v="Peter"/>
    <n v="5"/>
    <n v="18"/>
    <n v="2024"/>
    <d v="2024-05-18T00:00:00"/>
    <x v="134"/>
    <n v="11"/>
    <n v="20"/>
    <n v="2024"/>
    <d v="2024-11-20T00:00:00"/>
    <x v="16"/>
    <x v="2"/>
    <x v="2"/>
    <x v="295"/>
    <x v="2"/>
    <x v="0"/>
    <n v="5"/>
    <b v="0"/>
    <x v="424"/>
    <x v="125"/>
    <x v="0"/>
    <x v="1"/>
    <x v="5"/>
    <x v="96"/>
    <n v="4.3"/>
    <x v="0"/>
    <x v="0"/>
    <x v="543"/>
    <x v="3"/>
    <x v="1"/>
    <x v="1"/>
  </r>
  <r>
    <x v="573"/>
    <s v="Margaret"/>
    <n v="4"/>
    <n v="24"/>
    <n v="2023"/>
    <d v="2023-04-24T00:00:00"/>
    <x v="243"/>
    <n v="11"/>
    <n v="20"/>
    <n v="2024"/>
    <d v="2024-11-20T00:00:00"/>
    <x v="16"/>
    <x v="1"/>
    <x v="1"/>
    <x v="10"/>
    <x v="4"/>
    <x v="1"/>
    <n v="3"/>
    <b v="0"/>
    <x v="425"/>
    <x v="136"/>
    <x v="6"/>
    <x v="2"/>
    <x v="1"/>
    <x v="90"/>
    <n v="3.4"/>
    <x v="0"/>
    <x v="0"/>
    <x v="544"/>
    <x v="2"/>
    <x v="3"/>
    <x v="0"/>
  </r>
  <r>
    <x v="574"/>
    <s v="Christopher"/>
    <n v="4"/>
    <n v="22"/>
    <n v="2023"/>
    <d v="2023-04-22T00:00:00"/>
    <x v="392"/>
    <n v="11"/>
    <n v="20"/>
    <n v="2024"/>
    <d v="2024-11-20T00:00:00"/>
    <x v="16"/>
    <x v="0"/>
    <x v="0"/>
    <x v="12"/>
    <x v="5"/>
    <x v="3"/>
    <n v="4"/>
    <b v="1"/>
    <x v="42"/>
    <x v="135"/>
    <x v="6"/>
    <x v="1"/>
    <x v="0"/>
    <x v="19"/>
    <n v="4.3"/>
    <x v="1"/>
    <x v="0"/>
    <x v="545"/>
    <x v="0"/>
    <x v="1"/>
    <x v="0"/>
  </r>
  <r>
    <x v="575"/>
    <s v="Gail"/>
    <n v="4"/>
    <n v="17"/>
    <n v="2023"/>
    <d v="2023-04-17T00:00:00"/>
    <x v="38"/>
    <n v="11"/>
    <n v="20"/>
    <n v="2024"/>
    <d v="2024-11-20T00:00:00"/>
    <x v="16"/>
    <x v="2"/>
    <x v="2"/>
    <x v="118"/>
    <x v="5"/>
    <x v="0"/>
    <n v="1"/>
    <b v="0"/>
    <x v="426"/>
    <x v="58"/>
    <x v="4"/>
    <x v="0"/>
    <x v="1"/>
    <x v="4"/>
    <n v="4.4000000000000004"/>
    <x v="0"/>
    <x v="0"/>
    <x v="546"/>
    <x v="1"/>
    <x v="2"/>
    <x v="2"/>
  </r>
  <r>
    <x v="576"/>
    <s v="Jesus"/>
    <n v="3"/>
    <n v="23"/>
    <n v="2024"/>
    <d v="2024-03-23T00:00:00"/>
    <x v="74"/>
    <n v="11"/>
    <n v="20"/>
    <n v="2024"/>
    <d v="2024-11-20T00:00:00"/>
    <x v="16"/>
    <x v="0"/>
    <x v="0"/>
    <x v="336"/>
    <x v="2"/>
    <x v="4"/>
    <n v="6"/>
    <b v="0"/>
    <x v="427"/>
    <x v="101"/>
    <x v="5"/>
    <x v="3"/>
    <x v="4"/>
    <x v="57"/>
    <n v="3.3"/>
    <x v="0"/>
    <x v="0"/>
    <x v="547"/>
    <x v="3"/>
    <x v="0"/>
    <x v="2"/>
  </r>
  <r>
    <x v="577"/>
    <s v="Jeremy"/>
    <n v="3"/>
    <n v="19"/>
    <n v="2023"/>
    <d v="2023-03-19T00:00:00"/>
    <x v="75"/>
    <n v="11"/>
    <n v="20"/>
    <n v="2024"/>
    <d v="2024-11-20T00:00:00"/>
    <x v="16"/>
    <x v="2"/>
    <x v="2"/>
    <x v="314"/>
    <x v="5"/>
    <x v="3"/>
    <n v="1"/>
    <b v="1"/>
    <x v="428"/>
    <x v="112"/>
    <x v="2"/>
    <x v="3"/>
    <x v="2"/>
    <x v="87"/>
    <n v="3.3"/>
    <x v="1"/>
    <x v="0"/>
    <x v="548"/>
    <x v="3"/>
    <x v="3"/>
    <x v="1"/>
  </r>
  <r>
    <x v="578"/>
    <s v="Richard"/>
    <n v="2"/>
    <n v="20"/>
    <n v="2024"/>
    <d v="2024-02-20T00:00:00"/>
    <x v="138"/>
    <n v="11"/>
    <n v="20"/>
    <n v="2024"/>
    <d v="2024-11-20T00:00:00"/>
    <x v="16"/>
    <x v="2"/>
    <x v="2"/>
    <x v="29"/>
    <x v="1"/>
    <x v="0"/>
    <n v="3"/>
    <b v="0"/>
    <x v="429"/>
    <x v="33"/>
    <x v="6"/>
    <x v="3"/>
    <x v="3"/>
    <x v="13"/>
    <n v="3.8"/>
    <x v="1"/>
    <x v="0"/>
    <x v="549"/>
    <x v="3"/>
    <x v="4"/>
    <x v="1"/>
  </r>
  <r>
    <x v="579"/>
    <s v="Erin"/>
    <n v="2"/>
    <n v="19"/>
    <n v="2023"/>
    <d v="2023-02-19T00:00:00"/>
    <x v="10"/>
    <n v="11"/>
    <n v="20"/>
    <n v="2024"/>
    <d v="2024-11-20T00:00:00"/>
    <x v="16"/>
    <x v="2"/>
    <x v="2"/>
    <x v="336"/>
    <x v="6"/>
    <x v="1"/>
    <n v="4"/>
    <b v="0"/>
    <x v="354"/>
    <x v="15"/>
    <x v="2"/>
    <x v="2"/>
    <x v="2"/>
    <x v="5"/>
    <n v="3.5"/>
    <x v="1"/>
    <x v="0"/>
    <x v="550"/>
    <x v="4"/>
    <x v="0"/>
    <x v="2"/>
  </r>
  <r>
    <x v="580"/>
    <s v="Jose"/>
    <n v="12"/>
    <n v="16"/>
    <n v="2023"/>
    <d v="2023-12-16T00:00:00"/>
    <x v="393"/>
    <n v="11"/>
    <n v="20"/>
    <n v="2024"/>
    <d v="2024-11-20T00:00:00"/>
    <x v="16"/>
    <x v="2"/>
    <x v="2"/>
    <x v="241"/>
    <x v="2"/>
    <x v="2"/>
    <n v="1"/>
    <b v="1"/>
    <x v="28"/>
    <x v="158"/>
    <x v="0"/>
    <x v="2"/>
    <x v="3"/>
    <x v="72"/>
    <n v="4.5"/>
    <x v="0"/>
    <x v="0"/>
    <x v="551"/>
    <x v="3"/>
    <x v="2"/>
    <x v="0"/>
  </r>
  <r>
    <x v="581"/>
    <s v="Jacob"/>
    <n v="10"/>
    <n v="28"/>
    <n v="2023"/>
    <d v="2023-10-28T00:00:00"/>
    <x v="15"/>
    <n v="11"/>
    <n v="20"/>
    <n v="2024"/>
    <d v="2024-11-20T00:00:00"/>
    <x v="16"/>
    <x v="0"/>
    <x v="0"/>
    <x v="325"/>
    <x v="0"/>
    <x v="2"/>
    <n v="2"/>
    <b v="1"/>
    <x v="388"/>
    <x v="19"/>
    <x v="1"/>
    <x v="3"/>
    <x v="2"/>
    <x v="48"/>
    <n v="3.5"/>
    <x v="1"/>
    <x v="0"/>
    <x v="552"/>
    <x v="4"/>
    <x v="2"/>
    <x v="1"/>
  </r>
  <r>
    <x v="582"/>
    <s v="Angela"/>
    <n v="10"/>
    <n v="27"/>
    <n v="2024"/>
    <d v="2024-10-27T00:00:00"/>
    <x v="394"/>
    <n v="11"/>
    <n v="20"/>
    <n v="2024"/>
    <d v="2024-11-20T00:00:00"/>
    <x v="16"/>
    <x v="2"/>
    <x v="2"/>
    <x v="312"/>
    <x v="2"/>
    <x v="1"/>
    <n v="5"/>
    <b v="1"/>
    <x v="329"/>
    <x v="80"/>
    <x v="2"/>
    <x v="3"/>
    <x v="3"/>
    <x v="83"/>
    <n v="4.3"/>
    <x v="0"/>
    <x v="0"/>
    <x v="553"/>
    <x v="3"/>
    <x v="0"/>
    <x v="0"/>
  </r>
  <r>
    <x v="583"/>
    <s v="Sydney"/>
    <n v="10"/>
    <n v="26"/>
    <n v="2023"/>
    <d v="2023-10-26T00:00:00"/>
    <x v="395"/>
    <n v="11"/>
    <n v="20"/>
    <n v="2024"/>
    <d v="2024-11-20T00:00:00"/>
    <x v="16"/>
    <x v="1"/>
    <x v="1"/>
    <x v="48"/>
    <x v="0"/>
    <x v="0"/>
    <n v="3"/>
    <b v="1"/>
    <x v="430"/>
    <x v="181"/>
    <x v="3"/>
    <x v="0"/>
    <x v="1"/>
    <x v="50"/>
    <n v="4.5"/>
    <x v="0"/>
    <x v="0"/>
    <x v="554"/>
    <x v="1"/>
    <x v="1"/>
    <x v="3"/>
  </r>
  <r>
    <x v="584"/>
    <s v="Susan"/>
    <n v="10"/>
    <n v="22"/>
    <n v="2023"/>
    <d v="2023-10-22T00:00:00"/>
    <x v="396"/>
    <n v="11"/>
    <n v="20"/>
    <n v="2024"/>
    <d v="2024-11-20T00:00:00"/>
    <x v="16"/>
    <x v="1"/>
    <x v="1"/>
    <x v="294"/>
    <x v="1"/>
    <x v="1"/>
    <n v="4"/>
    <b v="0"/>
    <x v="140"/>
    <x v="176"/>
    <x v="5"/>
    <x v="3"/>
    <x v="3"/>
    <x v="49"/>
    <n v="4.2"/>
    <x v="0"/>
    <x v="0"/>
    <x v="555"/>
    <x v="2"/>
    <x v="2"/>
    <x v="0"/>
  </r>
  <r>
    <x v="585"/>
    <s v="Dana"/>
    <n v="10"/>
    <n v="13"/>
    <n v="2024"/>
    <d v="2024-10-13T00:00:00"/>
    <x v="397"/>
    <n v="11"/>
    <n v="20"/>
    <n v="2024"/>
    <d v="2024-11-20T00:00:00"/>
    <x v="16"/>
    <x v="2"/>
    <x v="2"/>
    <x v="337"/>
    <x v="0"/>
    <x v="2"/>
    <n v="6"/>
    <b v="0"/>
    <x v="431"/>
    <x v="24"/>
    <x v="2"/>
    <x v="0"/>
    <x v="0"/>
    <x v="27"/>
    <n v="3.3"/>
    <x v="0"/>
    <x v="0"/>
    <x v="556"/>
    <x v="2"/>
    <x v="3"/>
    <x v="3"/>
  </r>
  <r>
    <x v="586"/>
    <s v="Dustin"/>
    <n v="1"/>
    <n v="23"/>
    <n v="2023"/>
    <d v="2023-01-23T00:00:00"/>
    <x v="398"/>
    <n v="11"/>
    <n v="20"/>
    <n v="2024"/>
    <d v="2024-11-20T00:00:00"/>
    <x v="16"/>
    <x v="2"/>
    <x v="2"/>
    <x v="3"/>
    <x v="5"/>
    <x v="2"/>
    <n v="6"/>
    <b v="1"/>
    <x v="384"/>
    <x v="17"/>
    <x v="3"/>
    <x v="0"/>
    <x v="3"/>
    <x v="94"/>
    <n v="4"/>
    <x v="0"/>
    <x v="0"/>
    <x v="557"/>
    <x v="0"/>
    <x v="4"/>
    <x v="3"/>
  </r>
  <r>
    <x v="587"/>
    <s v="Kayla"/>
    <n v="1"/>
    <n v="19"/>
    <n v="2023"/>
    <d v="2023-01-19T00:00:00"/>
    <x v="310"/>
    <n v="11"/>
    <n v="20"/>
    <n v="2024"/>
    <d v="2024-11-20T00:00:00"/>
    <x v="16"/>
    <x v="2"/>
    <x v="2"/>
    <x v="178"/>
    <x v="2"/>
    <x v="4"/>
    <n v="1"/>
    <b v="1"/>
    <x v="432"/>
    <x v="29"/>
    <x v="5"/>
    <x v="2"/>
    <x v="4"/>
    <x v="10"/>
    <n v="4.7"/>
    <x v="1"/>
    <x v="0"/>
    <x v="558"/>
    <x v="2"/>
    <x v="4"/>
    <x v="1"/>
  </r>
  <r>
    <x v="588"/>
    <s v="Leah"/>
    <n v="1"/>
    <n v="18"/>
    <n v="2023"/>
    <d v="2023-01-18T00:00:00"/>
    <x v="399"/>
    <n v="11"/>
    <n v="20"/>
    <n v="2024"/>
    <d v="2024-11-20T00:00:00"/>
    <x v="16"/>
    <x v="2"/>
    <x v="2"/>
    <x v="251"/>
    <x v="5"/>
    <x v="3"/>
    <n v="2"/>
    <b v="1"/>
    <x v="433"/>
    <x v="56"/>
    <x v="4"/>
    <x v="1"/>
    <x v="4"/>
    <x v="29"/>
    <n v="4.3"/>
    <x v="1"/>
    <x v="0"/>
    <x v="559"/>
    <x v="0"/>
    <x v="2"/>
    <x v="3"/>
  </r>
  <r>
    <x v="589"/>
    <s v="Matthew"/>
    <d v="2024-09-03T00:00:00"/>
    <m/>
    <m/>
    <m/>
    <x v="400"/>
    <n v="11"/>
    <n v="20"/>
    <n v="2024"/>
    <d v="2024-11-20T00:00:00"/>
    <x v="16"/>
    <x v="2"/>
    <x v="2"/>
    <x v="114"/>
    <x v="4"/>
    <x v="2"/>
    <n v="3"/>
    <b v="1"/>
    <x v="188"/>
    <x v="138"/>
    <x v="5"/>
    <x v="2"/>
    <x v="4"/>
    <x v="50"/>
    <n v="3.3"/>
    <x v="0"/>
    <x v="0"/>
    <x v="560"/>
    <x v="3"/>
    <x v="0"/>
    <x v="3"/>
  </r>
  <r>
    <x v="590"/>
    <s v="Ariel"/>
    <d v="2024-02-07T00:00:00"/>
    <m/>
    <m/>
    <m/>
    <x v="401"/>
    <n v="11"/>
    <n v="20"/>
    <n v="2024"/>
    <d v="2024-11-20T00:00:00"/>
    <x v="16"/>
    <x v="0"/>
    <x v="0"/>
    <x v="227"/>
    <x v="4"/>
    <x v="2"/>
    <n v="5"/>
    <b v="0"/>
    <x v="434"/>
    <x v="122"/>
    <x v="0"/>
    <x v="2"/>
    <x v="5"/>
    <x v="66"/>
    <n v="3.3"/>
    <x v="0"/>
    <x v="0"/>
    <x v="561"/>
    <x v="2"/>
    <x v="2"/>
    <x v="3"/>
  </r>
  <r>
    <x v="591"/>
    <s v="Jonathon"/>
    <d v="2024-02-04T00:00:00"/>
    <m/>
    <m/>
    <m/>
    <x v="402"/>
    <n v="11"/>
    <n v="20"/>
    <n v="2024"/>
    <d v="2024-11-20T00:00:00"/>
    <x v="16"/>
    <x v="2"/>
    <x v="2"/>
    <x v="50"/>
    <x v="2"/>
    <x v="3"/>
    <n v="6"/>
    <b v="1"/>
    <x v="180"/>
    <x v="151"/>
    <x v="0"/>
    <x v="2"/>
    <x v="3"/>
    <x v="51"/>
    <n v="3"/>
    <x v="0"/>
    <x v="0"/>
    <x v="562"/>
    <x v="1"/>
    <x v="4"/>
    <x v="0"/>
  </r>
  <r>
    <x v="592"/>
    <s v="Frances"/>
    <d v="2024-02-03T00:00:00"/>
    <m/>
    <m/>
    <m/>
    <x v="403"/>
    <n v="11"/>
    <n v="20"/>
    <n v="2024"/>
    <d v="2024-11-20T00:00:00"/>
    <x v="16"/>
    <x v="1"/>
    <x v="1"/>
    <x v="205"/>
    <x v="5"/>
    <x v="2"/>
    <n v="6"/>
    <b v="1"/>
    <x v="339"/>
    <x v="3"/>
    <x v="1"/>
    <x v="0"/>
    <x v="0"/>
    <x v="33"/>
    <n v="3"/>
    <x v="1"/>
    <x v="0"/>
    <x v="563"/>
    <x v="0"/>
    <x v="4"/>
    <x v="0"/>
  </r>
  <r>
    <x v="593"/>
    <s v="Erika"/>
    <d v="2023-11-01T00:00:00"/>
    <m/>
    <m/>
    <m/>
    <x v="199"/>
    <n v="11"/>
    <n v="20"/>
    <n v="2024"/>
    <d v="2024-11-20T00:00:00"/>
    <x v="16"/>
    <x v="0"/>
    <x v="0"/>
    <x v="338"/>
    <x v="4"/>
    <x v="3"/>
    <n v="3"/>
    <b v="0"/>
    <x v="435"/>
    <x v="55"/>
    <x v="4"/>
    <x v="1"/>
    <x v="5"/>
    <x v="5"/>
    <n v="4.5999999999999996"/>
    <x v="0"/>
    <x v="0"/>
    <x v="564"/>
    <x v="1"/>
    <x v="2"/>
    <x v="0"/>
  </r>
  <r>
    <x v="594"/>
    <s v="Sarah"/>
    <d v="2023-08-06T00:00:00"/>
    <m/>
    <m/>
    <m/>
    <x v="23"/>
    <n v="11"/>
    <n v="20"/>
    <n v="2024"/>
    <d v="2024-11-20T00:00:00"/>
    <x v="16"/>
    <x v="0"/>
    <x v="0"/>
    <x v="188"/>
    <x v="2"/>
    <x v="3"/>
    <n v="6"/>
    <b v="0"/>
    <x v="354"/>
    <x v="118"/>
    <x v="5"/>
    <x v="3"/>
    <x v="2"/>
    <x v="73"/>
    <n v="3.7"/>
    <x v="0"/>
    <x v="0"/>
    <x v="358"/>
    <x v="4"/>
    <x v="3"/>
    <x v="1"/>
  </r>
  <r>
    <x v="595"/>
    <s v="Michael"/>
    <d v="2023-04-08T00:00:00"/>
    <m/>
    <m/>
    <m/>
    <x v="283"/>
    <n v="11"/>
    <n v="20"/>
    <n v="2024"/>
    <d v="2024-11-20T00:00:00"/>
    <x v="16"/>
    <x v="1"/>
    <x v="1"/>
    <x v="339"/>
    <x v="4"/>
    <x v="1"/>
    <n v="5"/>
    <b v="1"/>
    <x v="154"/>
    <x v="106"/>
    <x v="1"/>
    <x v="3"/>
    <x v="4"/>
    <x v="54"/>
    <n v="3.6"/>
    <x v="0"/>
    <x v="0"/>
    <x v="565"/>
    <x v="3"/>
    <x v="3"/>
    <x v="0"/>
  </r>
  <r>
    <x v="596"/>
    <s v="Sylvia"/>
    <d v="2023-04-04T00:00:00"/>
    <m/>
    <m/>
    <m/>
    <x v="148"/>
    <n v="11"/>
    <n v="20"/>
    <n v="2024"/>
    <d v="2024-11-20T00:00:00"/>
    <x v="16"/>
    <x v="0"/>
    <x v="0"/>
    <x v="318"/>
    <x v="4"/>
    <x v="3"/>
    <n v="3"/>
    <b v="1"/>
    <x v="237"/>
    <x v="141"/>
    <x v="0"/>
    <x v="1"/>
    <x v="1"/>
    <x v="99"/>
    <n v="3.4"/>
    <x v="1"/>
    <x v="0"/>
    <x v="566"/>
    <x v="2"/>
    <x v="2"/>
    <x v="0"/>
  </r>
  <r>
    <x v="597"/>
    <s v="Natalie"/>
    <d v="2023-01-06T00:00:00"/>
    <m/>
    <m/>
    <m/>
    <x v="300"/>
    <n v="11"/>
    <n v="20"/>
    <n v="2024"/>
    <d v="2024-11-20T00:00:00"/>
    <x v="16"/>
    <x v="1"/>
    <x v="1"/>
    <x v="340"/>
    <x v="5"/>
    <x v="2"/>
    <n v="4"/>
    <b v="0"/>
    <x v="15"/>
    <x v="124"/>
    <x v="5"/>
    <x v="1"/>
    <x v="5"/>
    <x v="6"/>
    <n v="4.0999999999999996"/>
    <x v="1"/>
    <x v="0"/>
    <x v="567"/>
    <x v="4"/>
    <x v="4"/>
    <x v="3"/>
  </r>
  <r>
    <x v="598"/>
    <s v="Johnny"/>
    <d v="2023-01-01T00:00:00"/>
    <m/>
    <m/>
    <m/>
    <x v="404"/>
    <n v="11"/>
    <n v="20"/>
    <n v="2024"/>
    <d v="2024-11-20T00:00:00"/>
    <x v="16"/>
    <x v="1"/>
    <x v="1"/>
    <x v="45"/>
    <x v="1"/>
    <x v="2"/>
    <n v="6"/>
    <b v="1"/>
    <x v="400"/>
    <x v="187"/>
    <x v="1"/>
    <x v="3"/>
    <x v="2"/>
    <x v="31"/>
    <n v="3.6"/>
    <x v="0"/>
    <x v="0"/>
    <x v="477"/>
    <x v="3"/>
    <x v="3"/>
    <x v="2"/>
  </r>
  <r>
    <x v="599"/>
    <s v="Jamie"/>
    <n v="9"/>
    <n v="30"/>
    <n v="2024"/>
    <d v="2024-09-30T00:00:00"/>
    <x v="301"/>
    <n v="11"/>
    <n v="19"/>
    <n v="2024"/>
    <d v="2024-11-19T00:00:00"/>
    <x v="17"/>
    <x v="0"/>
    <x v="0"/>
    <x v="284"/>
    <x v="3"/>
    <x v="1"/>
    <n v="5"/>
    <b v="1"/>
    <x v="24"/>
    <x v="117"/>
    <x v="2"/>
    <x v="2"/>
    <x v="1"/>
    <x v="12"/>
    <n v="3.2"/>
    <x v="1"/>
    <x v="0"/>
    <x v="568"/>
    <x v="4"/>
    <x v="0"/>
    <x v="1"/>
  </r>
  <r>
    <x v="600"/>
    <s v="Mary"/>
    <n v="9"/>
    <n v="17"/>
    <n v="2023"/>
    <d v="2023-09-17T00:00:00"/>
    <x v="405"/>
    <n v="11"/>
    <n v="19"/>
    <n v="2024"/>
    <d v="2024-11-19T00:00:00"/>
    <x v="17"/>
    <x v="1"/>
    <x v="1"/>
    <x v="174"/>
    <x v="4"/>
    <x v="4"/>
    <n v="6"/>
    <b v="1"/>
    <x v="436"/>
    <x v="29"/>
    <x v="3"/>
    <x v="1"/>
    <x v="5"/>
    <x v="8"/>
    <n v="4.3"/>
    <x v="0"/>
    <x v="0"/>
    <x v="569"/>
    <x v="3"/>
    <x v="1"/>
    <x v="2"/>
  </r>
  <r>
    <x v="601"/>
    <s v="Melissa"/>
    <n v="9"/>
    <n v="13"/>
    <n v="2024"/>
    <d v="2024-09-13T00:00:00"/>
    <x v="183"/>
    <n v="11"/>
    <n v="19"/>
    <n v="2024"/>
    <d v="2024-11-19T00:00:00"/>
    <x v="17"/>
    <x v="0"/>
    <x v="0"/>
    <x v="341"/>
    <x v="6"/>
    <x v="3"/>
    <n v="3"/>
    <b v="0"/>
    <x v="437"/>
    <x v="188"/>
    <x v="6"/>
    <x v="0"/>
    <x v="2"/>
    <x v="76"/>
    <n v="3.2"/>
    <x v="1"/>
    <x v="0"/>
    <x v="570"/>
    <x v="2"/>
    <x v="2"/>
    <x v="3"/>
  </r>
  <r>
    <x v="602"/>
    <s v="Matthew"/>
    <n v="8"/>
    <n v="18"/>
    <n v="2023"/>
    <d v="2023-08-18T00:00:00"/>
    <x v="358"/>
    <n v="11"/>
    <n v="19"/>
    <n v="2024"/>
    <d v="2024-11-19T00:00:00"/>
    <x v="17"/>
    <x v="2"/>
    <x v="2"/>
    <x v="337"/>
    <x v="0"/>
    <x v="3"/>
    <n v="1"/>
    <b v="1"/>
    <x v="393"/>
    <x v="114"/>
    <x v="3"/>
    <x v="0"/>
    <x v="5"/>
    <x v="28"/>
    <n v="4.8"/>
    <x v="1"/>
    <x v="0"/>
    <x v="571"/>
    <x v="4"/>
    <x v="4"/>
    <x v="0"/>
  </r>
  <r>
    <x v="603"/>
    <s v="Scott"/>
    <n v="7"/>
    <n v="21"/>
    <n v="2023"/>
    <d v="2023-07-21T00:00:00"/>
    <x v="184"/>
    <n v="11"/>
    <n v="19"/>
    <n v="2024"/>
    <d v="2024-11-19T00:00:00"/>
    <x v="17"/>
    <x v="1"/>
    <x v="1"/>
    <x v="303"/>
    <x v="1"/>
    <x v="0"/>
    <n v="1"/>
    <b v="1"/>
    <x v="438"/>
    <x v="172"/>
    <x v="4"/>
    <x v="2"/>
    <x v="3"/>
    <x v="46"/>
    <n v="3"/>
    <x v="1"/>
    <x v="0"/>
    <x v="572"/>
    <x v="4"/>
    <x v="2"/>
    <x v="2"/>
  </r>
  <r>
    <x v="604"/>
    <s v="Emily"/>
    <n v="6"/>
    <n v="30"/>
    <n v="2024"/>
    <d v="2024-06-30T00:00:00"/>
    <x v="406"/>
    <n v="11"/>
    <n v="19"/>
    <n v="2024"/>
    <d v="2024-11-19T00:00:00"/>
    <x v="17"/>
    <x v="1"/>
    <x v="1"/>
    <x v="209"/>
    <x v="4"/>
    <x v="4"/>
    <n v="2"/>
    <b v="0"/>
    <x v="11"/>
    <x v="125"/>
    <x v="1"/>
    <x v="1"/>
    <x v="0"/>
    <x v="28"/>
    <n v="4.9000000000000004"/>
    <x v="1"/>
    <x v="0"/>
    <x v="573"/>
    <x v="3"/>
    <x v="0"/>
    <x v="2"/>
  </r>
  <r>
    <x v="605"/>
    <s v="Donna"/>
    <n v="6"/>
    <n v="23"/>
    <n v="2023"/>
    <d v="2023-06-23T00:00:00"/>
    <x v="155"/>
    <n v="11"/>
    <n v="19"/>
    <n v="2024"/>
    <d v="2024-11-19T00:00:00"/>
    <x v="17"/>
    <x v="0"/>
    <x v="0"/>
    <x v="342"/>
    <x v="6"/>
    <x v="3"/>
    <n v="3"/>
    <b v="0"/>
    <x v="148"/>
    <x v="189"/>
    <x v="1"/>
    <x v="3"/>
    <x v="2"/>
    <x v="24"/>
    <n v="4.8"/>
    <x v="1"/>
    <x v="0"/>
    <x v="574"/>
    <x v="0"/>
    <x v="3"/>
    <x v="1"/>
  </r>
  <r>
    <x v="606"/>
    <s v="Lisa"/>
    <n v="6"/>
    <n v="20"/>
    <n v="2023"/>
    <d v="2023-06-20T00:00:00"/>
    <x v="407"/>
    <n v="11"/>
    <n v="19"/>
    <n v="2024"/>
    <d v="2024-11-19T00:00:00"/>
    <x v="17"/>
    <x v="1"/>
    <x v="1"/>
    <x v="267"/>
    <x v="2"/>
    <x v="2"/>
    <n v="3"/>
    <b v="0"/>
    <x v="439"/>
    <x v="2"/>
    <x v="2"/>
    <x v="2"/>
    <x v="4"/>
    <x v="43"/>
    <n v="3.8"/>
    <x v="0"/>
    <x v="0"/>
    <x v="239"/>
    <x v="1"/>
    <x v="0"/>
    <x v="0"/>
  </r>
  <r>
    <x v="607"/>
    <s v="Destiny"/>
    <n v="6"/>
    <n v="19"/>
    <n v="2023"/>
    <d v="2023-06-19T00:00:00"/>
    <x v="408"/>
    <n v="11"/>
    <n v="19"/>
    <n v="2024"/>
    <d v="2024-11-19T00:00:00"/>
    <x v="17"/>
    <x v="2"/>
    <x v="2"/>
    <x v="343"/>
    <x v="3"/>
    <x v="1"/>
    <n v="6"/>
    <b v="1"/>
    <x v="13"/>
    <x v="115"/>
    <x v="0"/>
    <x v="3"/>
    <x v="2"/>
    <x v="69"/>
    <n v="4.9000000000000004"/>
    <x v="0"/>
    <x v="0"/>
    <x v="575"/>
    <x v="3"/>
    <x v="1"/>
    <x v="1"/>
  </r>
  <r>
    <x v="608"/>
    <s v="Valerie"/>
    <n v="5"/>
    <n v="16"/>
    <n v="2023"/>
    <d v="2023-05-16T00:00:00"/>
    <x v="409"/>
    <n v="11"/>
    <n v="19"/>
    <n v="2024"/>
    <d v="2024-11-19T00:00:00"/>
    <x v="17"/>
    <x v="2"/>
    <x v="2"/>
    <x v="249"/>
    <x v="4"/>
    <x v="0"/>
    <n v="4"/>
    <b v="0"/>
    <x v="440"/>
    <x v="157"/>
    <x v="2"/>
    <x v="2"/>
    <x v="1"/>
    <x v="36"/>
    <n v="3.6"/>
    <x v="1"/>
    <x v="0"/>
    <x v="576"/>
    <x v="4"/>
    <x v="2"/>
    <x v="1"/>
  </r>
  <r>
    <x v="609"/>
    <s v="Mark"/>
    <n v="4"/>
    <n v="16"/>
    <n v="2024"/>
    <d v="2024-04-16T00:00:00"/>
    <x v="410"/>
    <n v="11"/>
    <n v="19"/>
    <n v="2024"/>
    <d v="2024-11-19T00:00:00"/>
    <x v="17"/>
    <x v="1"/>
    <x v="1"/>
    <x v="7"/>
    <x v="0"/>
    <x v="2"/>
    <n v="4"/>
    <b v="1"/>
    <x v="73"/>
    <x v="141"/>
    <x v="1"/>
    <x v="1"/>
    <x v="0"/>
    <x v="32"/>
    <n v="5"/>
    <x v="1"/>
    <x v="0"/>
    <x v="577"/>
    <x v="2"/>
    <x v="0"/>
    <x v="3"/>
  </r>
  <r>
    <x v="610"/>
    <s v="Jasmine"/>
    <n v="3"/>
    <n v="22"/>
    <n v="2024"/>
    <d v="2024-03-22T00:00:00"/>
    <x v="411"/>
    <n v="11"/>
    <n v="19"/>
    <n v="2024"/>
    <d v="2024-11-19T00:00:00"/>
    <x v="17"/>
    <x v="1"/>
    <x v="1"/>
    <x v="344"/>
    <x v="3"/>
    <x v="3"/>
    <n v="5"/>
    <b v="0"/>
    <x v="441"/>
    <x v="29"/>
    <x v="0"/>
    <x v="3"/>
    <x v="1"/>
    <x v="91"/>
    <n v="4.7"/>
    <x v="0"/>
    <x v="0"/>
    <x v="578"/>
    <x v="1"/>
    <x v="0"/>
    <x v="3"/>
  </r>
  <r>
    <x v="611"/>
    <s v="Beth"/>
    <n v="3"/>
    <n v="14"/>
    <n v="2024"/>
    <d v="2024-03-14T00:00:00"/>
    <x v="412"/>
    <n v="11"/>
    <n v="19"/>
    <n v="2024"/>
    <d v="2024-11-19T00:00:00"/>
    <x v="17"/>
    <x v="2"/>
    <x v="2"/>
    <x v="130"/>
    <x v="3"/>
    <x v="0"/>
    <n v="3"/>
    <b v="0"/>
    <x v="442"/>
    <x v="51"/>
    <x v="2"/>
    <x v="0"/>
    <x v="3"/>
    <x v="75"/>
    <n v="4.3"/>
    <x v="0"/>
    <x v="0"/>
    <x v="579"/>
    <x v="4"/>
    <x v="3"/>
    <x v="0"/>
  </r>
  <r>
    <x v="612"/>
    <s v="Stefanie"/>
    <n v="2"/>
    <n v="19"/>
    <n v="2023"/>
    <d v="2023-02-19T00:00:00"/>
    <x v="10"/>
    <n v="11"/>
    <n v="19"/>
    <n v="2024"/>
    <d v="2024-11-19T00:00:00"/>
    <x v="17"/>
    <x v="2"/>
    <x v="2"/>
    <x v="134"/>
    <x v="1"/>
    <x v="3"/>
    <n v="1"/>
    <b v="0"/>
    <x v="443"/>
    <x v="28"/>
    <x v="1"/>
    <x v="2"/>
    <x v="0"/>
    <x v="11"/>
    <n v="4.5999999999999996"/>
    <x v="1"/>
    <x v="0"/>
    <x v="580"/>
    <x v="3"/>
    <x v="1"/>
    <x v="3"/>
  </r>
  <r>
    <x v="613"/>
    <s v="Christopher"/>
    <n v="10"/>
    <n v="31"/>
    <n v="2023"/>
    <d v="2023-10-31T00:00:00"/>
    <x v="272"/>
    <n v="11"/>
    <n v="19"/>
    <n v="2024"/>
    <d v="2024-11-19T00:00:00"/>
    <x v="17"/>
    <x v="1"/>
    <x v="1"/>
    <x v="99"/>
    <x v="4"/>
    <x v="2"/>
    <n v="5"/>
    <b v="1"/>
    <x v="147"/>
    <x v="167"/>
    <x v="6"/>
    <x v="2"/>
    <x v="0"/>
    <x v="55"/>
    <n v="3.7"/>
    <x v="1"/>
    <x v="0"/>
    <x v="367"/>
    <x v="2"/>
    <x v="2"/>
    <x v="0"/>
  </r>
  <r>
    <x v="614"/>
    <s v="Kenneth"/>
    <n v="10"/>
    <n v="25"/>
    <n v="2024"/>
    <d v="2024-10-25T00:00:00"/>
    <x v="383"/>
    <n v="11"/>
    <n v="19"/>
    <n v="2024"/>
    <d v="2024-11-19T00:00:00"/>
    <x v="17"/>
    <x v="1"/>
    <x v="1"/>
    <x v="191"/>
    <x v="1"/>
    <x v="4"/>
    <n v="1"/>
    <b v="0"/>
    <x v="69"/>
    <x v="167"/>
    <x v="2"/>
    <x v="0"/>
    <x v="4"/>
    <x v="97"/>
    <n v="3.7"/>
    <x v="0"/>
    <x v="0"/>
    <x v="581"/>
    <x v="3"/>
    <x v="3"/>
    <x v="0"/>
  </r>
  <r>
    <x v="615"/>
    <s v="Stephanie"/>
    <n v="1"/>
    <n v="26"/>
    <n v="2023"/>
    <d v="2023-01-26T00:00:00"/>
    <x v="109"/>
    <n v="11"/>
    <n v="19"/>
    <n v="2024"/>
    <d v="2024-11-19T00:00:00"/>
    <x v="17"/>
    <x v="1"/>
    <x v="1"/>
    <x v="345"/>
    <x v="0"/>
    <x v="1"/>
    <n v="5"/>
    <b v="1"/>
    <x v="444"/>
    <x v="83"/>
    <x v="5"/>
    <x v="0"/>
    <x v="3"/>
    <x v="88"/>
    <n v="3.1"/>
    <x v="1"/>
    <x v="0"/>
    <x v="582"/>
    <x v="0"/>
    <x v="2"/>
    <x v="2"/>
  </r>
  <r>
    <x v="616"/>
    <s v="Gabriel"/>
    <n v="1"/>
    <n v="19"/>
    <n v="2024"/>
    <d v="2024-01-19T00:00:00"/>
    <x v="413"/>
    <n v="11"/>
    <n v="19"/>
    <n v="2024"/>
    <d v="2024-11-19T00:00:00"/>
    <x v="17"/>
    <x v="2"/>
    <x v="2"/>
    <x v="175"/>
    <x v="2"/>
    <x v="1"/>
    <n v="6"/>
    <b v="1"/>
    <x v="445"/>
    <x v="97"/>
    <x v="0"/>
    <x v="1"/>
    <x v="4"/>
    <x v="39"/>
    <n v="3.7"/>
    <x v="1"/>
    <x v="0"/>
    <x v="583"/>
    <x v="1"/>
    <x v="1"/>
    <x v="2"/>
  </r>
  <r>
    <x v="617"/>
    <s v="Justin"/>
    <d v="2024-12-09T00:00:00"/>
    <m/>
    <m/>
    <m/>
    <x v="79"/>
    <n v="11"/>
    <n v="19"/>
    <n v="2024"/>
    <d v="2024-11-19T00:00:00"/>
    <x v="17"/>
    <x v="2"/>
    <x v="2"/>
    <x v="265"/>
    <x v="4"/>
    <x v="1"/>
    <n v="3"/>
    <b v="0"/>
    <x v="30"/>
    <x v="150"/>
    <x v="1"/>
    <x v="0"/>
    <x v="3"/>
    <x v="38"/>
    <n v="3.5"/>
    <x v="0"/>
    <x v="0"/>
    <x v="584"/>
    <x v="1"/>
    <x v="0"/>
    <x v="2"/>
  </r>
  <r>
    <x v="618"/>
    <s v="William"/>
    <d v="2024-10-03T00:00:00"/>
    <m/>
    <m/>
    <m/>
    <x v="414"/>
    <n v="11"/>
    <n v="19"/>
    <n v="2024"/>
    <d v="2024-11-19T00:00:00"/>
    <x v="17"/>
    <x v="0"/>
    <x v="0"/>
    <x v="346"/>
    <x v="3"/>
    <x v="4"/>
    <n v="1"/>
    <b v="0"/>
    <x v="446"/>
    <x v="62"/>
    <x v="3"/>
    <x v="0"/>
    <x v="4"/>
    <x v="67"/>
    <n v="4.4000000000000004"/>
    <x v="1"/>
    <x v="0"/>
    <x v="585"/>
    <x v="3"/>
    <x v="2"/>
    <x v="2"/>
  </r>
  <r>
    <x v="619"/>
    <s v="Mark"/>
    <d v="2024-08-04T00:00:00"/>
    <m/>
    <m/>
    <m/>
    <x v="112"/>
    <n v="11"/>
    <n v="19"/>
    <n v="2024"/>
    <d v="2024-11-19T00:00:00"/>
    <x v="17"/>
    <x v="2"/>
    <x v="2"/>
    <x v="347"/>
    <x v="4"/>
    <x v="2"/>
    <n v="2"/>
    <b v="1"/>
    <x v="447"/>
    <x v="188"/>
    <x v="0"/>
    <x v="3"/>
    <x v="4"/>
    <x v="63"/>
    <n v="4.5999999999999996"/>
    <x v="0"/>
    <x v="0"/>
    <x v="586"/>
    <x v="3"/>
    <x v="1"/>
    <x v="2"/>
  </r>
  <r>
    <x v="620"/>
    <s v="Mark"/>
    <d v="2024-07-09T00:00:00"/>
    <m/>
    <m/>
    <m/>
    <x v="415"/>
    <n v="11"/>
    <n v="19"/>
    <n v="2024"/>
    <d v="2024-11-19T00:00:00"/>
    <x v="17"/>
    <x v="2"/>
    <x v="2"/>
    <x v="100"/>
    <x v="6"/>
    <x v="0"/>
    <n v="1"/>
    <b v="1"/>
    <x v="28"/>
    <x v="35"/>
    <x v="5"/>
    <x v="3"/>
    <x v="0"/>
    <x v="78"/>
    <n v="3.3"/>
    <x v="0"/>
    <x v="0"/>
    <x v="587"/>
    <x v="4"/>
    <x v="0"/>
    <x v="0"/>
  </r>
  <r>
    <x v="621"/>
    <s v="Kimberly"/>
    <d v="2024-05-04T00:00:00"/>
    <m/>
    <m/>
    <m/>
    <x v="416"/>
    <n v="11"/>
    <n v="19"/>
    <n v="2024"/>
    <d v="2024-11-19T00:00:00"/>
    <x v="17"/>
    <x v="1"/>
    <x v="1"/>
    <x v="163"/>
    <x v="0"/>
    <x v="3"/>
    <n v="3"/>
    <b v="1"/>
    <x v="448"/>
    <x v="173"/>
    <x v="6"/>
    <x v="3"/>
    <x v="3"/>
    <x v="38"/>
    <n v="4.0999999999999996"/>
    <x v="1"/>
    <x v="0"/>
    <x v="588"/>
    <x v="1"/>
    <x v="0"/>
    <x v="0"/>
  </r>
  <r>
    <x v="622"/>
    <s v="Nicole"/>
    <d v="2024-04-09T00:00:00"/>
    <m/>
    <m/>
    <m/>
    <x v="417"/>
    <n v="11"/>
    <n v="19"/>
    <n v="2024"/>
    <d v="2024-11-19T00:00:00"/>
    <x v="17"/>
    <x v="1"/>
    <x v="1"/>
    <x v="324"/>
    <x v="2"/>
    <x v="1"/>
    <n v="4"/>
    <b v="1"/>
    <x v="449"/>
    <x v="96"/>
    <x v="0"/>
    <x v="1"/>
    <x v="2"/>
    <x v="18"/>
    <n v="3.4"/>
    <x v="0"/>
    <x v="0"/>
    <x v="589"/>
    <x v="0"/>
    <x v="0"/>
    <x v="3"/>
  </r>
  <r>
    <x v="623"/>
    <s v="Scott"/>
    <d v="2023-12-10T00:00:00"/>
    <m/>
    <m/>
    <m/>
    <x v="334"/>
    <n v="11"/>
    <n v="19"/>
    <n v="2024"/>
    <d v="2024-11-19T00:00:00"/>
    <x v="17"/>
    <x v="2"/>
    <x v="2"/>
    <x v="152"/>
    <x v="3"/>
    <x v="1"/>
    <n v="2"/>
    <b v="0"/>
    <x v="138"/>
    <x v="125"/>
    <x v="6"/>
    <x v="3"/>
    <x v="3"/>
    <x v="23"/>
    <n v="3.9"/>
    <x v="1"/>
    <x v="0"/>
    <x v="590"/>
    <x v="4"/>
    <x v="4"/>
    <x v="1"/>
  </r>
  <r>
    <x v="624"/>
    <s v="Amanda"/>
    <d v="2023-12-05T00:00:00"/>
    <m/>
    <m/>
    <m/>
    <x v="145"/>
    <n v="11"/>
    <n v="19"/>
    <n v="2024"/>
    <d v="2024-11-19T00:00:00"/>
    <x v="17"/>
    <x v="0"/>
    <x v="0"/>
    <x v="21"/>
    <x v="5"/>
    <x v="3"/>
    <n v="1"/>
    <b v="0"/>
    <x v="450"/>
    <x v="45"/>
    <x v="0"/>
    <x v="2"/>
    <x v="0"/>
    <x v="91"/>
    <n v="3.8"/>
    <x v="0"/>
    <x v="0"/>
    <x v="591"/>
    <x v="2"/>
    <x v="2"/>
    <x v="0"/>
  </r>
  <r>
    <x v="625"/>
    <s v="Melissa"/>
    <d v="2023-10-05T00:00:00"/>
    <m/>
    <m/>
    <m/>
    <x v="418"/>
    <n v="11"/>
    <n v="19"/>
    <n v="2024"/>
    <d v="2024-11-19T00:00:00"/>
    <x v="17"/>
    <x v="2"/>
    <x v="2"/>
    <x v="348"/>
    <x v="2"/>
    <x v="2"/>
    <n v="3"/>
    <b v="1"/>
    <x v="451"/>
    <x v="173"/>
    <x v="5"/>
    <x v="1"/>
    <x v="4"/>
    <x v="8"/>
    <n v="3.9"/>
    <x v="0"/>
    <x v="0"/>
    <x v="592"/>
    <x v="4"/>
    <x v="0"/>
    <x v="3"/>
  </r>
  <r>
    <x v="626"/>
    <s v="Sara"/>
    <d v="2023-10-01T00:00:00"/>
    <m/>
    <m/>
    <m/>
    <x v="419"/>
    <n v="11"/>
    <n v="19"/>
    <n v="2024"/>
    <d v="2024-11-19T00:00:00"/>
    <x v="17"/>
    <x v="2"/>
    <x v="2"/>
    <x v="199"/>
    <x v="5"/>
    <x v="0"/>
    <n v="5"/>
    <b v="1"/>
    <x v="452"/>
    <x v="80"/>
    <x v="6"/>
    <x v="0"/>
    <x v="5"/>
    <x v="13"/>
    <n v="3.2"/>
    <x v="1"/>
    <x v="0"/>
    <x v="593"/>
    <x v="3"/>
    <x v="1"/>
    <x v="2"/>
  </r>
  <r>
    <x v="627"/>
    <s v="Michael"/>
    <d v="2023-08-01T00:00:00"/>
    <m/>
    <m/>
    <m/>
    <x v="314"/>
    <n v="11"/>
    <n v="19"/>
    <n v="2024"/>
    <d v="2024-11-19T00:00:00"/>
    <x v="17"/>
    <x v="1"/>
    <x v="1"/>
    <x v="243"/>
    <x v="4"/>
    <x v="2"/>
    <n v="1"/>
    <b v="1"/>
    <x v="247"/>
    <x v="184"/>
    <x v="2"/>
    <x v="2"/>
    <x v="0"/>
    <x v="0"/>
    <n v="3.5"/>
    <x v="0"/>
    <x v="0"/>
    <x v="594"/>
    <x v="3"/>
    <x v="2"/>
    <x v="1"/>
  </r>
  <r>
    <x v="628"/>
    <s v="Terri"/>
    <d v="2023-07-07T00:00:00"/>
    <m/>
    <m/>
    <m/>
    <x v="147"/>
    <n v="11"/>
    <n v="19"/>
    <n v="2024"/>
    <d v="2024-11-19T00:00:00"/>
    <x v="17"/>
    <x v="1"/>
    <x v="1"/>
    <x v="88"/>
    <x v="3"/>
    <x v="1"/>
    <n v="1"/>
    <b v="0"/>
    <x v="453"/>
    <x v="81"/>
    <x v="3"/>
    <x v="2"/>
    <x v="1"/>
    <x v="99"/>
    <n v="4.5999999999999996"/>
    <x v="0"/>
    <x v="0"/>
    <x v="595"/>
    <x v="4"/>
    <x v="0"/>
    <x v="1"/>
  </r>
  <r>
    <x v="629"/>
    <s v="Erika"/>
    <d v="2023-07-02T00:00:00"/>
    <m/>
    <m/>
    <m/>
    <x v="88"/>
    <n v="11"/>
    <n v="19"/>
    <n v="2024"/>
    <d v="2024-11-19T00:00:00"/>
    <x v="17"/>
    <x v="1"/>
    <x v="1"/>
    <x v="114"/>
    <x v="0"/>
    <x v="1"/>
    <n v="4"/>
    <b v="1"/>
    <x v="454"/>
    <x v="142"/>
    <x v="4"/>
    <x v="2"/>
    <x v="4"/>
    <x v="77"/>
    <n v="3.5"/>
    <x v="0"/>
    <x v="0"/>
    <x v="195"/>
    <x v="2"/>
    <x v="3"/>
    <x v="0"/>
  </r>
  <r>
    <x v="630"/>
    <s v="Jessica"/>
    <n v="9"/>
    <n v="17"/>
    <n v="2024"/>
    <d v="2024-09-17T00:00:00"/>
    <x v="420"/>
    <d v="2024-12-12T00:00:00"/>
    <m/>
    <m/>
    <m/>
    <x v="18"/>
    <x v="0"/>
    <x v="0"/>
    <x v="192"/>
    <x v="2"/>
    <x v="3"/>
    <n v="3"/>
    <b v="1"/>
    <x v="256"/>
    <x v="51"/>
    <x v="5"/>
    <x v="1"/>
    <x v="2"/>
    <x v="56"/>
    <n v="4.5999999999999996"/>
    <x v="0"/>
    <x v="0"/>
    <x v="596"/>
    <x v="1"/>
    <x v="0"/>
    <x v="1"/>
  </r>
  <r>
    <x v="631"/>
    <s v="Emily"/>
    <n v="7"/>
    <n v="28"/>
    <n v="2023"/>
    <d v="2023-07-28T00:00:00"/>
    <x v="128"/>
    <d v="2024-12-12T00:00:00"/>
    <m/>
    <m/>
    <m/>
    <x v="18"/>
    <x v="0"/>
    <x v="0"/>
    <x v="76"/>
    <x v="4"/>
    <x v="4"/>
    <n v="5"/>
    <b v="1"/>
    <x v="455"/>
    <x v="170"/>
    <x v="0"/>
    <x v="1"/>
    <x v="1"/>
    <x v="85"/>
    <n v="3.7"/>
    <x v="0"/>
    <x v="0"/>
    <x v="597"/>
    <x v="4"/>
    <x v="4"/>
    <x v="1"/>
  </r>
  <r>
    <x v="632"/>
    <s v="Cynthia"/>
    <n v="7"/>
    <n v="14"/>
    <n v="2024"/>
    <d v="2024-07-14T00:00:00"/>
    <x v="338"/>
    <d v="2024-12-12T00:00:00"/>
    <m/>
    <m/>
    <m/>
    <x v="18"/>
    <x v="1"/>
    <x v="1"/>
    <x v="349"/>
    <x v="3"/>
    <x v="1"/>
    <n v="2"/>
    <b v="1"/>
    <x v="456"/>
    <x v="53"/>
    <x v="4"/>
    <x v="3"/>
    <x v="2"/>
    <x v="29"/>
    <n v="4.3"/>
    <x v="0"/>
    <x v="0"/>
    <x v="598"/>
    <x v="0"/>
    <x v="1"/>
    <x v="1"/>
  </r>
  <r>
    <x v="633"/>
    <s v="Joseph"/>
    <n v="6"/>
    <n v="27"/>
    <n v="2023"/>
    <d v="2023-06-27T00:00:00"/>
    <x v="67"/>
    <d v="2024-12-12T00:00:00"/>
    <m/>
    <m/>
    <m/>
    <x v="18"/>
    <x v="0"/>
    <x v="0"/>
    <x v="131"/>
    <x v="1"/>
    <x v="1"/>
    <n v="6"/>
    <b v="0"/>
    <x v="285"/>
    <x v="21"/>
    <x v="1"/>
    <x v="2"/>
    <x v="5"/>
    <x v="93"/>
    <n v="3.1"/>
    <x v="0"/>
    <x v="0"/>
    <x v="599"/>
    <x v="0"/>
    <x v="2"/>
    <x v="3"/>
  </r>
  <r>
    <x v="634"/>
    <s v="Denise"/>
    <n v="6"/>
    <n v="18"/>
    <n v="2023"/>
    <d v="2023-06-18T00:00:00"/>
    <x v="303"/>
    <d v="2024-12-12T00:00:00"/>
    <m/>
    <m/>
    <m/>
    <x v="18"/>
    <x v="0"/>
    <x v="0"/>
    <x v="122"/>
    <x v="6"/>
    <x v="1"/>
    <n v="4"/>
    <b v="0"/>
    <x v="445"/>
    <x v="160"/>
    <x v="1"/>
    <x v="3"/>
    <x v="4"/>
    <x v="41"/>
    <n v="3.9"/>
    <x v="1"/>
    <x v="0"/>
    <x v="600"/>
    <x v="0"/>
    <x v="0"/>
    <x v="3"/>
  </r>
  <r>
    <x v="635"/>
    <s v="Katie"/>
    <n v="5"/>
    <n v="23"/>
    <n v="2023"/>
    <d v="2023-05-23T00:00:00"/>
    <x v="8"/>
    <d v="2024-12-12T00:00:00"/>
    <m/>
    <m/>
    <m/>
    <x v="18"/>
    <x v="1"/>
    <x v="1"/>
    <x v="350"/>
    <x v="0"/>
    <x v="4"/>
    <n v="6"/>
    <b v="1"/>
    <x v="457"/>
    <x v="167"/>
    <x v="1"/>
    <x v="2"/>
    <x v="5"/>
    <x v="4"/>
    <n v="3.5"/>
    <x v="0"/>
    <x v="0"/>
    <x v="601"/>
    <x v="1"/>
    <x v="3"/>
    <x v="2"/>
  </r>
  <r>
    <x v="636"/>
    <s v="Melissa"/>
    <n v="5"/>
    <n v="14"/>
    <n v="2024"/>
    <d v="2024-05-14T00:00:00"/>
    <x v="421"/>
    <d v="2024-12-12T00:00:00"/>
    <m/>
    <m/>
    <m/>
    <x v="18"/>
    <x v="2"/>
    <x v="2"/>
    <x v="189"/>
    <x v="4"/>
    <x v="2"/>
    <n v="6"/>
    <b v="0"/>
    <x v="31"/>
    <x v="117"/>
    <x v="3"/>
    <x v="2"/>
    <x v="3"/>
    <x v="70"/>
    <n v="3.1"/>
    <x v="0"/>
    <x v="0"/>
    <x v="602"/>
    <x v="0"/>
    <x v="1"/>
    <x v="2"/>
  </r>
  <r>
    <x v="637"/>
    <s v="Jessica"/>
    <n v="3"/>
    <n v="26"/>
    <n v="2023"/>
    <d v="2023-03-26T00:00:00"/>
    <x v="218"/>
    <d v="2024-12-12T00:00:00"/>
    <m/>
    <m/>
    <m/>
    <x v="18"/>
    <x v="2"/>
    <x v="2"/>
    <x v="351"/>
    <x v="0"/>
    <x v="4"/>
    <n v="3"/>
    <b v="0"/>
    <x v="192"/>
    <x v="157"/>
    <x v="6"/>
    <x v="1"/>
    <x v="0"/>
    <x v="91"/>
    <n v="4.8"/>
    <x v="0"/>
    <x v="0"/>
    <x v="603"/>
    <x v="0"/>
    <x v="1"/>
    <x v="2"/>
  </r>
  <r>
    <x v="638"/>
    <s v="Elizabeth"/>
    <n v="3"/>
    <n v="13"/>
    <n v="2023"/>
    <d v="2023-03-13T00:00:00"/>
    <x v="222"/>
    <d v="2024-12-12T00:00:00"/>
    <m/>
    <m/>
    <m/>
    <x v="18"/>
    <x v="0"/>
    <x v="0"/>
    <x v="67"/>
    <x v="3"/>
    <x v="4"/>
    <n v="5"/>
    <b v="0"/>
    <x v="14"/>
    <x v="157"/>
    <x v="0"/>
    <x v="1"/>
    <x v="2"/>
    <x v="50"/>
    <n v="4.2"/>
    <x v="0"/>
    <x v="0"/>
    <x v="604"/>
    <x v="0"/>
    <x v="2"/>
    <x v="0"/>
  </r>
  <r>
    <x v="639"/>
    <s v="Mark"/>
    <n v="2"/>
    <n v="29"/>
    <n v="2024"/>
    <d v="2024-02-29T00:00:00"/>
    <x v="380"/>
    <d v="2024-12-12T00:00:00"/>
    <m/>
    <m/>
    <m/>
    <x v="18"/>
    <x v="2"/>
    <x v="2"/>
    <x v="91"/>
    <x v="0"/>
    <x v="0"/>
    <n v="5"/>
    <b v="0"/>
    <x v="235"/>
    <x v="133"/>
    <x v="6"/>
    <x v="3"/>
    <x v="4"/>
    <x v="69"/>
    <n v="4.2"/>
    <x v="1"/>
    <x v="0"/>
    <x v="605"/>
    <x v="4"/>
    <x v="4"/>
    <x v="3"/>
  </r>
  <r>
    <x v="640"/>
    <s v="Desiree"/>
    <n v="2"/>
    <n v="25"/>
    <n v="2023"/>
    <d v="2023-02-25T00:00:00"/>
    <x v="161"/>
    <d v="2024-12-12T00:00:00"/>
    <m/>
    <m/>
    <m/>
    <x v="18"/>
    <x v="2"/>
    <x v="2"/>
    <x v="266"/>
    <x v="4"/>
    <x v="3"/>
    <n v="6"/>
    <b v="0"/>
    <x v="206"/>
    <x v="190"/>
    <x v="5"/>
    <x v="0"/>
    <x v="1"/>
    <x v="20"/>
    <n v="4.0999999999999996"/>
    <x v="1"/>
    <x v="0"/>
    <x v="606"/>
    <x v="4"/>
    <x v="1"/>
    <x v="2"/>
  </r>
  <r>
    <x v="641"/>
    <s v="Taylor"/>
    <n v="2"/>
    <n v="20"/>
    <n v="2023"/>
    <d v="2023-02-20T00:00:00"/>
    <x v="381"/>
    <d v="2024-12-12T00:00:00"/>
    <m/>
    <m/>
    <m/>
    <x v="18"/>
    <x v="1"/>
    <x v="1"/>
    <x v="352"/>
    <x v="6"/>
    <x v="2"/>
    <n v="5"/>
    <b v="1"/>
    <x v="256"/>
    <x v="65"/>
    <x v="5"/>
    <x v="1"/>
    <x v="3"/>
    <x v="72"/>
    <n v="3.1"/>
    <x v="0"/>
    <x v="0"/>
    <x v="607"/>
    <x v="2"/>
    <x v="4"/>
    <x v="3"/>
  </r>
  <r>
    <x v="642"/>
    <s v="Gina"/>
    <n v="2"/>
    <n v="19"/>
    <n v="2023"/>
    <d v="2023-02-19T00:00:00"/>
    <x v="10"/>
    <d v="2024-12-12T00:00:00"/>
    <m/>
    <m/>
    <m/>
    <x v="18"/>
    <x v="1"/>
    <x v="1"/>
    <x v="353"/>
    <x v="4"/>
    <x v="0"/>
    <n v="6"/>
    <b v="1"/>
    <x v="458"/>
    <x v="22"/>
    <x v="1"/>
    <x v="2"/>
    <x v="1"/>
    <x v="15"/>
    <n v="3.6"/>
    <x v="0"/>
    <x v="0"/>
    <x v="608"/>
    <x v="1"/>
    <x v="2"/>
    <x v="2"/>
  </r>
  <r>
    <x v="643"/>
    <s v="Breanna"/>
    <n v="2"/>
    <n v="16"/>
    <n v="2023"/>
    <d v="2023-02-16T00:00:00"/>
    <x v="422"/>
    <d v="2024-12-12T00:00:00"/>
    <m/>
    <m/>
    <m/>
    <x v="18"/>
    <x v="2"/>
    <x v="2"/>
    <x v="354"/>
    <x v="3"/>
    <x v="2"/>
    <n v="5"/>
    <b v="0"/>
    <x v="108"/>
    <x v="162"/>
    <x v="0"/>
    <x v="0"/>
    <x v="1"/>
    <x v="84"/>
    <n v="4.3"/>
    <x v="0"/>
    <x v="0"/>
    <x v="609"/>
    <x v="1"/>
    <x v="1"/>
    <x v="1"/>
  </r>
  <r>
    <x v="644"/>
    <s v="Gabrielle"/>
    <n v="2"/>
    <n v="14"/>
    <n v="2024"/>
    <d v="2024-02-14T00:00:00"/>
    <x v="423"/>
    <d v="2024-12-12T00:00:00"/>
    <m/>
    <m/>
    <m/>
    <x v="18"/>
    <x v="1"/>
    <x v="1"/>
    <x v="46"/>
    <x v="3"/>
    <x v="3"/>
    <n v="2"/>
    <b v="0"/>
    <x v="139"/>
    <x v="81"/>
    <x v="0"/>
    <x v="3"/>
    <x v="0"/>
    <x v="99"/>
    <n v="3"/>
    <x v="0"/>
    <x v="0"/>
    <x v="610"/>
    <x v="4"/>
    <x v="0"/>
    <x v="2"/>
  </r>
  <r>
    <x v="645"/>
    <s v="Sandra"/>
    <n v="12"/>
    <n v="26"/>
    <n v="2023"/>
    <d v="2023-12-26T00:00:00"/>
    <x v="77"/>
    <d v="2024-12-12T00:00:00"/>
    <m/>
    <m/>
    <m/>
    <x v="18"/>
    <x v="0"/>
    <x v="0"/>
    <x v="19"/>
    <x v="3"/>
    <x v="4"/>
    <n v="4"/>
    <b v="0"/>
    <x v="459"/>
    <x v="101"/>
    <x v="1"/>
    <x v="2"/>
    <x v="2"/>
    <x v="57"/>
    <n v="4.3"/>
    <x v="1"/>
    <x v="0"/>
    <x v="611"/>
    <x v="0"/>
    <x v="3"/>
    <x v="3"/>
  </r>
  <r>
    <x v="646"/>
    <s v="Michelle"/>
    <n v="12"/>
    <n v="23"/>
    <n v="2023"/>
    <d v="2023-12-23T00:00:00"/>
    <x v="424"/>
    <d v="2024-12-12T00:00:00"/>
    <m/>
    <m/>
    <m/>
    <x v="18"/>
    <x v="2"/>
    <x v="2"/>
    <x v="247"/>
    <x v="4"/>
    <x v="1"/>
    <n v="2"/>
    <b v="0"/>
    <x v="460"/>
    <x v="52"/>
    <x v="3"/>
    <x v="0"/>
    <x v="0"/>
    <x v="61"/>
    <n v="3.2"/>
    <x v="1"/>
    <x v="0"/>
    <x v="612"/>
    <x v="3"/>
    <x v="2"/>
    <x v="1"/>
  </r>
  <r>
    <x v="647"/>
    <s v="Katherine"/>
    <n v="11"/>
    <n v="19"/>
    <n v="2023"/>
    <d v="2023-11-19T00:00:00"/>
    <x v="14"/>
    <d v="2024-12-12T00:00:00"/>
    <m/>
    <m/>
    <m/>
    <x v="18"/>
    <x v="2"/>
    <x v="2"/>
    <x v="288"/>
    <x v="5"/>
    <x v="3"/>
    <n v="3"/>
    <b v="0"/>
    <x v="461"/>
    <x v="70"/>
    <x v="1"/>
    <x v="2"/>
    <x v="3"/>
    <x v="2"/>
    <n v="4.8"/>
    <x v="0"/>
    <x v="0"/>
    <x v="613"/>
    <x v="1"/>
    <x v="3"/>
    <x v="1"/>
  </r>
  <r>
    <x v="648"/>
    <s v="Andrew"/>
    <d v="2024-12-06T00:00:00"/>
    <m/>
    <m/>
    <m/>
    <x v="425"/>
    <d v="2024-12-12T00:00:00"/>
    <m/>
    <m/>
    <m/>
    <x v="18"/>
    <x v="1"/>
    <x v="1"/>
    <x v="88"/>
    <x v="4"/>
    <x v="3"/>
    <n v="6"/>
    <b v="0"/>
    <x v="17"/>
    <x v="76"/>
    <x v="4"/>
    <x v="3"/>
    <x v="5"/>
    <x v="8"/>
    <n v="4.5999999999999996"/>
    <x v="1"/>
    <x v="0"/>
    <x v="614"/>
    <x v="4"/>
    <x v="0"/>
    <x v="0"/>
  </r>
  <r>
    <x v="649"/>
    <s v="Joseph"/>
    <d v="2024-08-12T00:00:00"/>
    <m/>
    <m/>
    <m/>
    <x v="51"/>
    <d v="2024-12-12T00:00:00"/>
    <m/>
    <m/>
    <m/>
    <x v="18"/>
    <x v="2"/>
    <x v="2"/>
    <x v="298"/>
    <x v="2"/>
    <x v="2"/>
    <n v="3"/>
    <b v="1"/>
    <x v="462"/>
    <x v="161"/>
    <x v="1"/>
    <x v="1"/>
    <x v="2"/>
    <x v="9"/>
    <n v="4.5999999999999996"/>
    <x v="0"/>
    <x v="0"/>
    <x v="615"/>
    <x v="4"/>
    <x v="2"/>
    <x v="3"/>
  </r>
  <r>
    <x v="650"/>
    <s v="Diana"/>
    <d v="2024-05-05T00:00:00"/>
    <m/>
    <m/>
    <m/>
    <x v="254"/>
    <d v="2024-12-12T00:00:00"/>
    <m/>
    <m/>
    <m/>
    <x v="18"/>
    <x v="2"/>
    <x v="2"/>
    <x v="113"/>
    <x v="3"/>
    <x v="3"/>
    <n v="6"/>
    <b v="0"/>
    <x v="454"/>
    <x v="55"/>
    <x v="4"/>
    <x v="1"/>
    <x v="3"/>
    <x v="1"/>
    <n v="3.4"/>
    <x v="1"/>
    <x v="0"/>
    <x v="616"/>
    <x v="2"/>
    <x v="1"/>
    <x v="1"/>
  </r>
  <r>
    <x v="651"/>
    <s v="Elizabeth"/>
    <d v="2024-02-10T00:00:00"/>
    <m/>
    <m/>
    <m/>
    <x v="83"/>
    <d v="2024-12-12T00:00:00"/>
    <m/>
    <m/>
    <m/>
    <x v="18"/>
    <x v="1"/>
    <x v="1"/>
    <x v="174"/>
    <x v="4"/>
    <x v="3"/>
    <n v="3"/>
    <b v="0"/>
    <x v="323"/>
    <x v="122"/>
    <x v="4"/>
    <x v="1"/>
    <x v="2"/>
    <x v="39"/>
    <n v="3.6"/>
    <x v="0"/>
    <x v="0"/>
    <x v="617"/>
    <x v="0"/>
    <x v="3"/>
    <x v="3"/>
  </r>
  <r>
    <x v="652"/>
    <s v="Jordan"/>
    <d v="2023-11-06T00:00:00"/>
    <m/>
    <m/>
    <m/>
    <x v="85"/>
    <d v="2024-12-12T00:00:00"/>
    <m/>
    <m/>
    <m/>
    <x v="18"/>
    <x v="1"/>
    <x v="1"/>
    <x v="118"/>
    <x v="4"/>
    <x v="4"/>
    <n v="1"/>
    <b v="0"/>
    <x v="463"/>
    <x v="8"/>
    <x v="0"/>
    <x v="1"/>
    <x v="0"/>
    <x v="81"/>
    <n v="4.8"/>
    <x v="0"/>
    <x v="0"/>
    <x v="618"/>
    <x v="1"/>
    <x v="4"/>
    <x v="1"/>
  </r>
  <r>
    <x v="653"/>
    <s v="Matthew"/>
    <d v="2023-09-11T00:00:00"/>
    <m/>
    <m/>
    <m/>
    <x v="354"/>
    <d v="2024-12-12T00:00:00"/>
    <m/>
    <m/>
    <m/>
    <x v="18"/>
    <x v="1"/>
    <x v="1"/>
    <x v="355"/>
    <x v="6"/>
    <x v="4"/>
    <n v="5"/>
    <b v="1"/>
    <x v="464"/>
    <x v="73"/>
    <x v="6"/>
    <x v="2"/>
    <x v="2"/>
    <x v="98"/>
    <n v="4"/>
    <x v="1"/>
    <x v="0"/>
    <x v="619"/>
    <x v="0"/>
    <x v="3"/>
    <x v="0"/>
  </r>
  <r>
    <x v="654"/>
    <s v="Grant"/>
    <d v="2023-08-09T00:00:00"/>
    <m/>
    <m/>
    <m/>
    <x v="313"/>
    <d v="2024-12-12T00:00:00"/>
    <m/>
    <m/>
    <m/>
    <x v="18"/>
    <x v="1"/>
    <x v="1"/>
    <x v="77"/>
    <x v="0"/>
    <x v="0"/>
    <n v="1"/>
    <b v="1"/>
    <x v="465"/>
    <x v="39"/>
    <x v="3"/>
    <x v="2"/>
    <x v="0"/>
    <x v="96"/>
    <n v="4.5"/>
    <x v="1"/>
    <x v="0"/>
    <x v="620"/>
    <x v="1"/>
    <x v="2"/>
    <x v="1"/>
  </r>
  <r>
    <x v="655"/>
    <s v="Amanda"/>
    <d v="2023-07-02T00:00:00"/>
    <m/>
    <m/>
    <m/>
    <x v="88"/>
    <d v="2024-12-12T00:00:00"/>
    <m/>
    <m/>
    <m/>
    <x v="18"/>
    <x v="2"/>
    <x v="2"/>
    <x v="206"/>
    <x v="0"/>
    <x v="2"/>
    <n v="2"/>
    <b v="0"/>
    <x v="466"/>
    <x v="7"/>
    <x v="5"/>
    <x v="0"/>
    <x v="0"/>
    <x v="61"/>
    <n v="4.4000000000000004"/>
    <x v="1"/>
    <x v="0"/>
    <x v="621"/>
    <x v="0"/>
    <x v="4"/>
    <x v="2"/>
  </r>
  <r>
    <x v="656"/>
    <s v="Jason"/>
    <n v="9"/>
    <n v="23"/>
    <n v="2023"/>
    <d v="2023-09-23T00:00:00"/>
    <x v="260"/>
    <d v="2024-11-12T00:00:00"/>
    <m/>
    <m/>
    <m/>
    <x v="19"/>
    <x v="1"/>
    <x v="1"/>
    <x v="356"/>
    <x v="6"/>
    <x v="0"/>
    <n v="2"/>
    <b v="1"/>
    <x v="467"/>
    <x v="133"/>
    <x v="4"/>
    <x v="0"/>
    <x v="5"/>
    <x v="96"/>
    <n v="3.1"/>
    <x v="1"/>
    <x v="0"/>
    <x v="133"/>
    <x v="1"/>
    <x v="1"/>
    <x v="1"/>
  </r>
  <r>
    <x v="657"/>
    <s v="Dennis"/>
    <n v="9"/>
    <n v="17"/>
    <n v="2024"/>
    <d v="2024-09-17T00:00:00"/>
    <x v="420"/>
    <d v="2024-11-12T00:00:00"/>
    <m/>
    <m/>
    <m/>
    <x v="19"/>
    <x v="2"/>
    <x v="2"/>
    <x v="138"/>
    <x v="2"/>
    <x v="1"/>
    <n v="6"/>
    <b v="1"/>
    <x v="261"/>
    <x v="133"/>
    <x v="4"/>
    <x v="3"/>
    <x v="5"/>
    <x v="20"/>
    <n v="4.0999999999999996"/>
    <x v="1"/>
    <x v="0"/>
    <x v="622"/>
    <x v="1"/>
    <x v="0"/>
    <x v="0"/>
  </r>
  <r>
    <x v="658"/>
    <s v="John"/>
    <n v="9"/>
    <n v="13"/>
    <n v="2023"/>
    <d v="2023-09-13T00:00:00"/>
    <x v="124"/>
    <d v="2024-11-12T00:00:00"/>
    <m/>
    <m/>
    <m/>
    <x v="19"/>
    <x v="1"/>
    <x v="1"/>
    <x v="357"/>
    <x v="4"/>
    <x v="3"/>
    <n v="2"/>
    <b v="0"/>
    <x v="468"/>
    <x v="6"/>
    <x v="5"/>
    <x v="1"/>
    <x v="5"/>
    <x v="59"/>
    <n v="4.7"/>
    <x v="0"/>
    <x v="0"/>
    <x v="623"/>
    <x v="2"/>
    <x v="3"/>
    <x v="3"/>
  </r>
  <r>
    <x v="659"/>
    <s v="Beth"/>
    <n v="7"/>
    <n v="29"/>
    <n v="2023"/>
    <d v="2023-07-29T00:00:00"/>
    <x v="426"/>
    <d v="2024-11-12T00:00:00"/>
    <m/>
    <m/>
    <m/>
    <x v="19"/>
    <x v="2"/>
    <x v="2"/>
    <x v="252"/>
    <x v="1"/>
    <x v="3"/>
    <n v="3"/>
    <b v="0"/>
    <x v="469"/>
    <x v="38"/>
    <x v="0"/>
    <x v="2"/>
    <x v="1"/>
    <x v="54"/>
    <n v="3.3"/>
    <x v="1"/>
    <x v="0"/>
    <x v="528"/>
    <x v="3"/>
    <x v="2"/>
    <x v="1"/>
  </r>
  <r>
    <x v="660"/>
    <s v="Reginald"/>
    <n v="7"/>
    <n v="14"/>
    <n v="2024"/>
    <d v="2024-07-14T00:00:00"/>
    <x v="338"/>
    <d v="2024-11-12T00:00:00"/>
    <m/>
    <m/>
    <m/>
    <x v="19"/>
    <x v="2"/>
    <x v="2"/>
    <x v="323"/>
    <x v="4"/>
    <x v="4"/>
    <n v="2"/>
    <b v="1"/>
    <x v="470"/>
    <x v="152"/>
    <x v="3"/>
    <x v="1"/>
    <x v="4"/>
    <x v="59"/>
    <n v="4.0999999999999996"/>
    <x v="0"/>
    <x v="0"/>
    <x v="624"/>
    <x v="2"/>
    <x v="4"/>
    <x v="0"/>
  </r>
  <r>
    <x v="661"/>
    <s v="Kevin"/>
    <n v="6"/>
    <n v="22"/>
    <n v="2024"/>
    <d v="2024-06-22T00:00:00"/>
    <x v="95"/>
    <d v="2024-11-12T00:00:00"/>
    <m/>
    <m/>
    <m/>
    <x v="19"/>
    <x v="2"/>
    <x v="2"/>
    <x v="358"/>
    <x v="1"/>
    <x v="1"/>
    <n v="6"/>
    <b v="0"/>
    <x v="87"/>
    <x v="108"/>
    <x v="6"/>
    <x v="1"/>
    <x v="4"/>
    <x v="25"/>
    <n v="4.3"/>
    <x v="0"/>
    <x v="0"/>
    <x v="571"/>
    <x v="1"/>
    <x v="2"/>
    <x v="1"/>
  </r>
  <r>
    <x v="662"/>
    <s v="Mark"/>
    <n v="5"/>
    <n v="29"/>
    <n v="2024"/>
    <d v="2024-05-29T00:00:00"/>
    <x v="427"/>
    <d v="2024-11-12T00:00:00"/>
    <m/>
    <m/>
    <m/>
    <x v="19"/>
    <x v="0"/>
    <x v="0"/>
    <x v="328"/>
    <x v="5"/>
    <x v="0"/>
    <n v="5"/>
    <b v="1"/>
    <x v="471"/>
    <x v="191"/>
    <x v="4"/>
    <x v="0"/>
    <x v="0"/>
    <x v="24"/>
    <n v="4.4000000000000004"/>
    <x v="0"/>
    <x v="0"/>
    <x v="625"/>
    <x v="0"/>
    <x v="3"/>
    <x v="2"/>
  </r>
  <r>
    <x v="663"/>
    <s v="Eric"/>
    <n v="5"/>
    <n v="29"/>
    <n v="2023"/>
    <d v="2023-05-29T00:00:00"/>
    <x v="7"/>
    <d v="2024-11-12T00:00:00"/>
    <m/>
    <m/>
    <m/>
    <x v="19"/>
    <x v="2"/>
    <x v="2"/>
    <x v="196"/>
    <x v="5"/>
    <x v="2"/>
    <n v="4"/>
    <b v="0"/>
    <x v="164"/>
    <x v="189"/>
    <x v="4"/>
    <x v="2"/>
    <x v="4"/>
    <x v="21"/>
    <n v="3.4"/>
    <x v="1"/>
    <x v="0"/>
    <x v="312"/>
    <x v="4"/>
    <x v="0"/>
    <x v="1"/>
  </r>
  <r>
    <x v="664"/>
    <s v="Rebecca"/>
    <n v="4"/>
    <n v="15"/>
    <n v="2023"/>
    <d v="2023-04-15T00:00:00"/>
    <x v="216"/>
    <d v="2024-11-12T00:00:00"/>
    <m/>
    <m/>
    <m/>
    <x v="19"/>
    <x v="0"/>
    <x v="0"/>
    <x v="307"/>
    <x v="3"/>
    <x v="4"/>
    <n v="5"/>
    <b v="1"/>
    <x v="472"/>
    <x v="32"/>
    <x v="2"/>
    <x v="0"/>
    <x v="4"/>
    <x v="89"/>
    <n v="4.0999999999999996"/>
    <x v="0"/>
    <x v="0"/>
    <x v="626"/>
    <x v="3"/>
    <x v="4"/>
    <x v="3"/>
  </r>
  <r>
    <x v="665"/>
    <s v="Adam"/>
    <n v="4"/>
    <n v="14"/>
    <n v="2023"/>
    <d v="2023-04-14T00:00:00"/>
    <x v="100"/>
    <d v="2024-11-12T00:00:00"/>
    <m/>
    <m/>
    <m/>
    <x v="19"/>
    <x v="2"/>
    <x v="2"/>
    <x v="164"/>
    <x v="1"/>
    <x v="1"/>
    <n v="6"/>
    <b v="1"/>
    <x v="473"/>
    <x v="130"/>
    <x v="3"/>
    <x v="3"/>
    <x v="0"/>
    <x v="64"/>
    <n v="4.9000000000000004"/>
    <x v="0"/>
    <x v="0"/>
    <x v="627"/>
    <x v="1"/>
    <x v="1"/>
    <x v="0"/>
  </r>
  <r>
    <x v="666"/>
    <s v="Christina"/>
    <n v="3"/>
    <n v="31"/>
    <n v="2024"/>
    <d v="2024-03-31T00:00:00"/>
    <x v="428"/>
    <d v="2024-11-12T00:00:00"/>
    <m/>
    <m/>
    <m/>
    <x v="19"/>
    <x v="0"/>
    <x v="0"/>
    <x v="283"/>
    <x v="6"/>
    <x v="3"/>
    <n v="6"/>
    <b v="1"/>
    <x v="90"/>
    <x v="130"/>
    <x v="2"/>
    <x v="0"/>
    <x v="1"/>
    <x v="89"/>
    <n v="3.4"/>
    <x v="0"/>
    <x v="0"/>
    <x v="628"/>
    <x v="2"/>
    <x v="0"/>
    <x v="1"/>
  </r>
  <r>
    <x v="667"/>
    <s v="Jordan"/>
    <n v="3"/>
    <n v="31"/>
    <n v="2024"/>
    <d v="2024-03-31T00:00:00"/>
    <x v="428"/>
    <d v="2024-11-12T00:00:00"/>
    <m/>
    <m/>
    <m/>
    <x v="19"/>
    <x v="2"/>
    <x v="2"/>
    <x v="84"/>
    <x v="5"/>
    <x v="2"/>
    <n v="3"/>
    <b v="0"/>
    <x v="474"/>
    <x v="138"/>
    <x v="3"/>
    <x v="1"/>
    <x v="1"/>
    <x v="42"/>
    <n v="3.8"/>
    <x v="1"/>
    <x v="0"/>
    <x v="629"/>
    <x v="1"/>
    <x v="3"/>
    <x v="2"/>
  </r>
  <r>
    <x v="668"/>
    <s v="Melissa"/>
    <n v="3"/>
    <n v="19"/>
    <n v="2024"/>
    <d v="2024-03-19T00:00:00"/>
    <x v="345"/>
    <d v="2024-11-12T00:00:00"/>
    <m/>
    <m/>
    <m/>
    <x v="19"/>
    <x v="0"/>
    <x v="0"/>
    <x v="52"/>
    <x v="6"/>
    <x v="2"/>
    <n v="4"/>
    <b v="0"/>
    <x v="475"/>
    <x v="36"/>
    <x v="3"/>
    <x v="0"/>
    <x v="5"/>
    <x v="90"/>
    <n v="3.1"/>
    <x v="0"/>
    <x v="0"/>
    <x v="630"/>
    <x v="1"/>
    <x v="0"/>
    <x v="1"/>
  </r>
  <r>
    <x v="669"/>
    <s v="Robert"/>
    <n v="2"/>
    <n v="21"/>
    <n v="2024"/>
    <d v="2024-02-21T00:00:00"/>
    <x v="325"/>
    <d v="2024-11-12T00:00:00"/>
    <m/>
    <m/>
    <m/>
    <x v="19"/>
    <x v="1"/>
    <x v="1"/>
    <x v="169"/>
    <x v="2"/>
    <x v="3"/>
    <n v="1"/>
    <b v="0"/>
    <x v="476"/>
    <x v="168"/>
    <x v="4"/>
    <x v="2"/>
    <x v="5"/>
    <x v="27"/>
    <n v="5"/>
    <x v="0"/>
    <x v="0"/>
    <x v="631"/>
    <x v="4"/>
    <x v="4"/>
    <x v="3"/>
  </r>
  <r>
    <x v="670"/>
    <s v="Brittany"/>
    <n v="2"/>
    <n v="20"/>
    <n v="2023"/>
    <d v="2023-02-20T00:00:00"/>
    <x v="381"/>
    <d v="2024-11-12T00:00:00"/>
    <m/>
    <m/>
    <m/>
    <x v="19"/>
    <x v="2"/>
    <x v="2"/>
    <x v="254"/>
    <x v="2"/>
    <x v="2"/>
    <n v="4"/>
    <b v="0"/>
    <x v="258"/>
    <x v="97"/>
    <x v="4"/>
    <x v="2"/>
    <x v="3"/>
    <x v="5"/>
    <n v="4"/>
    <x v="0"/>
    <x v="0"/>
    <x v="518"/>
    <x v="2"/>
    <x v="0"/>
    <x v="1"/>
  </r>
  <r>
    <x v="671"/>
    <s v="Mary"/>
    <n v="2"/>
    <n v="16"/>
    <n v="2024"/>
    <d v="2024-02-16T00:00:00"/>
    <x v="346"/>
    <d v="2024-11-12T00:00:00"/>
    <m/>
    <m/>
    <m/>
    <x v="19"/>
    <x v="0"/>
    <x v="0"/>
    <x v="359"/>
    <x v="4"/>
    <x v="1"/>
    <n v="5"/>
    <b v="0"/>
    <x v="455"/>
    <x v="177"/>
    <x v="4"/>
    <x v="2"/>
    <x v="2"/>
    <x v="16"/>
    <n v="3.7"/>
    <x v="1"/>
    <x v="0"/>
    <x v="632"/>
    <x v="3"/>
    <x v="2"/>
    <x v="3"/>
  </r>
  <r>
    <x v="672"/>
    <s v="Derrick"/>
    <n v="12"/>
    <n v="29"/>
    <n v="2023"/>
    <d v="2023-12-29T00:00:00"/>
    <x v="429"/>
    <d v="2024-11-12T00:00:00"/>
    <m/>
    <m/>
    <m/>
    <x v="19"/>
    <x v="0"/>
    <x v="0"/>
    <x v="360"/>
    <x v="3"/>
    <x v="4"/>
    <n v="3"/>
    <b v="0"/>
    <x v="76"/>
    <x v="22"/>
    <x v="6"/>
    <x v="0"/>
    <x v="5"/>
    <x v="1"/>
    <n v="3.3"/>
    <x v="1"/>
    <x v="0"/>
    <x v="633"/>
    <x v="3"/>
    <x v="2"/>
    <x v="2"/>
  </r>
  <r>
    <x v="673"/>
    <s v="Stephanie"/>
    <n v="12"/>
    <n v="21"/>
    <n v="2022"/>
    <d v="2022-12-21T00:00:00"/>
    <x v="244"/>
    <d v="2024-11-12T00:00:00"/>
    <m/>
    <m/>
    <m/>
    <x v="19"/>
    <x v="0"/>
    <x v="0"/>
    <x v="108"/>
    <x v="6"/>
    <x v="2"/>
    <n v="6"/>
    <b v="0"/>
    <x v="477"/>
    <x v="69"/>
    <x v="3"/>
    <x v="2"/>
    <x v="1"/>
    <x v="87"/>
    <n v="3.6"/>
    <x v="0"/>
    <x v="0"/>
    <x v="634"/>
    <x v="4"/>
    <x v="1"/>
    <x v="1"/>
  </r>
  <r>
    <x v="674"/>
    <s v="Alexandria"/>
    <n v="12"/>
    <n v="16"/>
    <n v="2024"/>
    <d v="2024-12-16T00:00:00"/>
    <x v="430"/>
    <d v="2024-11-12T00:00:00"/>
    <m/>
    <m/>
    <m/>
    <x v="19"/>
    <x v="2"/>
    <x v="2"/>
    <x v="19"/>
    <x v="2"/>
    <x v="2"/>
    <n v="5"/>
    <b v="1"/>
    <x v="478"/>
    <x v="15"/>
    <x v="0"/>
    <x v="3"/>
    <x v="0"/>
    <x v="38"/>
    <n v="3.3"/>
    <x v="0"/>
    <x v="0"/>
    <x v="635"/>
    <x v="3"/>
    <x v="4"/>
    <x v="1"/>
  </r>
  <r>
    <x v="675"/>
    <s v="Zachary"/>
    <n v="11"/>
    <n v="24"/>
    <n v="2024"/>
    <d v="2024-11-24T00:00:00"/>
    <x v="140"/>
    <d v="2024-11-12T00:00:00"/>
    <m/>
    <m/>
    <m/>
    <x v="19"/>
    <x v="0"/>
    <x v="0"/>
    <x v="361"/>
    <x v="1"/>
    <x v="2"/>
    <n v="6"/>
    <b v="1"/>
    <x v="450"/>
    <x v="143"/>
    <x v="0"/>
    <x v="1"/>
    <x v="4"/>
    <x v="29"/>
    <n v="4"/>
    <x v="1"/>
    <x v="0"/>
    <x v="621"/>
    <x v="1"/>
    <x v="4"/>
    <x v="0"/>
  </r>
  <r>
    <x v="676"/>
    <s v="Gregory"/>
    <n v="11"/>
    <n v="24"/>
    <n v="2023"/>
    <d v="2023-11-24T00:00:00"/>
    <x v="431"/>
    <d v="2024-11-12T00:00:00"/>
    <m/>
    <m/>
    <m/>
    <x v="19"/>
    <x v="2"/>
    <x v="2"/>
    <x v="362"/>
    <x v="5"/>
    <x v="3"/>
    <n v="6"/>
    <b v="0"/>
    <x v="418"/>
    <x v="186"/>
    <x v="3"/>
    <x v="2"/>
    <x v="0"/>
    <x v="0"/>
    <n v="4.9000000000000004"/>
    <x v="0"/>
    <x v="0"/>
    <x v="636"/>
    <x v="1"/>
    <x v="3"/>
    <x v="2"/>
  </r>
  <r>
    <x v="677"/>
    <s v="Claire"/>
    <n v="11"/>
    <n v="15"/>
    <n v="2023"/>
    <d v="2023-11-15T00:00:00"/>
    <x v="432"/>
    <d v="2024-11-12T00:00:00"/>
    <m/>
    <m/>
    <m/>
    <x v="19"/>
    <x v="2"/>
    <x v="2"/>
    <x v="69"/>
    <x v="0"/>
    <x v="0"/>
    <n v="4"/>
    <b v="0"/>
    <x v="479"/>
    <x v="157"/>
    <x v="1"/>
    <x v="1"/>
    <x v="1"/>
    <x v="26"/>
    <n v="3.7"/>
    <x v="1"/>
    <x v="0"/>
    <x v="637"/>
    <x v="1"/>
    <x v="3"/>
    <x v="3"/>
  </r>
  <r>
    <x v="678"/>
    <s v="Jesse"/>
    <n v="10"/>
    <n v="30"/>
    <n v="2024"/>
    <d v="2024-10-30T00:00:00"/>
    <x v="308"/>
    <d v="2024-11-12T00:00:00"/>
    <m/>
    <m/>
    <m/>
    <x v="19"/>
    <x v="0"/>
    <x v="0"/>
    <x v="363"/>
    <x v="1"/>
    <x v="0"/>
    <n v="5"/>
    <b v="1"/>
    <x v="480"/>
    <x v="7"/>
    <x v="6"/>
    <x v="1"/>
    <x v="3"/>
    <x v="65"/>
    <n v="3.1"/>
    <x v="1"/>
    <x v="0"/>
    <x v="638"/>
    <x v="3"/>
    <x v="0"/>
    <x v="0"/>
  </r>
  <r>
    <x v="679"/>
    <s v="Maria"/>
    <n v="10"/>
    <n v="27"/>
    <n v="2023"/>
    <d v="2023-10-27T00:00:00"/>
    <x v="433"/>
    <d v="2024-11-12T00:00:00"/>
    <m/>
    <m/>
    <m/>
    <x v="19"/>
    <x v="0"/>
    <x v="0"/>
    <x v="364"/>
    <x v="1"/>
    <x v="2"/>
    <n v="6"/>
    <b v="0"/>
    <x v="481"/>
    <x v="67"/>
    <x v="0"/>
    <x v="1"/>
    <x v="1"/>
    <x v="68"/>
    <n v="3.1"/>
    <x v="0"/>
    <x v="0"/>
    <x v="411"/>
    <x v="0"/>
    <x v="4"/>
    <x v="2"/>
  </r>
  <r>
    <x v="680"/>
    <s v="Ashley"/>
    <n v="10"/>
    <n v="14"/>
    <n v="2024"/>
    <d v="2024-10-14T00:00:00"/>
    <x v="434"/>
    <d v="2024-11-12T00:00:00"/>
    <m/>
    <m/>
    <m/>
    <x v="19"/>
    <x v="1"/>
    <x v="1"/>
    <x v="365"/>
    <x v="1"/>
    <x v="1"/>
    <n v="2"/>
    <b v="1"/>
    <x v="154"/>
    <x v="120"/>
    <x v="2"/>
    <x v="3"/>
    <x v="4"/>
    <x v="58"/>
    <n v="3.9"/>
    <x v="0"/>
    <x v="0"/>
    <x v="639"/>
    <x v="0"/>
    <x v="2"/>
    <x v="3"/>
  </r>
  <r>
    <x v="681"/>
    <s v="Jennifer"/>
    <d v="2024-12-10T00:00:00"/>
    <m/>
    <m/>
    <m/>
    <x v="435"/>
    <d v="2024-11-12T00:00:00"/>
    <m/>
    <m/>
    <m/>
    <x v="19"/>
    <x v="0"/>
    <x v="0"/>
    <x v="129"/>
    <x v="0"/>
    <x v="1"/>
    <n v="4"/>
    <b v="0"/>
    <x v="482"/>
    <x v="30"/>
    <x v="4"/>
    <x v="1"/>
    <x v="4"/>
    <x v="9"/>
    <n v="4.0999999999999996"/>
    <x v="0"/>
    <x v="0"/>
    <x v="640"/>
    <x v="3"/>
    <x v="0"/>
    <x v="0"/>
  </r>
  <r>
    <x v="682"/>
    <s v="Julie"/>
    <d v="2024-12-01T00:00:00"/>
    <m/>
    <m/>
    <m/>
    <x v="251"/>
    <d v="2024-11-12T00:00:00"/>
    <m/>
    <m/>
    <m/>
    <x v="19"/>
    <x v="2"/>
    <x v="2"/>
    <x v="262"/>
    <x v="3"/>
    <x v="3"/>
    <n v="6"/>
    <b v="1"/>
    <x v="483"/>
    <x v="129"/>
    <x v="5"/>
    <x v="0"/>
    <x v="4"/>
    <x v="8"/>
    <n v="3.3"/>
    <x v="0"/>
    <x v="0"/>
    <x v="641"/>
    <x v="0"/>
    <x v="0"/>
    <x v="2"/>
  </r>
  <r>
    <x v="683"/>
    <s v="Cheryl"/>
    <d v="2024-07-06T00:00:00"/>
    <m/>
    <m/>
    <m/>
    <x v="18"/>
    <d v="2024-11-12T00:00:00"/>
    <m/>
    <m/>
    <m/>
    <x v="19"/>
    <x v="0"/>
    <x v="0"/>
    <x v="195"/>
    <x v="5"/>
    <x v="2"/>
    <n v="2"/>
    <b v="0"/>
    <x v="484"/>
    <x v="81"/>
    <x v="5"/>
    <x v="2"/>
    <x v="3"/>
    <x v="28"/>
    <n v="3.7"/>
    <x v="0"/>
    <x v="0"/>
    <x v="642"/>
    <x v="3"/>
    <x v="2"/>
    <x v="0"/>
  </r>
  <r>
    <x v="684"/>
    <s v="Timothy"/>
    <d v="2024-07-04T00:00:00"/>
    <m/>
    <m/>
    <m/>
    <x v="386"/>
    <d v="2024-11-12T00:00:00"/>
    <m/>
    <m/>
    <m/>
    <x v="19"/>
    <x v="2"/>
    <x v="2"/>
    <x v="23"/>
    <x v="6"/>
    <x v="4"/>
    <n v="6"/>
    <b v="0"/>
    <x v="485"/>
    <x v="3"/>
    <x v="5"/>
    <x v="3"/>
    <x v="5"/>
    <x v="4"/>
    <n v="3.7"/>
    <x v="0"/>
    <x v="0"/>
    <x v="643"/>
    <x v="1"/>
    <x v="1"/>
    <x v="3"/>
  </r>
  <r>
    <x v="685"/>
    <s v="Erin"/>
    <d v="2024-07-02T00:00:00"/>
    <m/>
    <m/>
    <m/>
    <x v="52"/>
    <d v="2024-11-12T00:00:00"/>
    <m/>
    <m/>
    <m/>
    <x v="19"/>
    <x v="1"/>
    <x v="1"/>
    <x v="25"/>
    <x v="3"/>
    <x v="4"/>
    <n v="1"/>
    <b v="1"/>
    <x v="486"/>
    <x v="149"/>
    <x v="6"/>
    <x v="0"/>
    <x v="5"/>
    <x v="87"/>
    <n v="4.2"/>
    <x v="0"/>
    <x v="0"/>
    <x v="644"/>
    <x v="3"/>
    <x v="2"/>
    <x v="3"/>
  </r>
  <r>
    <x v="686"/>
    <s v="Kyle"/>
    <d v="2024-03-08T00:00:00"/>
    <m/>
    <m/>
    <m/>
    <x v="436"/>
    <d v="2024-11-12T00:00:00"/>
    <m/>
    <m/>
    <m/>
    <x v="19"/>
    <x v="1"/>
    <x v="1"/>
    <x v="110"/>
    <x v="3"/>
    <x v="0"/>
    <n v="2"/>
    <b v="1"/>
    <x v="204"/>
    <x v="188"/>
    <x v="5"/>
    <x v="2"/>
    <x v="3"/>
    <x v="60"/>
    <n v="4"/>
    <x v="1"/>
    <x v="0"/>
    <x v="645"/>
    <x v="2"/>
    <x v="3"/>
    <x v="3"/>
  </r>
  <r>
    <x v="687"/>
    <s v="Kathryn"/>
    <d v="2024-02-04T00:00:00"/>
    <m/>
    <m/>
    <m/>
    <x v="402"/>
    <d v="2024-11-12T00:00:00"/>
    <m/>
    <m/>
    <m/>
    <x v="19"/>
    <x v="1"/>
    <x v="1"/>
    <x v="156"/>
    <x v="2"/>
    <x v="1"/>
    <n v="2"/>
    <b v="0"/>
    <x v="327"/>
    <x v="69"/>
    <x v="2"/>
    <x v="2"/>
    <x v="2"/>
    <x v="6"/>
    <n v="4.8"/>
    <x v="1"/>
    <x v="0"/>
    <x v="646"/>
    <x v="3"/>
    <x v="3"/>
    <x v="3"/>
  </r>
  <r>
    <x v="688"/>
    <s v="Barbara"/>
    <d v="2024-02-02T00:00:00"/>
    <m/>
    <m/>
    <m/>
    <x v="437"/>
    <d v="2024-11-12T00:00:00"/>
    <m/>
    <m/>
    <m/>
    <x v="19"/>
    <x v="1"/>
    <x v="1"/>
    <x v="206"/>
    <x v="1"/>
    <x v="2"/>
    <n v="3"/>
    <b v="1"/>
    <x v="487"/>
    <x v="96"/>
    <x v="6"/>
    <x v="2"/>
    <x v="3"/>
    <x v="30"/>
    <n v="3.3"/>
    <x v="0"/>
    <x v="0"/>
    <x v="647"/>
    <x v="3"/>
    <x v="2"/>
    <x v="1"/>
  </r>
  <r>
    <x v="689"/>
    <s v="Ryan"/>
    <d v="2023-12-03T00:00:00"/>
    <m/>
    <m/>
    <m/>
    <x v="438"/>
    <d v="2024-11-12T00:00:00"/>
    <m/>
    <m/>
    <m/>
    <x v="19"/>
    <x v="0"/>
    <x v="0"/>
    <x v="204"/>
    <x v="0"/>
    <x v="3"/>
    <n v="3"/>
    <b v="1"/>
    <x v="488"/>
    <x v="69"/>
    <x v="5"/>
    <x v="3"/>
    <x v="2"/>
    <x v="5"/>
    <n v="3.9"/>
    <x v="1"/>
    <x v="0"/>
    <x v="648"/>
    <x v="4"/>
    <x v="3"/>
    <x v="1"/>
  </r>
  <r>
    <x v="690"/>
    <s v="Amanda"/>
    <d v="2023-10-06T00:00:00"/>
    <m/>
    <m/>
    <m/>
    <x v="312"/>
    <d v="2024-11-12T00:00:00"/>
    <m/>
    <m/>
    <m/>
    <x v="19"/>
    <x v="1"/>
    <x v="1"/>
    <x v="366"/>
    <x v="6"/>
    <x v="0"/>
    <n v="5"/>
    <b v="0"/>
    <x v="255"/>
    <x v="191"/>
    <x v="4"/>
    <x v="0"/>
    <x v="4"/>
    <x v="72"/>
    <n v="3.1"/>
    <x v="0"/>
    <x v="0"/>
    <x v="649"/>
    <x v="4"/>
    <x v="4"/>
    <x v="3"/>
  </r>
  <r>
    <x v="691"/>
    <s v="Jaime"/>
    <d v="2023-08-06T00:00:00"/>
    <m/>
    <m/>
    <m/>
    <x v="23"/>
    <d v="2024-11-12T00:00:00"/>
    <m/>
    <m/>
    <m/>
    <x v="19"/>
    <x v="2"/>
    <x v="2"/>
    <x v="86"/>
    <x v="3"/>
    <x v="2"/>
    <n v="6"/>
    <b v="1"/>
    <x v="489"/>
    <x v="137"/>
    <x v="4"/>
    <x v="2"/>
    <x v="4"/>
    <x v="68"/>
    <n v="3.8"/>
    <x v="0"/>
    <x v="0"/>
    <x v="650"/>
    <x v="0"/>
    <x v="1"/>
    <x v="1"/>
  </r>
  <r>
    <x v="692"/>
    <s v="Joshua"/>
    <d v="2023-07-08T00:00:00"/>
    <m/>
    <m/>
    <m/>
    <x v="439"/>
    <d v="2024-11-12T00:00:00"/>
    <m/>
    <m/>
    <m/>
    <x v="19"/>
    <x v="1"/>
    <x v="1"/>
    <x v="90"/>
    <x v="3"/>
    <x v="4"/>
    <n v="1"/>
    <b v="0"/>
    <x v="174"/>
    <x v="150"/>
    <x v="5"/>
    <x v="3"/>
    <x v="5"/>
    <x v="73"/>
    <n v="4.9000000000000004"/>
    <x v="1"/>
    <x v="0"/>
    <x v="651"/>
    <x v="3"/>
    <x v="1"/>
    <x v="3"/>
  </r>
  <r>
    <x v="693"/>
    <s v="Cheryl"/>
    <d v="2023-07-06T00:00:00"/>
    <m/>
    <m/>
    <m/>
    <x v="440"/>
    <d v="2024-11-12T00:00:00"/>
    <m/>
    <m/>
    <m/>
    <x v="19"/>
    <x v="0"/>
    <x v="0"/>
    <x v="344"/>
    <x v="4"/>
    <x v="4"/>
    <n v="5"/>
    <b v="0"/>
    <x v="490"/>
    <x v="70"/>
    <x v="5"/>
    <x v="2"/>
    <x v="0"/>
    <x v="17"/>
    <n v="4.7"/>
    <x v="0"/>
    <x v="0"/>
    <x v="652"/>
    <x v="2"/>
    <x v="1"/>
    <x v="1"/>
  </r>
  <r>
    <x v="694"/>
    <s v="Larry"/>
    <d v="2023-05-04T00:00:00"/>
    <m/>
    <m/>
    <m/>
    <x v="441"/>
    <d v="2024-11-12T00:00:00"/>
    <m/>
    <m/>
    <m/>
    <x v="19"/>
    <x v="2"/>
    <x v="2"/>
    <x v="367"/>
    <x v="4"/>
    <x v="4"/>
    <n v="6"/>
    <b v="0"/>
    <x v="58"/>
    <x v="72"/>
    <x v="6"/>
    <x v="2"/>
    <x v="0"/>
    <x v="75"/>
    <n v="3.9"/>
    <x v="0"/>
    <x v="0"/>
    <x v="653"/>
    <x v="2"/>
    <x v="4"/>
    <x v="0"/>
  </r>
  <r>
    <x v="695"/>
    <s v="James"/>
    <d v="2023-04-10T00:00:00"/>
    <m/>
    <m/>
    <m/>
    <x v="442"/>
    <d v="2024-11-12T00:00:00"/>
    <m/>
    <m/>
    <m/>
    <x v="19"/>
    <x v="2"/>
    <x v="2"/>
    <x v="123"/>
    <x v="1"/>
    <x v="2"/>
    <n v="4"/>
    <b v="1"/>
    <x v="288"/>
    <x v="190"/>
    <x v="2"/>
    <x v="1"/>
    <x v="1"/>
    <x v="66"/>
    <n v="3.1"/>
    <x v="1"/>
    <x v="0"/>
    <x v="654"/>
    <x v="2"/>
    <x v="0"/>
    <x v="0"/>
  </r>
  <r>
    <x v="696"/>
    <s v="Jennifer"/>
    <d v="2023-03-10T00:00:00"/>
    <m/>
    <m/>
    <m/>
    <x v="375"/>
    <d v="2024-11-12T00:00:00"/>
    <m/>
    <m/>
    <m/>
    <x v="19"/>
    <x v="2"/>
    <x v="2"/>
    <x v="368"/>
    <x v="6"/>
    <x v="0"/>
    <n v="1"/>
    <b v="0"/>
    <x v="207"/>
    <x v="80"/>
    <x v="5"/>
    <x v="1"/>
    <x v="1"/>
    <x v="34"/>
    <n v="5"/>
    <x v="1"/>
    <x v="0"/>
    <x v="655"/>
    <x v="2"/>
    <x v="0"/>
    <x v="3"/>
  </r>
  <r>
    <x v="697"/>
    <s v="Richard"/>
    <d v="2023-03-03T00:00:00"/>
    <m/>
    <m/>
    <m/>
    <x v="90"/>
    <d v="2024-11-12T00:00:00"/>
    <m/>
    <m/>
    <m/>
    <x v="19"/>
    <x v="0"/>
    <x v="0"/>
    <x v="369"/>
    <x v="2"/>
    <x v="1"/>
    <n v="3"/>
    <b v="0"/>
    <x v="111"/>
    <x v="76"/>
    <x v="0"/>
    <x v="2"/>
    <x v="1"/>
    <x v="14"/>
    <n v="3.8"/>
    <x v="1"/>
    <x v="0"/>
    <x v="656"/>
    <x v="2"/>
    <x v="3"/>
    <x v="2"/>
  </r>
  <r>
    <x v="698"/>
    <s v="Cory"/>
    <d v="2023-02-10T00:00:00"/>
    <m/>
    <m/>
    <m/>
    <x v="443"/>
    <d v="2024-11-12T00:00:00"/>
    <m/>
    <m/>
    <m/>
    <x v="19"/>
    <x v="2"/>
    <x v="2"/>
    <x v="256"/>
    <x v="1"/>
    <x v="3"/>
    <n v="2"/>
    <b v="1"/>
    <x v="491"/>
    <x v="141"/>
    <x v="1"/>
    <x v="0"/>
    <x v="1"/>
    <x v="77"/>
    <n v="4.7"/>
    <x v="1"/>
    <x v="0"/>
    <x v="657"/>
    <x v="4"/>
    <x v="2"/>
    <x v="1"/>
  </r>
  <r>
    <x v="699"/>
    <s v="Jennifer"/>
    <d v="2023-02-08T00:00:00"/>
    <m/>
    <m/>
    <m/>
    <x v="150"/>
    <d v="2024-11-12T00:00:00"/>
    <m/>
    <m/>
    <m/>
    <x v="19"/>
    <x v="1"/>
    <x v="1"/>
    <x v="370"/>
    <x v="4"/>
    <x v="3"/>
    <n v="2"/>
    <b v="0"/>
    <x v="492"/>
    <x v="82"/>
    <x v="6"/>
    <x v="3"/>
    <x v="3"/>
    <x v="87"/>
    <n v="3.4"/>
    <x v="0"/>
    <x v="0"/>
    <x v="658"/>
    <x v="4"/>
    <x v="1"/>
    <x v="0"/>
  </r>
  <r>
    <x v="700"/>
    <s v="Marissa"/>
    <n v="9"/>
    <n v="13"/>
    <n v="2023"/>
    <d v="2023-09-13T00:00:00"/>
    <x v="124"/>
    <d v="2024-10-12T00:00:00"/>
    <m/>
    <m/>
    <m/>
    <x v="20"/>
    <x v="2"/>
    <x v="2"/>
    <x v="254"/>
    <x v="4"/>
    <x v="1"/>
    <n v="1"/>
    <b v="1"/>
    <x v="66"/>
    <x v="155"/>
    <x v="0"/>
    <x v="1"/>
    <x v="1"/>
    <x v="65"/>
    <n v="4.4000000000000004"/>
    <x v="0"/>
    <x v="0"/>
    <x v="659"/>
    <x v="1"/>
    <x v="3"/>
    <x v="0"/>
  </r>
  <r>
    <x v="701"/>
    <s v="Theodore"/>
    <n v="8"/>
    <n v="25"/>
    <n v="2024"/>
    <d v="2024-08-25T00:00:00"/>
    <x v="302"/>
    <d v="2024-10-12T00:00:00"/>
    <m/>
    <m/>
    <m/>
    <x v="20"/>
    <x v="0"/>
    <x v="0"/>
    <x v="217"/>
    <x v="6"/>
    <x v="2"/>
    <n v="4"/>
    <b v="1"/>
    <x v="292"/>
    <x v="141"/>
    <x v="0"/>
    <x v="1"/>
    <x v="4"/>
    <x v="78"/>
    <n v="4.5"/>
    <x v="1"/>
    <x v="0"/>
    <x v="660"/>
    <x v="0"/>
    <x v="4"/>
    <x v="0"/>
  </r>
  <r>
    <x v="702"/>
    <s v="James"/>
    <n v="7"/>
    <n v="23"/>
    <n v="2024"/>
    <d v="2024-07-23T00:00:00"/>
    <x v="32"/>
    <d v="2024-10-12T00:00:00"/>
    <m/>
    <m/>
    <m/>
    <x v="20"/>
    <x v="1"/>
    <x v="1"/>
    <x v="194"/>
    <x v="6"/>
    <x v="3"/>
    <n v="3"/>
    <b v="0"/>
    <x v="493"/>
    <x v="168"/>
    <x v="5"/>
    <x v="3"/>
    <x v="0"/>
    <x v="32"/>
    <n v="4.7"/>
    <x v="1"/>
    <x v="0"/>
    <x v="661"/>
    <x v="3"/>
    <x v="0"/>
    <x v="3"/>
  </r>
  <r>
    <x v="703"/>
    <s v="James"/>
    <n v="4"/>
    <n v="25"/>
    <n v="2024"/>
    <d v="2024-04-25T00:00:00"/>
    <x v="71"/>
    <d v="2024-10-12T00:00:00"/>
    <m/>
    <m/>
    <m/>
    <x v="20"/>
    <x v="2"/>
    <x v="2"/>
    <x v="90"/>
    <x v="0"/>
    <x v="0"/>
    <n v="3"/>
    <b v="1"/>
    <x v="494"/>
    <x v="101"/>
    <x v="1"/>
    <x v="2"/>
    <x v="2"/>
    <x v="40"/>
    <n v="3.9"/>
    <x v="1"/>
    <x v="0"/>
    <x v="662"/>
    <x v="0"/>
    <x v="2"/>
    <x v="2"/>
  </r>
  <r>
    <x v="704"/>
    <s v="Mary"/>
    <n v="4"/>
    <n v="13"/>
    <n v="2024"/>
    <d v="2024-04-13T00:00:00"/>
    <x v="160"/>
    <d v="2024-10-12T00:00:00"/>
    <m/>
    <m/>
    <m/>
    <x v="20"/>
    <x v="0"/>
    <x v="0"/>
    <x v="371"/>
    <x v="2"/>
    <x v="0"/>
    <n v="6"/>
    <b v="1"/>
    <x v="330"/>
    <x v="77"/>
    <x v="6"/>
    <x v="3"/>
    <x v="2"/>
    <x v="92"/>
    <n v="3.5"/>
    <x v="0"/>
    <x v="0"/>
    <x v="663"/>
    <x v="0"/>
    <x v="3"/>
    <x v="3"/>
  </r>
  <r>
    <x v="705"/>
    <s v="Nathan"/>
    <n v="4"/>
    <n v="13"/>
    <n v="2024"/>
    <d v="2024-04-13T00:00:00"/>
    <x v="160"/>
    <d v="2024-10-12T00:00:00"/>
    <m/>
    <m/>
    <m/>
    <x v="20"/>
    <x v="0"/>
    <x v="0"/>
    <x v="372"/>
    <x v="5"/>
    <x v="3"/>
    <n v="4"/>
    <b v="1"/>
    <x v="495"/>
    <x v="123"/>
    <x v="1"/>
    <x v="1"/>
    <x v="3"/>
    <x v="53"/>
    <n v="3.8"/>
    <x v="0"/>
    <x v="0"/>
    <x v="664"/>
    <x v="0"/>
    <x v="3"/>
    <x v="3"/>
  </r>
  <r>
    <x v="706"/>
    <s v="David"/>
    <n v="3"/>
    <n v="21"/>
    <n v="2024"/>
    <d v="2024-03-21T00:00:00"/>
    <x v="41"/>
    <d v="2024-10-12T00:00:00"/>
    <m/>
    <m/>
    <m/>
    <x v="20"/>
    <x v="2"/>
    <x v="2"/>
    <x v="373"/>
    <x v="3"/>
    <x v="0"/>
    <n v="6"/>
    <b v="1"/>
    <x v="15"/>
    <x v="104"/>
    <x v="2"/>
    <x v="0"/>
    <x v="2"/>
    <x v="69"/>
    <n v="3.2"/>
    <x v="0"/>
    <x v="0"/>
    <x v="665"/>
    <x v="3"/>
    <x v="0"/>
    <x v="1"/>
  </r>
  <r>
    <x v="707"/>
    <s v="Eric"/>
    <n v="2"/>
    <n v="26"/>
    <n v="2023"/>
    <d v="2023-02-26T00:00:00"/>
    <x v="362"/>
    <d v="2024-10-12T00:00:00"/>
    <m/>
    <m/>
    <m/>
    <x v="20"/>
    <x v="1"/>
    <x v="1"/>
    <x v="50"/>
    <x v="6"/>
    <x v="2"/>
    <n v="6"/>
    <b v="0"/>
    <x v="496"/>
    <x v="118"/>
    <x v="2"/>
    <x v="2"/>
    <x v="2"/>
    <x v="57"/>
    <n v="4.7"/>
    <x v="1"/>
    <x v="0"/>
    <x v="666"/>
    <x v="4"/>
    <x v="2"/>
    <x v="1"/>
  </r>
  <r>
    <x v="708"/>
    <s v="Joseph"/>
    <n v="2"/>
    <n v="21"/>
    <n v="2023"/>
    <d v="2023-02-21T00:00:00"/>
    <x v="189"/>
    <d v="2024-10-12T00:00:00"/>
    <m/>
    <m/>
    <m/>
    <x v="20"/>
    <x v="2"/>
    <x v="2"/>
    <x v="185"/>
    <x v="6"/>
    <x v="4"/>
    <n v="1"/>
    <b v="0"/>
    <x v="497"/>
    <x v="133"/>
    <x v="3"/>
    <x v="1"/>
    <x v="4"/>
    <x v="87"/>
    <n v="4.5999999999999996"/>
    <x v="0"/>
    <x v="0"/>
    <x v="667"/>
    <x v="0"/>
    <x v="2"/>
    <x v="1"/>
  </r>
  <r>
    <x v="709"/>
    <s v="Lori"/>
    <n v="2"/>
    <n v="16"/>
    <n v="2023"/>
    <d v="2023-02-16T00:00:00"/>
    <x v="422"/>
    <d v="2024-10-12T00:00:00"/>
    <m/>
    <m/>
    <m/>
    <x v="20"/>
    <x v="2"/>
    <x v="2"/>
    <x v="198"/>
    <x v="6"/>
    <x v="0"/>
    <n v="1"/>
    <b v="0"/>
    <x v="498"/>
    <x v="97"/>
    <x v="3"/>
    <x v="0"/>
    <x v="4"/>
    <x v="81"/>
    <n v="4"/>
    <x v="0"/>
    <x v="0"/>
    <x v="668"/>
    <x v="2"/>
    <x v="4"/>
    <x v="0"/>
  </r>
  <r>
    <x v="710"/>
    <s v="Joseph"/>
    <n v="12"/>
    <n v="30"/>
    <n v="2023"/>
    <d v="2023-12-30T00:00:00"/>
    <x v="444"/>
    <d v="2024-10-12T00:00:00"/>
    <m/>
    <m/>
    <m/>
    <x v="20"/>
    <x v="0"/>
    <x v="0"/>
    <x v="374"/>
    <x v="2"/>
    <x v="2"/>
    <n v="2"/>
    <b v="0"/>
    <x v="36"/>
    <x v="105"/>
    <x v="1"/>
    <x v="3"/>
    <x v="4"/>
    <x v="66"/>
    <n v="3.8"/>
    <x v="1"/>
    <x v="0"/>
    <x v="572"/>
    <x v="2"/>
    <x v="2"/>
    <x v="1"/>
  </r>
  <r>
    <x v="711"/>
    <s v="Randy"/>
    <n v="12"/>
    <n v="18"/>
    <n v="2024"/>
    <d v="2024-12-18T00:00:00"/>
    <x v="445"/>
    <d v="2024-10-12T00:00:00"/>
    <m/>
    <m/>
    <m/>
    <x v="20"/>
    <x v="0"/>
    <x v="0"/>
    <x v="11"/>
    <x v="3"/>
    <x v="2"/>
    <n v="1"/>
    <b v="1"/>
    <x v="291"/>
    <x v="135"/>
    <x v="5"/>
    <x v="3"/>
    <x v="4"/>
    <x v="35"/>
    <n v="3.2"/>
    <x v="1"/>
    <x v="0"/>
    <x v="669"/>
    <x v="4"/>
    <x v="4"/>
    <x v="0"/>
  </r>
  <r>
    <x v="712"/>
    <s v="Elizabeth"/>
    <n v="10"/>
    <n v="24"/>
    <n v="2024"/>
    <d v="2024-10-24T00:00:00"/>
    <x v="446"/>
    <d v="2024-10-12T00:00:00"/>
    <m/>
    <m/>
    <m/>
    <x v="20"/>
    <x v="0"/>
    <x v="0"/>
    <x v="331"/>
    <x v="0"/>
    <x v="1"/>
    <n v="4"/>
    <b v="0"/>
    <x v="319"/>
    <x v="63"/>
    <x v="3"/>
    <x v="3"/>
    <x v="4"/>
    <x v="98"/>
    <n v="4"/>
    <x v="1"/>
    <x v="0"/>
    <x v="670"/>
    <x v="3"/>
    <x v="1"/>
    <x v="1"/>
  </r>
  <r>
    <x v="713"/>
    <s v="Amy"/>
    <n v="1"/>
    <n v="30"/>
    <n v="2024"/>
    <d v="2024-01-30T00:00:00"/>
    <x v="293"/>
    <d v="2024-10-12T00:00:00"/>
    <m/>
    <m/>
    <m/>
    <x v="20"/>
    <x v="2"/>
    <x v="2"/>
    <x v="56"/>
    <x v="6"/>
    <x v="1"/>
    <n v="4"/>
    <b v="1"/>
    <x v="93"/>
    <x v="5"/>
    <x v="5"/>
    <x v="1"/>
    <x v="4"/>
    <x v="31"/>
    <n v="3.7"/>
    <x v="0"/>
    <x v="0"/>
    <x v="116"/>
    <x v="0"/>
    <x v="4"/>
    <x v="1"/>
  </r>
  <r>
    <x v="714"/>
    <s v="Douglas"/>
    <n v="1"/>
    <n v="23"/>
    <n v="2023"/>
    <d v="2023-01-23T00:00:00"/>
    <x v="398"/>
    <d v="2024-10-12T00:00:00"/>
    <m/>
    <m/>
    <m/>
    <x v="20"/>
    <x v="1"/>
    <x v="1"/>
    <x v="375"/>
    <x v="1"/>
    <x v="4"/>
    <n v="2"/>
    <b v="1"/>
    <x v="499"/>
    <x v="15"/>
    <x v="2"/>
    <x v="3"/>
    <x v="5"/>
    <x v="1"/>
    <n v="3.7"/>
    <x v="1"/>
    <x v="0"/>
    <x v="671"/>
    <x v="1"/>
    <x v="0"/>
    <x v="1"/>
  </r>
  <r>
    <x v="715"/>
    <s v="Michael"/>
    <n v="1"/>
    <n v="19"/>
    <n v="2024"/>
    <d v="2024-01-19T00:00:00"/>
    <x v="413"/>
    <d v="2024-10-12T00:00:00"/>
    <m/>
    <m/>
    <m/>
    <x v="20"/>
    <x v="1"/>
    <x v="1"/>
    <x v="271"/>
    <x v="2"/>
    <x v="0"/>
    <n v="3"/>
    <b v="1"/>
    <x v="226"/>
    <x v="30"/>
    <x v="0"/>
    <x v="3"/>
    <x v="3"/>
    <x v="90"/>
    <n v="4"/>
    <x v="1"/>
    <x v="0"/>
    <x v="672"/>
    <x v="2"/>
    <x v="1"/>
    <x v="0"/>
  </r>
  <r>
    <x v="716"/>
    <s v="Douglas"/>
    <d v="2024-11-12T00:00:00"/>
    <m/>
    <m/>
    <m/>
    <x v="275"/>
    <d v="2024-10-12T00:00:00"/>
    <m/>
    <m/>
    <m/>
    <x v="20"/>
    <x v="2"/>
    <x v="2"/>
    <x v="82"/>
    <x v="2"/>
    <x v="0"/>
    <n v="4"/>
    <b v="0"/>
    <x v="491"/>
    <x v="166"/>
    <x v="5"/>
    <x v="1"/>
    <x v="4"/>
    <x v="77"/>
    <n v="3.4"/>
    <x v="1"/>
    <x v="0"/>
    <x v="673"/>
    <x v="3"/>
    <x v="4"/>
    <x v="1"/>
  </r>
  <r>
    <x v="717"/>
    <s v="Dustin"/>
    <d v="2024-11-09T00:00:00"/>
    <m/>
    <m/>
    <m/>
    <x v="196"/>
    <d v="2024-10-12T00:00:00"/>
    <m/>
    <m/>
    <m/>
    <x v="20"/>
    <x v="1"/>
    <x v="1"/>
    <x v="376"/>
    <x v="3"/>
    <x v="2"/>
    <n v="6"/>
    <b v="1"/>
    <x v="416"/>
    <x v="39"/>
    <x v="4"/>
    <x v="0"/>
    <x v="0"/>
    <x v="42"/>
    <n v="3.1"/>
    <x v="1"/>
    <x v="0"/>
    <x v="674"/>
    <x v="3"/>
    <x v="3"/>
    <x v="1"/>
  </r>
  <r>
    <x v="718"/>
    <s v="Terrence"/>
    <d v="2024-10-01T00:00:00"/>
    <m/>
    <m/>
    <m/>
    <x v="385"/>
    <d v="2024-10-12T00:00:00"/>
    <m/>
    <m/>
    <m/>
    <x v="20"/>
    <x v="0"/>
    <x v="0"/>
    <x v="72"/>
    <x v="1"/>
    <x v="4"/>
    <n v="5"/>
    <b v="1"/>
    <x v="500"/>
    <x v="185"/>
    <x v="0"/>
    <x v="2"/>
    <x v="3"/>
    <x v="100"/>
    <n v="4.3"/>
    <x v="1"/>
    <x v="0"/>
    <x v="675"/>
    <x v="3"/>
    <x v="2"/>
    <x v="2"/>
  </r>
  <r>
    <x v="719"/>
    <s v="Rachel"/>
    <d v="2024-06-03T00:00:00"/>
    <m/>
    <m/>
    <m/>
    <x v="53"/>
    <d v="2024-10-12T00:00:00"/>
    <m/>
    <m/>
    <m/>
    <x v="20"/>
    <x v="2"/>
    <x v="2"/>
    <x v="377"/>
    <x v="4"/>
    <x v="4"/>
    <n v="4"/>
    <b v="1"/>
    <x v="463"/>
    <x v="21"/>
    <x v="5"/>
    <x v="1"/>
    <x v="0"/>
    <x v="8"/>
    <n v="4.8"/>
    <x v="1"/>
    <x v="0"/>
    <x v="676"/>
    <x v="3"/>
    <x v="4"/>
    <x v="3"/>
  </r>
  <r>
    <x v="720"/>
    <s v="Norman"/>
    <d v="2024-03-10T00:00:00"/>
    <m/>
    <m/>
    <m/>
    <x v="175"/>
    <d v="2024-10-12T00:00:00"/>
    <m/>
    <m/>
    <m/>
    <x v="20"/>
    <x v="2"/>
    <x v="2"/>
    <x v="251"/>
    <x v="5"/>
    <x v="3"/>
    <n v="3"/>
    <b v="0"/>
    <x v="501"/>
    <x v="143"/>
    <x v="1"/>
    <x v="1"/>
    <x v="4"/>
    <x v="30"/>
    <n v="4.9000000000000004"/>
    <x v="0"/>
    <x v="0"/>
    <x v="677"/>
    <x v="1"/>
    <x v="4"/>
    <x v="0"/>
  </r>
  <r>
    <x v="721"/>
    <s v="Darlene"/>
    <d v="2024-02-06T00:00:00"/>
    <m/>
    <m/>
    <m/>
    <x v="56"/>
    <d v="2024-10-12T00:00:00"/>
    <m/>
    <m/>
    <m/>
    <x v="20"/>
    <x v="1"/>
    <x v="1"/>
    <x v="220"/>
    <x v="2"/>
    <x v="3"/>
    <n v="2"/>
    <b v="0"/>
    <x v="291"/>
    <x v="43"/>
    <x v="0"/>
    <x v="3"/>
    <x v="1"/>
    <x v="0"/>
    <n v="4.0999999999999996"/>
    <x v="0"/>
    <x v="0"/>
    <x v="678"/>
    <x v="2"/>
    <x v="3"/>
    <x v="1"/>
  </r>
  <r>
    <x v="722"/>
    <s v="Stephanie"/>
    <d v="2024-02-01T00:00:00"/>
    <m/>
    <m/>
    <m/>
    <x v="447"/>
    <d v="2024-10-12T00:00:00"/>
    <m/>
    <m/>
    <m/>
    <x v="20"/>
    <x v="0"/>
    <x v="0"/>
    <x v="287"/>
    <x v="2"/>
    <x v="0"/>
    <n v="1"/>
    <b v="1"/>
    <x v="393"/>
    <x v="181"/>
    <x v="5"/>
    <x v="3"/>
    <x v="2"/>
    <x v="57"/>
    <n v="3.6"/>
    <x v="1"/>
    <x v="0"/>
    <x v="679"/>
    <x v="1"/>
    <x v="2"/>
    <x v="2"/>
  </r>
  <r>
    <x v="723"/>
    <s v="Benjamin"/>
    <d v="2023-11-02T00:00:00"/>
    <m/>
    <m/>
    <m/>
    <x v="448"/>
    <d v="2024-10-12T00:00:00"/>
    <m/>
    <m/>
    <m/>
    <x v="20"/>
    <x v="1"/>
    <x v="1"/>
    <x v="154"/>
    <x v="5"/>
    <x v="4"/>
    <n v="1"/>
    <b v="0"/>
    <x v="96"/>
    <x v="23"/>
    <x v="2"/>
    <x v="2"/>
    <x v="0"/>
    <x v="9"/>
    <n v="3.5"/>
    <x v="0"/>
    <x v="0"/>
    <x v="680"/>
    <x v="2"/>
    <x v="2"/>
    <x v="0"/>
  </r>
  <r>
    <x v="724"/>
    <s v="Kimberly"/>
    <d v="2023-07-05T00:00:00"/>
    <m/>
    <m/>
    <m/>
    <x v="449"/>
    <d v="2024-10-12T00:00:00"/>
    <m/>
    <m/>
    <m/>
    <x v="20"/>
    <x v="2"/>
    <x v="2"/>
    <x v="93"/>
    <x v="4"/>
    <x v="3"/>
    <n v="3"/>
    <b v="1"/>
    <x v="440"/>
    <x v="64"/>
    <x v="3"/>
    <x v="3"/>
    <x v="2"/>
    <x v="44"/>
    <n v="4.7"/>
    <x v="0"/>
    <x v="0"/>
    <x v="681"/>
    <x v="3"/>
    <x v="1"/>
    <x v="1"/>
  </r>
  <r>
    <x v="725"/>
    <s v="Veronica"/>
    <d v="2023-06-06T00:00:00"/>
    <m/>
    <m/>
    <m/>
    <x v="119"/>
    <d v="2024-10-12T00:00:00"/>
    <m/>
    <m/>
    <m/>
    <x v="20"/>
    <x v="0"/>
    <x v="0"/>
    <x v="61"/>
    <x v="6"/>
    <x v="0"/>
    <n v="3"/>
    <b v="1"/>
    <x v="301"/>
    <x v="134"/>
    <x v="6"/>
    <x v="0"/>
    <x v="3"/>
    <x v="97"/>
    <n v="4"/>
    <x v="0"/>
    <x v="0"/>
    <x v="682"/>
    <x v="0"/>
    <x v="3"/>
    <x v="3"/>
  </r>
  <r>
    <x v="726"/>
    <s v="Joshua"/>
    <n v="9"/>
    <n v="28"/>
    <n v="2024"/>
    <d v="2024-09-28T00:00:00"/>
    <x v="450"/>
    <d v="2024-09-12T00:00:00"/>
    <m/>
    <m/>
    <m/>
    <x v="21"/>
    <x v="0"/>
    <x v="0"/>
    <x v="185"/>
    <x v="2"/>
    <x v="4"/>
    <n v="6"/>
    <b v="1"/>
    <x v="502"/>
    <x v="3"/>
    <x v="4"/>
    <x v="0"/>
    <x v="3"/>
    <x v="19"/>
    <n v="3.5"/>
    <x v="0"/>
    <x v="0"/>
    <x v="683"/>
    <x v="2"/>
    <x v="4"/>
    <x v="3"/>
  </r>
  <r>
    <x v="727"/>
    <s v="Katherine"/>
    <n v="9"/>
    <n v="28"/>
    <n v="2023"/>
    <d v="2023-09-28T00:00:00"/>
    <x v="181"/>
    <d v="2024-09-12T00:00:00"/>
    <m/>
    <m/>
    <m/>
    <x v="21"/>
    <x v="2"/>
    <x v="2"/>
    <x v="137"/>
    <x v="4"/>
    <x v="1"/>
    <n v="6"/>
    <b v="0"/>
    <x v="206"/>
    <x v="28"/>
    <x v="0"/>
    <x v="2"/>
    <x v="0"/>
    <x v="2"/>
    <n v="4.4000000000000004"/>
    <x v="1"/>
    <x v="0"/>
    <x v="684"/>
    <x v="3"/>
    <x v="3"/>
    <x v="2"/>
  </r>
  <r>
    <x v="728"/>
    <s v="Aaron"/>
    <n v="9"/>
    <n v="25"/>
    <n v="2024"/>
    <d v="2024-09-25T00:00:00"/>
    <x v="451"/>
    <d v="2024-09-12T00:00:00"/>
    <m/>
    <m/>
    <m/>
    <x v="21"/>
    <x v="0"/>
    <x v="0"/>
    <x v="129"/>
    <x v="0"/>
    <x v="4"/>
    <n v="4"/>
    <b v="1"/>
    <x v="443"/>
    <x v="66"/>
    <x v="5"/>
    <x v="3"/>
    <x v="4"/>
    <x v="33"/>
    <n v="4.3"/>
    <x v="1"/>
    <x v="0"/>
    <x v="685"/>
    <x v="2"/>
    <x v="3"/>
    <x v="3"/>
  </r>
  <r>
    <x v="729"/>
    <s v="Sara"/>
    <n v="9"/>
    <n v="23"/>
    <n v="2024"/>
    <d v="2024-09-23T00:00:00"/>
    <x v="91"/>
    <d v="2024-09-12T00:00:00"/>
    <m/>
    <m/>
    <m/>
    <x v="21"/>
    <x v="1"/>
    <x v="1"/>
    <x v="48"/>
    <x v="3"/>
    <x v="4"/>
    <n v="2"/>
    <b v="0"/>
    <x v="503"/>
    <x v="63"/>
    <x v="5"/>
    <x v="1"/>
    <x v="0"/>
    <x v="77"/>
    <n v="3.9"/>
    <x v="1"/>
    <x v="0"/>
    <x v="686"/>
    <x v="0"/>
    <x v="3"/>
    <x v="1"/>
  </r>
  <r>
    <x v="730"/>
    <s v="Taylor"/>
    <n v="9"/>
    <n v="20"/>
    <n v="2023"/>
    <d v="2023-09-20T00:00:00"/>
    <x v="1"/>
    <d v="2024-09-12T00:00:00"/>
    <m/>
    <m/>
    <m/>
    <x v="21"/>
    <x v="1"/>
    <x v="1"/>
    <x v="90"/>
    <x v="3"/>
    <x v="0"/>
    <n v="5"/>
    <b v="0"/>
    <x v="70"/>
    <x v="159"/>
    <x v="2"/>
    <x v="3"/>
    <x v="0"/>
    <x v="66"/>
    <n v="3.7"/>
    <x v="0"/>
    <x v="0"/>
    <x v="687"/>
    <x v="0"/>
    <x v="0"/>
    <x v="0"/>
  </r>
  <r>
    <x v="731"/>
    <s v="Lisa"/>
    <n v="9"/>
    <n v="18"/>
    <n v="2024"/>
    <d v="2024-09-18T00:00:00"/>
    <x v="153"/>
    <d v="2024-09-12T00:00:00"/>
    <m/>
    <m/>
    <m/>
    <x v="21"/>
    <x v="1"/>
    <x v="1"/>
    <x v="148"/>
    <x v="5"/>
    <x v="3"/>
    <n v="2"/>
    <b v="1"/>
    <x v="504"/>
    <x v="97"/>
    <x v="4"/>
    <x v="0"/>
    <x v="2"/>
    <x v="51"/>
    <n v="3.4"/>
    <x v="0"/>
    <x v="0"/>
    <x v="688"/>
    <x v="0"/>
    <x v="1"/>
    <x v="3"/>
  </r>
  <r>
    <x v="732"/>
    <s v="Erica"/>
    <n v="8"/>
    <n v="29"/>
    <n v="2024"/>
    <d v="2024-08-29T00:00:00"/>
    <x v="205"/>
    <d v="2024-09-12T00:00:00"/>
    <m/>
    <m/>
    <m/>
    <x v="21"/>
    <x v="2"/>
    <x v="2"/>
    <x v="378"/>
    <x v="4"/>
    <x v="3"/>
    <n v="1"/>
    <b v="1"/>
    <x v="505"/>
    <x v="173"/>
    <x v="5"/>
    <x v="1"/>
    <x v="4"/>
    <x v="38"/>
    <n v="3.1"/>
    <x v="0"/>
    <x v="0"/>
    <x v="689"/>
    <x v="3"/>
    <x v="4"/>
    <x v="3"/>
  </r>
  <r>
    <x v="733"/>
    <s v="Paul"/>
    <n v="8"/>
    <n v="16"/>
    <n v="2024"/>
    <d v="2024-08-16T00:00:00"/>
    <x v="206"/>
    <d v="2024-09-12T00:00:00"/>
    <m/>
    <m/>
    <m/>
    <x v="21"/>
    <x v="0"/>
    <x v="0"/>
    <x v="280"/>
    <x v="5"/>
    <x v="0"/>
    <n v="5"/>
    <b v="0"/>
    <x v="506"/>
    <x v="143"/>
    <x v="5"/>
    <x v="3"/>
    <x v="1"/>
    <x v="57"/>
    <n v="4.7"/>
    <x v="1"/>
    <x v="0"/>
    <x v="690"/>
    <x v="3"/>
    <x v="3"/>
    <x v="2"/>
  </r>
  <r>
    <x v="734"/>
    <s v="Katherine"/>
    <n v="8"/>
    <n v="13"/>
    <n v="2024"/>
    <d v="2024-08-13T00:00:00"/>
    <x v="207"/>
    <d v="2024-09-12T00:00:00"/>
    <m/>
    <m/>
    <m/>
    <x v="21"/>
    <x v="2"/>
    <x v="2"/>
    <x v="220"/>
    <x v="2"/>
    <x v="4"/>
    <n v="5"/>
    <b v="1"/>
    <x v="507"/>
    <x v="61"/>
    <x v="4"/>
    <x v="0"/>
    <x v="3"/>
    <x v="17"/>
    <n v="4.2"/>
    <x v="1"/>
    <x v="0"/>
    <x v="691"/>
    <x v="1"/>
    <x v="0"/>
    <x v="0"/>
  </r>
  <r>
    <x v="735"/>
    <s v="Sarah"/>
    <n v="7"/>
    <n v="24"/>
    <n v="2024"/>
    <d v="2024-07-24T00:00:00"/>
    <x v="452"/>
    <d v="2024-09-12T00:00:00"/>
    <m/>
    <m/>
    <m/>
    <x v="21"/>
    <x v="1"/>
    <x v="1"/>
    <x v="342"/>
    <x v="0"/>
    <x v="2"/>
    <n v="5"/>
    <b v="1"/>
    <x v="508"/>
    <x v="176"/>
    <x v="1"/>
    <x v="0"/>
    <x v="2"/>
    <x v="55"/>
    <n v="4.9000000000000004"/>
    <x v="1"/>
    <x v="0"/>
    <x v="566"/>
    <x v="1"/>
    <x v="1"/>
    <x v="2"/>
  </r>
  <r>
    <x v="736"/>
    <s v="Pamela"/>
    <n v="7"/>
    <n v="21"/>
    <n v="2024"/>
    <d v="2024-07-21T00:00:00"/>
    <x v="290"/>
    <d v="2024-09-12T00:00:00"/>
    <m/>
    <m/>
    <m/>
    <x v="21"/>
    <x v="0"/>
    <x v="0"/>
    <x v="92"/>
    <x v="1"/>
    <x v="0"/>
    <n v="2"/>
    <b v="1"/>
    <x v="496"/>
    <x v="21"/>
    <x v="6"/>
    <x v="1"/>
    <x v="3"/>
    <x v="14"/>
    <n v="3.3"/>
    <x v="0"/>
    <x v="0"/>
    <x v="692"/>
    <x v="3"/>
    <x v="1"/>
    <x v="0"/>
  </r>
  <r>
    <x v="737"/>
    <s v="John"/>
    <n v="6"/>
    <n v="18"/>
    <n v="2024"/>
    <d v="2024-06-18T00:00:00"/>
    <x v="320"/>
    <d v="2024-09-12T00:00:00"/>
    <m/>
    <m/>
    <m/>
    <x v="21"/>
    <x v="2"/>
    <x v="2"/>
    <x v="151"/>
    <x v="6"/>
    <x v="0"/>
    <n v="1"/>
    <b v="1"/>
    <x v="509"/>
    <x v="6"/>
    <x v="5"/>
    <x v="0"/>
    <x v="2"/>
    <x v="59"/>
    <n v="4.7"/>
    <x v="1"/>
    <x v="0"/>
    <x v="693"/>
    <x v="1"/>
    <x v="4"/>
    <x v="3"/>
  </r>
  <r>
    <x v="738"/>
    <s v="Gregory"/>
    <n v="5"/>
    <n v="26"/>
    <n v="2023"/>
    <d v="2023-05-26T00:00:00"/>
    <x v="321"/>
    <d v="2024-09-12T00:00:00"/>
    <m/>
    <m/>
    <m/>
    <x v="21"/>
    <x v="2"/>
    <x v="2"/>
    <x v="213"/>
    <x v="0"/>
    <x v="1"/>
    <n v="5"/>
    <b v="1"/>
    <x v="510"/>
    <x v="99"/>
    <x v="5"/>
    <x v="1"/>
    <x v="5"/>
    <x v="51"/>
    <n v="4.3"/>
    <x v="1"/>
    <x v="0"/>
    <x v="694"/>
    <x v="0"/>
    <x v="1"/>
    <x v="1"/>
  </r>
  <r>
    <x v="739"/>
    <s v="Brittany"/>
    <n v="5"/>
    <n v="14"/>
    <n v="2023"/>
    <d v="2023-05-14T00:00:00"/>
    <x v="70"/>
    <d v="2024-09-12T00:00:00"/>
    <m/>
    <m/>
    <m/>
    <x v="21"/>
    <x v="2"/>
    <x v="2"/>
    <x v="102"/>
    <x v="1"/>
    <x v="1"/>
    <n v="6"/>
    <b v="1"/>
    <x v="489"/>
    <x v="185"/>
    <x v="6"/>
    <x v="1"/>
    <x v="0"/>
    <x v="15"/>
    <n v="3"/>
    <x v="1"/>
    <x v="0"/>
    <x v="695"/>
    <x v="4"/>
    <x v="2"/>
    <x v="0"/>
  </r>
  <r>
    <x v="740"/>
    <s v="William"/>
    <n v="4"/>
    <n v="26"/>
    <n v="2023"/>
    <d v="2023-04-26T00:00:00"/>
    <x v="322"/>
    <d v="2024-09-12T00:00:00"/>
    <m/>
    <m/>
    <m/>
    <x v="21"/>
    <x v="1"/>
    <x v="1"/>
    <x v="232"/>
    <x v="0"/>
    <x v="1"/>
    <n v="1"/>
    <b v="0"/>
    <x v="137"/>
    <x v="192"/>
    <x v="4"/>
    <x v="2"/>
    <x v="5"/>
    <x v="66"/>
    <n v="4.9000000000000004"/>
    <x v="1"/>
    <x v="0"/>
    <x v="696"/>
    <x v="2"/>
    <x v="1"/>
    <x v="1"/>
  </r>
  <r>
    <x v="741"/>
    <s v="Garrett"/>
    <n v="4"/>
    <n v="24"/>
    <n v="2024"/>
    <d v="2024-04-24T00:00:00"/>
    <x v="158"/>
    <d v="2024-09-12T00:00:00"/>
    <m/>
    <m/>
    <m/>
    <x v="21"/>
    <x v="2"/>
    <x v="2"/>
    <x v="307"/>
    <x v="4"/>
    <x v="4"/>
    <n v="4"/>
    <b v="0"/>
    <x v="38"/>
    <x v="193"/>
    <x v="2"/>
    <x v="1"/>
    <x v="5"/>
    <x v="28"/>
    <n v="3.8"/>
    <x v="0"/>
    <x v="0"/>
    <x v="697"/>
    <x v="1"/>
    <x v="4"/>
    <x v="1"/>
  </r>
  <r>
    <x v="742"/>
    <s v="Jessica"/>
    <n v="12"/>
    <n v="22"/>
    <n v="2023"/>
    <d v="2023-12-22T00:00:00"/>
    <x v="453"/>
    <d v="2024-09-12T00:00:00"/>
    <m/>
    <m/>
    <m/>
    <x v="21"/>
    <x v="0"/>
    <x v="0"/>
    <x v="40"/>
    <x v="5"/>
    <x v="0"/>
    <n v="2"/>
    <b v="1"/>
    <x v="223"/>
    <x v="138"/>
    <x v="2"/>
    <x v="0"/>
    <x v="1"/>
    <x v="57"/>
    <n v="3.6"/>
    <x v="1"/>
    <x v="0"/>
    <x v="698"/>
    <x v="4"/>
    <x v="4"/>
    <x v="3"/>
  </r>
  <r>
    <x v="743"/>
    <s v="Carly"/>
    <n v="12"/>
    <n v="17"/>
    <n v="2024"/>
    <d v="2024-12-17T00:00:00"/>
    <x v="224"/>
    <d v="2024-09-12T00:00:00"/>
    <m/>
    <m/>
    <m/>
    <x v="21"/>
    <x v="2"/>
    <x v="2"/>
    <x v="152"/>
    <x v="0"/>
    <x v="2"/>
    <n v="5"/>
    <b v="1"/>
    <x v="511"/>
    <x v="71"/>
    <x v="1"/>
    <x v="2"/>
    <x v="0"/>
    <x v="11"/>
    <n v="3.6"/>
    <x v="0"/>
    <x v="0"/>
    <x v="699"/>
    <x v="0"/>
    <x v="2"/>
    <x v="2"/>
  </r>
  <r>
    <x v="744"/>
    <s v="Ann"/>
    <n v="10"/>
    <n v="28"/>
    <n v="2024"/>
    <d v="2024-10-28T00:00:00"/>
    <x v="363"/>
    <d v="2024-09-12T00:00:00"/>
    <m/>
    <m/>
    <m/>
    <x v="21"/>
    <x v="0"/>
    <x v="0"/>
    <x v="379"/>
    <x v="5"/>
    <x v="4"/>
    <n v="3"/>
    <b v="1"/>
    <x v="324"/>
    <x v="152"/>
    <x v="0"/>
    <x v="0"/>
    <x v="1"/>
    <x v="13"/>
    <n v="4.5999999999999996"/>
    <x v="1"/>
    <x v="0"/>
    <x v="700"/>
    <x v="3"/>
    <x v="2"/>
    <x v="2"/>
  </r>
  <r>
    <x v="745"/>
    <s v="Danielle"/>
    <d v="2024-12-04T00:00:00"/>
    <m/>
    <m/>
    <m/>
    <x v="454"/>
    <d v="2024-09-12T00:00:00"/>
    <m/>
    <m/>
    <m/>
    <x v="21"/>
    <x v="2"/>
    <x v="2"/>
    <x v="219"/>
    <x v="6"/>
    <x v="4"/>
    <n v="1"/>
    <b v="0"/>
    <x v="146"/>
    <x v="151"/>
    <x v="0"/>
    <x v="3"/>
    <x v="1"/>
    <x v="54"/>
    <n v="3.2"/>
    <x v="1"/>
    <x v="0"/>
    <x v="701"/>
    <x v="4"/>
    <x v="2"/>
    <x v="3"/>
  </r>
  <r>
    <x v="746"/>
    <s v="Todd"/>
    <d v="2024-10-06T00:00:00"/>
    <m/>
    <m/>
    <m/>
    <x v="455"/>
    <d v="2024-09-12T00:00:00"/>
    <m/>
    <m/>
    <m/>
    <x v="21"/>
    <x v="1"/>
    <x v="1"/>
    <x v="380"/>
    <x v="0"/>
    <x v="1"/>
    <n v="3"/>
    <b v="0"/>
    <x v="512"/>
    <x v="194"/>
    <x v="3"/>
    <x v="3"/>
    <x v="3"/>
    <x v="61"/>
    <n v="4.7"/>
    <x v="0"/>
    <x v="0"/>
    <x v="702"/>
    <x v="0"/>
    <x v="3"/>
    <x v="1"/>
  </r>
  <r>
    <x v="747"/>
    <s v="Christine"/>
    <d v="2024-10-05T00:00:00"/>
    <m/>
    <m/>
    <m/>
    <x v="252"/>
    <d v="2024-09-12T00:00:00"/>
    <m/>
    <m/>
    <m/>
    <x v="21"/>
    <x v="1"/>
    <x v="1"/>
    <x v="171"/>
    <x v="5"/>
    <x v="3"/>
    <n v="3"/>
    <b v="0"/>
    <x v="513"/>
    <x v="60"/>
    <x v="0"/>
    <x v="0"/>
    <x v="5"/>
    <x v="17"/>
    <n v="4.5"/>
    <x v="1"/>
    <x v="0"/>
    <x v="703"/>
    <x v="4"/>
    <x v="2"/>
    <x v="0"/>
  </r>
  <r>
    <x v="748"/>
    <s v="John"/>
    <d v="2024-10-02T00:00:00"/>
    <m/>
    <m/>
    <m/>
    <x v="456"/>
    <d v="2024-09-12T00:00:00"/>
    <m/>
    <m/>
    <m/>
    <x v="21"/>
    <x v="2"/>
    <x v="2"/>
    <x v="108"/>
    <x v="3"/>
    <x v="2"/>
    <n v="1"/>
    <b v="1"/>
    <x v="514"/>
    <x v="43"/>
    <x v="6"/>
    <x v="1"/>
    <x v="2"/>
    <x v="5"/>
    <n v="4.4000000000000004"/>
    <x v="0"/>
    <x v="0"/>
    <x v="704"/>
    <x v="3"/>
    <x v="2"/>
    <x v="2"/>
  </r>
  <r>
    <x v="749"/>
    <s v="Devon"/>
    <d v="2024-07-02T00:00:00"/>
    <m/>
    <m/>
    <m/>
    <x v="52"/>
    <d v="2024-09-12T00:00:00"/>
    <m/>
    <m/>
    <m/>
    <x v="21"/>
    <x v="1"/>
    <x v="1"/>
    <x v="236"/>
    <x v="3"/>
    <x v="3"/>
    <n v="5"/>
    <b v="0"/>
    <x v="176"/>
    <x v="124"/>
    <x v="3"/>
    <x v="3"/>
    <x v="5"/>
    <x v="41"/>
    <n v="3.5"/>
    <x v="0"/>
    <x v="0"/>
    <x v="705"/>
    <x v="1"/>
    <x v="4"/>
    <x v="0"/>
  </r>
  <r>
    <x v="750"/>
    <s v="Brian"/>
    <d v="2024-06-03T00:00:00"/>
    <m/>
    <m/>
    <m/>
    <x v="53"/>
    <d v="2024-09-12T00:00:00"/>
    <m/>
    <m/>
    <m/>
    <x v="21"/>
    <x v="1"/>
    <x v="1"/>
    <x v="122"/>
    <x v="1"/>
    <x v="2"/>
    <n v="5"/>
    <b v="0"/>
    <x v="430"/>
    <x v="146"/>
    <x v="3"/>
    <x v="2"/>
    <x v="5"/>
    <x v="64"/>
    <n v="4.5"/>
    <x v="1"/>
    <x v="0"/>
    <x v="706"/>
    <x v="1"/>
    <x v="2"/>
    <x v="0"/>
  </r>
  <r>
    <x v="751"/>
    <s v="Juan"/>
    <d v="2024-04-05T00:00:00"/>
    <m/>
    <m/>
    <m/>
    <x v="369"/>
    <d v="2024-09-12T00:00:00"/>
    <m/>
    <m/>
    <m/>
    <x v="21"/>
    <x v="0"/>
    <x v="0"/>
    <x v="351"/>
    <x v="6"/>
    <x v="4"/>
    <n v="4"/>
    <b v="1"/>
    <x v="118"/>
    <x v="77"/>
    <x v="2"/>
    <x v="1"/>
    <x v="2"/>
    <x v="43"/>
    <n v="4.9000000000000004"/>
    <x v="1"/>
    <x v="0"/>
    <x v="707"/>
    <x v="0"/>
    <x v="3"/>
    <x v="2"/>
  </r>
  <r>
    <x v="752"/>
    <s v="Jaclyn"/>
    <d v="2024-02-10T00:00:00"/>
    <m/>
    <m/>
    <m/>
    <x v="83"/>
    <d v="2024-09-12T00:00:00"/>
    <m/>
    <m/>
    <m/>
    <x v="21"/>
    <x v="2"/>
    <x v="2"/>
    <x v="34"/>
    <x v="5"/>
    <x v="1"/>
    <n v="3"/>
    <b v="1"/>
    <x v="464"/>
    <x v="30"/>
    <x v="4"/>
    <x v="3"/>
    <x v="1"/>
    <x v="66"/>
    <n v="4.5999999999999996"/>
    <x v="1"/>
    <x v="0"/>
    <x v="708"/>
    <x v="0"/>
    <x v="3"/>
    <x v="0"/>
  </r>
  <r>
    <x v="753"/>
    <s v="Heather"/>
    <d v="2024-02-01T00:00:00"/>
    <m/>
    <m/>
    <m/>
    <x v="447"/>
    <d v="2024-09-12T00:00:00"/>
    <m/>
    <m/>
    <m/>
    <x v="21"/>
    <x v="1"/>
    <x v="1"/>
    <x v="381"/>
    <x v="1"/>
    <x v="4"/>
    <n v="2"/>
    <b v="0"/>
    <x v="515"/>
    <x v="22"/>
    <x v="0"/>
    <x v="2"/>
    <x v="1"/>
    <x v="67"/>
    <n v="4.2"/>
    <x v="0"/>
    <x v="0"/>
    <x v="709"/>
    <x v="0"/>
    <x v="4"/>
    <x v="2"/>
  </r>
  <r>
    <x v="754"/>
    <s v="Joel"/>
    <d v="2023-12-04T00:00:00"/>
    <m/>
    <m/>
    <m/>
    <x v="234"/>
    <d v="2024-09-12T00:00:00"/>
    <m/>
    <m/>
    <m/>
    <x v="21"/>
    <x v="2"/>
    <x v="2"/>
    <x v="333"/>
    <x v="5"/>
    <x v="0"/>
    <n v="4"/>
    <b v="1"/>
    <x v="110"/>
    <x v="191"/>
    <x v="6"/>
    <x v="2"/>
    <x v="4"/>
    <x v="61"/>
    <n v="3.9"/>
    <x v="1"/>
    <x v="0"/>
    <x v="710"/>
    <x v="2"/>
    <x v="3"/>
    <x v="1"/>
  </r>
  <r>
    <x v="755"/>
    <s v="Tiffany"/>
    <d v="2023-11-07T00:00:00"/>
    <m/>
    <m/>
    <m/>
    <x v="372"/>
    <d v="2024-09-12T00:00:00"/>
    <m/>
    <m/>
    <m/>
    <x v="21"/>
    <x v="1"/>
    <x v="1"/>
    <x v="329"/>
    <x v="4"/>
    <x v="0"/>
    <n v="4"/>
    <b v="1"/>
    <x v="341"/>
    <x v="11"/>
    <x v="2"/>
    <x v="1"/>
    <x v="2"/>
    <x v="84"/>
    <n v="3"/>
    <x v="1"/>
    <x v="0"/>
    <x v="711"/>
    <x v="1"/>
    <x v="0"/>
    <x v="3"/>
  </r>
  <r>
    <x v="756"/>
    <s v="Sandra"/>
    <d v="2023-10-09T00:00:00"/>
    <m/>
    <m/>
    <m/>
    <x v="282"/>
    <d v="2024-09-12T00:00:00"/>
    <m/>
    <m/>
    <m/>
    <x v="21"/>
    <x v="1"/>
    <x v="1"/>
    <x v="173"/>
    <x v="1"/>
    <x v="2"/>
    <n v="1"/>
    <b v="1"/>
    <x v="516"/>
    <x v="11"/>
    <x v="4"/>
    <x v="1"/>
    <x v="4"/>
    <x v="83"/>
    <n v="3.8"/>
    <x v="0"/>
    <x v="0"/>
    <x v="712"/>
    <x v="1"/>
    <x v="3"/>
    <x v="0"/>
  </r>
  <r>
    <x v="757"/>
    <s v="James"/>
    <d v="2023-03-12T00:00:00"/>
    <m/>
    <m/>
    <m/>
    <x v="457"/>
    <d v="2024-09-12T00:00:00"/>
    <m/>
    <m/>
    <m/>
    <x v="21"/>
    <x v="2"/>
    <x v="2"/>
    <x v="295"/>
    <x v="0"/>
    <x v="2"/>
    <n v="4"/>
    <b v="1"/>
    <x v="386"/>
    <x v="62"/>
    <x v="0"/>
    <x v="3"/>
    <x v="2"/>
    <x v="18"/>
    <n v="3.2"/>
    <x v="1"/>
    <x v="0"/>
    <x v="676"/>
    <x v="3"/>
    <x v="4"/>
    <x v="0"/>
  </r>
  <r>
    <x v="758"/>
    <s v="Emily"/>
    <d v="2023-01-03T00:00:00"/>
    <m/>
    <m/>
    <m/>
    <x v="458"/>
    <d v="2024-09-12T00:00:00"/>
    <m/>
    <m/>
    <m/>
    <x v="21"/>
    <x v="2"/>
    <x v="2"/>
    <x v="382"/>
    <x v="4"/>
    <x v="2"/>
    <n v="5"/>
    <b v="1"/>
    <x v="414"/>
    <x v="56"/>
    <x v="3"/>
    <x v="1"/>
    <x v="2"/>
    <x v="20"/>
    <n v="3"/>
    <x v="1"/>
    <x v="0"/>
    <x v="713"/>
    <x v="4"/>
    <x v="1"/>
    <x v="2"/>
  </r>
  <r>
    <x v="759"/>
    <s v="Thomas"/>
    <d v="2023-01-01T00:00:00"/>
    <m/>
    <m/>
    <m/>
    <x v="404"/>
    <d v="2024-09-12T00:00:00"/>
    <m/>
    <m/>
    <m/>
    <x v="21"/>
    <x v="0"/>
    <x v="0"/>
    <x v="91"/>
    <x v="4"/>
    <x v="1"/>
    <n v="1"/>
    <b v="1"/>
    <x v="313"/>
    <x v="169"/>
    <x v="1"/>
    <x v="2"/>
    <x v="1"/>
    <x v="81"/>
    <n v="3.2"/>
    <x v="1"/>
    <x v="0"/>
    <x v="714"/>
    <x v="3"/>
    <x v="3"/>
    <x v="3"/>
  </r>
  <r>
    <x v="760"/>
    <s v="Timothy"/>
    <n v="8"/>
    <n v="24"/>
    <n v="2023"/>
    <d v="2023-08-24T00:00:00"/>
    <x v="459"/>
    <d v="2024-08-12T00:00:00"/>
    <m/>
    <m/>
    <m/>
    <x v="22"/>
    <x v="1"/>
    <x v="1"/>
    <x v="383"/>
    <x v="6"/>
    <x v="1"/>
    <n v="1"/>
    <b v="1"/>
    <x v="125"/>
    <x v="167"/>
    <x v="1"/>
    <x v="3"/>
    <x v="3"/>
    <x v="72"/>
    <n v="4.8"/>
    <x v="1"/>
    <x v="0"/>
    <x v="715"/>
    <x v="2"/>
    <x v="1"/>
    <x v="1"/>
  </r>
  <r>
    <x v="761"/>
    <s v="Justin"/>
    <n v="8"/>
    <n v="13"/>
    <n v="2023"/>
    <d v="2023-08-13T00:00:00"/>
    <x v="460"/>
    <d v="2024-08-12T00:00:00"/>
    <m/>
    <m/>
    <m/>
    <x v="22"/>
    <x v="0"/>
    <x v="0"/>
    <x v="169"/>
    <x v="6"/>
    <x v="4"/>
    <n v="3"/>
    <b v="1"/>
    <x v="517"/>
    <x v="172"/>
    <x v="0"/>
    <x v="2"/>
    <x v="4"/>
    <x v="30"/>
    <n v="3.4"/>
    <x v="0"/>
    <x v="0"/>
    <x v="716"/>
    <x v="0"/>
    <x v="1"/>
    <x v="3"/>
  </r>
  <r>
    <x v="762"/>
    <s v="Ashley"/>
    <n v="7"/>
    <n v="20"/>
    <n v="2024"/>
    <d v="2024-07-20T00:00:00"/>
    <x v="337"/>
    <d v="2024-08-12T00:00:00"/>
    <m/>
    <m/>
    <m/>
    <x v="22"/>
    <x v="0"/>
    <x v="0"/>
    <x v="384"/>
    <x v="6"/>
    <x v="3"/>
    <n v="3"/>
    <b v="0"/>
    <x v="27"/>
    <x v="166"/>
    <x v="6"/>
    <x v="3"/>
    <x v="1"/>
    <x v="51"/>
    <n v="3.3"/>
    <x v="0"/>
    <x v="0"/>
    <x v="717"/>
    <x v="0"/>
    <x v="2"/>
    <x v="3"/>
  </r>
  <r>
    <x v="763"/>
    <s v="Cody"/>
    <n v="6"/>
    <n v="22"/>
    <n v="2023"/>
    <d v="2023-06-22T00:00:00"/>
    <x v="35"/>
    <d v="2024-08-12T00:00:00"/>
    <m/>
    <m/>
    <m/>
    <x v="22"/>
    <x v="1"/>
    <x v="1"/>
    <x v="35"/>
    <x v="5"/>
    <x v="1"/>
    <n v="4"/>
    <b v="1"/>
    <x v="433"/>
    <x v="44"/>
    <x v="1"/>
    <x v="0"/>
    <x v="3"/>
    <x v="92"/>
    <n v="4.4000000000000004"/>
    <x v="0"/>
    <x v="0"/>
    <x v="718"/>
    <x v="1"/>
    <x v="2"/>
    <x v="0"/>
  </r>
  <r>
    <x v="764"/>
    <s v="Elizabeth"/>
    <n v="6"/>
    <n v="13"/>
    <n v="2024"/>
    <d v="2024-06-13T00:00:00"/>
    <x v="339"/>
    <d v="2024-08-12T00:00:00"/>
    <m/>
    <m/>
    <m/>
    <x v="22"/>
    <x v="0"/>
    <x v="0"/>
    <x v="274"/>
    <x v="5"/>
    <x v="1"/>
    <n v="5"/>
    <b v="1"/>
    <x v="518"/>
    <x v="68"/>
    <x v="4"/>
    <x v="3"/>
    <x v="1"/>
    <x v="27"/>
    <n v="4.8"/>
    <x v="0"/>
    <x v="0"/>
    <x v="719"/>
    <x v="0"/>
    <x v="4"/>
    <x v="0"/>
  </r>
  <r>
    <x v="765"/>
    <s v="Margaret"/>
    <n v="4"/>
    <n v="16"/>
    <n v="2023"/>
    <d v="2023-04-16T00:00:00"/>
    <x v="324"/>
    <d v="2024-08-12T00:00:00"/>
    <m/>
    <m/>
    <m/>
    <x v="22"/>
    <x v="1"/>
    <x v="1"/>
    <x v="191"/>
    <x v="1"/>
    <x v="3"/>
    <n v="5"/>
    <b v="1"/>
    <x v="421"/>
    <x v="149"/>
    <x v="1"/>
    <x v="1"/>
    <x v="3"/>
    <x v="71"/>
    <n v="4.7"/>
    <x v="0"/>
    <x v="0"/>
    <x v="720"/>
    <x v="4"/>
    <x v="2"/>
    <x v="3"/>
  </r>
  <r>
    <x v="766"/>
    <s v="Carolyn"/>
    <n v="12"/>
    <n v="31"/>
    <n v="2023"/>
    <d v="2023-12-31T00:00:00"/>
    <x v="306"/>
    <d v="2024-08-12T00:00:00"/>
    <m/>
    <m/>
    <m/>
    <x v="22"/>
    <x v="2"/>
    <x v="2"/>
    <x v="49"/>
    <x v="2"/>
    <x v="1"/>
    <n v="2"/>
    <b v="0"/>
    <x v="465"/>
    <x v="186"/>
    <x v="2"/>
    <x v="0"/>
    <x v="1"/>
    <x v="30"/>
    <n v="3.5"/>
    <x v="1"/>
    <x v="0"/>
    <x v="34"/>
    <x v="1"/>
    <x v="1"/>
    <x v="1"/>
  </r>
  <r>
    <x v="767"/>
    <s v="Shannon"/>
    <n v="12"/>
    <n v="26"/>
    <n v="2023"/>
    <d v="2023-12-26T00:00:00"/>
    <x v="77"/>
    <d v="2024-08-12T00:00:00"/>
    <m/>
    <m/>
    <m/>
    <x v="22"/>
    <x v="1"/>
    <x v="1"/>
    <x v="370"/>
    <x v="0"/>
    <x v="1"/>
    <n v="2"/>
    <b v="1"/>
    <x v="296"/>
    <x v="120"/>
    <x v="0"/>
    <x v="2"/>
    <x v="3"/>
    <x v="87"/>
    <n v="4.0999999999999996"/>
    <x v="0"/>
    <x v="0"/>
    <x v="721"/>
    <x v="0"/>
    <x v="4"/>
    <x v="3"/>
  </r>
  <r>
    <x v="768"/>
    <s v="Alyssa"/>
    <n v="11"/>
    <n v="17"/>
    <n v="2024"/>
    <d v="2024-11-17T00:00:00"/>
    <x v="193"/>
    <d v="2024-08-12T00:00:00"/>
    <m/>
    <m/>
    <m/>
    <x v="22"/>
    <x v="0"/>
    <x v="0"/>
    <x v="337"/>
    <x v="5"/>
    <x v="2"/>
    <n v="2"/>
    <b v="0"/>
    <x v="519"/>
    <x v="136"/>
    <x v="0"/>
    <x v="0"/>
    <x v="1"/>
    <x v="88"/>
    <n v="4.2"/>
    <x v="1"/>
    <x v="0"/>
    <x v="722"/>
    <x v="1"/>
    <x v="2"/>
    <x v="0"/>
  </r>
  <r>
    <x v="769"/>
    <s v="Sandra"/>
    <n v="11"/>
    <n v="13"/>
    <n v="2024"/>
    <d v="2024-11-13T00:00:00"/>
    <x v="106"/>
    <d v="2024-08-12T00:00:00"/>
    <m/>
    <m/>
    <m/>
    <x v="22"/>
    <x v="2"/>
    <x v="2"/>
    <x v="306"/>
    <x v="0"/>
    <x v="1"/>
    <n v="5"/>
    <b v="1"/>
    <x v="392"/>
    <x v="87"/>
    <x v="4"/>
    <x v="0"/>
    <x v="4"/>
    <x v="23"/>
    <n v="3.7"/>
    <x v="1"/>
    <x v="0"/>
    <x v="234"/>
    <x v="0"/>
    <x v="4"/>
    <x v="3"/>
  </r>
  <r>
    <x v="770"/>
    <s v="Courtney"/>
    <n v="10"/>
    <n v="17"/>
    <n v="2023"/>
    <d v="2023-10-17T00:00:00"/>
    <x v="248"/>
    <d v="2024-08-12T00:00:00"/>
    <m/>
    <m/>
    <m/>
    <x v="22"/>
    <x v="2"/>
    <x v="2"/>
    <x v="14"/>
    <x v="1"/>
    <x v="4"/>
    <n v="1"/>
    <b v="1"/>
    <x v="454"/>
    <x v="195"/>
    <x v="4"/>
    <x v="2"/>
    <x v="4"/>
    <x v="70"/>
    <n v="4.4000000000000004"/>
    <x v="1"/>
    <x v="0"/>
    <x v="723"/>
    <x v="4"/>
    <x v="4"/>
    <x v="1"/>
  </r>
  <r>
    <x v="771"/>
    <s v="Stephanie"/>
    <n v="10"/>
    <n v="16"/>
    <n v="2024"/>
    <d v="2024-10-16T00:00:00"/>
    <x v="461"/>
    <d v="2024-08-12T00:00:00"/>
    <m/>
    <m/>
    <m/>
    <x v="22"/>
    <x v="0"/>
    <x v="0"/>
    <x v="62"/>
    <x v="2"/>
    <x v="3"/>
    <n v="5"/>
    <b v="0"/>
    <x v="67"/>
    <x v="140"/>
    <x v="1"/>
    <x v="3"/>
    <x v="0"/>
    <x v="6"/>
    <n v="4.2"/>
    <x v="0"/>
    <x v="0"/>
    <x v="724"/>
    <x v="3"/>
    <x v="1"/>
    <x v="3"/>
  </r>
  <r>
    <x v="772"/>
    <s v="Renee"/>
    <n v="1"/>
    <n v="29"/>
    <n v="2024"/>
    <d v="2024-01-29T00:00:00"/>
    <x v="462"/>
    <d v="2024-08-12T00:00:00"/>
    <m/>
    <m/>
    <m/>
    <x v="22"/>
    <x v="0"/>
    <x v="0"/>
    <x v="104"/>
    <x v="2"/>
    <x v="1"/>
    <n v="4"/>
    <b v="1"/>
    <x v="91"/>
    <x v="193"/>
    <x v="3"/>
    <x v="0"/>
    <x v="4"/>
    <x v="43"/>
    <n v="3.5"/>
    <x v="1"/>
    <x v="0"/>
    <x v="725"/>
    <x v="1"/>
    <x v="3"/>
    <x v="3"/>
  </r>
  <r>
    <x v="773"/>
    <s v="Tony"/>
    <n v="1"/>
    <n v="20"/>
    <n v="2024"/>
    <d v="2024-01-20T00:00:00"/>
    <x v="463"/>
    <d v="2024-08-12T00:00:00"/>
    <m/>
    <m/>
    <m/>
    <x v="22"/>
    <x v="1"/>
    <x v="1"/>
    <x v="23"/>
    <x v="5"/>
    <x v="4"/>
    <n v="5"/>
    <b v="0"/>
    <x v="520"/>
    <x v="191"/>
    <x v="3"/>
    <x v="3"/>
    <x v="5"/>
    <x v="16"/>
    <n v="3"/>
    <x v="0"/>
    <x v="0"/>
    <x v="726"/>
    <x v="2"/>
    <x v="0"/>
    <x v="2"/>
  </r>
  <r>
    <x v="774"/>
    <s v="Danielle"/>
    <d v="2024-12-09T00:00:00"/>
    <m/>
    <m/>
    <m/>
    <x v="79"/>
    <d v="2024-08-12T00:00:00"/>
    <m/>
    <m/>
    <m/>
    <x v="22"/>
    <x v="1"/>
    <x v="1"/>
    <x v="286"/>
    <x v="2"/>
    <x v="3"/>
    <n v="6"/>
    <b v="1"/>
    <x v="309"/>
    <x v="121"/>
    <x v="2"/>
    <x v="2"/>
    <x v="1"/>
    <x v="1"/>
    <n v="3.4"/>
    <x v="0"/>
    <x v="0"/>
    <x v="727"/>
    <x v="1"/>
    <x v="4"/>
    <x v="1"/>
  </r>
  <r>
    <x v="775"/>
    <s v="Jennifer"/>
    <d v="2024-11-12T00:00:00"/>
    <m/>
    <m/>
    <m/>
    <x v="275"/>
    <d v="2024-08-12T00:00:00"/>
    <m/>
    <m/>
    <m/>
    <x v="22"/>
    <x v="2"/>
    <x v="2"/>
    <x v="187"/>
    <x v="2"/>
    <x v="4"/>
    <n v="3"/>
    <b v="1"/>
    <x v="172"/>
    <x v="195"/>
    <x v="4"/>
    <x v="0"/>
    <x v="1"/>
    <x v="91"/>
    <n v="4.8"/>
    <x v="1"/>
    <x v="0"/>
    <x v="728"/>
    <x v="0"/>
    <x v="3"/>
    <x v="0"/>
  </r>
  <r>
    <x v="776"/>
    <s v="Ryan"/>
    <d v="2024-08-05T00:00:00"/>
    <m/>
    <m/>
    <m/>
    <x v="81"/>
    <d v="2024-08-12T00:00:00"/>
    <m/>
    <m/>
    <m/>
    <x v="22"/>
    <x v="2"/>
    <x v="2"/>
    <x v="315"/>
    <x v="2"/>
    <x v="3"/>
    <n v="6"/>
    <b v="1"/>
    <x v="189"/>
    <x v="134"/>
    <x v="3"/>
    <x v="3"/>
    <x v="4"/>
    <x v="58"/>
    <n v="3.3"/>
    <x v="1"/>
    <x v="0"/>
    <x v="729"/>
    <x v="2"/>
    <x v="1"/>
    <x v="2"/>
  </r>
  <r>
    <x v="777"/>
    <s v="Reginald"/>
    <d v="2023-09-11T00:00:00"/>
    <m/>
    <m/>
    <m/>
    <x v="354"/>
    <d v="2024-08-12T00:00:00"/>
    <m/>
    <m/>
    <m/>
    <x v="22"/>
    <x v="1"/>
    <x v="1"/>
    <x v="110"/>
    <x v="3"/>
    <x v="2"/>
    <n v="4"/>
    <b v="1"/>
    <x v="443"/>
    <x v="80"/>
    <x v="0"/>
    <x v="0"/>
    <x v="5"/>
    <x v="15"/>
    <n v="4.0999999999999996"/>
    <x v="1"/>
    <x v="0"/>
    <x v="730"/>
    <x v="3"/>
    <x v="4"/>
    <x v="1"/>
  </r>
  <r>
    <x v="778"/>
    <s v="Daniel"/>
    <d v="2023-08-02T00:00:00"/>
    <m/>
    <m/>
    <m/>
    <x v="374"/>
    <d v="2024-08-12T00:00:00"/>
    <m/>
    <m/>
    <m/>
    <x v="22"/>
    <x v="0"/>
    <x v="0"/>
    <x v="292"/>
    <x v="3"/>
    <x v="0"/>
    <n v="4"/>
    <b v="0"/>
    <x v="188"/>
    <x v="9"/>
    <x v="1"/>
    <x v="2"/>
    <x v="0"/>
    <x v="7"/>
    <n v="4.9000000000000004"/>
    <x v="1"/>
    <x v="0"/>
    <x v="731"/>
    <x v="1"/>
    <x v="0"/>
    <x v="1"/>
  </r>
  <r>
    <x v="779"/>
    <s v="David"/>
    <d v="2023-04-03T00:00:00"/>
    <m/>
    <m/>
    <m/>
    <x v="180"/>
    <d v="2024-08-12T00:00:00"/>
    <m/>
    <m/>
    <m/>
    <x v="22"/>
    <x v="0"/>
    <x v="0"/>
    <x v="352"/>
    <x v="2"/>
    <x v="3"/>
    <n v="4"/>
    <b v="0"/>
    <x v="521"/>
    <x v="104"/>
    <x v="3"/>
    <x v="2"/>
    <x v="2"/>
    <x v="41"/>
    <n v="3.6"/>
    <x v="1"/>
    <x v="0"/>
    <x v="53"/>
    <x v="2"/>
    <x v="2"/>
    <x v="0"/>
  </r>
  <r>
    <x v="780"/>
    <s v="Hunter"/>
    <d v="2023-03-11T00:00:00"/>
    <m/>
    <m/>
    <m/>
    <x v="356"/>
    <d v="2024-08-12T00:00:00"/>
    <m/>
    <m/>
    <m/>
    <x v="22"/>
    <x v="1"/>
    <x v="1"/>
    <x v="296"/>
    <x v="1"/>
    <x v="2"/>
    <n v="6"/>
    <b v="0"/>
    <x v="329"/>
    <x v="101"/>
    <x v="0"/>
    <x v="3"/>
    <x v="2"/>
    <x v="90"/>
    <n v="4.8"/>
    <x v="1"/>
    <x v="0"/>
    <x v="732"/>
    <x v="3"/>
    <x v="0"/>
    <x v="2"/>
  </r>
  <r>
    <x v="781"/>
    <s v="Erica"/>
    <d v="2023-03-05T00:00:00"/>
    <m/>
    <m/>
    <m/>
    <x v="286"/>
    <d v="2024-08-12T00:00:00"/>
    <m/>
    <m/>
    <m/>
    <x v="22"/>
    <x v="2"/>
    <x v="2"/>
    <x v="13"/>
    <x v="1"/>
    <x v="1"/>
    <n v="1"/>
    <b v="1"/>
    <x v="522"/>
    <x v="5"/>
    <x v="3"/>
    <x v="3"/>
    <x v="2"/>
    <x v="93"/>
    <n v="4.8"/>
    <x v="0"/>
    <x v="0"/>
    <x v="733"/>
    <x v="2"/>
    <x v="2"/>
    <x v="2"/>
  </r>
  <r>
    <x v="782"/>
    <s v="Autumn"/>
    <d v="2023-01-09T00:00:00"/>
    <m/>
    <m/>
    <m/>
    <x v="316"/>
    <d v="2024-08-12T00:00:00"/>
    <m/>
    <m/>
    <m/>
    <x v="22"/>
    <x v="1"/>
    <x v="1"/>
    <x v="385"/>
    <x v="2"/>
    <x v="4"/>
    <n v="2"/>
    <b v="0"/>
    <x v="324"/>
    <x v="192"/>
    <x v="1"/>
    <x v="2"/>
    <x v="3"/>
    <x v="19"/>
    <n v="4"/>
    <x v="0"/>
    <x v="0"/>
    <x v="734"/>
    <x v="3"/>
    <x v="4"/>
    <x v="2"/>
  </r>
  <r>
    <x v="783"/>
    <s v="Kara"/>
    <d v="2023-01-09T00:00:00"/>
    <m/>
    <m/>
    <m/>
    <x v="316"/>
    <d v="2024-08-12T00:00:00"/>
    <m/>
    <m/>
    <m/>
    <x v="22"/>
    <x v="0"/>
    <x v="0"/>
    <x v="77"/>
    <x v="6"/>
    <x v="1"/>
    <n v="6"/>
    <b v="1"/>
    <x v="131"/>
    <x v="31"/>
    <x v="4"/>
    <x v="3"/>
    <x v="2"/>
    <x v="3"/>
    <n v="3.3"/>
    <x v="0"/>
    <x v="0"/>
    <x v="735"/>
    <x v="1"/>
    <x v="3"/>
    <x v="1"/>
  </r>
  <r>
    <x v="784"/>
    <s v="Robert"/>
    <n v="9"/>
    <n v="24"/>
    <n v="2023"/>
    <d v="2023-09-24T00:00:00"/>
    <x v="27"/>
    <d v="2024-07-12T00:00:00"/>
    <m/>
    <m/>
    <m/>
    <x v="23"/>
    <x v="0"/>
    <x v="0"/>
    <x v="112"/>
    <x v="6"/>
    <x v="3"/>
    <n v="2"/>
    <b v="1"/>
    <x v="523"/>
    <x v="42"/>
    <x v="5"/>
    <x v="3"/>
    <x v="1"/>
    <x v="67"/>
    <n v="4.9000000000000004"/>
    <x v="0"/>
    <x v="0"/>
    <x v="362"/>
    <x v="0"/>
    <x v="1"/>
    <x v="1"/>
  </r>
  <r>
    <x v="785"/>
    <s v="Jennifer"/>
    <n v="8"/>
    <n v="28"/>
    <n v="2024"/>
    <d v="2024-08-28T00:00:00"/>
    <x v="464"/>
    <d v="2024-07-12T00:00:00"/>
    <m/>
    <m/>
    <m/>
    <x v="23"/>
    <x v="2"/>
    <x v="2"/>
    <x v="109"/>
    <x v="0"/>
    <x v="1"/>
    <n v="2"/>
    <b v="1"/>
    <x v="319"/>
    <x v="35"/>
    <x v="6"/>
    <x v="2"/>
    <x v="2"/>
    <x v="42"/>
    <n v="4"/>
    <x v="0"/>
    <x v="0"/>
    <x v="736"/>
    <x v="4"/>
    <x v="0"/>
    <x v="3"/>
  </r>
  <r>
    <x v="786"/>
    <s v="Kim"/>
    <n v="8"/>
    <n v="20"/>
    <n v="2023"/>
    <d v="2023-08-20T00:00:00"/>
    <x v="127"/>
    <d v="2024-07-12T00:00:00"/>
    <m/>
    <m/>
    <m/>
    <x v="23"/>
    <x v="0"/>
    <x v="0"/>
    <x v="160"/>
    <x v="2"/>
    <x v="0"/>
    <n v="2"/>
    <b v="1"/>
    <x v="524"/>
    <x v="105"/>
    <x v="6"/>
    <x v="2"/>
    <x v="1"/>
    <x v="13"/>
    <n v="3.7"/>
    <x v="1"/>
    <x v="0"/>
    <x v="737"/>
    <x v="3"/>
    <x v="0"/>
    <x v="0"/>
  </r>
  <r>
    <x v="787"/>
    <s v="Dale"/>
    <n v="8"/>
    <n v="14"/>
    <n v="2024"/>
    <d v="2024-08-14T00:00:00"/>
    <x v="465"/>
    <d v="2024-07-12T00:00:00"/>
    <m/>
    <m/>
    <m/>
    <x v="23"/>
    <x v="2"/>
    <x v="2"/>
    <x v="330"/>
    <x v="6"/>
    <x v="3"/>
    <n v="1"/>
    <b v="1"/>
    <x v="525"/>
    <x v="138"/>
    <x v="5"/>
    <x v="3"/>
    <x v="5"/>
    <x v="69"/>
    <n v="3.9"/>
    <x v="0"/>
    <x v="0"/>
    <x v="738"/>
    <x v="0"/>
    <x v="0"/>
    <x v="0"/>
  </r>
  <r>
    <x v="788"/>
    <s v="Richard"/>
    <n v="8"/>
    <n v="13"/>
    <n v="2024"/>
    <d v="2024-08-13T00:00:00"/>
    <x v="207"/>
    <d v="2024-07-12T00:00:00"/>
    <m/>
    <m/>
    <m/>
    <x v="23"/>
    <x v="2"/>
    <x v="2"/>
    <x v="386"/>
    <x v="5"/>
    <x v="0"/>
    <n v="6"/>
    <b v="0"/>
    <x v="257"/>
    <x v="107"/>
    <x v="6"/>
    <x v="0"/>
    <x v="4"/>
    <x v="21"/>
    <n v="5"/>
    <x v="0"/>
    <x v="0"/>
    <x v="739"/>
    <x v="2"/>
    <x v="0"/>
    <x v="0"/>
  </r>
  <r>
    <x v="789"/>
    <s v="Levi"/>
    <n v="6"/>
    <n v="24"/>
    <n v="2023"/>
    <d v="2023-06-24T00:00:00"/>
    <x v="129"/>
    <d v="2024-07-12T00:00:00"/>
    <m/>
    <m/>
    <m/>
    <x v="23"/>
    <x v="0"/>
    <x v="0"/>
    <x v="387"/>
    <x v="0"/>
    <x v="1"/>
    <n v="6"/>
    <b v="0"/>
    <x v="16"/>
    <x v="185"/>
    <x v="3"/>
    <x v="2"/>
    <x v="5"/>
    <x v="52"/>
    <n v="4.9000000000000004"/>
    <x v="1"/>
    <x v="0"/>
    <x v="740"/>
    <x v="1"/>
    <x v="1"/>
    <x v="1"/>
  </r>
  <r>
    <x v="790"/>
    <s v="Mason"/>
    <n v="6"/>
    <n v="21"/>
    <n v="2024"/>
    <d v="2024-06-21T00:00:00"/>
    <x v="96"/>
    <d v="2024-07-12T00:00:00"/>
    <m/>
    <m/>
    <m/>
    <x v="23"/>
    <x v="1"/>
    <x v="1"/>
    <x v="388"/>
    <x v="0"/>
    <x v="1"/>
    <n v="6"/>
    <b v="0"/>
    <x v="279"/>
    <x v="59"/>
    <x v="2"/>
    <x v="1"/>
    <x v="4"/>
    <x v="91"/>
    <n v="5"/>
    <x v="1"/>
    <x v="0"/>
    <x v="741"/>
    <x v="3"/>
    <x v="0"/>
    <x v="0"/>
  </r>
  <r>
    <x v="791"/>
    <s v="Steven"/>
    <n v="6"/>
    <n v="18"/>
    <n v="2024"/>
    <d v="2024-06-18T00:00:00"/>
    <x v="320"/>
    <d v="2024-07-12T00:00:00"/>
    <m/>
    <m/>
    <m/>
    <x v="23"/>
    <x v="2"/>
    <x v="2"/>
    <x v="185"/>
    <x v="5"/>
    <x v="2"/>
    <n v="1"/>
    <b v="1"/>
    <x v="526"/>
    <x v="120"/>
    <x v="2"/>
    <x v="0"/>
    <x v="4"/>
    <x v="38"/>
    <n v="4.5999999999999996"/>
    <x v="1"/>
    <x v="0"/>
    <x v="742"/>
    <x v="4"/>
    <x v="4"/>
    <x v="3"/>
  </r>
  <r>
    <x v="792"/>
    <s v="Douglas"/>
    <n v="5"/>
    <n v="19"/>
    <n v="2024"/>
    <d v="2024-05-19T00:00:00"/>
    <x v="133"/>
    <d v="2024-07-12T00:00:00"/>
    <m/>
    <m/>
    <m/>
    <x v="23"/>
    <x v="0"/>
    <x v="0"/>
    <x v="232"/>
    <x v="4"/>
    <x v="3"/>
    <n v="1"/>
    <b v="1"/>
    <x v="527"/>
    <x v="174"/>
    <x v="4"/>
    <x v="0"/>
    <x v="0"/>
    <x v="100"/>
    <n v="4.0999999999999996"/>
    <x v="1"/>
    <x v="0"/>
    <x v="743"/>
    <x v="1"/>
    <x v="2"/>
    <x v="3"/>
  </r>
  <r>
    <x v="793"/>
    <s v="Mary"/>
    <n v="5"/>
    <n v="19"/>
    <n v="2023"/>
    <d v="2023-05-19T00:00:00"/>
    <x v="466"/>
    <d v="2024-07-12T00:00:00"/>
    <m/>
    <m/>
    <m/>
    <x v="23"/>
    <x v="0"/>
    <x v="0"/>
    <x v="389"/>
    <x v="1"/>
    <x v="4"/>
    <n v="6"/>
    <b v="0"/>
    <x v="528"/>
    <x v="26"/>
    <x v="0"/>
    <x v="1"/>
    <x v="4"/>
    <x v="24"/>
    <n v="3.4"/>
    <x v="1"/>
    <x v="0"/>
    <x v="744"/>
    <x v="4"/>
    <x v="3"/>
    <x v="0"/>
  </r>
  <r>
    <x v="794"/>
    <s v="Sarah"/>
    <n v="4"/>
    <n v="21"/>
    <n v="2023"/>
    <d v="2023-04-21T00:00:00"/>
    <x v="467"/>
    <d v="2024-07-12T00:00:00"/>
    <m/>
    <m/>
    <m/>
    <x v="23"/>
    <x v="0"/>
    <x v="0"/>
    <x v="76"/>
    <x v="5"/>
    <x v="0"/>
    <n v="1"/>
    <b v="0"/>
    <x v="22"/>
    <x v="189"/>
    <x v="6"/>
    <x v="2"/>
    <x v="0"/>
    <x v="1"/>
    <n v="3.5"/>
    <x v="1"/>
    <x v="0"/>
    <x v="745"/>
    <x v="1"/>
    <x v="2"/>
    <x v="2"/>
  </r>
  <r>
    <x v="795"/>
    <s v="Matthew"/>
    <n v="4"/>
    <n v="13"/>
    <n v="2023"/>
    <d v="2023-04-13T00:00:00"/>
    <x v="39"/>
    <d v="2024-07-12T00:00:00"/>
    <m/>
    <m/>
    <m/>
    <x v="23"/>
    <x v="0"/>
    <x v="0"/>
    <x v="92"/>
    <x v="3"/>
    <x v="3"/>
    <n v="6"/>
    <b v="1"/>
    <x v="529"/>
    <x v="68"/>
    <x v="3"/>
    <x v="0"/>
    <x v="4"/>
    <x v="86"/>
    <n v="3.9"/>
    <x v="0"/>
    <x v="0"/>
    <x v="746"/>
    <x v="0"/>
    <x v="0"/>
    <x v="0"/>
  </r>
  <r>
    <x v="796"/>
    <s v="Makayla"/>
    <n v="3"/>
    <n v="18"/>
    <n v="2023"/>
    <d v="2023-03-18T00:00:00"/>
    <x v="305"/>
    <d v="2024-07-12T00:00:00"/>
    <m/>
    <m/>
    <m/>
    <x v="23"/>
    <x v="1"/>
    <x v="1"/>
    <x v="229"/>
    <x v="0"/>
    <x v="3"/>
    <n v="5"/>
    <b v="1"/>
    <x v="366"/>
    <x v="51"/>
    <x v="6"/>
    <x v="2"/>
    <x v="4"/>
    <x v="72"/>
    <n v="4.8"/>
    <x v="1"/>
    <x v="0"/>
    <x v="392"/>
    <x v="0"/>
    <x v="2"/>
    <x v="0"/>
  </r>
  <r>
    <x v="797"/>
    <s v="Victoria"/>
    <n v="12"/>
    <n v="18"/>
    <n v="2023"/>
    <d v="2023-12-18T00:00:00"/>
    <x v="12"/>
    <d v="2024-07-12T00:00:00"/>
    <m/>
    <m/>
    <m/>
    <x v="23"/>
    <x v="0"/>
    <x v="0"/>
    <x v="223"/>
    <x v="2"/>
    <x v="1"/>
    <n v="2"/>
    <b v="0"/>
    <x v="530"/>
    <x v="71"/>
    <x v="3"/>
    <x v="3"/>
    <x v="1"/>
    <x v="74"/>
    <n v="4.7"/>
    <x v="0"/>
    <x v="0"/>
    <x v="747"/>
    <x v="2"/>
    <x v="2"/>
    <x v="3"/>
  </r>
  <r>
    <x v="798"/>
    <s v="Brian"/>
    <n v="12"/>
    <n v="18"/>
    <n v="2023"/>
    <d v="2023-12-18T00:00:00"/>
    <x v="12"/>
    <d v="2024-07-12T00:00:00"/>
    <m/>
    <m/>
    <m/>
    <x v="23"/>
    <x v="2"/>
    <x v="2"/>
    <x v="390"/>
    <x v="3"/>
    <x v="0"/>
    <n v="6"/>
    <b v="1"/>
    <x v="263"/>
    <x v="171"/>
    <x v="4"/>
    <x v="2"/>
    <x v="5"/>
    <x v="89"/>
    <n v="3.9"/>
    <x v="0"/>
    <x v="0"/>
    <x v="748"/>
    <x v="0"/>
    <x v="4"/>
    <x v="3"/>
  </r>
  <r>
    <x v="799"/>
    <s v="Kathryn"/>
    <n v="11"/>
    <n v="21"/>
    <n v="2024"/>
    <d v="2024-11-21T00:00:00"/>
    <x v="468"/>
    <d v="2024-07-12T00:00:00"/>
    <m/>
    <m/>
    <m/>
    <x v="23"/>
    <x v="0"/>
    <x v="0"/>
    <x v="16"/>
    <x v="3"/>
    <x v="2"/>
    <n v="3"/>
    <b v="1"/>
    <x v="66"/>
    <x v="58"/>
    <x v="6"/>
    <x v="2"/>
    <x v="5"/>
    <x v="11"/>
    <n v="4"/>
    <x v="1"/>
    <x v="0"/>
    <x v="749"/>
    <x v="3"/>
    <x v="4"/>
    <x v="2"/>
  </r>
  <r>
    <x v="800"/>
    <s v="James"/>
    <n v="10"/>
    <n v="23"/>
    <n v="2023"/>
    <d v="2023-10-23T00:00:00"/>
    <x v="226"/>
    <d v="2024-07-12T00:00:00"/>
    <m/>
    <m/>
    <m/>
    <x v="23"/>
    <x v="2"/>
    <x v="2"/>
    <x v="391"/>
    <x v="5"/>
    <x v="2"/>
    <n v="2"/>
    <b v="1"/>
    <x v="531"/>
    <x v="183"/>
    <x v="0"/>
    <x v="0"/>
    <x v="4"/>
    <x v="76"/>
    <n v="3.9"/>
    <x v="0"/>
    <x v="0"/>
    <x v="750"/>
    <x v="0"/>
    <x v="3"/>
    <x v="1"/>
  </r>
  <r>
    <x v="801"/>
    <s v="Amanda"/>
    <n v="1"/>
    <n v="30"/>
    <n v="2024"/>
    <d v="2024-01-30T00:00:00"/>
    <x v="293"/>
    <d v="2024-07-12T00:00:00"/>
    <m/>
    <m/>
    <m/>
    <x v="23"/>
    <x v="2"/>
    <x v="2"/>
    <x v="223"/>
    <x v="2"/>
    <x v="3"/>
    <n v="5"/>
    <b v="0"/>
    <x v="532"/>
    <x v="135"/>
    <x v="2"/>
    <x v="3"/>
    <x v="2"/>
    <x v="44"/>
    <n v="3.2"/>
    <x v="0"/>
    <x v="0"/>
    <x v="464"/>
    <x v="2"/>
    <x v="3"/>
    <x v="1"/>
  </r>
  <r>
    <x v="802"/>
    <s v="Nicole"/>
    <n v="1"/>
    <n v="24"/>
    <n v="2023"/>
    <d v="2023-01-24T00:00:00"/>
    <x v="469"/>
    <d v="2024-07-12T00:00:00"/>
    <m/>
    <m/>
    <m/>
    <x v="23"/>
    <x v="1"/>
    <x v="1"/>
    <x v="337"/>
    <x v="6"/>
    <x v="1"/>
    <n v="6"/>
    <b v="0"/>
    <x v="364"/>
    <x v="70"/>
    <x v="5"/>
    <x v="1"/>
    <x v="5"/>
    <x v="87"/>
    <n v="4.9000000000000004"/>
    <x v="0"/>
    <x v="0"/>
    <x v="751"/>
    <x v="0"/>
    <x v="0"/>
    <x v="0"/>
  </r>
  <r>
    <x v="803"/>
    <s v="Randall"/>
    <d v="2024-12-10T00:00:00"/>
    <m/>
    <m/>
    <m/>
    <x v="435"/>
    <d v="2024-07-12T00:00:00"/>
    <m/>
    <m/>
    <m/>
    <x v="23"/>
    <x v="0"/>
    <x v="0"/>
    <x v="226"/>
    <x v="5"/>
    <x v="2"/>
    <n v="5"/>
    <b v="0"/>
    <x v="220"/>
    <x v="100"/>
    <x v="1"/>
    <x v="1"/>
    <x v="1"/>
    <x v="18"/>
    <n v="3.1"/>
    <x v="1"/>
    <x v="0"/>
    <x v="752"/>
    <x v="4"/>
    <x v="1"/>
    <x v="2"/>
  </r>
  <r>
    <x v="804"/>
    <s v="Kerri"/>
    <d v="2024-07-08T00:00:00"/>
    <m/>
    <m/>
    <m/>
    <x v="470"/>
    <d v="2024-07-12T00:00:00"/>
    <m/>
    <m/>
    <m/>
    <x v="23"/>
    <x v="1"/>
    <x v="1"/>
    <x v="370"/>
    <x v="1"/>
    <x v="2"/>
    <n v="5"/>
    <b v="1"/>
    <x v="533"/>
    <x v="128"/>
    <x v="0"/>
    <x v="0"/>
    <x v="2"/>
    <x v="64"/>
    <n v="3.1"/>
    <x v="1"/>
    <x v="0"/>
    <x v="753"/>
    <x v="0"/>
    <x v="0"/>
    <x v="1"/>
  </r>
  <r>
    <x v="805"/>
    <s v="Rhonda"/>
    <d v="2024-05-09T00:00:00"/>
    <m/>
    <m/>
    <m/>
    <x v="387"/>
    <d v="2024-07-12T00:00:00"/>
    <m/>
    <m/>
    <m/>
    <x v="23"/>
    <x v="2"/>
    <x v="2"/>
    <x v="92"/>
    <x v="2"/>
    <x v="2"/>
    <n v="4"/>
    <b v="1"/>
    <x v="175"/>
    <x v="195"/>
    <x v="4"/>
    <x v="2"/>
    <x v="0"/>
    <x v="39"/>
    <n v="3.4"/>
    <x v="1"/>
    <x v="0"/>
    <x v="754"/>
    <x v="3"/>
    <x v="2"/>
    <x v="0"/>
  </r>
  <r>
    <x v="806"/>
    <s v="Jessica"/>
    <d v="2024-01-01T00:00:00"/>
    <m/>
    <m/>
    <m/>
    <x v="57"/>
    <d v="2024-07-12T00:00:00"/>
    <m/>
    <m/>
    <m/>
    <x v="23"/>
    <x v="2"/>
    <x v="2"/>
    <x v="303"/>
    <x v="6"/>
    <x v="4"/>
    <n v="1"/>
    <b v="0"/>
    <x v="460"/>
    <x v="21"/>
    <x v="2"/>
    <x v="2"/>
    <x v="5"/>
    <x v="24"/>
    <n v="4.4000000000000004"/>
    <x v="0"/>
    <x v="0"/>
    <x v="755"/>
    <x v="3"/>
    <x v="1"/>
    <x v="2"/>
  </r>
  <r>
    <x v="807"/>
    <s v="Sherri"/>
    <d v="2023-12-12T00:00:00"/>
    <m/>
    <m/>
    <m/>
    <x v="58"/>
    <d v="2024-07-12T00:00:00"/>
    <m/>
    <m/>
    <m/>
    <x v="23"/>
    <x v="1"/>
    <x v="1"/>
    <x v="269"/>
    <x v="2"/>
    <x v="4"/>
    <n v="6"/>
    <b v="0"/>
    <x v="71"/>
    <x v="76"/>
    <x v="0"/>
    <x v="3"/>
    <x v="0"/>
    <x v="70"/>
    <n v="4.7"/>
    <x v="0"/>
    <x v="0"/>
    <x v="756"/>
    <x v="4"/>
    <x v="4"/>
    <x v="2"/>
  </r>
  <r>
    <x v="808"/>
    <s v="Timothy"/>
    <d v="2023-12-10T00:00:00"/>
    <m/>
    <m/>
    <m/>
    <x v="334"/>
    <d v="2024-07-12T00:00:00"/>
    <m/>
    <m/>
    <m/>
    <x v="23"/>
    <x v="2"/>
    <x v="2"/>
    <x v="10"/>
    <x v="2"/>
    <x v="1"/>
    <n v="5"/>
    <b v="0"/>
    <x v="534"/>
    <x v="172"/>
    <x v="0"/>
    <x v="3"/>
    <x v="0"/>
    <x v="10"/>
    <n v="3.3"/>
    <x v="0"/>
    <x v="0"/>
    <x v="757"/>
    <x v="2"/>
    <x v="0"/>
    <x v="1"/>
  </r>
  <r>
    <x v="809"/>
    <s v="Eric"/>
    <d v="2023-10-12T00:00:00"/>
    <m/>
    <m/>
    <m/>
    <x v="471"/>
    <d v="2024-07-12T00:00:00"/>
    <m/>
    <m/>
    <m/>
    <x v="23"/>
    <x v="1"/>
    <x v="1"/>
    <x v="213"/>
    <x v="0"/>
    <x v="2"/>
    <n v="2"/>
    <b v="1"/>
    <x v="535"/>
    <x v="148"/>
    <x v="0"/>
    <x v="1"/>
    <x v="0"/>
    <x v="5"/>
    <n v="3.8"/>
    <x v="0"/>
    <x v="0"/>
    <x v="758"/>
    <x v="1"/>
    <x v="3"/>
    <x v="2"/>
  </r>
  <r>
    <x v="810"/>
    <s v="Jennifer"/>
    <d v="2023-10-04T00:00:00"/>
    <m/>
    <m/>
    <m/>
    <x v="472"/>
    <d v="2024-07-12T00:00:00"/>
    <m/>
    <m/>
    <m/>
    <x v="23"/>
    <x v="0"/>
    <x v="0"/>
    <x v="6"/>
    <x v="4"/>
    <x v="1"/>
    <n v="5"/>
    <b v="1"/>
    <x v="33"/>
    <x v="59"/>
    <x v="3"/>
    <x v="3"/>
    <x v="1"/>
    <x v="51"/>
    <n v="4.5"/>
    <x v="0"/>
    <x v="0"/>
    <x v="759"/>
    <x v="4"/>
    <x v="1"/>
    <x v="3"/>
  </r>
  <r>
    <x v="811"/>
    <s v="Nathan"/>
    <d v="2023-09-07T00:00:00"/>
    <m/>
    <m/>
    <m/>
    <x v="373"/>
    <d v="2024-07-12T00:00:00"/>
    <m/>
    <m/>
    <m/>
    <x v="23"/>
    <x v="2"/>
    <x v="2"/>
    <x v="61"/>
    <x v="6"/>
    <x v="0"/>
    <n v="6"/>
    <b v="0"/>
    <x v="254"/>
    <x v="132"/>
    <x v="0"/>
    <x v="3"/>
    <x v="0"/>
    <x v="89"/>
    <n v="4.0999999999999996"/>
    <x v="1"/>
    <x v="0"/>
    <x v="760"/>
    <x v="2"/>
    <x v="3"/>
    <x v="2"/>
  </r>
  <r>
    <x v="812"/>
    <s v="Elizabeth"/>
    <d v="2023-04-09T00:00:00"/>
    <m/>
    <m/>
    <m/>
    <x v="473"/>
    <d v="2024-07-12T00:00:00"/>
    <m/>
    <m/>
    <m/>
    <x v="23"/>
    <x v="2"/>
    <x v="2"/>
    <x v="309"/>
    <x v="0"/>
    <x v="3"/>
    <n v="4"/>
    <b v="0"/>
    <x v="536"/>
    <x v="61"/>
    <x v="1"/>
    <x v="3"/>
    <x v="5"/>
    <x v="39"/>
    <n v="4"/>
    <x v="0"/>
    <x v="0"/>
    <x v="761"/>
    <x v="3"/>
    <x v="2"/>
    <x v="2"/>
  </r>
  <r>
    <x v="813"/>
    <s v="Marie"/>
    <d v="2023-01-06T00:00:00"/>
    <m/>
    <m/>
    <m/>
    <x v="300"/>
    <d v="2024-07-12T00:00:00"/>
    <m/>
    <m/>
    <m/>
    <x v="23"/>
    <x v="2"/>
    <x v="2"/>
    <x v="89"/>
    <x v="6"/>
    <x v="3"/>
    <n v="2"/>
    <b v="1"/>
    <x v="311"/>
    <x v="130"/>
    <x v="2"/>
    <x v="2"/>
    <x v="5"/>
    <x v="26"/>
    <n v="3.1"/>
    <x v="1"/>
    <x v="0"/>
    <x v="762"/>
    <x v="4"/>
    <x v="4"/>
    <x v="3"/>
  </r>
  <r>
    <x v="814"/>
    <s v="Ethan"/>
    <n v="9"/>
    <n v="15"/>
    <n v="2023"/>
    <d v="2023-09-15T00:00:00"/>
    <x v="154"/>
    <d v="2024-06-12T00:00:00"/>
    <m/>
    <m/>
    <m/>
    <x v="24"/>
    <x v="2"/>
    <x v="2"/>
    <x v="155"/>
    <x v="4"/>
    <x v="0"/>
    <n v="5"/>
    <b v="1"/>
    <x v="427"/>
    <x v="173"/>
    <x v="5"/>
    <x v="0"/>
    <x v="3"/>
    <x v="59"/>
    <n v="4"/>
    <x v="1"/>
    <x v="0"/>
    <x v="763"/>
    <x v="3"/>
    <x v="2"/>
    <x v="3"/>
  </r>
  <r>
    <x v="815"/>
    <s v="Christina"/>
    <n v="6"/>
    <n v="26"/>
    <n v="2023"/>
    <d v="2023-06-26T00:00:00"/>
    <x v="474"/>
    <d v="2024-06-12T00:00:00"/>
    <m/>
    <m/>
    <m/>
    <x v="24"/>
    <x v="2"/>
    <x v="2"/>
    <x v="311"/>
    <x v="0"/>
    <x v="0"/>
    <n v="6"/>
    <b v="1"/>
    <x v="537"/>
    <x v="196"/>
    <x v="3"/>
    <x v="1"/>
    <x v="5"/>
    <x v="72"/>
    <n v="3.7"/>
    <x v="1"/>
    <x v="0"/>
    <x v="172"/>
    <x v="1"/>
    <x v="0"/>
    <x v="0"/>
  </r>
  <r>
    <x v="816"/>
    <s v="Elizabeth"/>
    <n v="5"/>
    <n v="27"/>
    <n v="2023"/>
    <d v="2023-05-27T00:00:00"/>
    <x v="211"/>
    <d v="2024-06-12T00:00:00"/>
    <m/>
    <m/>
    <m/>
    <x v="24"/>
    <x v="2"/>
    <x v="2"/>
    <x v="178"/>
    <x v="2"/>
    <x v="2"/>
    <n v="2"/>
    <b v="0"/>
    <x v="538"/>
    <x v="95"/>
    <x v="2"/>
    <x v="3"/>
    <x v="4"/>
    <x v="19"/>
    <n v="4.8"/>
    <x v="1"/>
    <x v="0"/>
    <x v="764"/>
    <x v="2"/>
    <x v="4"/>
    <x v="0"/>
  </r>
  <r>
    <x v="817"/>
    <s v="Bianca"/>
    <n v="2"/>
    <n v="26"/>
    <n v="2024"/>
    <d v="2024-02-26T00:00:00"/>
    <x v="44"/>
    <d v="2024-06-12T00:00:00"/>
    <m/>
    <m/>
    <m/>
    <x v="24"/>
    <x v="1"/>
    <x v="1"/>
    <x v="324"/>
    <x v="4"/>
    <x v="4"/>
    <n v="1"/>
    <b v="0"/>
    <x v="539"/>
    <x v="152"/>
    <x v="4"/>
    <x v="2"/>
    <x v="5"/>
    <x v="38"/>
    <n v="4.4000000000000004"/>
    <x v="1"/>
    <x v="0"/>
    <x v="765"/>
    <x v="4"/>
    <x v="1"/>
    <x v="3"/>
  </r>
  <r>
    <x v="818"/>
    <s v="Eugene"/>
    <n v="2"/>
    <n v="15"/>
    <n v="2024"/>
    <d v="2024-02-15T00:00:00"/>
    <x v="475"/>
    <d v="2024-06-12T00:00:00"/>
    <m/>
    <m/>
    <m/>
    <x v="24"/>
    <x v="0"/>
    <x v="0"/>
    <x v="218"/>
    <x v="5"/>
    <x v="0"/>
    <n v="6"/>
    <b v="1"/>
    <x v="125"/>
    <x v="34"/>
    <x v="0"/>
    <x v="3"/>
    <x v="3"/>
    <x v="15"/>
    <n v="3.9"/>
    <x v="0"/>
    <x v="0"/>
    <x v="766"/>
    <x v="1"/>
    <x v="3"/>
    <x v="2"/>
  </r>
  <r>
    <x v="819"/>
    <s v="Christine"/>
    <n v="12"/>
    <n v="29"/>
    <n v="2023"/>
    <d v="2023-12-29T00:00:00"/>
    <x v="429"/>
    <d v="2024-06-12T00:00:00"/>
    <m/>
    <m/>
    <m/>
    <x v="24"/>
    <x v="1"/>
    <x v="1"/>
    <x v="183"/>
    <x v="4"/>
    <x v="1"/>
    <n v="6"/>
    <b v="1"/>
    <x v="94"/>
    <x v="155"/>
    <x v="1"/>
    <x v="1"/>
    <x v="1"/>
    <x v="73"/>
    <n v="3.3"/>
    <x v="1"/>
    <x v="0"/>
    <x v="767"/>
    <x v="3"/>
    <x v="2"/>
    <x v="1"/>
  </r>
  <r>
    <x v="820"/>
    <s v="Steven"/>
    <n v="12"/>
    <n v="21"/>
    <n v="2023"/>
    <d v="2023-12-21T00:00:00"/>
    <x v="476"/>
    <d v="2024-06-12T00:00:00"/>
    <m/>
    <m/>
    <m/>
    <x v="24"/>
    <x v="0"/>
    <x v="0"/>
    <x v="392"/>
    <x v="3"/>
    <x v="4"/>
    <n v="6"/>
    <b v="1"/>
    <x v="540"/>
    <x v="94"/>
    <x v="6"/>
    <x v="2"/>
    <x v="2"/>
    <x v="26"/>
    <n v="3.8"/>
    <x v="0"/>
    <x v="0"/>
    <x v="768"/>
    <x v="0"/>
    <x v="2"/>
    <x v="0"/>
  </r>
  <r>
    <x v="821"/>
    <s v="Juan"/>
    <n v="12"/>
    <n v="19"/>
    <n v="2022"/>
    <d v="2022-12-19T00:00:00"/>
    <x v="164"/>
    <d v="2024-06-12T00:00:00"/>
    <m/>
    <m/>
    <m/>
    <x v="24"/>
    <x v="2"/>
    <x v="2"/>
    <x v="354"/>
    <x v="6"/>
    <x v="3"/>
    <n v="2"/>
    <b v="0"/>
    <x v="541"/>
    <x v="125"/>
    <x v="3"/>
    <x v="3"/>
    <x v="1"/>
    <x v="18"/>
    <n v="3.4"/>
    <x v="1"/>
    <x v="0"/>
    <x v="769"/>
    <x v="4"/>
    <x v="2"/>
    <x v="2"/>
  </r>
  <r>
    <x v="822"/>
    <s v="Daniel"/>
    <n v="12"/>
    <n v="14"/>
    <n v="2023"/>
    <d v="2023-12-14T00:00:00"/>
    <x v="477"/>
    <d v="2024-06-12T00:00:00"/>
    <m/>
    <m/>
    <m/>
    <x v="24"/>
    <x v="1"/>
    <x v="1"/>
    <x v="256"/>
    <x v="1"/>
    <x v="3"/>
    <n v="4"/>
    <b v="1"/>
    <x v="542"/>
    <x v="131"/>
    <x v="0"/>
    <x v="3"/>
    <x v="4"/>
    <x v="96"/>
    <n v="4.3"/>
    <x v="1"/>
    <x v="0"/>
    <x v="770"/>
    <x v="2"/>
    <x v="2"/>
    <x v="3"/>
  </r>
  <r>
    <x v="823"/>
    <s v="Karen"/>
    <n v="10"/>
    <n v="31"/>
    <n v="2023"/>
    <d v="2023-10-31T00:00:00"/>
    <x v="272"/>
    <d v="2024-06-12T00:00:00"/>
    <m/>
    <m/>
    <m/>
    <x v="24"/>
    <x v="1"/>
    <x v="1"/>
    <x v="335"/>
    <x v="3"/>
    <x v="3"/>
    <n v="2"/>
    <b v="0"/>
    <x v="543"/>
    <x v="128"/>
    <x v="6"/>
    <x v="3"/>
    <x v="1"/>
    <x v="61"/>
    <n v="5"/>
    <x v="1"/>
    <x v="0"/>
    <x v="771"/>
    <x v="0"/>
    <x v="0"/>
    <x v="1"/>
  </r>
  <r>
    <x v="824"/>
    <s v="Garrett"/>
    <n v="10"/>
    <n v="25"/>
    <n v="2023"/>
    <d v="2023-10-25T00:00:00"/>
    <x v="364"/>
    <d v="2024-06-12T00:00:00"/>
    <m/>
    <m/>
    <m/>
    <x v="24"/>
    <x v="1"/>
    <x v="1"/>
    <x v="393"/>
    <x v="2"/>
    <x v="4"/>
    <n v="2"/>
    <b v="1"/>
    <x v="544"/>
    <x v="89"/>
    <x v="4"/>
    <x v="3"/>
    <x v="4"/>
    <x v="57"/>
    <n v="4"/>
    <x v="0"/>
    <x v="0"/>
    <x v="772"/>
    <x v="1"/>
    <x v="1"/>
    <x v="0"/>
  </r>
  <r>
    <x v="825"/>
    <s v="Ashley"/>
    <n v="1"/>
    <n v="26"/>
    <n v="2023"/>
    <d v="2023-01-26T00:00:00"/>
    <x v="109"/>
    <d v="2024-06-12T00:00:00"/>
    <m/>
    <m/>
    <m/>
    <x v="24"/>
    <x v="2"/>
    <x v="2"/>
    <x v="394"/>
    <x v="1"/>
    <x v="3"/>
    <n v="5"/>
    <b v="0"/>
    <x v="545"/>
    <x v="136"/>
    <x v="5"/>
    <x v="0"/>
    <x v="0"/>
    <x v="77"/>
    <n v="4.5"/>
    <x v="1"/>
    <x v="0"/>
    <x v="773"/>
    <x v="4"/>
    <x v="4"/>
    <x v="0"/>
  </r>
  <r>
    <x v="826"/>
    <s v="Lindsey"/>
    <d v="2024-10-10T00:00:00"/>
    <m/>
    <m/>
    <m/>
    <x v="197"/>
    <d v="2024-06-12T00:00:00"/>
    <m/>
    <m/>
    <m/>
    <x v="24"/>
    <x v="1"/>
    <x v="1"/>
    <x v="395"/>
    <x v="5"/>
    <x v="2"/>
    <n v="6"/>
    <b v="0"/>
    <x v="471"/>
    <x v="71"/>
    <x v="3"/>
    <x v="0"/>
    <x v="4"/>
    <x v="18"/>
    <n v="3.9"/>
    <x v="0"/>
    <x v="0"/>
    <x v="774"/>
    <x v="2"/>
    <x v="3"/>
    <x v="0"/>
  </r>
  <r>
    <x v="827"/>
    <s v="Amber"/>
    <d v="2024-06-11T00:00:00"/>
    <m/>
    <m/>
    <m/>
    <x v="478"/>
    <d v="2024-06-12T00:00:00"/>
    <m/>
    <m/>
    <m/>
    <x v="24"/>
    <x v="1"/>
    <x v="1"/>
    <x v="345"/>
    <x v="2"/>
    <x v="0"/>
    <n v="2"/>
    <b v="1"/>
    <x v="511"/>
    <x v="102"/>
    <x v="3"/>
    <x v="0"/>
    <x v="1"/>
    <x v="22"/>
    <n v="3.1"/>
    <x v="0"/>
    <x v="0"/>
    <x v="775"/>
    <x v="4"/>
    <x v="3"/>
    <x v="2"/>
  </r>
  <r>
    <x v="828"/>
    <s v="Maurice"/>
    <d v="2024-06-07T00:00:00"/>
    <m/>
    <m/>
    <m/>
    <x v="368"/>
    <d v="2024-06-12T00:00:00"/>
    <m/>
    <m/>
    <m/>
    <x v="24"/>
    <x v="1"/>
    <x v="1"/>
    <x v="129"/>
    <x v="2"/>
    <x v="3"/>
    <n v="2"/>
    <b v="1"/>
    <x v="546"/>
    <x v="138"/>
    <x v="2"/>
    <x v="2"/>
    <x v="5"/>
    <x v="85"/>
    <n v="4"/>
    <x v="0"/>
    <x v="0"/>
    <x v="776"/>
    <x v="0"/>
    <x v="2"/>
    <x v="3"/>
  </r>
  <r>
    <x v="829"/>
    <s v="Kevin"/>
    <d v="2024-04-04T00:00:00"/>
    <m/>
    <m/>
    <m/>
    <x v="114"/>
    <d v="2024-06-12T00:00:00"/>
    <m/>
    <m/>
    <m/>
    <x v="24"/>
    <x v="2"/>
    <x v="2"/>
    <x v="317"/>
    <x v="2"/>
    <x v="1"/>
    <n v="3"/>
    <b v="0"/>
    <x v="486"/>
    <x v="86"/>
    <x v="6"/>
    <x v="1"/>
    <x v="4"/>
    <x v="14"/>
    <n v="4.7"/>
    <x v="1"/>
    <x v="0"/>
    <x v="777"/>
    <x v="3"/>
    <x v="1"/>
    <x v="1"/>
  </r>
  <r>
    <x v="830"/>
    <s v="Carmen"/>
    <d v="2024-04-01T00:00:00"/>
    <m/>
    <m/>
    <m/>
    <x v="19"/>
    <d v="2024-06-12T00:00:00"/>
    <m/>
    <m/>
    <m/>
    <x v="24"/>
    <x v="0"/>
    <x v="0"/>
    <x v="396"/>
    <x v="6"/>
    <x v="2"/>
    <n v="3"/>
    <b v="1"/>
    <x v="370"/>
    <x v="63"/>
    <x v="1"/>
    <x v="0"/>
    <x v="1"/>
    <x v="17"/>
    <n v="4"/>
    <x v="1"/>
    <x v="0"/>
    <x v="778"/>
    <x v="1"/>
    <x v="4"/>
    <x v="2"/>
  </r>
  <r>
    <x v="831"/>
    <s v="Hunter"/>
    <d v="2023-12-09T00:00:00"/>
    <m/>
    <m/>
    <m/>
    <x v="479"/>
    <d v="2024-06-12T00:00:00"/>
    <m/>
    <m/>
    <m/>
    <x v="24"/>
    <x v="0"/>
    <x v="0"/>
    <x v="341"/>
    <x v="5"/>
    <x v="0"/>
    <n v="2"/>
    <b v="0"/>
    <x v="364"/>
    <x v="9"/>
    <x v="4"/>
    <x v="1"/>
    <x v="0"/>
    <x v="17"/>
    <n v="4.2"/>
    <x v="1"/>
    <x v="0"/>
    <x v="779"/>
    <x v="1"/>
    <x v="1"/>
    <x v="2"/>
  </r>
  <r>
    <x v="832"/>
    <s v="Joseph"/>
    <d v="2023-12-04T00:00:00"/>
    <m/>
    <m/>
    <m/>
    <x v="234"/>
    <d v="2024-06-12T00:00:00"/>
    <m/>
    <m/>
    <m/>
    <x v="24"/>
    <x v="2"/>
    <x v="2"/>
    <x v="371"/>
    <x v="4"/>
    <x v="3"/>
    <n v="4"/>
    <b v="0"/>
    <x v="547"/>
    <x v="74"/>
    <x v="5"/>
    <x v="1"/>
    <x v="4"/>
    <x v="42"/>
    <n v="4.7"/>
    <x v="1"/>
    <x v="0"/>
    <x v="780"/>
    <x v="2"/>
    <x v="2"/>
    <x v="1"/>
  </r>
  <r>
    <x v="833"/>
    <s v="Keith"/>
    <d v="2023-09-02T00:00:00"/>
    <m/>
    <m/>
    <m/>
    <x v="200"/>
    <d v="2024-06-12T00:00:00"/>
    <m/>
    <m/>
    <m/>
    <x v="24"/>
    <x v="1"/>
    <x v="1"/>
    <x v="362"/>
    <x v="1"/>
    <x v="4"/>
    <n v="2"/>
    <b v="0"/>
    <x v="69"/>
    <x v="77"/>
    <x v="4"/>
    <x v="1"/>
    <x v="1"/>
    <x v="72"/>
    <n v="3.8"/>
    <x v="1"/>
    <x v="0"/>
    <x v="781"/>
    <x v="3"/>
    <x v="4"/>
    <x v="0"/>
  </r>
  <r>
    <x v="834"/>
    <s v="Sabrina"/>
    <d v="2023-08-02T00:00:00"/>
    <m/>
    <m/>
    <m/>
    <x v="374"/>
    <d v="2024-06-12T00:00:00"/>
    <m/>
    <m/>
    <m/>
    <x v="24"/>
    <x v="2"/>
    <x v="2"/>
    <x v="64"/>
    <x v="0"/>
    <x v="1"/>
    <n v="2"/>
    <b v="1"/>
    <x v="309"/>
    <x v="123"/>
    <x v="5"/>
    <x v="2"/>
    <x v="5"/>
    <x v="0"/>
    <n v="4.5999999999999996"/>
    <x v="1"/>
    <x v="0"/>
    <x v="782"/>
    <x v="2"/>
    <x v="4"/>
    <x v="0"/>
  </r>
  <r>
    <x v="835"/>
    <s v="Jacob"/>
    <d v="2023-07-03T00:00:00"/>
    <m/>
    <m/>
    <m/>
    <x v="480"/>
    <d v="2024-06-12T00:00:00"/>
    <m/>
    <m/>
    <m/>
    <x v="24"/>
    <x v="2"/>
    <x v="2"/>
    <x v="347"/>
    <x v="0"/>
    <x v="3"/>
    <n v="2"/>
    <b v="0"/>
    <x v="548"/>
    <x v="4"/>
    <x v="5"/>
    <x v="0"/>
    <x v="1"/>
    <x v="83"/>
    <n v="3.8"/>
    <x v="1"/>
    <x v="0"/>
    <x v="783"/>
    <x v="0"/>
    <x v="1"/>
    <x v="1"/>
  </r>
  <r>
    <x v="836"/>
    <s v="Tina"/>
    <d v="2023-06-09T00:00:00"/>
    <m/>
    <m/>
    <m/>
    <x v="62"/>
    <d v="2024-06-12T00:00:00"/>
    <m/>
    <m/>
    <m/>
    <x v="24"/>
    <x v="0"/>
    <x v="0"/>
    <x v="187"/>
    <x v="5"/>
    <x v="2"/>
    <n v="6"/>
    <b v="0"/>
    <x v="549"/>
    <x v="60"/>
    <x v="2"/>
    <x v="0"/>
    <x v="4"/>
    <x v="76"/>
    <n v="4.5999999999999996"/>
    <x v="0"/>
    <x v="0"/>
    <x v="784"/>
    <x v="1"/>
    <x v="2"/>
    <x v="3"/>
  </r>
  <r>
    <x v="837"/>
    <s v="John"/>
    <d v="2023-05-10T00:00:00"/>
    <m/>
    <m/>
    <m/>
    <x v="481"/>
    <d v="2024-06-12T00:00:00"/>
    <m/>
    <m/>
    <m/>
    <x v="24"/>
    <x v="1"/>
    <x v="1"/>
    <x v="368"/>
    <x v="3"/>
    <x v="2"/>
    <n v="2"/>
    <b v="0"/>
    <x v="550"/>
    <x v="5"/>
    <x v="4"/>
    <x v="3"/>
    <x v="0"/>
    <x v="38"/>
    <n v="3.4"/>
    <x v="0"/>
    <x v="0"/>
    <x v="785"/>
    <x v="3"/>
    <x v="4"/>
    <x v="0"/>
  </r>
  <r>
    <x v="838"/>
    <s v="Kim"/>
    <n v="8"/>
    <n v="25"/>
    <n v="2023"/>
    <d v="2023-08-25T00:00:00"/>
    <x v="482"/>
    <d v="2024-05-12T00:00:00"/>
    <m/>
    <m/>
    <m/>
    <x v="25"/>
    <x v="1"/>
    <x v="1"/>
    <x v="66"/>
    <x v="1"/>
    <x v="1"/>
    <n v="1"/>
    <b v="0"/>
    <x v="551"/>
    <x v="4"/>
    <x v="0"/>
    <x v="2"/>
    <x v="4"/>
    <x v="70"/>
    <n v="3.8"/>
    <x v="0"/>
    <x v="0"/>
    <x v="786"/>
    <x v="1"/>
    <x v="2"/>
    <x v="0"/>
  </r>
  <r>
    <x v="839"/>
    <s v="David"/>
    <n v="6"/>
    <n v="30"/>
    <n v="2023"/>
    <d v="2023-06-30T00:00:00"/>
    <x v="483"/>
    <d v="2024-05-12T00:00:00"/>
    <m/>
    <m/>
    <m/>
    <x v="25"/>
    <x v="1"/>
    <x v="1"/>
    <x v="288"/>
    <x v="2"/>
    <x v="0"/>
    <n v="6"/>
    <b v="0"/>
    <x v="208"/>
    <x v="116"/>
    <x v="5"/>
    <x v="2"/>
    <x v="3"/>
    <x v="56"/>
    <n v="3.2"/>
    <x v="0"/>
    <x v="0"/>
    <x v="787"/>
    <x v="2"/>
    <x v="2"/>
    <x v="3"/>
  </r>
  <r>
    <x v="840"/>
    <s v="Stephen"/>
    <n v="5"/>
    <n v="28"/>
    <n v="2023"/>
    <d v="2023-05-28T00:00:00"/>
    <x v="97"/>
    <d v="2024-05-12T00:00:00"/>
    <m/>
    <m/>
    <m/>
    <x v="25"/>
    <x v="0"/>
    <x v="0"/>
    <x v="13"/>
    <x v="2"/>
    <x v="1"/>
    <n v="3"/>
    <b v="0"/>
    <x v="552"/>
    <x v="76"/>
    <x v="1"/>
    <x v="2"/>
    <x v="4"/>
    <x v="13"/>
    <n v="3.2"/>
    <x v="1"/>
    <x v="0"/>
    <x v="788"/>
    <x v="3"/>
    <x v="3"/>
    <x v="0"/>
  </r>
  <r>
    <x v="841"/>
    <s v="Erin"/>
    <n v="4"/>
    <n v="19"/>
    <n v="2023"/>
    <d v="2023-04-19T00:00:00"/>
    <x v="484"/>
    <d v="2024-05-12T00:00:00"/>
    <m/>
    <m/>
    <m/>
    <x v="25"/>
    <x v="2"/>
    <x v="2"/>
    <x v="14"/>
    <x v="5"/>
    <x v="2"/>
    <n v="4"/>
    <b v="1"/>
    <x v="553"/>
    <x v="182"/>
    <x v="6"/>
    <x v="2"/>
    <x v="4"/>
    <x v="63"/>
    <n v="4.5999999999999996"/>
    <x v="1"/>
    <x v="0"/>
    <x v="678"/>
    <x v="0"/>
    <x v="4"/>
    <x v="3"/>
  </r>
  <r>
    <x v="842"/>
    <s v="Natalie"/>
    <n v="3"/>
    <n v="25"/>
    <n v="2023"/>
    <d v="2023-03-25T00:00:00"/>
    <x v="219"/>
    <d v="2024-05-12T00:00:00"/>
    <m/>
    <m/>
    <m/>
    <x v="25"/>
    <x v="0"/>
    <x v="0"/>
    <x v="397"/>
    <x v="5"/>
    <x v="3"/>
    <n v="3"/>
    <b v="0"/>
    <x v="178"/>
    <x v="88"/>
    <x v="1"/>
    <x v="3"/>
    <x v="5"/>
    <x v="28"/>
    <n v="3.3"/>
    <x v="1"/>
    <x v="0"/>
    <x v="789"/>
    <x v="2"/>
    <x v="1"/>
    <x v="3"/>
  </r>
  <r>
    <x v="843"/>
    <s v="Jose"/>
    <n v="2"/>
    <n v="19"/>
    <n v="2024"/>
    <d v="2024-02-19T00:00:00"/>
    <x v="139"/>
    <d v="2024-05-12T00:00:00"/>
    <m/>
    <m/>
    <m/>
    <x v="25"/>
    <x v="1"/>
    <x v="1"/>
    <x v="181"/>
    <x v="0"/>
    <x v="4"/>
    <n v="1"/>
    <b v="0"/>
    <x v="81"/>
    <x v="91"/>
    <x v="0"/>
    <x v="1"/>
    <x v="2"/>
    <x v="33"/>
    <n v="3"/>
    <x v="1"/>
    <x v="0"/>
    <x v="790"/>
    <x v="3"/>
    <x v="1"/>
    <x v="2"/>
  </r>
  <r>
    <x v="844"/>
    <s v="Craig"/>
    <n v="2"/>
    <n v="19"/>
    <n v="2023"/>
    <d v="2023-02-19T00:00:00"/>
    <x v="10"/>
    <d v="2024-05-12T00:00:00"/>
    <m/>
    <m/>
    <m/>
    <x v="25"/>
    <x v="2"/>
    <x v="2"/>
    <x v="341"/>
    <x v="0"/>
    <x v="4"/>
    <n v="6"/>
    <b v="0"/>
    <x v="198"/>
    <x v="59"/>
    <x v="0"/>
    <x v="1"/>
    <x v="0"/>
    <x v="0"/>
    <n v="4.4000000000000004"/>
    <x v="1"/>
    <x v="0"/>
    <x v="791"/>
    <x v="0"/>
    <x v="4"/>
    <x v="2"/>
  </r>
  <r>
    <x v="845"/>
    <s v="Lindsay"/>
    <n v="12"/>
    <n v="31"/>
    <n v="2023"/>
    <d v="2023-12-31T00:00:00"/>
    <x v="306"/>
    <d v="2024-05-12T00:00:00"/>
    <m/>
    <m/>
    <m/>
    <x v="25"/>
    <x v="0"/>
    <x v="0"/>
    <x v="104"/>
    <x v="6"/>
    <x v="3"/>
    <n v="1"/>
    <b v="1"/>
    <x v="5"/>
    <x v="32"/>
    <x v="0"/>
    <x v="1"/>
    <x v="1"/>
    <x v="73"/>
    <n v="3.3"/>
    <x v="1"/>
    <x v="0"/>
    <x v="792"/>
    <x v="3"/>
    <x v="2"/>
    <x v="3"/>
  </r>
  <r>
    <x v="846"/>
    <s v="Troy"/>
    <n v="12"/>
    <n v="31"/>
    <n v="2022"/>
    <d v="2022-12-31T00:00:00"/>
    <x v="163"/>
    <d v="2024-05-12T00:00:00"/>
    <m/>
    <m/>
    <m/>
    <x v="25"/>
    <x v="1"/>
    <x v="1"/>
    <x v="137"/>
    <x v="6"/>
    <x v="1"/>
    <n v="1"/>
    <b v="1"/>
    <x v="247"/>
    <x v="192"/>
    <x v="6"/>
    <x v="2"/>
    <x v="3"/>
    <x v="10"/>
    <n v="4.3"/>
    <x v="0"/>
    <x v="0"/>
    <x v="793"/>
    <x v="4"/>
    <x v="4"/>
    <x v="0"/>
  </r>
  <r>
    <x v="847"/>
    <s v="Larry"/>
    <n v="12"/>
    <n v="22"/>
    <n v="2023"/>
    <d v="2023-12-22T00:00:00"/>
    <x v="453"/>
    <d v="2024-05-12T00:00:00"/>
    <m/>
    <m/>
    <m/>
    <x v="25"/>
    <x v="1"/>
    <x v="1"/>
    <x v="164"/>
    <x v="0"/>
    <x v="1"/>
    <n v="5"/>
    <b v="1"/>
    <x v="415"/>
    <x v="133"/>
    <x v="2"/>
    <x v="3"/>
    <x v="1"/>
    <x v="24"/>
    <n v="4.9000000000000004"/>
    <x v="0"/>
    <x v="0"/>
    <x v="794"/>
    <x v="3"/>
    <x v="4"/>
    <x v="1"/>
  </r>
  <r>
    <x v="848"/>
    <s v="Tammy"/>
    <n v="12"/>
    <n v="17"/>
    <n v="2024"/>
    <d v="2024-12-17T00:00:00"/>
    <x v="224"/>
    <d v="2024-05-12T00:00:00"/>
    <m/>
    <m/>
    <m/>
    <x v="25"/>
    <x v="0"/>
    <x v="0"/>
    <x v="398"/>
    <x v="2"/>
    <x v="0"/>
    <n v="3"/>
    <b v="1"/>
    <x v="554"/>
    <x v="67"/>
    <x v="1"/>
    <x v="1"/>
    <x v="3"/>
    <x v="82"/>
    <n v="3.2"/>
    <x v="0"/>
    <x v="0"/>
    <x v="795"/>
    <x v="3"/>
    <x v="4"/>
    <x v="2"/>
  </r>
  <r>
    <x v="849"/>
    <s v="Stephanie"/>
    <n v="11"/>
    <n v="26"/>
    <n v="2023"/>
    <d v="2023-11-26T00:00:00"/>
    <x v="348"/>
    <d v="2024-05-12T00:00:00"/>
    <m/>
    <m/>
    <m/>
    <x v="25"/>
    <x v="2"/>
    <x v="2"/>
    <x v="399"/>
    <x v="3"/>
    <x v="1"/>
    <n v="1"/>
    <b v="1"/>
    <x v="555"/>
    <x v="197"/>
    <x v="2"/>
    <x v="0"/>
    <x v="0"/>
    <x v="14"/>
    <n v="4.4000000000000004"/>
    <x v="0"/>
    <x v="0"/>
    <x v="796"/>
    <x v="3"/>
    <x v="3"/>
    <x v="0"/>
  </r>
  <r>
    <x v="850"/>
    <s v="Cynthia"/>
    <n v="10"/>
    <n v="29"/>
    <n v="2024"/>
    <d v="2024-10-29T00:00:00"/>
    <x v="485"/>
    <d v="2024-05-12T00:00:00"/>
    <m/>
    <m/>
    <m/>
    <x v="25"/>
    <x v="2"/>
    <x v="2"/>
    <x v="256"/>
    <x v="3"/>
    <x v="2"/>
    <n v="5"/>
    <b v="1"/>
    <x v="556"/>
    <x v="80"/>
    <x v="3"/>
    <x v="1"/>
    <x v="3"/>
    <x v="92"/>
    <n v="4.5999999999999996"/>
    <x v="1"/>
    <x v="0"/>
    <x v="797"/>
    <x v="2"/>
    <x v="1"/>
    <x v="3"/>
  </r>
  <r>
    <x v="851"/>
    <s v="Duane"/>
    <n v="1"/>
    <n v="25"/>
    <n v="2024"/>
    <d v="2024-01-25T00:00:00"/>
    <x v="486"/>
    <d v="2024-05-12T00:00:00"/>
    <m/>
    <m/>
    <m/>
    <x v="25"/>
    <x v="1"/>
    <x v="1"/>
    <x v="25"/>
    <x v="4"/>
    <x v="3"/>
    <n v="5"/>
    <b v="1"/>
    <x v="557"/>
    <x v="67"/>
    <x v="4"/>
    <x v="2"/>
    <x v="1"/>
    <x v="52"/>
    <n v="3.5"/>
    <x v="0"/>
    <x v="0"/>
    <x v="423"/>
    <x v="2"/>
    <x v="1"/>
    <x v="0"/>
  </r>
  <r>
    <x v="852"/>
    <s v="Susan"/>
    <n v="1"/>
    <n v="24"/>
    <n v="2023"/>
    <d v="2023-01-24T00:00:00"/>
    <x v="469"/>
    <d v="2024-05-12T00:00:00"/>
    <m/>
    <m/>
    <m/>
    <x v="25"/>
    <x v="0"/>
    <x v="0"/>
    <x v="86"/>
    <x v="0"/>
    <x v="4"/>
    <n v="4"/>
    <b v="0"/>
    <x v="18"/>
    <x v="11"/>
    <x v="2"/>
    <x v="0"/>
    <x v="0"/>
    <x v="53"/>
    <n v="4"/>
    <x v="1"/>
    <x v="0"/>
    <x v="798"/>
    <x v="0"/>
    <x v="4"/>
    <x v="0"/>
  </r>
  <r>
    <x v="853"/>
    <s v="Michael"/>
    <n v="1"/>
    <n v="18"/>
    <n v="2023"/>
    <d v="2023-01-18T00:00:00"/>
    <x v="399"/>
    <d v="2024-05-12T00:00:00"/>
    <m/>
    <m/>
    <m/>
    <x v="25"/>
    <x v="1"/>
    <x v="1"/>
    <x v="400"/>
    <x v="0"/>
    <x v="4"/>
    <n v="1"/>
    <b v="0"/>
    <x v="117"/>
    <x v="87"/>
    <x v="6"/>
    <x v="2"/>
    <x v="3"/>
    <x v="23"/>
    <n v="3"/>
    <x v="1"/>
    <x v="0"/>
    <x v="799"/>
    <x v="0"/>
    <x v="4"/>
    <x v="2"/>
  </r>
  <r>
    <x v="854"/>
    <s v="Dustin"/>
    <d v="2024-12-02T00:00:00"/>
    <m/>
    <m/>
    <m/>
    <x v="169"/>
    <d v="2024-05-12T00:00:00"/>
    <m/>
    <m/>
    <m/>
    <x v="25"/>
    <x v="1"/>
    <x v="1"/>
    <x v="166"/>
    <x v="3"/>
    <x v="1"/>
    <n v="1"/>
    <b v="0"/>
    <x v="278"/>
    <x v="0"/>
    <x v="2"/>
    <x v="0"/>
    <x v="1"/>
    <x v="85"/>
    <n v="3.5"/>
    <x v="1"/>
    <x v="0"/>
    <x v="800"/>
    <x v="2"/>
    <x v="0"/>
    <x v="3"/>
  </r>
  <r>
    <x v="855"/>
    <s v="Elizabeth"/>
    <d v="2024-11-04T00:00:00"/>
    <m/>
    <m/>
    <m/>
    <x v="296"/>
    <d v="2024-05-12T00:00:00"/>
    <m/>
    <m/>
    <m/>
    <x v="25"/>
    <x v="2"/>
    <x v="2"/>
    <x v="198"/>
    <x v="4"/>
    <x v="2"/>
    <n v="6"/>
    <b v="0"/>
    <x v="558"/>
    <x v="151"/>
    <x v="5"/>
    <x v="3"/>
    <x v="3"/>
    <x v="30"/>
    <n v="3.2"/>
    <x v="0"/>
    <x v="0"/>
    <x v="199"/>
    <x v="0"/>
    <x v="4"/>
    <x v="0"/>
  </r>
  <r>
    <x v="856"/>
    <s v="Michael"/>
    <d v="2024-09-07T00:00:00"/>
    <m/>
    <m/>
    <m/>
    <x v="487"/>
    <d v="2024-05-12T00:00:00"/>
    <m/>
    <m/>
    <m/>
    <x v="25"/>
    <x v="2"/>
    <x v="2"/>
    <x v="252"/>
    <x v="6"/>
    <x v="1"/>
    <n v="1"/>
    <b v="1"/>
    <x v="459"/>
    <x v="92"/>
    <x v="5"/>
    <x v="2"/>
    <x v="2"/>
    <x v="58"/>
    <n v="3.2"/>
    <x v="1"/>
    <x v="0"/>
    <x v="801"/>
    <x v="4"/>
    <x v="0"/>
    <x v="1"/>
  </r>
  <r>
    <x v="857"/>
    <s v="Kenneth"/>
    <d v="2024-07-04T00:00:00"/>
    <m/>
    <m/>
    <m/>
    <x v="386"/>
    <d v="2024-05-12T00:00:00"/>
    <m/>
    <m/>
    <m/>
    <x v="25"/>
    <x v="1"/>
    <x v="1"/>
    <x v="342"/>
    <x v="3"/>
    <x v="0"/>
    <n v="1"/>
    <b v="1"/>
    <x v="559"/>
    <x v="22"/>
    <x v="5"/>
    <x v="2"/>
    <x v="5"/>
    <x v="46"/>
    <n v="3.6"/>
    <x v="0"/>
    <x v="0"/>
    <x v="802"/>
    <x v="4"/>
    <x v="3"/>
    <x v="0"/>
  </r>
  <r>
    <x v="858"/>
    <s v="Kara"/>
    <d v="2024-07-01T00:00:00"/>
    <m/>
    <m/>
    <m/>
    <x v="488"/>
    <d v="2024-05-12T00:00:00"/>
    <m/>
    <m/>
    <m/>
    <x v="25"/>
    <x v="2"/>
    <x v="2"/>
    <x v="401"/>
    <x v="0"/>
    <x v="3"/>
    <n v="2"/>
    <b v="1"/>
    <x v="560"/>
    <x v="69"/>
    <x v="0"/>
    <x v="3"/>
    <x v="3"/>
    <x v="15"/>
    <n v="4.8"/>
    <x v="0"/>
    <x v="0"/>
    <x v="803"/>
    <x v="0"/>
    <x v="0"/>
    <x v="3"/>
  </r>
  <r>
    <x v="859"/>
    <s v="Courtney"/>
    <d v="2024-03-10T00:00:00"/>
    <m/>
    <m/>
    <m/>
    <x v="175"/>
    <d v="2024-05-12T00:00:00"/>
    <m/>
    <m/>
    <m/>
    <x v="25"/>
    <x v="0"/>
    <x v="0"/>
    <x v="402"/>
    <x v="4"/>
    <x v="2"/>
    <n v="5"/>
    <b v="1"/>
    <x v="407"/>
    <x v="183"/>
    <x v="5"/>
    <x v="2"/>
    <x v="2"/>
    <x v="2"/>
    <n v="4.9000000000000004"/>
    <x v="1"/>
    <x v="0"/>
    <x v="296"/>
    <x v="1"/>
    <x v="2"/>
    <x v="0"/>
  </r>
  <r>
    <x v="860"/>
    <s v="Krista"/>
    <d v="2024-01-12T00:00:00"/>
    <m/>
    <m/>
    <m/>
    <x v="84"/>
    <d v="2024-05-12T00:00:00"/>
    <m/>
    <m/>
    <m/>
    <x v="25"/>
    <x v="2"/>
    <x v="2"/>
    <x v="361"/>
    <x v="6"/>
    <x v="3"/>
    <n v="3"/>
    <b v="1"/>
    <x v="341"/>
    <x v="132"/>
    <x v="6"/>
    <x v="1"/>
    <x v="2"/>
    <x v="58"/>
    <n v="4.7"/>
    <x v="0"/>
    <x v="0"/>
    <x v="147"/>
    <x v="3"/>
    <x v="4"/>
    <x v="3"/>
  </r>
  <r>
    <x v="861"/>
    <s v="Michael"/>
    <d v="2024-01-04T00:00:00"/>
    <m/>
    <m/>
    <m/>
    <x v="489"/>
    <d v="2024-05-12T00:00:00"/>
    <m/>
    <m/>
    <m/>
    <x v="25"/>
    <x v="0"/>
    <x v="0"/>
    <x v="160"/>
    <x v="0"/>
    <x v="2"/>
    <n v="6"/>
    <b v="0"/>
    <x v="561"/>
    <x v="18"/>
    <x v="0"/>
    <x v="0"/>
    <x v="3"/>
    <x v="35"/>
    <n v="3.6"/>
    <x v="0"/>
    <x v="0"/>
    <x v="804"/>
    <x v="2"/>
    <x v="0"/>
    <x v="0"/>
  </r>
  <r>
    <x v="862"/>
    <s v="Kevin"/>
    <d v="2024-01-03T00:00:00"/>
    <m/>
    <m/>
    <m/>
    <x v="490"/>
    <d v="2024-05-12T00:00:00"/>
    <m/>
    <m/>
    <m/>
    <x v="25"/>
    <x v="1"/>
    <x v="1"/>
    <x v="261"/>
    <x v="4"/>
    <x v="3"/>
    <n v="2"/>
    <b v="0"/>
    <x v="562"/>
    <x v="75"/>
    <x v="2"/>
    <x v="3"/>
    <x v="2"/>
    <x v="59"/>
    <n v="4.0999999999999996"/>
    <x v="0"/>
    <x v="0"/>
    <x v="805"/>
    <x v="4"/>
    <x v="1"/>
    <x v="1"/>
  </r>
  <r>
    <x v="863"/>
    <s v="Cassie"/>
    <d v="2023-11-12T00:00:00"/>
    <m/>
    <m/>
    <m/>
    <x v="491"/>
    <d v="2024-05-12T00:00:00"/>
    <m/>
    <m/>
    <m/>
    <x v="25"/>
    <x v="0"/>
    <x v="0"/>
    <x v="376"/>
    <x v="5"/>
    <x v="2"/>
    <n v="1"/>
    <b v="1"/>
    <x v="563"/>
    <x v="4"/>
    <x v="6"/>
    <x v="1"/>
    <x v="1"/>
    <x v="57"/>
    <n v="3.4"/>
    <x v="1"/>
    <x v="0"/>
    <x v="806"/>
    <x v="1"/>
    <x v="4"/>
    <x v="3"/>
  </r>
  <r>
    <x v="864"/>
    <s v="Paul"/>
    <d v="2023-05-04T00:00:00"/>
    <m/>
    <m/>
    <m/>
    <x v="441"/>
    <d v="2024-05-12T00:00:00"/>
    <m/>
    <m/>
    <m/>
    <x v="25"/>
    <x v="1"/>
    <x v="1"/>
    <x v="178"/>
    <x v="6"/>
    <x v="1"/>
    <n v="1"/>
    <b v="1"/>
    <x v="564"/>
    <x v="36"/>
    <x v="5"/>
    <x v="3"/>
    <x v="2"/>
    <x v="48"/>
    <n v="4.3"/>
    <x v="1"/>
    <x v="0"/>
    <x v="807"/>
    <x v="1"/>
    <x v="3"/>
    <x v="0"/>
  </r>
  <r>
    <x v="865"/>
    <s v="Michael"/>
    <d v="2023-01-01T00:00:00"/>
    <m/>
    <m/>
    <m/>
    <x v="404"/>
    <d v="2024-05-12T00:00:00"/>
    <m/>
    <m/>
    <m/>
    <x v="25"/>
    <x v="2"/>
    <x v="2"/>
    <x v="332"/>
    <x v="4"/>
    <x v="0"/>
    <n v="2"/>
    <b v="0"/>
    <x v="261"/>
    <x v="135"/>
    <x v="0"/>
    <x v="1"/>
    <x v="2"/>
    <x v="37"/>
    <n v="4.5999999999999996"/>
    <x v="1"/>
    <x v="0"/>
    <x v="808"/>
    <x v="0"/>
    <x v="1"/>
    <x v="1"/>
  </r>
  <r>
    <x v="866"/>
    <s v="Travis"/>
    <n v="7"/>
    <n v="13"/>
    <n v="2024"/>
    <d v="2024-07-13T00:00:00"/>
    <x v="492"/>
    <d v="2024-04-12T00:00:00"/>
    <m/>
    <m/>
    <m/>
    <x v="26"/>
    <x v="0"/>
    <x v="0"/>
    <x v="61"/>
    <x v="2"/>
    <x v="0"/>
    <n v="5"/>
    <b v="1"/>
    <x v="565"/>
    <x v="2"/>
    <x v="1"/>
    <x v="2"/>
    <x v="1"/>
    <x v="24"/>
    <n v="4.3"/>
    <x v="1"/>
    <x v="0"/>
    <x v="809"/>
    <x v="0"/>
    <x v="2"/>
    <x v="1"/>
  </r>
  <r>
    <x v="867"/>
    <s v="Paul"/>
    <n v="6"/>
    <n v="26"/>
    <n v="2024"/>
    <d v="2024-06-26T00:00:00"/>
    <x v="6"/>
    <d v="2024-04-12T00:00:00"/>
    <m/>
    <m/>
    <m/>
    <x v="26"/>
    <x v="1"/>
    <x v="1"/>
    <x v="192"/>
    <x v="1"/>
    <x v="3"/>
    <n v="6"/>
    <b v="0"/>
    <x v="276"/>
    <x v="70"/>
    <x v="5"/>
    <x v="0"/>
    <x v="3"/>
    <x v="21"/>
    <n v="4.3"/>
    <x v="0"/>
    <x v="0"/>
    <x v="810"/>
    <x v="1"/>
    <x v="4"/>
    <x v="1"/>
  </r>
  <r>
    <x v="868"/>
    <s v="Alexander"/>
    <n v="6"/>
    <n v="18"/>
    <n v="2023"/>
    <d v="2023-06-18T00:00:00"/>
    <x v="303"/>
    <d v="2024-04-12T00:00:00"/>
    <m/>
    <m/>
    <m/>
    <x v="26"/>
    <x v="1"/>
    <x v="1"/>
    <x v="331"/>
    <x v="3"/>
    <x v="2"/>
    <n v="2"/>
    <b v="0"/>
    <x v="566"/>
    <x v="61"/>
    <x v="0"/>
    <x v="3"/>
    <x v="2"/>
    <x v="11"/>
    <n v="3.7"/>
    <x v="1"/>
    <x v="0"/>
    <x v="811"/>
    <x v="0"/>
    <x v="3"/>
    <x v="0"/>
  </r>
  <r>
    <x v="869"/>
    <s v="Ryan"/>
    <n v="6"/>
    <n v="17"/>
    <n v="2024"/>
    <d v="2024-06-17T00:00:00"/>
    <x v="69"/>
    <d v="2024-04-12T00:00:00"/>
    <m/>
    <m/>
    <m/>
    <x v="26"/>
    <x v="0"/>
    <x v="0"/>
    <x v="4"/>
    <x v="5"/>
    <x v="0"/>
    <n v="5"/>
    <b v="1"/>
    <x v="567"/>
    <x v="74"/>
    <x v="6"/>
    <x v="0"/>
    <x v="3"/>
    <x v="42"/>
    <n v="3.1"/>
    <x v="0"/>
    <x v="0"/>
    <x v="445"/>
    <x v="4"/>
    <x v="1"/>
    <x v="1"/>
  </r>
  <r>
    <x v="870"/>
    <s v="Ashley"/>
    <n v="6"/>
    <n v="17"/>
    <n v="2023"/>
    <d v="2023-06-17T00:00:00"/>
    <x v="37"/>
    <d v="2024-04-12T00:00:00"/>
    <m/>
    <m/>
    <m/>
    <x v="26"/>
    <x v="2"/>
    <x v="2"/>
    <x v="269"/>
    <x v="2"/>
    <x v="4"/>
    <n v="1"/>
    <b v="1"/>
    <x v="243"/>
    <x v="198"/>
    <x v="2"/>
    <x v="3"/>
    <x v="4"/>
    <x v="74"/>
    <n v="4.9000000000000004"/>
    <x v="0"/>
    <x v="0"/>
    <x v="812"/>
    <x v="2"/>
    <x v="3"/>
    <x v="3"/>
  </r>
  <r>
    <x v="871"/>
    <s v="Trevor"/>
    <n v="5"/>
    <n v="23"/>
    <n v="2023"/>
    <d v="2023-05-23T00:00:00"/>
    <x v="8"/>
    <d v="2024-04-12T00:00:00"/>
    <m/>
    <m/>
    <m/>
    <x v="26"/>
    <x v="0"/>
    <x v="0"/>
    <x v="103"/>
    <x v="3"/>
    <x v="1"/>
    <n v="2"/>
    <b v="1"/>
    <x v="505"/>
    <x v="136"/>
    <x v="3"/>
    <x v="0"/>
    <x v="0"/>
    <x v="7"/>
    <n v="4.3"/>
    <x v="0"/>
    <x v="0"/>
    <x v="813"/>
    <x v="1"/>
    <x v="4"/>
    <x v="2"/>
  </r>
  <r>
    <x v="872"/>
    <s v="Donald"/>
    <n v="5"/>
    <n v="14"/>
    <n v="2023"/>
    <d v="2023-05-14T00:00:00"/>
    <x v="70"/>
    <d v="2024-04-12T00:00:00"/>
    <m/>
    <m/>
    <m/>
    <x v="26"/>
    <x v="0"/>
    <x v="0"/>
    <x v="399"/>
    <x v="2"/>
    <x v="4"/>
    <n v="1"/>
    <b v="1"/>
    <x v="568"/>
    <x v="125"/>
    <x v="3"/>
    <x v="3"/>
    <x v="4"/>
    <x v="51"/>
    <n v="4.8"/>
    <x v="1"/>
    <x v="0"/>
    <x v="814"/>
    <x v="4"/>
    <x v="4"/>
    <x v="2"/>
  </r>
  <r>
    <x v="873"/>
    <s v="Lisa"/>
    <n v="4"/>
    <n v="26"/>
    <n v="2023"/>
    <d v="2023-04-26T00:00:00"/>
    <x v="322"/>
    <d v="2024-04-12T00:00:00"/>
    <m/>
    <m/>
    <m/>
    <x v="26"/>
    <x v="1"/>
    <x v="1"/>
    <x v="144"/>
    <x v="1"/>
    <x v="2"/>
    <n v="1"/>
    <b v="0"/>
    <x v="411"/>
    <x v="27"/>
    <x v="2"/>
    <x v="3"/>
    <x v="5"/>
    <x v="85"/>
    <n v="4.4000000000000004"/>
    <x v="0"/>
    <x v="0"/>
    <x v="815"/>
    <x v="0"/>
    <x v="0"/>
    <x v="1"/>
  </r>
  <r>
    <x v="874"/>
    <s v="Ebony"/>
    <n v="3"/>
    <n v="25"/>
    <n v="2023"/>
    <d v="2023-03-25T00:00:00"/>
    <x v="219"/>
    <d v="2024-04-12T00:00:00"/>
    <m/>
    <m/>
    <m/>
    <x v="26"/>
    <x v="2"/>
    <x v="2"/>
    <x v="44"/>
    <x v="4"/>
    <x v="1"/>
    <n v="6"/>
    <b v="1"/>
    <x v="569"/>
    <x v="176"/>
    <x v="2"/>
    <x v="0"/>
    <x v="4"/>
    <x v="83"/>
    <n v="5"/>
    <x v="1"/>
    <x v="0"/>
    <x v="816"/>
    <x v="3"/>
    <x v="2"/>
    <x v="0"/>
  </r>
  <r>
    <x v="875"/>
    <s v="Phyllis"/>
    <n v="2"/>
    <n v="28"/>
    <n v="2024"/>
    <d v="2024-02-28T00:00:00"/>
    <x v="43"/>
    <d v="2024-04-12T00:00:00"/>
    <m/>
    <m/>
    <m/>
    <x v="26"/>
    <x v="0"/>
    <x v="0"/>
    <x v="215"/>
    <x v="5"/>
    <x v="3"/>
    <n v="1"/>
    <b v="0"/>
    <x v="406"/>
    <x v="192"/>
    <x v="0"/>
    <x v="0"/>
    <x v="2"/>
    <x v="24"/>
    <n v="4"/>
    <x v="1"/>
    <x v="0"/>
    <x v="817"/>
    <x v="2"/>
    <x v="3"/>
    <x v="2"/>
  </r>
  <r>
    <x v="876"/>
    <s v="Mary"/>
    <n v="2"/>
    <n v="23"/>
    <n v="2024"/>
    <d v="2024-02-23T00:00:00"/>
    <x v="269"/>
    <d v="2024-04-12T00:00:00"/>
    <m/>
    <m/>
    <m/>
    <x v="26"/>
    <x v="2"/>
    <x v="2"/>
    <x v="207"/>
    <x v="0"/>
    <x v="3"/>
    <n v="1"/>
    <b v="1"/>
    <x v="570"/>
    <x v="29"/>
    <x v="6"/>
    <x v="3"/>
    <x v="0"/>
    <x v="84"/>
    <n v="3.7"/>
    <x v="0"/>
    <x v="0"/>
    <x v="818"/>
    <x v="4"/>
    <x v="0"/>
    <x v="1"/>
  </r>
  <r>
    <x v="877"/>
    <s v="Chad"/>
    <n v="2"/>
    <n v="18"/>
    <n v="2023"/>
    <d v="2023-02-18T00:00:00"/>
    <x v="493"/>
    <d v="2024-04-12T00:00:00"/>
    <m/>
    <m/>
    <m/>
    <x v="26"/>
    <x v="1"/>
    <x v="1"/>
    <x v="279"/>
    <x v="4"/>
    <x v="4"/>
    <n v="1"/>
    <b v="1"/>
    <x v="288"/>
    <x v="86"/>
    <x v="5"/>
    <x v="2"/>
    <x v="0"/>
    <x v="65"/>
    <n v="4.3"/>
    <x v="1"/>
    <x v="0"/>
    <x v="819"/>
    <x v="2"/>
    <x v="1"/>
    <x v="0"/>
  </r>
  <r>
    <x v="878"/>
    <s v="Gregory"/>
    <n v="2"/>
    <n v="17"/>
    <n v="2023"/>
    <d v="2023-02-17T00:00:00"/>
    <x v="494"/>
    <d v="2024-04-12T00:00:00"/>
    <m/>
    <m/>
    <m/>
    <x v="26"/>
    <x v="1"/>
    <x v="1"/>
    <x v="66"/>
    <x v="6"/>
    <x v="2"/>
    <n v="3"/>
    <b v="0"/>
    <x v="155"/>
    <x v="67"/>
    <x v="2"/>
    <x v="3"/>
    <x v="1"/>
    <x v="60"/>
    <n v="3.3"/>
    <x v="1"/>
    <x v="0"/>
    <x v="296"/>
    <x v="4"/>
    <x v="3"/>
    <x v="3"/>
  </r>
  <r>
    <x v="879"/>
    <s v="Matthew"/>
    <n v="2"/>
    <n v="17"/>
    <n v="2023"/>
    <d v="2023-02-17T00:00:00"/>
    <x v="494"/>
    <d v="2024-04-12T00:00:00"/>
    <m/>
    <m/>
    <m/>
    <x v="26"/>
    <x v="0"/>
    <x v="0"/>
    <x v="256"/>
    <x v="6"/>
    <x v="1"/>
    <n v="1"/>
    <b v="1"/>
    <x v="386"/>
    <x v="99"/>
    <x v="5"/>
    <x v="3"/>
    <x v="4"/>
    <x v="40"/>
    <n v="4.4000000000000004"/>
    <x v="1"/>
    <x v="0"/>
    <x v="820"/>
    <x v="3"/>
    <x v="2"/>
    <x v="3"/>
  </r>
  <r>
    <x v="880"/>
    <s v="Bruce"/>
    <n v="12"/>
    <n v="30"/>
    <n v="2022"/>
    <d v="2022-12-30T00:00:00"/>
    <x v="495"/>
    <d v="2024-04-12T00:00:00"/>
    <m/>
    <m/>
    <m/>
    <x v="26"/>
    <x v="2"/>
    <x v="2"/>
    <x v="310"/>
    <x v="6"/>
    <x v="1"/>
    <n v="1"/>
    <b v="1"/>
    <x v="35"/>
    <x v="171"/>
    <x v="0"/>
    <x v="1"/>
    <x v="0"/>
    <x v="50"/>
    <n v="4.5"/>
    <x v="0"/>
    <x v="0"/>
    <x v="7"/>
    <x v="1"/>
    <x v="4"/>
    <x v="3"/>
  </r>
  <r>
    <x v="881"/>
    <s v="James"/>
    <n v="12"/>
    <n v="25"/>
    <n v="2022"/>
    <d v="2022-12-25T00:00:00"/>
    <x v="496"/>
    <d v="2024-04-12T00:00:00"/>
    <m/>
    <m/>
    <m/>
    <x v="26"/>
    <x v="0"/>
    <x v="0"/>
    <x v="403"/>
    <x v="1"/>
    <x v="1"/>
    <n v="3"/>
    <b v="1"/>
    <x v="73"/>
    <x v="27"/>
    <x v="4"/>
    <x v="0"/>
    <x v="3"/>
    <x v="53"/>
    <n v="3.4"/>
    <x v="0"/>
    <x v="0"/>
    <x v="821"/>
    <x v="0"/>
    <x v="3"/>
    <x v="2"/>
  </r>
  <r>
    <x v="882"/>
    <s v="Daniel"/>
    <n v="12"/>
    <n v="19"/>
    <n v="2022"/>
    <d v="2022-12-19T00:00:00"/>
    <x v="164"/>
    <d v="2024-04-12T00:00:00"/>
    <m/>
    <m/>
    <m/>
    <x v="26"/>
    <x v="2"/>
    <x v="2"/>
    <x v="366"/>
    <x v="2"/>
    <x v="3"/>
    <n v="4"/>
    <b v="1"/>
    <x v="425"/>
    <x v="21"/>
    <x v="1"/>
    <x v="2"/>
    <x v="3"/>
    <x v="88"/>
    <n v="3.7"/>
    <x v="0"/>
    <x v="0"/>
    <x v="822"/>
    <x v="4"/>
    <x v="2"/>
    <x v="0"/>
  </r>
  <r>
    <x v="883"/>
    <s v="David"/>
    <n v="11"/>
    <n v="16"/>
    <n v="2024"/>
    <d v="2024-11-16T00:00:00"/>
    <x v="225"/>
    <d v="2024-04-12T00:00:00"/>
    <m/>
    <m/>
    <m/>
    <x v="26"/>
    <x v="0"/>
    <x v="0"/>
    <x v="338"/>
    <x v="3"/>
    <x v="3"/>
    <n v="4"/>
    <b v="1"/>
    <x v="311"/>
    <x v="117"/>
    <x v="6"/>
    <x v="3"/>
    <x v="2"/>
    <x v="57"/>
    <n v="3.5"/>
    <x v="1"/>
    <x v="0"/>
    <x v="823"/>
    <x v="0"/>
    <x v="2"/>
    <x v="1"/>
  </r>
  <r>
    <x v="884"/>
    <s v="Chelsea"/>
    <n v="10"/>
    <n v="21"/>
    <n v="2023"/>
    <d v="2023-10-21T00:00:00"/>
    <x v="247"/>
    <d v="2024-04-12T00:00:00"/>
    <m/>
    <m/>
    <m/>
    <x v="26"/>
    <x v="0"/>
    <x v="0"/>
    <x v="398"/>
    <x v="5"/>
    <x v="2"/>
    <n v="5"/>
    <b v="0"/>
    <x v="571"/>
    <x v="38"/>
    <x v="6"/>
    <x v="1"/>
    <x v="0"/>
    <x v="100"/>
    <n v="3.9"/>
    <x v="1"/>
    <x v="0"/>
    <x v="824"/>
    <x v="4"/>
    <x v="4"/>
    <x v="1"/>
  </r>
  <r>
    <x v="885"/>
    <s v="William"/>
    <n v="10"/>
    <n v="13"/>
    <n v="2023"/>
    <d v="2023-10-13T00:00:00"/>
    <x v="48"/>
    <d v="2024-04-12T00:00:00"/>
    <m/>
    <m/>
    <m/>
    <x v="26"/>
    <x v="0"/>
    <x v="0"/>
    <x v="115"/>
    <x v="6"/>
    <x v="0"/>
    <n v="5"/>
    <b v="0"/>
    <x v="59"/>
    <x v="64"/>
    <x v="0"/>
    <x v="1"/>
    <x v="5"/>
    <x v="62"/>
    <n v="4.3"/>
    <x v="0"/>
    <x v="0"/>
    <x v="825"/>
    <x v="0"/>
    <x v="3"/>
    <x v="0"/>
  </r>
  <r>
    <x v="886"/>
    <s v="Meghan"/>
    <n v="1"/>
    <n v="25"/>
    <n v="2024"/>
    <d v="2024-01-25T00:00:00"/>
    <x v="486"/>
    <d v="2024-04-12T00:00:00"/>
    <m/>
    <m/>
    <m/>
    <x v="26"/>
    <x v="0"/>
    <x v="0"/>
    <x v="400"/>
    <x v="0"/>
    <x v="3"/>
    <n v="1"/>
    <b v="1"/>
    <x v="121"/>
    <x v="112"/>
    <x v="0"/>
    <x v="3"/>
    <x v="4"/>
    <x v="5"/>
    <n v="4.2"/>
    <x v="0"/>
    <x v="0"/>
    <x v="826"/>
    <x v="1"/>
    <x v="1"/>
    <x v="3"/>
  </r>
  <r>
    <x v="887"/>
    <s v="Mariah"/>
    <n v="1"/>
    <n v="16"/>
    <n v="2024"/>
    <d v="2024-01-16T00:00:00"/>
    <x v="141"/>
    <d v="2024-04-12T00:00:00"/>
    <m/>
    <m/>
    <m/>
    <x v="26"/>
    <x v="0"/>
    <x v="0"/>
    <x v="404"/>
    <x v="1"/>
    <x v="1"/>
    <n v="2"/>
    <b v="1"/>
    <x v="572"/>
    <x v="78"/>
    <x v="5"/>
    <x v="3"/>
    <x v="5"/>
    <x v="65"/>
    <n v="4.5999999999999996"/>
    <x v="1"/>
    <x v="0"/>
    <x v="827"/>
    <x v="4"/>
    <x v="3"/>
    <x v="2"/>
  </r>
  <r>
    <x v="888"/>
    <s v="Glenda"/>
    <d v="2024-08-06T00:00:00"/>
    <m/>
    <m/>
    <m/>
    <x v="278"/>
    <d v="2024-04-12T00:00:00"/>
    <m/>
    <m/>
    <m/>
    <x v="26"/>
    <x v="1"/>
    <x v="1"/>
    <x v="275"/>
    <x v="4"/>
    <x v="3"/>
    <n v="5"/>
    <b v="0"/>
    <x v="573"/>
    <x v="57"/>
    <x v="4"/>
    <x v="3"/>
    <x v="1"/>
    <x v="41"/>
    <n v="3.1"/>
    <x v="1"/>
    <x v="0"/>
    <x v="828"/>
    <x v="2"/>
    <x v="2"/>
    <x v="1"/>
  </r>
  <r>
    <x v="889"/>
    <s v="April"/>
    <d v="2024-05-05T00:00:00"/>
    <m/>
    <m/>
    <m/>
    <x v="254"/>
    <d v="2024-04-12T00:00:00"/>
    <m/>
    <m/>
    <m/>
    <x v="26"/>
    <x v="2"/>
    <x v="2"/>
    <x v="405"/>
    <x v="3"/>
    <x v="4"/>
    <n v="3"/>
    <b v="1"/>
    <x v="574"/>
    <x v="59"/>
    <x v="0"/>
    <x v="2"/>
    <x v="5"/>
    <x v="41"/>
    <n v="3.2"/>
    <x v="0"/>
    <x v="0"/>
    <x v="829"/>
    <x v="1"/>
    <x v="4"/>
    <x v="3"/>
  </r>
  <r>
    <x v="890"/>
    <s v="Christine"/>
    <d v="2024-02-06T00:00:00"/>
    <m/>
    <m/>
    <m/>
    <x v="56"/>
    <d v="2024-04-12T00:00:00"/>
    <m/>
    <m/>
    <m/>
    <x v="26"/>
    <x v="2"/>
    <x v="2"/>
    <x v="142"/>
    <x v="1"/>
    <x v="2"/>
    <n v="4"/>
    <b v="0"/>
    <x v="522"/>
    <x v="154"/>
    <x v="5"/>
    <x v="2"/>
    <x v="4"/>
    <x v="62"/>
    <n v="4.3"/>
    <x v="1"/>
    <x v="0"/>
    <x v="830"/>
    <x v="1"/>
    <x v="2"/>
    <x v="3"/>
  </r>
  <r>
    <x v="891"/>
    <s v="John"/>
    <d v="2024-01-12T00:00:00"/>
    <m/>
    <m/>
    <m/>
    <x v="84"/>
    <d v="2024-04-12T00:00:00"/>
    <m/>
    <m/>
    <m/>
    <x v="26"/>
    <x v="2"/>
    <x v="2"/>
    <x v="84"/>
    <x v="6"/>
    <x v="3"/>
    <n v="6"/>
    <b v="0"/>
    <x v="455"/>
    <x v="160"/>
    <x v="6"/>
    <x v="0"/>
    <x v="1"/>
    <x v="29"/>
    <n v="3.4"/>
    <x v="0"/>
    <x v="0"/>
    <x v="831"/>
    <x v="4"/>
    <x v="4"/>
    <x v="0"/>
  </r>
  <r>
    <x v="892"/>
    <s v="Jamie"/>
    <d v="2023-06-03T00:00:00"/>
    <m/>
    <m/>
    <m/>
    <x v="497"/>
    <d v="2024-04-12T00:00:00"/>
    <m/>
    <m/>
    <m/>
    <x v="26"/>
    <x v="2"/>
    <x v="2"/>
    <x v="30"/>
    <x v="1"/>
    <x v="2"/>
    <n v="4"/>
    <b v="0"/>
    <x v="575"/>
    <x v="75"/>
    <x v="3"/>
    <x v="3"/>
    <x v="4"/>
    <x v="2"/>
    <n v="3.8"/>
    <x v="0"/>
    <x v="0"/>
    <x v="832"/>
    <x v="1"/>
    <x v="0"/>
    <x v="2"/>
  </r>
  <r>
    <x v="893"/>
    <s v="Katrina"/>
    <d v="2023-05-11T00:00:00"/>
    <m/>
    <m/>
    <m/>
    <x v="498"/>
    <d v="2024-04-12T00:00:00"/>
    <m/>
    <m/>
    <m/>
    <x v="26"/>
    <x v="1"/>
    <x v="1"/>
    <x v="275"/>
    <x v="5"/>
    <x v="2"/>
    <n v="6"/>
    <b v="1"/>
    <x v="576"/>
    <x v="104"/>
    <x v="6"/>
    <x v="0"/>
    <x v="3"/>
    <x v="75"/>
    <n v="4.7"/>
    <x v="1"/>
    <x v="0"/>
    <x v="833"/>
    <x v="1"/>
    <x v="4"/>
    <x v="3"/>
  </r>
  <r>
    <x v="894"/>
    <s v="James"/>
    <d v="2023-05-02T00:00:00"/>
    <m/>
    <m/>
    <m/>
    <x v="499"/>
    <d v="2024-04-12T00:00:00"/>
    <m/>
    <m/>
    <m/>
    <x v="26"/>
    <x v="2"/>
    <x v="2"/>
    <x v="169"/>
    <x v="3"/>
    <x v="2"/>
    <n v="3"/>
    <b v="0"/>
    <x v="317"/>
    <x v="139"/>
    <x v="3"/>
    <x v="0"/>
    <x v="3"/>
    <x v="1"/>
    <n v="4.5999999999999996"/>
    <x v="0"/>
    <x v="0"/>
    <x v="834"/>
    <x v="0"/>
    <x v="4"/>
    <x v="1"/>
  </r>
  <r>
    <x v="895"/>
    <s v="Tyler"/>
    <d v="2023-03-08T00:00:00"/>
    <m/>
    <m/>
    <m/>
    <x v="285"/>
    <d v="2024-04-12T00:00:00"/>
    <m/>
    <m/>
    <m/>
    <x v="26"/>
    <x v="1"/>
    <x v="1"/>
    <x v="325"/>
    <x v="3"/>
    <x v="0"/>
    <n v="4"/>
    <b v="0"/>
    <x v="577"/>
    <x v="30"/>
    <x v="0"/>
    <x v="1"/>
    <x v="4"/>
    <x v="60"/>
    <n v="4.8"/>
    <x v="0"/>
    <x v="0"/>
    <x v="835"/>
    <x v="4"/>
    <x v="4"/>
    <x v="1"/>
  </r>
  <r>
    <x v="896"/>
    <s v="Cynthia"/>
    <d v="2023-03-03T00:00:00"/>
    <m/>
    <m/>
    <m/>
    <x v="90"/>
    <d v="2024-04-12T00:00:00"/>
    <m/>
    <m/>
    <m/>
    <x v="26"/>
    <x v="1"/>
    <x v="1"/>
    <x v="406"/>
    <x v="3"/>
    <x v="1"/>
    <n v="2"/>
    <b v="0"/>
    <x v="221"/>
    <x v="157"/>
    <x v="2"/>
    <x v="3"/>
    <x v="1"/>
    <x v="79"/>
    <n v="4.9000000000000004"/>
    <x v="0"/>
    <x v="0"/>
    <x v="836"/>
    <x v="4"/>
    <x v="4"/>
    <x v="3"/>
  </r>
  <r>
    <x v="897"/>
    <s v="Kelly"/>
    <d v="2023-03-01T00:00:00"/>
    <m/>
    <m/>
    <m/>
    <x v="121"/>
    <d v="2024-04-12T00:00:00"/>
    <m/>
    <m/>
    <m/>
    <x v="26"/>
    <x v="2"/>
    <x v="2"/>
    <x v="241"/>
    <x v="2"/>
    <x v="0"/>
    <n v="1"/>
    <b v="0"/>
    <x v="578"/>
    <x v="176"/>
    <x v="4"/>
    <x v="1"/>
    <x v="0"/>
    <x v="96"/>
    <n v="3.2"/>
    <x v="0"/>
    <x v="0"/>
    <x v="77"/>
    <x v="3"/>
    <x v="0"/>
    <x v="3"/>
  </r>
  <r>
    <x v="898"/>
    <s v="Jessica"/>
    <d v="2023-02-02T00:00:00"/>
    <m/>
    <m/>
    <m/>
    <x v="500"/>
    <d v="2024-04-12T00:00:00"/>
    <m/>
    <m/>
    <m/>
    <x v="26"/>
    <x v="0"/>
    <x v="0"/>
    <x v="131"/>
    <x v="6"/>
    <x v="0"/>
    <n v="3"/>
    <b v="0"/>
    <x v="25"/>
    <x v="140"/>
    <x v="1"/>
    <x v="2"/>
    <x v="1"/>
    <x v="85"/>
    <n v="4.2"/>
    <x v="0"/>
    <x v="0"/>
    <x v="837"/>
    <x v="1"/>
    <x v="3"/>
    <x v="0"/>
  </r>
  <r>
    <x v="899"/>
    <s v="Megan"/>
    <n v="8"/>
    <n v="27"/>
    <n v="2023"/>
    <d v="2023-08-27T00:00:00"/>
    <x v="501"/>
    <d v="2024-03-12T00:00:00"/>
    <m/>
    <m/>
    <m/>
    <x v="27"/>
    <x v="1"/>
    <x v="1"/>
    <x v="22"/>
    <x v="0"/>
    <x v="4"/>
    <n v="3"/>
    <b v="1"/>
    <x v="579"/>
    <x v="56"/>
    <x v="0"/>
    <x v="3"/>
    <x v="3"/>
    <x v="44"/>
    <n v="5"/>
    <x v="0"/>
    <x v="0"/>
    <x v="838"/>
    <x v="4"/>
    <x v="4"/>
    <x v="2"/>
  </r>
  <r>
    <x v="900"/>
    <s v="Destiny"/>
    <n v="8"/>
    <n v="23"/>
    <n v="2024"/>
    <d v="2024-08-23T00:00:00"/>
    <x v="502"/>
    <d v="2024-03-12T00:00:00"/>
    <m/>
    <m/>
    <m/>
    <x v="27"/>
    <x v="1"/>
    <x v="1"/>
    <x v="239"/>
    <x v="1"/>
    <x v="4"/>
    <n v="4"/>
    <b v="1"/>
    <x v="580"/>
    <x v="153"/>
    <x v="1"/>
    <x v="0"/>
    <x v="1"/>
    <x v="14"/>
    <n v="4.4000000000000004"/>
    <x v="1"/>
    <x v="0"/>
    <x v="604"/>
    <x v="1"/>
    <x v="3"/>
    <x v="1"/>
  </r>
  <r>
    <x v="901"/>
    <s v="Michael"/>
    <n v="8"/>
    <n v="21"/>
    <n v="2024"/>
    <d v="2024-08-21T00:00:00"/>
    <x v="126"/>
    <d v="2024-03-12T00:00:00"/>
    <m/>
    <m/>
    <m/>
    <x v="27"/>
    <x v="2"/>
    <x v="2"/>
    <x v="10"/>
    <x v="5"/>
    <x v="0"/>
    <n v="1"/>
    <b v="0"/>
    <x v="581"/>
    <x v="67"/>
    <x v="2"/>
    <x v="1"/>
    <x v="5"/>
    <x v="1"/>
    <n v="3.7"/>
    <x v="1"/>
    <x v="0"/>
    <x v="839"/>
    <x v="0"/>
    <x v="1"/>
    <x v="2"/>
  </r>
  <r>
    <x v="902"/>
    <s v="Lynn"/>
    <n v="8"/>
    <n v="20"/>
    <n v="2024"/>
    <d v="2024-08-20T00:00:00"/>
    <x v="503"/>
    <d v="2024-03-12T00:00:00"/>
    <m/>
    <m/>
    <m/>
    <x v="27"/>
    <x v="0"/>
    <x v="0"/>
    <x v="223"/>
    <x v="5"/>
    <x v="0"/>
    <n v="2"/>
    <b v="0"/>
    <x v="330"/>
    <x v="125"/>
    <x v="1"/>
    <x v="2"/>
    <x v="4"/>
    <x v="78"/>
    <n v="4.4000000000000004"/>
    <x v="0"/>
    <x v="0"/>
    <x v="840"/>
    <x v="1"/>
    <x v="2"/>
    <x v="2"/>
  </r>
  <r>
    <x v="903"/>
    <s v="Leah"/>
    <n v="7"/>
    <n v="22"/>
    <n v="2024"/>
    <d v="2024-07-22T00:00:00"/>
    <x v="5"/>
    <d v="2024-03-12T00:00:00"/>
    <m/>
    <m/>
    <m/>
    <x v="27"/>
    <x v="0"/>
    <x v="0"/>
    <x v="375"/>
    <x v="2"/>
    <x v="1"/>
    <n v="6"/>
    <b v="1"/>
    <x v="291"/>
    <x v="100"/>
    <x v="2"/>
    <x v="2"/>
    <x v="1"/>
    <x v="84"/>
    <n v="3.1"/>
    <x v="0"/>
    <x v="0"/>
    <x v="841"/>
    <x v="4"/>
    <x v="0"/>
    <x v="1"/>
  </r>
  <r>
    <x v="904"/>
    <s v="Amanda"/>
    <n v="7"/>
    <n v="21"/>
    <n v="2023"/>
    <d v="2023-07-21T00:00:00"/>
    <x v="184"/>
    <d v="2024-03-12T00:00:00"/>
    <m/>
    <m/>
    <m/>
    <x v="27"/>
    <x v="0"/>
    <x v="0"/>
    <x v="407"/>
    <x v="3"/>
    <x v="0"/>
    <n v="6"/>
    <b v="1"/>
    <x v="293"/>
    <x v="171"/>
    <x v="1"/>
    <x v="2"/>
    <x v="0"/>
    <x v="22"/>
    <n v="3.7"/>
    <x v="1"/>
    <x v="0"/>
    <x v="842"/>
    <x v="2"/>
    <x v="4"/>
    <x v="3"/>
  </r>
  <r>
    <x v="905"/>
    <s v="Tracy"/>
    <n v="6"/>
    <n v="20"/>
    <n v="2023"/>
    <d v="2023-06-20T00:00:00"/>
    <x v="407"/>
    <d v="2024-03-12T00:00:00"/>
    <m/>
    <m/>
    <m/>
    <x v="27"/>
    <x v="2"/>
    <x v="2"/>
    <x v="68"/>
    <x v="2"/>
    <x v="3"/>
    <n v="3"/>
    <b v="0"/>
    <x v="582"/>
    <x v="6"/>
    <x v="6"/>
    <x v="0"/>
    <x v="3"/>
    <x v="75"/>
    <n v="3.6"/>
    <x v="0"/>
    <x v="0"/>
    <x v="843"/>
    <x v="2"/>
    <x v="2"/>
    <x v="0"/>
  </r>
  <r>
    <x v="906"/>
    <s v="James"/>
    <n v="5"/>
    <n v="19"/>
    <n v="2023"/>
    <d v="2023-05-19T00:00:00"/>
    <x v="466"/>
    <d v="2024-03-12T00:00:00"/>
    <m/>
    <m/>
    <m/>
    <x v="27"/>
    <x v="1"/>
    <x v="1"/>
    <x v="75"/>
    <x v="6"/>
    <x v="0"/>
    <n v="4"/>
    <b v="0"/>
    <x v="476"/>
    <x v="183"/>
    <x v="5"/>
    <x v="0"/>
    <x v="4"/>
    <x v="53"/>
    <n v="4.5999999999999996"/>
    <x v="1"/>
    <x v="0"/>
    <x v="844"/>
    <x v="1"/>
    <x v="3"/>
    <x v="2"/>
  </r>
  <r>
    <x v="907"/>
    <s v="Terri"/>
    <n v="5"/>
    <n v="17"/>
    <n v="2023"/>
    <d v="2023-05-17T00:00:00"/>
    <x v="504"/>
    <d v="2024-03-12T00:00:00"/>
    <m/>
    <m/>
    <m/>
    <x v="27"/>
    <x v="1"/>
    <x v="1"/>
    <x v="393"/>
    <x v="1"/>
    <x v="0"/>
    <n v="6"/>
    <b v="0"/>
    <x v="143"/>
    <x v="138"/>
    <x v="2"/>
    <x v="0"/>
    <x v="4"/>
    <x v="54"/>
    <n v="4"/>
    <x v="1"/>
    <x v="0"/>
    <x v="845"/>
    <x v="4"/>
    <x v="3"/>
    <x v="3"/>
  </r>
  <r>
    <x v="908"/>
    <s v="Barbara"/>
    <n v="4"/>
    <n v="19"/>
    <n v="2023"/>
    <d v="2023-04-19T00:00:00"/>
    <x v="484"/>
    <d v="2024-03-12T00:00:00"/>
    <m/>
    <m/>
    <m/>
    <x v="27"/>
    <x v="0"/>
    <x v="0"/>
    <x v="408"/>
    <x v="6"/>
    <x v="4"/>
    <n v="4"/>
    <b v="0"/>
    <x v="583"/>
    <x v="165"/>
    <x v="4"/>
    <x v="3"/>
    <x v="3"/>
    <x v="95"/>
    <n v="3.9"/>
    <x v="0"/>
    <x v="0"/>
    <x v="846"/>
    <x v="1"/>
    <x v="4"/>
    <x v="3"/>
  </r>
  <r>
    <x v="909"/>
    <s v="Lori"/>
    <n v="12"/>
    <n v="24"/>
    <n v="2022"/>
    <d v="2022-12-24T00:00:00"/>
    <x v="505"/>
    <d v="2024-03-12T00:00:00"/>
    <m/>
    <m/>
    <m/>
    <x v="27"/>
    <x v="0"/>
    <x v="0"/>
    <x v="15"/>
    <x v="6"/>
    <x v="0"/>
    <n v="3"/>
    <b v="0"/>
    <x v="35"/>
    <x v="190"/>
    <x v="0"/>
    <x v="1"/>
    <x v="3"/>
    <x v="80"/>
    <n v="4.9000000000000004"/>
    <x v="0"/>
    <x v="0"/>
    <x v="847"/>
    <x v="4"/>
    <x v="2"/>
    <x v="2"/>
  </r>
  <r>
    <x v="910"/>
    <s v="Norma"/>
    <n v="12"/>
    <n v="14"/>
    <n v="2023"/>
    <d v="2023-12-14T00:00:00"/>
    <x v="477"/>
    <d v="2024-03-12T00:00:00"/>
    <m/>
    <m/>
    <m/>
    <x v="27"/>
    <x v="1"/>
    <x v="1"/>
    <x v="168"/>
    <x v="1"/>
    <x v="4"/>
    <n v="3"/>
    <b v="1"/>
    <x v="383"/>
    <x v="78"/>
    <x v="2"/>
    <x v="2"/>
    <x v="2"/>
    <x v="42"/>
    <n v="4.5"/>
    <x v="0"/>
    <x v="0"/>
    <x v="848"/>
    <x v="3"/>
    <x v="1"/>
    <x v="2"/>
  </r>
  <r>
    <x v="911"/>
    <s v="Heidi"/>
    <n v="10"/>
    <n v="29"/>
    <n v="2024"/>
    <d v="2024-10-29T00:00:00"/>
    <x v="485"/>
    <d v="2024-03-12T00:00:00"/>
    <m/>
    <m/>
    <m/>
    <x v="27"/>
    <x v="2"/>
    <x v="2"/>
    <x v="368"/>
    <x v="4"/>
    <x v="2"/>
    <n v="2"/>
    <b v="0"/>
    <x v="519"/>
    <x v="77"/>
    <x v="0"/>
    <x v="2"/>
    <x v="0"/>
    <x v="59"/>
    <n v="4.5999999999999996"/>
    <x v="0"/>
    <x v="0"/>
    <x v="849"/>
    <x v="0"/>
    <x v="3"/>
    <x v="1"/>
  </r>
  <r>
    <x v="912"/>
    <s v="Matthew"/>
    <n v="10"/>
    <n v="18"/>
    <n v="2024"/>
    <d v="2024-10-18T00:00:00"/>
    <x v="506"/>
    <d v="2024-03-12T00:00:00"/>
    <m/>
    <m/>
    <m/>
    <x v="27"/>
    <x v="0"/>
    <x v="0"/>
    <x v="287"/>
    <x v="3"/>
    <x v="4"/>
    <n v="5"/>
    <b v="1"/>
    <x v="321"/>
    <x v="132"/>
    <x v="5"/>
    <x v="1"/>
    <x v="4"/>
    <x v="29"/>
    <n v="4.4000000000000004"/>
    <x v="0"/>
    <x v="0"/>
    <x v="850"/>
    <x v="0"/>
    <x v="1"/>
    <x v="0"/>
  </r>
  <r>
    <x v="913"/>
    <s v="Paul"/>
    <n v="10"/>
    <n v="17"/>
    <n v="2024"/>
    <d v="2024-10-17T00:00:00"/>
    <x v="507"/>
    <d v="2024-03-12T00:00:00"/>
    <m/>
    <m/>
    <m/>
    <x v="27"/>
    <x v="1"/>
    <x v="1"/>
    <x v="3"/>
    <x v="0"/>
    <x v="4"/>
    <n v="5"/>
    <b v="1"/>
    <x v="62"/>
    <x v="122"/>
    <x v="5"/>
    <x v="1"/>
    <x v="3"/>
    <x v="96"/>
    <n v="3.3"/>
    <x v="1"/>
    <x v="0"/>
    <x v="851"/>
    <x v="1"/>
    <x v="0"/>
    <x v="2"/>
  </r>
  <r>
    <x v="914"/>
    <s v="Ryan"/>
    <n v="1"/>
    <n v="17"/>
    <n v="2023"/>
    <d v="2023-01-17T00:00:00"/>
    <x v="508"/>
    <d v="2024-03-12T00:00:00"/>
    <m/>
    <m/>
    <m/>
    <x v="27"/>
    <x v="0"/>
    <x v="0"/>
    <x v="339"/>
    <x v="3"/>
    <x v="0"/>
    <n v="4"/>
    <b v="1"/>
    <x v="12"/>
    <x v="132"/>
    <x v="3"/>
    <x v="0"/>
    <x v="3"/>
    <x v="98"/>
    <n v="4.8"/>
    <x v="0"/>
    <x v="0"/>
    <x v="641"/>
    <x v="1"/>
    <x v="3"/>
    <x v="3"/>
  </r>
  <r>
    <x v="915"/>
    <s v="Harold"/>
    <d v="2024-12-03T00:00:00"/>
    <m/>
    <m/>
    <m/>
    <x v="384"/>
    <d v="2024-03-12T00:00:00"/>
    <m/>
    <m/>
    <m/>
    <x v="27"/>
    <x v="0"/>
    <x v="0"/>
    <x v="131"/>
    <x v="4"/>
    <x v="2"/>
    <n v="2"/>
    <b v="0"/>
    <x v="584"/>
    <x v="187"/>
    <x v="4"/>
    <x v="0"/>
    <x v="1"/>
    <x v="80"/>
    <n v="4.8"/>
    <x v="0"/>
    <x v="0"/>
    <x v="839"/>
    <x v="1"/>
    <x v="4"/>
    <x v="0"/>
  </r>
  <r>
    <x v="916"/>
    <s v="Cindy"/>
    <d v="2024-10-07T00:00:00"/>
    <m/>
    <m/>
    <m/>
    <x v="509"/>
    <d v="2024-03-12T00:00:00"/>
    <m/>
    <m/>
    <m/>
    <x v="27"/>
    <x v="1"/>
    <x v="1"/>
    <x v="21"/>
    <x v="0"/>
    <x v="1"/>
    <n v="6"/>
    <b v="1"/>
    <x v="585"/>
    <x v="165"/>
    <x v="0"/>
    <x v="2"/>
    <x v="2"/>
    <x v="94"/>
    <n v="3.3"/>
    <x v="0"/>
    <x v="0"/>
    <x v="852"/>
    <x v="4"/>
    <x v="2"/>
    <x v="2"/>
  </r>
  <r>
    <x v="917"/>
    <s v="Jose"/>
    <d v="2024-08-05T00:00:00"/>
    <m/>
    <m/>
    <m/>
    <x v="81"/>
    <d v="2024-03-12T00:00:00"/>
    <m/>
    <m/>
    <m/>
    <x v="27"/>
    <x v="1"/>
    <x v="1"/>
    <x v="409"/>
    <x v="1"/>
    <x v="4"/>
    <n v="5"/>
    <b v="0"/>
    <x v="234"/>
    <x v="0"/>
    <x v="0"/>
    <x v="1"/>
    <x v="1"/>
    <x v="26"/>
    <n v="3.1"/>
    <x v="1"/>
    <x v="0"/>
    <x v="853"/>
    <x v="4"/>
    <x v="4"/>
    <x v="0"/>
  </r>
  <r>
    <x v="918"/>
    <s v="Laura"/>
    <d v="2024-07-05T00:00:00"/>
    <m/>
    <m/>
    <m/>
    <x v="330"/>
    <d v="2024-03-12T00:00:00"/>
    <m/>
    <m/>
    <m/>
    <x v="27"/>
    <x v="2"/>
    <x v="2"/>
    <x v="18"/>
    <x v="0"/>
    <x v="2"/>
    <n v="2"/>
    <b v="1"/>
    <x v="586"/>
    <x v="48"/>
    <x v="5"/>
    <x v="0"/>
    <x v="5"/>
    <x v="20"/>
    <n v="4.7"/>
    <x v="0"/>
    <x v="0"/>
    <x v="854"/>
    <x v="4"/>
    <x v="1"/>
    <x v="1"/>
  </r>
  <r>
    <x v="919"/>
    <s v="Christopher"/>
    <d v="2024-06-05T00:00:00"/>
    <m/>
    <m/>
    <m/>
    <x v="510"/>
    <d v="2024-03-12T00:00:00"/>
    <m/>
    <m/>
    <m/>
    <x v="27"/>
    <x v="0"/>
    <x v="0"/>
    <x v="219"/>
    <x v="5"/>
    <x v="1"/>
    <n v="1"/>
    <b v="1"/>
    <x v="582"/>
    <x v="155"/>
    <x v="6"/>
    <x v="2"/>
    <x v="2"/>
    <x v="48"/>
    <n v="4.3"/>
    <x v="0"/>
    <x v="0"/>
    <x v="383"/>
    <x v="1"/>
    <x v="3"/>
    <x v="1"/>
  </r>
  <r>
    <x v="920"/>
    <s v="Joshua"/>
    <d v="2024-06-04T00:00:00"/>
    <m/>
    <m/>
    <m/>
    <x v="331"/>
    <d v="2024-03-12T00:00:00"/>
    <m/>
    <m/>
    <m/>
    <x v="27"/>
    <x v="2"/>
    <x v="2"/>
    <x v="304"/>
    <x v="1"/>
    <x v="3"/>
    <n v="2"/>
    <b v="1"/>
    <x v="579"/>
    <x v="40"/>
    <x v="5"/>
    <x v="2"/>
    <x v="4"/>
    <x v="58"/>
    <n v="4.4000000000000004"/>
    <x v="1"/>
    <x v="0"/>
    <x v="855"/>
    <x v="1"/>
    <x v="1"/>
    <x v="1"/>
  </r>
  <r>
    <x v="921"/>
    <s v="Paul"/>
    <d v="2024-03-02T00:00:00"/>
    <m/>
    <m/>
    <m/>
    <x v="511"/>
    <d v="2024-03-12T00:00:00"/>
    <m/>
    <m/>
    <m/>
    <x v="27"/>
    <x v="2"/>
    <x v="2"/>
    <x v="205"/>
    <x v="3"/>
    <x v="4"/>
    <n v="1"/>
    <b v="0"/>
    <x v="587"/>
    <x v="26"/>
    <x v="2"/>
    <x v="3"/>
    <x v="0"/>
    <x v="8"/>
    <n v="3"/>
    <x v="1"/>
    <x v="0"/>
    <x v="856"/>
    <x v="2"/>
    <x v="2"/>
    <x v="0"/>
  </r>
  <r>
    <x v="922"/>
    <s v="Tiffany"/>
    <d v="2024-01-12T00:00:00"/>
    <m/>
    <m/>
    <m/>
    <x v="84"/>
    <d v="2024-03-12T00:00:00"/>
    <m/>
    <m/>
    <m/>
    <x v="27"/>
    <x v="2"/>
    <x v="2"/>
    <x v="405"/>
    <x v="4"/>
    <x v="4"/>
    <n v="4"/>
    <b v="0"/>
    <x v="401"/>
    <x v="181"/>
    <x v="3"/>
    <x v="0"/>
    <x v="1"/>
    <x v="84"/>
    <n v="3.3"/>
    <x v="1"/>
    <x v="0"/>
    <x v="857"/>
    <x v="3"/>
    <x v="4"/>
    <x v="1"/>
  </r>
  <r>
    <x v="923"/>
    <s v="Kristin"/>
    <d v="2024-01-10T00:00:00"/>
    <m/>
    <m/>
    <m/>
    <x v="512"/>
    <d v="2024-03-12T00:00:00"/>
    <m/>
    <m/>
    <m/>
    <x v="27"/>
    <x v="0"/>
    <x v="0"/>
    <x v="201"/>
    <x v="2"/>
    <x v="2"/>
    <n v="2"/>
    <b v="1"/>
    <x v="588"/>
    <x v="34"/>
    <x v="5"/>
    <x v="3"/>
    <x v="3"/>
    <x v="56"/>
    <n v="4.5999999999999996"/>
    <x v="0"/>
    <x v="0"/>
    <x v="793"/>
    <x v="3"/>
    <x v="2"/>
    <x v="3"/>
  </r>
  <r>
    <x v="924"/>
    <s v="Michael"/>
    <d v="2023-10-09T00:00:00"/>
    <m/>
    <m/>
    <m/>
    <x v="282"/>
    <d v="2024-03-12T00:00:00"/>
    <m/>
    <m/>
    <m/>
    <x v="27"/>
    <x v="1"/>
    <x v="1"/>
    <x v="30"/>
    <x v="0"/>
    <x v="1"/>
    <n v="3"/>
    <b v="1"/>
    <x v="585"/>
    <x v="35"/>
    <x v="4"/>
    <x v="2"/>
    <x v="5"/>
    <x v="43"/>
    <n v="3.1"/>
    <x v="1"/>
    <x v="0"/>
    <x v="858"/>
    <x v="3"/>
    <x v="0"/>
    <x v="1"/>
  </r>
  <r>
    <x v="925"/>
    <s v="Angela"/>
    <d v="2023-08-05T00:00:00"/>
    <m/>
    <m/>
    <m/>
    <x v="61"/>
    <d v="2024-03-12T00:00:00"/>
    <m/>
    <m/>
    <m/>
    <x v="27"/>
    <x v="1"/>
    <x v="1"/>
    <x v="179"/>
    <x v="2"/>
    <x v="0"/>
    <n v="6"/>
    <b v="0"/>
    <x v="9"/>
    <x v="160"/>
    <x v="4"/>
    <x v="0"/>
    <x v="5"/>
    <x v="37"/>
    <n v="4.3"/>
    <x v="1"/>
    <x v="0"/>
    <x v="859"/>
    <x v="0"/>
    <x v="4"/>
    <x v="0"/>
  </r>
  <r>
    <x v="926"/>
    <s v="Catherine"/>
    <d v="2023-07-11T00:00:00"/>
    <m/>
    <m/>
    <m/>
    <x v="117"/>
    <d v="2024-03-12T00:00:00"/>
    <m/>
    <m/>
    <m/>
    <x v="27"/>
    <x v="0"/>
    <x v="0"/>
    <x v="58"/>
    <x v="0"/>
    <x v="3"/>
    <n v="6"/>
    <b v="0"/>
    <x v="557"/>
    <x v="118"/>
    <x v="1"/>
    <x v="0"/>
    <x v="2"/>
    <x v="39"/>
    <n v="3.8"/>
    <x v="1"/>
    <x v="0"/>
    <x v="52"/>
    <x v="0"/>
    <x v="0"/>
    <x v="1"/>
  </r>
  <r>
    <x v="927"/>
    <s v="Diana"/>
    <d v="2023-05-03T00:00:00"/>
    <m/>
    <m/>
    <m/>
    <x v="513"/>
    <d v="2024-03-12T00:00:00"/>
    <m/>
    <m/>
    <m/>
    <x v="27"/>
    <x v="2"/>
    <x v="2"/>
    <x v="35"/>
    <x v="3"/>
    <x v="1"/>
    <n v="2"/>
    <b v="1"/>
    <x v="589"/>
    <x v="101"/>
    <x v="6"/>
    <x v="3"/>
    <x v="1"/>
    <x v="76"/>
    <n v="3.9"/>
    <x v="1"/>
    <x v="0"/>
    <x v="860"/>
    <x v="0"/>
    <x v="4"/>
    <x v="0"/>
  </r>
  <r>
    <x v="928"/>
    <s v="Stephanie"/>
    <d v="2023-03-10T00:00:00"/>
    <m/>
    <m/>
    <m/>
    <x v="375"/>
    <d v="2024-03-12T00:00:00"/>
    <m/>
    <m/>
    <m/>
    <x v="27"/>
    <x v="2"/>
    <x v="2"/>
    <x v="410"/>
    <x v="5"/>
    <x v="4"/>
    <n v="5"/>
    <b v="1"/>
    <x v="590"/>
    <x v="72"/>
    <x v="0"/>
    <x v="0"/>
    <x v="0"/>
    <x v="10"/>
    <n v="4.3"/>
    <x v="0"/>
    <x v="0"/>
    <x v="861"/>
    <x v="2"/>
    <x v="1"/>
    <x v="2"/>
  </r>
  <r>
    <x v="929"/>
    <s v="Sabrina"/>
    <d v="2023-03-02T00:00:00"/>
    <m/>
    <m/>
    <m/>
    <x v="514"/>
    <d v="2024-03-12T00:00:00"/>
    <m/>
    <m/>
    <m/>
    <x v="27"/>
    <x v="2"/>
    <x v="2"/>
    <x v="45"/>
    <x v="6"/>
    <x v="2"/>
    <n v="3"/>
    <b v="1"/>
    <x v="256"/>
    <x v="102"/>
    <x v="3"/>
    <x v="1"/>
    <x v="0"/>
    <x v="79"/>
    <n v="3.9"/>
    <x v="0"/>
    <x v="0"/>
    <x v="862"/>
    <x v="3"/>
    <x v="3"/>
    <x v="2"/>
  </r>
  <r>
    <x v="930"/>
    <s v="April"/>
    <n v="9"/>
    <n v="26"/>
    <n v="2023"/>
    <d v="2023-09-26T00:00:00"/>
    <x v="515"/>
    <d v="2024-02-12T00:00:00"/>
    <m/>
    <m/>
    <m/>
    <x v="28"/>
    <x v="0"/>
    <x v="0"/>
    <x v="190"/>
    <x v="3"/>
    <x v="4"/>
    <n v="5"/>
    <b v="0"/>
    <x v="468"/>
    <x v="122"/>
    <x v="4"/>
    <x v="3"/>
    <x v="2"/>
    <x v="60"/>
    <n v="5"/>
    <x v="0"/>
    <x v="0"/>
    <x v="863"/>
    <x v="3"/>
    <x v="0"/>
    <x v="2"/>
  </r>
  <r>
    <x v="931"/>
    <s v="Elizabeth"/>
    <n v="9"/>
    <n v="23"/>
    <n v="2023"/>
    <d v="2023-09-23T00:00:00"/>
    <x v="260"/>
    <d v="2024-02-12T00:00:00"/>
    <m/>
    <m/>
    <m/>
    <x v="28"/>
    <x v="0"/>
    <x v="0"/>
    <x v="128"/>
    <x v="3"/>
    <x v="4"/>
    <n v="1"/>
    <b v="1"/>
    <x v="357"/>
    <x v="130"/>
    <x v="6"/>
    <x v="2"/>
    <x v="3"/>
    <x v="81"/>
    <n v="4.2"/>
    <x v="0"/>
    <x v="0"/>
    <x v="864"/>
    <x v="0"/>
    <x v="4"/>
    <x v="2"/>
  </r>
  <r>
    <x v="932"/>
    <s v="Michael"/>
    <n v="9"/>
    <n v="21"/>
    <n v="2023"/>
    <d v="2023-09-21T00:00:00"/>
    <x v="261"/>
    <d v="2024-02-12T00:00:00"/>
    <m/>
    <m/>
    <m/>
    <x v="28"/>
    <x v="1"/>
    <x v="1"/>
    <x v="220"/>
    <x v="0"/>
    <x v="4"/>
    <n v="1"/>
    <b v="1"/>
    <x v="57"/>
    <x v="52"/>
    <x v="2"/>
    <x v="3"/>
    <x v="4"/>
    <x v="43"/>
    <n v="3.3"/>
    <x v="1"/>
    <x v="0"/>
    <x v="865"/>
    <x v="1"/>
    <x v="4"/>
    <x v="1"/>
  </r>
  <r>
    <x v="933"/>
    <s v="Amber"/>
    <n v="7"/>
    <n v="28"/>
    <n v="2023"/>
    <d v="2023-07-28T00:00:00"/>
    <x v="128"/>
    <d v="2024-02-12T00:00:00"/>
    <m/>
    <m/>
    <m/>
    <x v="28"/>
    <x v="0"/>
    <x v="0"/>
    <x v="411"/>
    <x v="0"/>
    <x v="0"/>
    <n v="5"/>
    <b v="0"/>
    <x v="406"/>
    <x v="89"/>
    <x v="5"/>
    <x v="1"/>
    <x v="4"/>
    <x v="53"/>
    <n v="4.4000000000000004"/>
    <x v="0"/>
    <x v="0"/>
    <x v="866"/>
    <x v="4"/>
    <x v="1"/>
    <x v="1"/>
  </r>
  <r>
    <x v="934"/>
    <s v="Michael"/>
    <n v="7"/>
    <n v="27"/>
    <n v="2023"/>
    <d v="2023-07-27T00:00:00"/>
    <x v="318"/>
    <d v="2024-02-12T00:00:00"/>
    <m/>
    <m/>
    <m/>
    <x v="28"/>
    <x v="2"/>
    <x v="2"/>
    <x v="157"/>
    <x v="6"/>
    <x v="1"/>
    <n v="1"/>
    <b v="0"/>
    <x v="435"/>
    <x v="79"/>
    <x v="6"/>
    <x v="1"/>
    <x v="0"/>
    <x v="22"/>
    <n v="4.9000000000000004"/>
    <x v="0"/>
    <x v="0"/>
    <x v="867"/>
    <x v="0"/>
    <x v="4"/>
    <x v="0"/>
  </r>
  <r>
    <x v="935"/>
    <s v="Aaron"/>
    <n v="7"/>
    <n v="18"/>
    <n v="2023"/>
    <d v="2023-07-18T00:00:00"/>
    <x v="359"/>
    <d v="2024-02-12T00:00:00"/>
    <m/>
    <m/>
    <m/>
    <x v="28"/>
    <x v="0"/>
    <x v="0"/>
    <x v="331"/>
    <x v="5"/>
    <x v="3"/>
    <n v="2"/>
    <b v="0"/>
    <x v="583"/>
    <x v="181"/>
    <x v="0"/>
    <x v="2"/>
    <x v="0"/>
    <x v="58"/>
    <n v="4.8"/>
    <x v="0"/>
    <x v="0"/>
    <x v="868"/>
    <x v="3"/>
    <x v="0"/>
    <x v="2"/>
  </r>
  <r>
    <x v="936"/>
    <s v="Sherri"/>
    <n v="7"/>
    <n v="17"/>
    <n v="2024"/>
    <d v="2024-07-17T00:00:00"/>
    <x v="34"/>
    <d v="2024-02-12T00:00:00"/>
    <m/>
    <m/>
    <m/>
    <x v="28"/>
    <x v="2"/>
    <x v="2"/>
    <x v="146"/>
    <x v="1"/>
    <x v="0"/>
    <n v="3"/>
    <b v="1"/>
    <x v="575"/>
    <x v="176"/>
    <x v="5"/>
    <x v="3"/>
    <x v="0"/>
    <x v="100"/>
    <n v="4.4000000000000004"/>
    <x v="1"/>
    <x v="0"/>
    <x v="869"/>
    <x v="2"/>
    <x v="1"/>
    <x v="3"/>
  </r>
  <r>
    <x v="937"/>
    <s v="Brittany"/>
    <n v="6"/>
    <n v="28"/>
    <n v="2024"/>
    <d v="2024-06-28T00:00:00"/>
    <x v="516"/>
    <d v="2024-02-12T00:00:00"/>
    <m/>
    <m/>
    <m/>
    <x v="28"/>
    <x v="0"/>
    <x v="0"/>
    <x v="111"/>
    <x v="2"/>
    <x v="0"/>
    <n v="5"/>
    <b v="0"/>
    <x v="591"/>
    <x v="159"/>
    <x v="1"/>
    <x v="2"/>
    <x v="5"/>
    <x v="73"/>
    <n v="3.7"/>
    <x v="1"/>
    <x v="0"/>
    <x v="870"/>
    <x v="0"/>
    <x v="0"/>
    <x v="1"/>
  </r>
  <r>
    <x v="938"/>
    <s v="Janet"/>
    <n v="6"/>
    <n v="25"/>
    <n v="2024"/>
    <d v="2024-06-25T00:00:00"/>
    <x v="517"/>
    <d v="2024-02-12T00:00:00"/>
    <m/>
    <m/>
    <m/>
    <x v="28"/>
    <x v="2"/>
    <x v="2"/>
    <x v="412"/>
    <x v="6"/>
    <x v="4"/>
    <n v="2"/>
    <b v="1"/>
    <x v="592"/>
    <x v="170"/>
    <x v="0"/>
    <x v="2"/>
    <x v="4"/>
    <x v="91"/>
    <n v="3.3"/>
    <x v="0"/>
    <x v="0"/>
    <x v="99"/>
    <x v="0"/>
    <x v="4"/>
    <x v="0"/>
  </r>
  <r>
    <x v="939"/>
    <s v="Rachel"/>
    <n v="6"/>
    <n v="24"/>
    <n v="2023"/>
    <d v="2023-06-24T00:00:00"/>
    <x v="129"/>
    <d v="2024-02-12T00:00:00"/>
    <m/>
    <m/>
    <m/>
    <x v="28"/>
    <x v="1"/>
    <x v="1"/>
    <x v="327"/>
    <x v="6"/>
    <x v="4"/>
    <n v="1"/>
    <b v="1"/>
    <x v="76"/>
    <x v="87"/>
    <x v="6"/>
    <x v="0"/>
    <x v="0"/>
    <x v="22"/>
    <n v="3.5"/>
    <x v="1"/>
    <x v="0"/>
    <x v="871"/>
    <x v="2"/>
    <x v="4"/>
    <x v="3"/>
  </r>
  <r>
    <x v="940"/>
    <s v="Katelyn"/>
    <n v="4"/>
    <n v="30"/>
    <n v="2023"/>
    <d v="2023-04-30T00:00:00"/>
    <x v="518"/>
    <d v="2024-02-12T00:00:00"/>
    <m/>
    <m/>
    <m/>
    <x v="28"/>
    <x v="0"/>
    <x v="0"/>
    <x v="413"/>
    <x v="1"/>
    <x v="4"/>
    <n v="2"/>
    <b v="1"/>
    <x v="593"/>
    <x v="23"/>
    <x v="4"/>
    <x v="0"/>
    <x v="1"/>
    <x v="100"/>
    <n v="3.9"/>
    <x v="1"/>
    <x v="0"/>
    <x v="872"/>
    <x v="1"/>
    <x v="4"/>
    <x v="2"/>
  </r>
  <r>
    <x v="941"/>
    <s v="Anthony"/>
    <n v="4"/>
    <n v="13"/>
    <n v="2023"/>
    <d v="2023-04-13T00:00:00"/>
    <x v="39"/>
    <d v="2024-02-12T00:00:00"/>
    <m/>
    <m/>
    <m/>
    <x v="28"/>
    <x v="1"/>
    <x v="1"/>
    <x v="107"/>
    <x v="4"/>
    <x v="1"/>
    <n v="3"/>
    <b v="0"/>
    <x v="594"/>
    <x v="120"/>
    <x v="6"/>
    <x v="1"/>
    <x v="4"/>
    <x v="88"/>
    <n v="3.4"/>
    <x v="1"/>
    <x v="0"/>
    <x v="308"/>
    <x v="1"/>
    <x v="2"/>
    <x v="3"/>
  </r>
  <r>
    <x v="942"/>
    <s v="James"/>
    <n v="3"/>
    <n v="28"/>
    <n v="2024"/>
    <d v="2024-03-28T00:00:00"/>
    <x v="188"/>
    <d v="2024-02-12T00:00:00"/>
    <m/>
    <m/>
    <m/>
    <x v="28"/>
    <x v="2"/>
    <x v="2"/>
    <x v="256"/>
    <x v="1"/>
    <x v="2"/>
    <n v="4"/>
    <b v="0"/>
    <x v="102"/>
    <x v="18"/>
    <x v="5"/>
    <x v="0"/>
    <x v="1"/>
    <x v="12"/>
    <n v="3.5"/>
    <x v="0"/>
    <x v="0"/>
    <x v="873"/>
    <x v="0"/>
    <x v="0"/>
    <x v="2"/>
  </r>
  <r>
    <x v="943"/>
    <s v="Lisa"/>
    <n v="3"/>
    <n v="26"/>
    <n v="2023"/>
    <d v="2023-03-26T00:00:00"/>
    <x v="218"/>
    <d v="2024-02-12T00:00:00"/>
    <m/>
    <m/>
    <m/>
    <x v="28"/>
    <x v="1"/>
    <x v="1"/>
    <x v="309"/>
    <x v="2"/>
    <x v="2"/>
    <n v="4"/>
    <b v="0"/>
    <x v="315"/>
    <x v="125"/>
    <x v="2"/>
    <x v="3"/>
    <x v="4"/>
    <x v="8"/>
    <n v="3.1"/>
    <x v="0"/>
    <x v="0"/>
    <x v="874"/>
    <x v="3"/>
    <x v="2"/>
    <x v="2"/>
  </r>
  <r>
    <x v="944"/>
    <s v="Joshua"/>
    <n v="3"/>
    <n v="22"/>
    <n v="2024"/>
    <d v="2024-03-22T00:00:00"/>
    <x v="411"/>
    <d v="2024-02-12T00:00:00"/>
    <m/>
    <m/>
    <m/>
    <x v="28"/>
    <x v="0"/>
    <x v="0"/>
    <x v="20"/>
    <x v="0"/>
    <x v="3"/>
    <n v="5"/>
    <b v="1"/>
    <x v="218"/>
    <x v="15"/>
    <x v="3"/>
    <x v="1"/>
    <x v="4"/>
    <x v="87"/>
    <n v="3.8"/>
    <x v="1"/>
    <x v="0"/>
    <x v="631"/>
    <x v="1"/>
    <x v="0"/>
    <x v="0"/>
  </r>
  <r>
    <x v="945"/>
    <s v="John"/>
    <n v="3"/>
    <n v="22"/>
    <n v="2023"/>
    <d v="2023-03-22T00:00:00"/>
    <x v="519"/>
    <d v="2024-02-12T00:00:00"/>
    <m/>
    <m/>
    <m/>
    <x v="28"/>
    <x v="1"/>
    <x v="1"/>
    <x v="147"/>
    <x v="1"/>
    <x v="3"/>
    <n v="2"/>
    <b v="0"/>
    <x v="595"/>
    <x v="28"/>
    <x v="6"/>
    <x v="1"/>
    <x v="0"/>
    <x v="15"/>
    <n v="4.5"/>
    <x v="0"/>
    <x v="0"/>
    <x v="875"/>
    <x v="0"/>
    <x v="0"/>
    <x v="3"/>
  </r>
  <r>
    <x v="946"/>
    <s v="Edward"/>
    <n v="3"/>
    <n v="20"/>
    <n v="2024"/>
    <d v="2024-03-20T00:00:00"/>
    <x v="220"/>
    <d v="2024-02-12T00:00:00"/>
    <m/>
    <m/>
    <m/>
    <x v="28"/>
    <x v="1"/>
    <x v="1"/>
    <x v="75"/>
    <x v="0"/>
    <x v="1"/>
    <n v="6"/>
    <b v="0"/>
    <x v="428"/>
    <x v="186"/>
    <x v="6"/>
    <x v="0"/>
    <x v="1"/>
    <x v="56"/>
    <n v="4"/>
    <x v="1"/>
    <x v="0"/>
    <x v="876"/>
    <x v="2"/>
    <x v="0"/>
    <x v="1"/>
  </r>
  <r>
    <x v="947"/>
    <s v="Courtney"/>
    <n v="12"/>
    <n v="31"/>
    <n v="2023"/>
    <d v="2023-12-31T00:00:00"/>
    <x v="306"/>
    <d v="2024-02-12T00:00:00"/>
    <m/>
    <m/>
    <m/>
    <x v="28"/>
    <x v="1"/>
    <x v="1"/>
    <x v="150"/>
    <x v="5"/>
    <x v="4"/>
    <n v="4"/>
    <b v="0"/>
    <x v="70"/>
    <x v="149"/>
    <x v="0"/>
    <x v="3"/>
    <x v="2"/>
    <x v="8"/>
    <n v="4.4000000000000004"/>
    <x v="0"/>
    <x v="0"/>
    <x v="877"/>
    <x v="4"/>
    <x v="3"/>
    <x v="3"/>
  </r>
  <r>
    <x v="948"/>
    <s v="Jonathan"/>
    <n v="12"/>
    <n v="31"/>
    <n v="2023"/>
    <d v="2023-12-31T00:00:00"/>
    <x v="306"/>
    <d v="2024-02-12T00:00:00"/>
    <m/>
    <m/>
    <m/>
    <x v="28"/>
    <x v="1"/>
    <x v="1"/>
    <x v="301"/>
    <x v="2"/>
    <x v="2"/>
    <n v="5"/>
    <b v="0"/>
    <x v="502"/>
    <x v="83"/>
    <x v="1"/>
    <x v="2"/>
    <x v="3"/>
    <x v="12"/>
    <n v="3.9"/>
    <x v="1"/>
    <x v="0"/>
    <x v="878"/>
    <x v="4"/>
    <x v="0"/>
    <x v="3"/>
  </r>
  <r>
    <x v="949"/>
    <s v="Paul"/>
    <n v="11"/>
    <n v="23"/>
    <n v="2024"/>
    <d v="2024-11-23T00:00:00"/>
    <x v="520"/>
    <d v="2024-02-12T00:00:00"/>
    <m/>
    <m/>
    <m/>
    <x v="28"/>
    <x v="1"/>
    <x v="1"/>
    <x v="88"/>
    <x v="6"/>
    <x v="0"/>
    <n v="2"/>
    <b v="1"/>
    <x v="113"/>
    <x v="146"/>
    <x v="1"/>
    <x v="2"/>
    <x v="1"/>
    <x v="33"/>
    <n v="3"/>
    <x v="0"/>
    <x v="0"/>
    <x v="879"/>
    <x v="1"/>
    <x v="2"/>
    <x v="0"/>
  </r>
  <r>
    <x v="950"/>
    <s v="Daniel"/>
    <n v="11"/>
    <n v="18"/>
    <n v="2024"/>
    <d v="2024-11-18T00:00:00"/>
    <x v="349"/>
    <d v="2024-02-12T00:00:00"/>
    <m/>
    <m/>
    <m/>
    <x v="28"/>
    <x v="1"/>
    <x v="1"/>
    <x v="291"/>
    <x v="0"/>
    <x v="3"/>
    <n v="4"/>
    <b v="1"/>
    <x v="408"/>
    <x v="24"/>
    <x v="2"/>
    <x v="0"/>
    <x v="1"/>
    <x v="44"/>
    <n v="3"/>
    <x v="0"/>
    <x v="0"/>
    <x v="880"/>
    <x v="1"/>
    <x v="2"/>
    <x v="0"/>
  </r>
  <r>
    <x v="951"/>
    <s v="Richard"/>
    <n v="10"/>
    <n v="20"/>
    <n v="2024"/>
    <d v="2024-10-20T00:00:00"/>
    <x v="78"/>
    <d v="2024-02-12T00:00:00"/>
    <m/>
    <m/>
    <m/>
    <x v="28"/>
    <x v="0"/>
    <x v="0"/>
    <x v="232"/>
    <x v="6"/>
    <x v="3"/>
    <n v="6"/>
    <b v="0"/>
    <x v="467"/>
    <x v="48"/>
    <x v="5"/>
    <x v="2"/>
    <x v="5"/>
    <x v="75"/>
    <n v="4.5999999999999996"/>
    <x v="0"/>
    <x v="0"/>
    <x v="881"/>
    <x v="0"/>
    <x v="2"/>
    <x v="2"/>
  </r>
  <r>
    <x v="952"/>
    <s v="Cole"/>
    <n v="1"/>
    <n v="31"/>
    <n v="2023"/>
    <d v="2023-01-31T00:00:00"/>
    <x v="521"/>
    <d v="2024-02-12T00:00:00"/>
    <m/>
    <m/>
    <m/>
    <x v="28"/>
    <x v="1"/>
    <x v="1"/>
    <x v="164"/>
    <x v="0"/>
    <x v="1"/>
    <n v="5"/>
    <b v="0"/>
    <x v="377"/>
    <x v="8"/>
    <x v="6"/>
    <x v="0"/>
    <x v="1"/>
    <x v="40"/>
    <n v="4.5999999999999996"/>
    <x v="1"/>
    <x v="0"/>
    <x v="882"/>
    <x v="2"/>
    <x v="3"/>
    <x v="3"/>
  </r>
  <r>
    <x v="953"/>
    <s v="Jason"/>
    <n v="1"/>
    <n v="16"/>
    <n v="2024"/>
    <d v="2024-01-16T00:00:00"/>
    <x v="141"/>
    <d v="2024-02-12T00:00:00"/>
    <m/>
    <m/>
    <m/>
    <x v="28"/>
    <x v="1"/>
    <x v="1"/>
    <x v="284"/>
    <x v="2"/>
    <x v="0"/>
    <n v="2"/>
    <b v="1"/>
    <x v="376"/>
    <x v="28"/>
    <x v="6"/>
    <x v="2"/>
    <x v="2"/>
    <x v="64"/>
    <n v="4.4000000000000004"/>
    <x v="1"/>
    <x v="0"/>
    <x v="883"/>
    <x v="4"/>
    <x v="2"/>
    <x v="1"/>
  </r>
  <r>
    <x v="954"/>
    <s v="Gene"/>
    <n v="1"/>
    <n v="13"/>
    <n v="2023"/>
    <d v="2023-01-13T00:00:00"/>
    <x v="522"/>
    <d v="2024-02-12T00:00:00"/>
    <m/>
    <m/>
    <m/>
    <x v="28"/>
    <x v="1"/>
    <x v="1"/>
    <x v="71"/>
    <x v="5"/>
    <x v="1"/>
    <n v="3"/>
    <b v="1"/>
    <x v="596"/>
    <x v="112"/>
    <x v="5"/>
    <x v="0"/>
    <x v="2"/>
    <x v="22"/>
    <n v="4.9000000000000004"/>
    <x v="0"/>
    <x v="0"/>
    <x v="884"/>
    <x v="3"/>
    <x v="4"/>
    <x v="0"/>
  </r>
  <r>
    <x v="955"/>
    <s v="Chad"/>
    <d v="2024-09-08T00:00:00"/>
    <m/>
    <m/>
    <m/>
    <x v="523"/>
    <d v="2024-02-12T00:00:00"/>
    <m/>
    <m/>
    <m/>
    <x v="28"/>
    <x v="2"/>
    <x v="2"/>
    <x v="229"/>
    <x v="2"/>
    <x v="1"/>
    <n v="5"/>
    <b v="1"/>
    <x v="170"/>
    <x v="137"/>
    <x v="4"/>
    <x v="1"/>
    <x v="0"/>
    <x v="88"/>
    <n v="4.0999999999999996"/>
    <x v="1"/>
    <x v="0"/>
    <x v="885"/>
    <x v="1"/>
    <x v="1"/>
    <x v="0"/>
  </r>
  <r>
    <x v="956"/>
    <s v="Lauren"/>
    <d v="2024-06-12T00:00:00"/>
    <m/>
    <m/>
    <m/>
    <x v="524"/>
    <d v="2024-02-12T00:00:00"/>
    <m/>
    <m/>
    <m/>
    <x v="28"/>
    <x v="2"/>
    <x v="2"/>
    <x v="249"/>
    <x v="2"/>
    <x v="2"/>
    <n v="5"/>
    <b v="0"/>
    <x v="597"/>
    <x v="1"/>
    <x v="4"/>
    <x v="0"/>
    <x v="3"/>
    <x v="4"/>
    <n v="4.0999999999999996"/>
    <x v="1"/>
    <x v="0"/>
    <x v="886"/>
    <x v="4"/>
    <x v="3"/>
    <x v="1"/>
  </r>
  <r>
    <x v="957"/>
    <s v="Rachel"/>
    <d v="2024-06-10T00:00:00"/>
    <m/>
    <m/>
    <m/>
    <x v="279"/>
    <d v="2024-02-12T00:00:00"/>
    <m/>
    <m/>
    <m/>
    <x v="28"/>
    <x v="0"/>
    <x v="0"/>
    <x v="329"/>
    <x v="1"/>
    <x v="3"/>
    <n v="6"/>
    <b v="0"/>
    <x v="598"/>
    <x v="192"/>
    <x v="4"/>
    <x v="2"/>
    <x v="5"/>
    <x v="81"/>
    <n v="4.9000000000000004"/>
    <x v="0"/>
    <x v="0"/>
    <x v="887"/>
    <x v="3"/>
    <x v="4"/>
    <x v="3"/>
  </r>
  <r>
    <x v="958"/>
    <s v="Lindsey"/>
    <d v="2023-08-05T00:00:00"/>
    <m/>
    <m/>
    <m/>
    <x v="61"/>
    <d v="2024-02-12T00:00:00"/>
    <m/>
    <m/>
    <m/>
    <x v="28"/>
    <x v="0"/>
    <x v="0"/>
    <x v="153"/>
    <x v="0"/>
    <x v="4"/>
    <n v="1"/>
    <b v="0"/>
    <x v="124"/>
    <x v="18"/>
    <x v="1"/>
    <x v="1"/>
    <x v="5"/>
    <x v="70"/>
    <n v="4.2"/>
    <x v="1"/>
    <x v="0"/>
    <x v="888"/>
    <x v="4"/>
    <x v="2"/>
    <x v="1"/>
  </r>
  <r>
    <x v="959"/>
    <s v="Angel"/>
    <d v="2023-08-04T00:00:00"/>
    <m/>
    <m/>
    <m/>
    <x v="525"/>
    <d v="2024-02-12T00:00:00"/>
    <m/>
    <m/>
    <m/>
    <x v="28"/>
    <x v="0"/>
    <x v="0"/>
    <x v="42"/>
    <x v="6"/>
    <x v="2"/>
    <n v="5"/>
    <b v="0"/>
    <x v="403"/>
    <x v="130"/>
    <x v="5"/>
    <x v="0"/>
    <x v="4"/>
    <x v="38"/>
    <n v="4.7"/>
    <x v="1"/>
    <x v="0"/>
    <x v="889"/>
    <x v="1"/>
    <x v="3"/>
    <x v="0"/>
  </r>
  <r>
    <x v="960"/>
    <s v="Amanda"/>
    <d v="2023-07-08T00:00:00"/>
    <m/>
    <m/>
    <m/>
    <x v="439"/>
    <d v="2024-02-12T00:00:00"/>
    <m/>
    <m/>
    <m/>
    <x v="28"/>
    <x v="1"/>
    <x v="1"/>
    <x v="340"/>
    <x v="6"/>
    <x v="4"/>
    <n v="5"/>
    <b v="0"/>
    <x v="325"/>
    <x v="41"/>
    <x v="4"/>
    <x v="2"/>
    <x v="0"/>
    <x v="84"/>
    <n v="4.8"/>
    <x v="1"/>
    <x v="0"/>
    <x v="66"/>
    <x v="4"/>
    <x v="0"/>
    <x v="1"/>
  </r>
  <r>
    <x v="961"/>
    <s v="Andre"/>
    <d v="2023-04-12T00:00:00"/>
    <m/>
    <m/>
    <m/>
    <x v="335"/>
    <d v="2024-02-12T00:00:00"/>
    <m/>
    <m/>
    <m/>
    <x v="28"/>
    <x v="2"/>
    <x v="2"/>
    <x v="169"/>
    <x v="0"/>
    <x v="2"/>
    <n v="2"/>
    <b v="1"/>
    <x v="453"/>
    <x v="33"/>
    <x v="5"/>
    <x v="0"/>
    <x v="2"/>
    <x v="44"/>
    <n v="3.1"/>
    <x v="1"/>
    <x v="0"/>
    <x v="890"/>
    <x v="4"/>
    <x v="1"/>
    <x v="0"/>
  </r>
  <r>
    <x v="962"/>
    <s v="Joseph"/>
    <d v="2023-03-11T00:00:00"/>
    <m/>
    <m/>
    <m/>
    <x v="356"/>
    <d v="2024-02-12T00:00:00"/>
    <m/>
    <m/>
    <m/>
    <x v="28"/>
    <x v="0"/>
    <x v="0"/>
    <x v="414"/>
    <x v="2"/>
    <x v="2"/>
    <n v="5"/>
    <b v="1"/>
    <x v="599"/>
    <x v="17"/>
    <x v="5"/>
    <x v="3"/>
    <x v="2"/>
    <x v="77"/>
    <n v="3.9"/>
    <x v="1"/>
    <x v="0"/>
    <x v="891"/>
    <x v="2"/>
    <x v="0"/>
    <x v="0"/>
  </r>
  <r>
    <x v="963"/>
    <s v="John"/>
    <d v="2023-02-03T00:00:00"/>
    <m/>
    <m/>
    <m/>
    <x v="357"/>
    <d v="2024-02-12T00:00:00"/>
    <m/>
    <m/>
    <m/>
    <x v="28"/>
    <x v="0"/>
    <x v="0"/>
    <x v="53"/>
    <x v="2"/>
    <x v="2"/>
    <n v="4"/>
    <b v="0"/>
    <x v="600"/>
    <x v="152"/>
    <x v="0"/>
    <x v="1"/>
    <x v="5"/>
    <x v="45"/>
    <n v="4.2"/>
    <x v="0"/>
    <x v="0"/>
    <x v="892"/>
    <x v="1"/>
    <x v="3"/>
    <x v="3"/>
  </r>
  <r>
    <x v="964"/>
    <s v="Caroline"/>
    <d v="2023-02-01T00:00:00"/>
    <m/>
    <m/>
    <m/>
    <x v="64"/>
    <d v="2024-02-12T00:00:00"/>
    <m/>
    <m/>
    <m/>
    <x v="28"/>
    <x v="1"/>
    <x v="1"/>
    <x v="415"/>
    <x v="2"/>
    <x v="0"/>
    <n v="5"/>
    <b v="0"/>
    <x v="60"/>
    <x v="197"/>
    <x v="3"/>
    <x v="1"/>
    <x v="0"/>
    <x v="84"/>
    <n v="4.2"/>
    <x v="1"/>
    <x v="0"/>
    <x v="893"/>
    <x v="2"/>
    <x v="3"/>
    <x v="0"/>
  </r>
  <r>
    <x v="965"/>
    <s v="Melissa"/>
    <n v="9"/>
    <n v="17"/>
    <n v="2024"/>
    <d v="2024-09-17T00:00:00"/>
    <x v="420"/>
    <d v="2024-01-12T00:00:00"/>
    <m/>
    <m/>
    <m/>
    <x v="29"/>
    <x v="2"/>
    <x v="2"/>
    <x v="73"/>
    <x v="1"/>
    <x v="0"/>
    <n v="2"/>
    <b v="0"/>
    <x v="601"/>
    <x v="168"/>
    <x v="5"/>
    <x v="2"/>
    <x v="4"/>
    <x v="48"/>
    <n v="4.9000000000000004"/>
    <x v="1"/>
    <x v="0"/>
    <x v="894"/>
    <x v="0"/>
    <x v="3"/>
    <x v="3"/>
  </r>
  <r>
    <x v="966"/>
    <s v="Richard"/>
    <n v="7"/>
    <n v="30"/>
    <n v="2024"/>
    <d v="2024-07-30T00:00:00"/>
    <x v="31"/>
    <d v="2024-01-12T00:00:00"/>
    <m/>
    <m/>
    <m/>
    <x v="29"/>
    <x v="2"/>
    <x v="2"/>
    <x v="48"/>
    <x v="4"/>
    <x v="2"/>
    <n v="3"/>
    <b v="0"/>
    <x v="602"/>
    <x v="172"/>
    <x v="0"/>
    <x v="0"/>
    <x v="3"/>
    <x v="89"/>
    <n v="3.6"/>
    <x v="0"/>
    <x v="0"/>
    <x v="895"/>
    <x v="0"/>
    <x v="1"/>
    <x v="0"/>
  </r>
  <r>
    <x v="967"/>
    <s v="Mark"/>
    <n v="7"/>
    <n v="15"/>
    <n v="2023"/>
    <d v="2023-07-15T00:00:00"/>
    <x v="526"/>
    <d v="2024-01-12T00:00:00"/>
    <m/>
    <m/>
    <m/>
    <x v="29"/>
    <x v="0"/>
    <x v="0"/>
    <x v="365"/>
    <x v="5"/>
    <x v="1"/>
    <n v="5"/>
    <b v="1"/>
    <x v="433"/>
    <x v="180"/>
    <x v="0"/>
    <x v="3"/>
    <x v="5"/>
    <x v="35"/>
    <n v="4.5999999999999996"/>
    <x v="1"/>
    <x v="0"/>
    <x v="372"/>
    <x v="2"/>
    <x v="4"/>
    <x v="0"/>
  </r>
  <r>
    <x v="968"/>
    <s v="Jessica"/>
    <n v="5"/>
    <n v="31"/>
    <n v="2023"/>
    <d v="2023-05-31T00:00:00"/>
    <x v="391"/>
    <d v="2024-01-12T00:00:00"/>
    <m/>
    <m/>
    <m/>
    <x v="29"/>
    <x v="2"/>
    <x v="2"/>
    <x v="416"/>
    <x v="6"/>
    <x v="4"/>
    <n v="2"/>
    <b v="1"/>
    <x v="40"/>
    <x v="51"/>
    <x v="3"/>
    <x v="0"/>
    <x v="2"/>
    <x v="15"/>
    <n v="4.4000000000000004"/>
    <x v="0"/>
    <x v="0"/>
    <x v="896"/>
    <x v="1"/>
    <x v="3"/>
    <x v="1"/>
  </r>
  <r>
    <x v="969"/>
    <s v="Dawn"/>
    <n v="5"/>
    <n v="23"/>
    <n v="2024"/>
    <d v="2024-05-23T00:00:00"/>
    <x v="527"/>
    <d v="2024-01-12T00:00:00"/>
    <m/>
    <m/>
    <m/>
    <x v="29"/>
    <x v="1"/>
    <x v="1"/>
    <x v="246"/>
    <x v="5"/>
    <x v="0"/>
    <n v="6"/>
    <b v="0"/>
    <x v="120"/>
    <x v="74"/>
    <x v="4"/>
    <x v="3"/>
    <x v="5"/>
    <x v="52"/>
    <n v="3.2"/>
    <x v="0"/>
    <x v="0"/>
    <x v="897"/>
    <x v="0"/>
    <x v="0"/>
    <x v="3"/>
  </r>
  <r>
    <x v="970"/>
    <s v="Cindy"/>
    <n v="5"/>
    <n v="21"/>
    <n v="2023"/>
    <d v="2023-05-21T00:00:00"/>
    <x v="528"/>
    <d v="2024-01-12T00:00:00"/>
    <m/>
    <m/>
    <m/>
    <x v="29"/>
    <x v="0"/>
    <x v="0"/>
    <x v="172"/>
    <x v="4"/>
    <x v="0"/>
    <n v="2"/>
    <b v="1"/>
    <x v="409"/>
    <x v="13"/>
    <x v="2"/>
    <x v="2"/>
    <x v="5"/>
    <x v="88"/>
    <n v="4.7"/>
    <x v="0"/>
    <x v="0"/>
    <x v="898"/>
    <x v="4"/>
    <x v="3"/>
    <x v="3"/>
  </r>
  <r>
    <x v="971"/>
    <s v="Michael"/>
    <n v="4"/>
    <n v="29"/>
    <n v="2024"/>
    <d v="2024-04-29T00:00:00"/>
    <x v="529"/>
    <d v="2024-01-12T00:00:00"/>
    <m/>
    <m/>
    <m/>
    <x v="29"/>
    <x v="0"/>
    <x v="0"/>
    <x v="272"/>
    <x v="0"/>
    <x v="4"/>
    <n v="1"/>
    <b v="1"/>
    <x v="77"/>
    <x v="0"/>
    <x v="5"/>
    <x v="2"/>
    <x v="5"/>
    <x v="62"/>
    <n v="3.2"/>
    <x v="0"/>
    <x v="0"/>
    <x v="774"/>
    <x v="4"/>
    <x v="4"/>
    <x v="1"/>
  </r>
  <r>
    <x v="972"/>
    <s v="Sierra"/>
    <n v="4"/>
    <n v="25"/>
    <n v="2024"/>
    <d v="2024-04-25T00:00:00"/>
    <x v="71"/>
    <d v="2024-01-12T00:00:00"/>
    <m/>
    <m/>
    <m/>
    <x v="29"/>
    <x v="1"/>
    <x v="1"/>
    <x v="179"/>
    <x v="1"/>
    <x v="2"/>
    <n v="3"/>
    <b v="1"/>
    <x v="603"/>
    <x v="15"/>
    <x v="3"/>
    <x v="2"/>
    <x v="0"/>
    <x v="84"/>
    <n v="3.7"/>
    <x v="0"/>
    <x v="0"/>
    <x v="899"/>
    <x v="1"/>
    <x v="2"/>
    <x v="3"/>
  </r>
  <r>
    <x v="973"/>
    <s v="Katherine"/>
    <n v="4"/>
    <n v="19"/>
    <n v="2024"/>
    <d v="2024-04-19T00:00:00"/>
    <x v="323"/>
    <d v="2024-01-12T00:00:00"/>
    <m/>
    <m/>
    <m/>
    <x v="29"/>
    <x v="2"/>
    <x v="2"/>
    <x v="144"/>
    <x v="6"/>
    <x v="1"/>
    <n v="3"/>
    <b v="0"/>
    <x v="147"/>
    <x v="180"/>
    <x v="2"/>
    <x v="0"/>
    <x v="0"/>
    <x v="10"/>
    <n v="4.2"/>
    <x v="0"/>
    <x v="0"/>
    <x v="900"/>
    <x v="3"/>
    <x v="2"/>
    <x v="0"/>
  </r>
  <r>
    <x v="974"/>
    <s v="Lynn"/>
    <n v="4"/>
    <n v="17"/>
    <n v="2023"/>
    <d v="2023-04-17T00:00:00"/>
    <x v="38"/>
    <d v="2024-01-12T00:00:00"/>
    <m/>
    <m/>
    <m/>
    <x v="29"/>
    <x v="0"/>
    <x v="0"/>
    <x v="417"/>
    <x v="2"/>
    <x v="1"/>
    <n v="2"/>
    <b v="1"/>
    <x v="604"/>
    <x v="62"/>
    <x v="0"/>
    <x v="0"/>
    <x v="1"/>
    <x v="22"/>
    <n v="4.5"/>
    <x v="0"/>
    <x v="0"/>
    <x v="901"/>
    <x v="4"/>
    <x v="0"/>
    <x v="0"/>
  </r>
  <r>
    <x v="975"/>
    <s v="Daniel"/>
    <n v="3"/>
    <n v="21"/>
    <n v="2023"/>
    <d v="2023-03-21T00:00:00"/>
    <x v="530"/>
    <d v="2024-01-12T00:00:00"/>
    <m/>
    <m/>
    <m/>
    <x v="29"/>
    <x v="1"/>
    <x v="1"/>
    <x v="418"/>
    <x v="1"/>
    <x v="3"/>
    <n v="6"/>
    <b v="0"/>
    <x v="448"/>
    <x v="174"/>
    <x v="4"/>
    <x v="2"/>
    <x v="0"/>
    <x v="46"/>
    <n v="3.7"/>
    <x v="0"/>
    <x v="0"/>
    <x v="741"/>
    <x v="1"/>
    <x v="1"/>
    <x v="0"/>
  </r>
  <r>
    <x v="976"/>
    <s v="Stephen"/>
    <n v="2"/>
    <n v="23"/>
    <n v="2023"/>
    <d v="2023-02-23T00:00:00"/>
    <x v="531"/>
    <d v="2024-01-12T00:00:00"/>
    <m/>
    <m/>
    <m/>
    <x v="29"/>
    <x v="1"/>
    <x v="1"/>
    <x v="75"/>
    <x v="5"/>
    <x v="0"/>
    <n v="5"/>
    <b v="0"/>
    <x v="149"/>
    <x v="172"/>
    <x v="1"/>
    <x v="3"/>
    <x v="1"/>
    <x v="65"/>
    <n v="4.7"/>
    <x v="0"/>
    <x v="0"/>
    <x v="902"/>
    <x v="3"/>
    <x v="1"/>
    <x v="0"/>
  </r>
  <r>
    <x v="977"/>
    <s v="Mary"/>
    <n v="2"/>
    <n v="20"/>
    <n v="2023"/>
    <d v="2023-02-20T00:00:00"/>
    <x v="381"/>
    <d v="2024-01-12T00:00:00"/>
    <m/>
    <m/>
    <m/>
    <x v="29"/>
    <x v="0"/>
    <x v="0"/>
    <x v="325"/>
    <x v="4"/>
    <x v="0"/>
    <n v="4"/>
    <b v="0"/>
    <x v="291"/>
    <x v="23"/>
    <x v="6"/>
    <x v="0"/>
    <x v="4"/>
    <x v="8"/>
    <n v="4.9000000000000004"/>
    <x v="0"/>
    <x v="0"/>
    <x v="143"/>
    <x v="4"/>
    <x v="0"/>
    <x v="2"/>
  </r>
  <r>
    <x v="978"/>
    <s v="Troy"/>
    <n v="2"/>
    <n v="17"/>
    <n v="2024"/>
    <d v="2024-02-17T00:00:00"/>
    <x v="190"/>
    <d v="2024-01-12T00:00:00"/>
    <m/>
    <m/>
    <m/>
    <x v="29"/>
    <x v="0"/>
    <x v="0"/>
    <x v="252"/>
    <x v="2"/>
    <x v="0"/>
    <n v="1"/>
    <b v="0"/>
    <x v="488"/>
    <x v="67"/>
    <x v="4"/>
    <x v="3"/>
    <x v="4"/>
    <x v="37"/>
    <n v="4.8"/>
    <x v="1"/>
    <x v="0"/>
    <x v="903"/>
    <x v="3"/>
    <x v="2"/>
    <x v="2"/>
  </r>
  <r>
    <x v="979"/>
    <s v="Lance"/>
    <n v="12"/>
    <n v="31"/>
    <n v="2022"/>
    <d v="2022-12-31T00:00:00"/>
    <x v="163"/>
    <d v="2024-01-12T00:00:00"/>
    <m/>
    <m/>
    <m/>
    <x v="29"/>
    <x v="2"/>
    <x v="2"/>
    <x v="366"/>
    <x v="5"/>
    <x v="3"/>
    <n v="6"/>
    <b v="0"/>
    <x v="352"/>
    <x v="65"/>
    <x v="3"/>
    <x v="1"/>
    <x v="1"/>
    <x v="36"/>
    <n v="4.4000000000000004"/>
    <x v="1"/>
    <x v="0"/>
    <x v="904"/>
    <x v="4"/>
    <x v="0"/>
    <x v="0"/>
  </r>
  <r>
    <x v="980"/>
    <s v="John"/>
    <n v="12"/>
    <n v="17"/>
    <n v="2024"/>
    <d v="2024-12-17T00:00:00"/>
    <x v="224"/>
    <d v="2024-01-12T00:00:00"/>
    <m/>
    <m/>
    <m/>
    <x v="29"/>
    <x v="1"/>
    <x v="1"/>
    <x v="67"/>
    <x v="3"/>
    <x v="3"/>
    <n v="6"/>
    <b v="0"/>
    <x v="605"/>
    <x v="125"/>
    <x v="0"/>
    <x v="0"/>
    <x v="4"/>
    <x v="38"/>
    <n v="4.2"/>
    <x v="0"/>
    <x v="0"/>
    <x v="905"/>
    <x v="1"/>
    <x v="0"/>
    <x v="3"/>
  </r>
  <r>
    <x v="981"/>
    <s v="Brian"/>
    <n v="11"/>
    <n v="13"/>
    <n v="2023"/>
    <d v="2023-11-13T00:00:00"/>
    <x v="271"/>
    <d v="2024-01-12T00:00:00"/>
    <m/>
    <m/>
    <m/>
    <x v="29"/>
    <x v="0"/>
    <x v="0"/>
    <x v="378"/>
    <x v="4"/>
    <x v="1"/>
    <n v="1"/>
    <b v="1"/>
    <x v="606"/>
    <x v="110"/>
    <x v="5"/>
    <x v="3"/>
    <x v="5"/>
    <x v="85"/>
    <n v="3.6"/>
    <x v="1"/>
    <x v="0"/>
    <x v="906"/>
    <x v="3"/>
    <x v="0"/>
    <x v="3"/>
  </r>
  <r>
    <x v="982"/>
    <s v="Victor"/>
    <n v="10"/>
    <n v="27"/>
    <n v="2024"/>
    <d v="2024-10-27T00:00:00"/>
    <x v="394"/>
    <d v="2024-01-12T00:00:00"/>
    <m/>
    <m/>
    <m/>
    <x v="29"/>
    <x v="0"/>
    <x v="0"/>
    <x v="345"/>
    <x v="2"/>
    <x v="0"/>
    <n v="6"/>
    <b v="0"/>
    <x v="89"/>
    <x v="30"/>
    <x v="3"/>
    <x v="2"/>
    <x v="5"/>
    <x v="82"/>
    <n v="4"/>
    <x v="1"/>
    <x v="0"/>
    <x v="907"/>
    <x v="2"/>
    <x v="4"/>
    <x v="2"/>
  </r>
  <r>
    <x v="983"/>
    <s v="Tracey"/>
    <n v="10"/>
    <n v="22"/>
    <n v="2023"/>
    <d v="2023-10-22T00:00:00"/>
    <x v="396"/>
    <d v="2024-01-12T00:00:00"/>
    <m/>
    <m/>
    <m/>
    <x v="29"/>
    <x v="0"/>
    <x v="0"/>
    <x v="419"/>
    <x v="3"/>
    <x v="0"/>
    <n v="4"/>
    <b v="1"/>
    <x v="607"/>
    <x v="175"/>
    <x v="4"/>
    <x v="0"/>
    <x v="5"/>
    <x v="60"/>
    <n v="4.3"/>
    <x v="1"/>
    <x v="0"/>
    <x v="908"/>
    <x v="3"/>
    <x v="3"/>
    <x v="0"/>
  </r>
  <r>
    <x v="984"/>
    <s v="Shane"/>
    <d v="2024-11-11T00:00:00"/>
    <m/>
    <m/>
    <m/>
    <x v="532"/>
    <d v="2024-01-12T00:00:00"/>
    <m/>
    <m/>
    <m/>
    <x v="29"/>
    <x v="2"/>
    <x v="2"/>
    <x v="276"/>
    <x v="3"/>
    <x v="3"/>
    <n v="3"/>
    <b v="1"/>
    <x v="53"/>
    <x v="2"/>
    <x v="2"/>
    <x v="1"/>
    <x v="5"/>
    <x v="55"/>
    <n v="3.7"/>
    <x v="0"/>
    <x v="0"/>
    <x v="909"/>
    <x v="1"/>
    <x v="1"/>
    <x v="1"/>
  </r>
  <r>
    <x v="985"/>
    <s v="Kelly"/>
    <d v="2024-11-03T00:00:00"/>
    <m/>
    <m/>
    <m/>
    <x v="533"/>
    <d v="2024-01-12T00:00:00"/>
    <m/>
    <m/>
    <m/>
    <x v="29"/>
    <x v="2"/>
    <x v="2"/>
    <x v="116"/>
    <x v="0"/>
    <x v="4"/>
    <n v="2"/>
    <b v="0"/>
    <x v="419"/>
    <x v="68"/>
    <x v="4"/>
    <x v="0"/>
    <x v="3"/>
    <x v="72"/>
    <n v="4.9000000000000004"/>
    <x v="0"/>
    <x v="0"/>
    <x v="910"/>
    <x v="1"/>
    <x v="1"/>
    <x v="0"/>
  </r>
  <r>
    <x v="986"/>
    <s v="Stephen"/>
    <d v="2024-09-11T00:00:00"/>
    <m/>
    <m/>
    <m/>
    <x v="534"/>
    <d v="2024-01-12T00:00:00"/>
    <m/>
    <m/>
    <m/>
    <x v="29"/>
    <x v="1"/>
    <x v="1"/>
    <x v="113"/>
    <x v="0"/>
    <x v="2"/>
    <n v="1"/>
    <b v="1"/>
    <x v="438"/>
    <x v="123"/>
    <x v="2"/>
    <x v="0"/>
    <x v="3"/>
    <x v="41"/>
    <n v="3.5"/>
    <x v="1"/>
    <x v="0"/>
    <x v="911"/>
    <x v="1"/>
    <x v="3"/>
    <x v="3"/>
  </r>
  <r>
    <x v="987"/>
    <s v="Kristina"/>
    <d v="2024-07-10T00:00:00"/>
    <m/>
    <m/>
    <m/>
    <x v="535"/>
    <d v="2024-01-12T00:00:00"/>
    <m/>
    <m/>
    <m/>
    <x v="29"/>
    <x v="0"/>
    <x v="0"/>
    <x v="98"/>
    <x v="2"/>
    <x v="1"/>
    <n v="3"/>
    <b v="1"/>
    <x v="608"/>
    <x v="165"/>
    <x v="5"/>
    <x v="2"/>
    <x v="5"/>
    <x v="55"/>
    <n v="4.7"/>
    <x v="1"/>
    <x v="0"/>
    <x v="912"/>
    <x v="0"/>
    <x v="1"/>
    <x v="1"/>
  </r>
  <r>
    <x v="988"/>
    <s v="Bruce"/>
    <d v="2024-06-06T00:00:00"/>
    <m/>
    <m/>
    <m/>
    <x v="82"/>
    <d v="2024-01-12T00:00:00"/>
    <m/>
    <m/>
    <m/>
    <x v="29"/>
    <x v="2"/>
    <x v="2"/>
    <x v="420"/>
    <x v="4"/>
    <x v="1"/>
    <n v="1"/>
    <b v="1"/>
    <x v="332"/>
    <x v="196"/>
    <x v="5"/>
    <x v="1"/>
    <x v="2"/>
    <x v="27"/>
    <n v="4.5"/>
    <x v="0"/>
    <x v="0"/>
    <x v="913"/>
    <x v="1"/>
    <x v="4"/>
    <x v="1"/>
  </r>
  <r>
    <x v="989"/>
    <s v="Victor"/>
    <d v="2024-05-05T00:00:00"/>
    <m/>
    <m/>
    <m/>
    <x v="254"/>
    <d v="2024-01-12T00:00:00"/>
    <m/>
    <m/>
    <m/>
    <x v="29"/>
    <x v="2"/>
    <x v="2"/>
    <x v="415"/>
    <x v="5"/>
    <x v="3"/>
    <n v="6"/>
    <b v="1"/>
    <x v="281"/>
    <x v="110"/>
    <x v="2"/>
    <x v="3"/>
    <x v="5"/>
    <x v="67"/>
    <n v="3.1"/>
    <x v="0"/>
    <x v="0"/>
    <x v="914"/>
    <x v="2"/>
    <x v="2"/>
    <x v="2"/>
  </r>
  <r>
    <x v="990"/>
    <s v="Michael"/>
    <d v="2024-04-12T00:00:00"/>
    <m/>
    <m/>
    <m/>
    <x v="536"/>
    <d v="2024-01-12T00:00:00"/>
    <m/>
    <m/>
    <m/>
    <x v="29"/>
    <x v="0"/>
    <x v="0"/>
    <x v="143"/>
    <x v="1"/>
    <x v="3"/>
    <n v="3"/>
    <b v="1"/>
    <x v="609"/>
    <x v="53"/>
    <x v="2"/>
    <x v="1"/>
    <x v="2"/>
    <x v="35"/>
    <n v="3.7"/>
    <x v="1"/>
    <x v="0"/>
    <x v="915"/>
    <x v="0"/>
    <x v="3"/>
    <x v="2"/>
  </r>
  <r>
    <x v="991"/>
    <s v="Nathan"/>
    <d v="2024-01-10T00:00:00"/>
    <m/>
    <m/>
    <m/>
    <x v="512"/>
    <d v="2024-01-12T00:00:00"/>
    <m/>
    <m/>
    <m/>
    <x v="29"/>
    <x v="1"/>
    <x v="1"/>
    <x v="421"/>
    <x v="4"/>
    <x v="4"/>
    <n v="6"/>
    <b v="1"/>
    <x v="183"/>
    <x v="5"/>
    <x v="2"/>
    <x v="1"/>
    <x v="3"/>
    <x v="9"/>
    <n v="4"/>
    <x v="0"/>
    <x v="0"/>
    <x v="916"/>
    <x v="2"/>
    <x v="1"/>
    <x v="0"/>
  </r>
  <r>
    <x v="992"/>
    <s v="Courtney"/>
    <d v="2023-12-04T00:00:00"/>
    <m/>
    <m/>
    <m/>
    <x v="234"/>
    <d v="2024-01-12T00:00:00"/>
    <m/>
    <m/>
    <m/>
    <x v="29"/>
    <x v="0"/>
    <x v="0"/>
    <x v="422"/>
    <x v="3"/>
    <x v="4"/>
    <n v="6"/>
    <b v="1"/>
    <x v="610"/>
    <x v="36"/>
    <x v="2"/>
    <x v="1"/>
    <x v="5"/>
    <x v="21"/>
    <n v="4.3"/>
    <x v="1"/>
    <x v="0"/>
    <x v="917"/>
    <x v="2"/>
    <x v="1"/>
    <x v="1"/>
  </r>
  <r>
    <x v="993"/>
    <s v="Sue"/>
    <d v="2023-11-09T00:00:00"/>
    <m/>
    <m/>
    <m/>
    <x v="537"/>
    <d v="2024-01-12T00:00:00"/>
    <m/>
    <m/>
    <m/>
    <x v="29"/>
    <x v="1"/>
    <x v="1"/>
    <x v="213"/>
    <x v="5"/>
    <x v="4"/>
    <n v="4"/>
    <b v="1"/>
    <x v="21"/>
    <x v="78"/>
    <x v="3"/>
    <x v="1"/>
    <x v="0"/>
    <x v="24"/>
    <n v="3.3"/>
    <x v="1"/>
    <x v="0"/>
    <x v="918"/>
    <x v="4"/>
    <x v="2"/>
    <x v="2"/>
  </r>
  <r>
    <x v="994"/>
    <s v="Michael"/>
    <d v="2023-11-08T00:00:00"/>
    <m/>
    <m/>
    <m/>
    <x v="538"/>
    <d v="2024-01-12T00:00:00"/>
    <m/>
    <m/>
    <m/>
    <x v="29"/>
    <x v="0"/>
    <x v="0"/>
    <x v="423"/>
    <x v="0"/>
    <x v="2"/>
    <n v="4"/>
    <b v="0"/>
    <x v="111"/>
    <x v="107"/>
    <x v="6"/>
    <x v="3"/>
    <x v="1"/>
    <x v="88"/>
    <n v="4.0999999999999996"/>
    <x v="0"/>
    <x v="0"/>
    <x v="919"/>
    <x v="2"/>
    <x v="1"/>
    <x v="0"/>
  </r>
  <r>
    <x v="995"/>
    <s v="Daniel"/>
    <d v="2023-11-05T00:00:00"/>
    <m/>
    <m/>
    <m/>
    <x v="60"/>
    <d v="2024-01-12T00:00:00"/>
    <m/>
    <m/>
    <m/>
    <x v="29"/>
    <x v="2"/>
    <x v="2"/>
    <x v="64"/>
    <x v="6"/>
    <x v="3"/>
    <n v="6"/>
    <b v="1"/>
    <x v="611"/>
    <x v="130"/>
    <x v="1"/>
    <x v="1"/>
    <x v="4"/>
    <x v="87"/>
    <n v="3.1"/>
    <x v="1"/>
    <x v="0"/>
    <x v="91"/>
    <x v="4"/>
    <x v="3"/>
    <x v="3"/>
  </r>
  <r>
    <x v="996"/>
    <s v="Hector"/>
    <d v="2023-06-07T00:00:00"/>
    <m/>
    <m/>
    <m/>
    <x v="238"/>
    <d v="2024-01-12T00:00:00"/>
    <m/>
    <m/>
    <m/>
    <x v="29"/>
    <x v="1"/>
    <x v="1"/>
    <x v="249"/>
    <x v="6"/>
    <x v="1"/>
    <n v="5"/>
    <b v="0"/>
    <x v="612"/>
    <x v="3"/>
    <x v="2"/>
    <x v="3"/>
    <x v="1"/>
    <x v="63"/>
    <n v="3.9"/>
    <x v="1"/>
    <x v="0"/>
    <x v="920"/>
    <x v="0"/>
    <x v="0"/>
    <x v="2"/>
  </r>
  <r>
    <x v="997"/>
    <s v="Tina"/>
    <d v="2023-05-08T00:00:00"/>
    <m/>
    <m/>
    <m/>
    <x v="539"/>
    <d v="2024-01-12T00:00:00"/>
    <m/>
    <m/>
    <m/>
    <x v="29"/>
    <x v="2"/>
    <x v="2"/>
    <x v="173"/>
    <x v="2"/>
    <x v="1"/>
    <n v="2"/>
    <b v="0"/>
    <x v="613"/>
    <x v="111"/>
    <x v="4"/>
    <x v="2"/>
    <x v="0"/>
    <x v="59"/>
    <n v="5"/>
    <x v="1"/>
    <x v="0"/>
    <x v="921"/>
    <x v="1"/>
    <x v="2"/>
    <x v="2"/>
  </r>
  <r>
    <x v="998"/>
    <s v="Andrea"/>
    <d v="2023-04-10T00:00:00"/>
    <m/>
    <m/>
    <m/>
    <x v="442"/>
    <d v="2024-01-12T00:00:00"/>
    <m/>
    <m/>
    <m/>
    <x v="29"/>
    <x v="1"/>
    <x v="1"/>
    <x v="265"/>
    <x v="0"/>
    <x v="1"/>
    <n v="3"/>
    <b v="0"/>
    <x v="377"/>
    <x v="162"/>
    <x v="6"/>
    <x v="3"/>
    <x v="0"/>
    <x v="29"/>
    <n v="4.0999999999999996"/>
    <x v="0"/>
    <x v="0"/>
    <x v="922"/>
    <x v="4"/>
    <x v="0"/>
    <x v="0"/>
  </r>
  <r>
    <x v="999"/>
    <s v="Phillip"/>
    <d v="2023-04-04T00:00:00"/>
    <m/>
    <m/>
    <m/>
    <x v="148"/>
    <d v="2024-01-12T00:00:00"/>
    <m/>
    <m/>
    <m/>
    <x v="29"/>
    <x v="2"/>
    <x v="2"/>
    <x v="9"/>
    <x v="0"/>
    <x v="2"/>
    <n v="2"/>
    <b v="0"/>
    <x v="187"/>
    <x v="6"/>
    <x v="2"/>
    <x v="0"/>
    <x v="0"/>
    <x v="60"/>
    <n v="3.4"/>
    <x v="0"/>
    <x v="0"/>
    <x v="923"/>
    <x v="1"/>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9001E-CF11-4776-8A8F-F007091CFDBF}" name="PivotTable1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67:B75"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dataField="1" showAll="0"/>
    <pivotField showAll="0">
      <items count="4">
        <item x="0"/>
        <item x="2"/>
        <item x="1"/>
        <item t="default"/>
      </items>
    </pivotField>
    <pivotField showAll="0"/>
    <pivotField showAll="0"/>
    <pivotField showAll="0"/>
    <pivotField showAll="0"/>
    <pivotField showAll="0"/>
    <pivotField showAll="0"/>
    <pivotField showAll="0"/>
    <pivotField axis="axisRow" showAll="0" sortType="ascending">
      <items count="8">
        <item x="2"/>
        <item x="1"/>
        <item x="5"/>
        <item x="4"/>
        <item x="3"/>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x="1"/>
        <item x="2"/>
        <item x="3"/>
        <item h="1"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8">
    <i>
      <x v="4"/>
    </i>
    <i>
      <x v="1"/>
    </i>
    <i>
      <x/>
    </i>
    <i>
      <x v="3"/>
    </i>
    <i>
      <x v="2"/>
    </i>
    <i>
      <x v="5"/>
    </i>
    <i>
      <x v="6"/>
    </i>
    <i t="grand">
      <x/>
    </i>
  </rowItems>
  <colItems count="1">
    <i/>
  </colItems>
  <dataFields count="1">
    <dataField name="Sum of Monthly_Price" fld="12" baseField="0" baseItem="0" numFmtId="164"/>
  </dataFields>
  <formats count="1">
    <format dxfId="7">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5AE02C-D65F-4DCC-A798-D184FE5095B3}"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I10" firstHeaderRow="1" firstDataRow="2"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axis="axisCol" dataField="1"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axis="axisRow" showAll="0">
      <items count="6">
        <item x="1"/>
        <item x="3"/>
        <item x="4"/>
        <item x="0"/>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0"/>
  </rowFields>
  <rowItems count="6">
    <i>
      <x/>
    </i>
    <i>
      <x v="1"/>
    </i>
    <i>
      <x v="2"/>
    </i>
    <i>
      <x v="3"/>
    </i>
    <i>
      <x v="4"/>
    </i>
    <i t="grand">
      <x/>
    </i>
  </rowItems>
  <colFields count="1">
    <field x="15"/>
  </colFields>
  <colItems count="8">
    <i>
      <x/>
    </i>
    <i>
      <x v="1"/>
    </i>
    <i>
      <x v="2"/>
    </i>
    <i>
      <x v="3"/>
    </i>
    <i>
      <x v="4"/>
    </i>
    <i>
      <x v="5"/>
    </i>
    <i>
      <x v="6"/>
    </i>
    <i t="grand">
      <x/>
    </i>
  </colItems>
  <dataFields count="1">
    <dataField name="Count of Favorite_Genre" fld="15" subtotal="count" baseField="0" baseItem="0"/>
  </dataFields>
  <chartFormats count="24">
    <chartFormat chart="10" format="0" series="1">
      <pivotArea type="data" outline="0" fieldPosition="0">
        <references count="2">
          <reference field="4294967294" count="1" selected="0">
            <x v="0"/>
          </reference>
          <reference field="15" count="1" selected="0">
            <x v="0"/>
          </reference>
        </references>
      </pivotArea>
    </chartFormat>
    <chartFormat chart="10" format="1" series="1">
      <pivotArea type="data" outline="0" fieldPosition="0">
        <references count="2">
          <reference field="4294967294" count="1" selected="0">
            <x v="0"/>
          </reference>
          <reference field="15" count="1" selected="0">
            <x v="1"/>
          </reference>
        </references>
      </pivotArea>
    </chartFormat>
    <chartFormat chart="10" format="2" series="1">
      <pivotArea type="data" outline="0" fieldPosition="0">
        <references count="2">
          <reference field="4294967294" count="1" selected="0">
            <x v="0"/>
          </reference>
          <reference field="15" count="1" selected="0">
            <x v="2"/>
          </reference>
        </references>
      </pivotArea>
    </chartFormat>
    <chartFormat chart="10" format="3" series="1">
      <pivotArea type="data" outline="0" fieldPosition="0">
        <references count="2">
          <reference field="4294967294" count="1" selected="0">
            <x v="0"/>
          </reference>
          <reference field="15" count="1" selected="0">
            <x v="3"/>
          </reference>
        </references>
      </pivotArea>
    </chartFormat>
    <chartFormat chart="10" format="4" series="1">
      <pivotArea type="data" outline="0" fieldPosition="0">
        <references count="2">
          <reference field="4294967294" count="1" selected="0">
            <x v="0"/>
          </reference>
          <reference field="15" count="1" selected="0">
            <x v="4"/>
          </reference>
        </references>
      </pivotArea>
    </chartFormat>
    <chartFormat chart="10" format="5" series="1">
      <pivotArea type="data" outline="0" fieldPosition="0">
        <references count="2">
          <reference field="4294967294" count="1" selected="0">
            <x v="0"/>
          </reference>
          <reference field="15" count="1" selected="0">
            <x v="5"/>
          </reference>
        </references>
      </pivotArea>
    </chartFormat>
    <chartFormat chart="10" format="6" series="1">
      <pivotArea type="data" outline="0" fieldPosition="0">
        <references count="2">
          <reference field="4294967294" count="1" selected="0">
            <x v="0"/>
          </reference>
          <reference field="15" count="1" selected="0">
            <x v="6"/>
          </reference>
        </references>
      </pivotArea>
    </chartFormat>
    <chartFormat chart="10" format="7" series="1">
      <pivotArea type="data" outline="0" fieldPosition="0">
        <references count="3">
          <reference field="4294967294" count="1" selected="0">
            <x v="0"/>
          </reference>
          <reference field="15" count="1" selected="0">
            <x v="1"/>
          </reference>
          <reference field="30" count="1" selected="0">
            <x v="1"/>
          </reference>
        </references>
      </pivotArea>
    </chartFormat>
    <chartFormat chart="10" format="8" series="1">
      <pivotArea type="data" outline="0" fieldPosition="0">
        <references count="3">
          <reference field="4294967294" count="1" selected="0">
            <x v="0"/>
          </reference>
          <reference field="15" count="1" selected="0">
            <x v="1"/>
          </reference>
          <reference field="30" count="1" selected="0">
            <x v="2"/>
          </reference>
        </references>
      </pivotArea>
    </chartFormat>
    <chartFormat chart="10" format="9" series="1">
      <pivotArea type="data" outline="0" fieldPosition="0">
        <references count="3">
          <reference field="4294967294" count="1" selected="0">
            <x v="0"/>
          </reference>
          <reference field="15" count="1" selected="0">
            <x v="1"/>
          </reference>
          <reference field="30" count="1" selected="0">
            <x v="3"/>
          </reference>
        </references>
      </pivotArea>
    </chartFormat>
    <chartFormat chart="10" format="10" series="1">
      <pivotArea type="data" outline="0" fieldPosition="0">
        <references count="3">
          <reference field="4294967294" count="1" selected="0">
            <x v="0"/>
          </reference>
          <reference field="15" count="1" selected="0">
            <x v="1"/>
          </reference>
          <reference field="30" count="1" selected="0">
            <x v="4"/>
          </reference>
        </references>
      </pivotArea>
    </chartFormat>
    <chartFormat chart="10" format="11" series="1">
      <pivotArea type="data" outline="0" fieldPosition="0">
        <references count="2">
          <reference field="4294967294" count="1" selected="0">
            <x v="0"/>
          </reference>
          <reference field="30" count="1" selected="0">
            <x v="0"/>
          </reference>
        </references>
      </pivotArea>
    </chartFormat>
    <chartFormat chart="10" format="12" series="1">
      <pivotArea type="data" outline="0" fieldPosition="0">
        <references count="2">
          <reference field="4294967294" count="1" selected="0">
            <x v="0"/>
          </reference>
          <reference field="30" count="1" selected="0">
            <x v="1"/>
          </reference>
        </references>
      </pivotArea>
    </chartFormat>
    <chartFormat chart="10" format="13" series="1">
      <pivotArea type="data" outline="0" fieldPosition="0">
        <references count="2">
          <reference field="4294967294" count="1" selected="0">
            <x v="0"/>
          </reference>
          <reference field="30" count="1" selected="0">
            <x v="2"/>
          </reference>
        </references>
      </pivotArea>
    </chartFormat>
    <chartFormat chart="10" format="14" series="1">
      <pivotArea type="data" outline="0" fieldPosition="0">
        <references count="2">
          <reference field="4294967294" count="1" selected="0">
            <x v="0"/>
          </reference>
          <reference field="30" count="1" selected="0">
            <x v="3"/>
          </reference>
        </references>
      </pivotArea>
    </chartFormat>
    <chartFormat chart="10" format="15" series="1">
      <pivotArea type="data" outline="0" fieldPosition="0">
        <references count="2">
          <reference field="4294967294" count="1" selected="0">
            <x v="0"/>
          </reference>
          <reference field="30" count="1" selected="0">
            <x v="4"/>
          </reference>
        </references>
      </pivotArea>
    </chartFormat>
    <chartFormat chart="10" format="16">
      <pivotArea type="data" outline="0" fieldPosition="0">
        <references count="3">
          <reference field="4294967294" count="1" selected="0">
            <x v="0"/>
          </reference>
          <reference field="15" count="1" selected="0">
            <x v="0"/>
          </reference>
          <reference field="30" count="1" selected="0">
            <x v="4"/>
          </reference>
        </references>
      </pivotArea>
    </chartFormat>
    <chartFormat chart="23" format="24" series="1">
      <pivotArea type="data" outline="0" fieldPosition="0">
        <references count="2">
          <reference field="4294967294" count="1" selected="0">
            <x v="0"/>
          </reference>
          <reference field="15" count="1" selected="0">
            <x v="0"/>
          </reference>
        </references>
      </pivotArea>
    </chartFormat>
    <chartFormat chart="23" format="25" series="1">
      <pivotArea type="data" outline="0" fieldPosition="0">
        <references count="2">
          <reference field="4294967294" count="1" selected="0">
            <x v="0"/>
          </reference>
          <reference field="15" count="1" selected="0">
            <x v="1"/>
          </reference>
        </references>
      </pivotArea>
    </chartFormat>
    <chartFormat chart="23" format="26" series="1">
      <pivotArea type="data" outline="0" fieldPosition="0">
        <references count="2">
          <reference field="4294967294" count="1" selected="0">
            <x v="0"/>
          </reference>
          <reference field="15" count="1" selected="0">
            <x v="2"/>
          </reference>
        </references>
      </pivotArea>
    </chartFormat>
    <chartFormat chart="23" format="27" series="1">
      <pivotArea type="data" outline="0" fieldPosition="0">
        <references count="2">
          <reference field="4294967294" count="1" selected="0">
            <x v="0"/>
          </reference>
          <reference field="15" count="1" selected="0">
            <x v="3"/>
          </reference>
        </references>
      </pivotArea>
    </chartFormat>
    <chartFormat chart="23" format="28" series="1">
      <pivotArea type="data" outline="0" fieldPosition="0">
        <references count="2">
          <reference field="4294967294" count="1" selected="0">
            <x v="0"/>
          </reference>
          <reference field="15" count="1" selected="0">
            <x v="4"/>
          </reference>
        </references>
      </pivotArea>
    </chartFormat>
    <chartFormat chart="23" format="29" series="1">
      <pivotArea type="data" outline="0" fieldPosition="0">
        <references count="2">
          <reference field="4294967294" count="1" selected="0">
            <x v="0"/>
          </reference>
          <reference field="15" count="1" selected="0">
            <x v="5"/>
          </reference>
        </references>
      </pivotArea>
    </chartFormat>
    <chartFormat chart="23" format="30" series="1">
      <pivotArea type="data" outline="0" fieldPosition="0">
        <references count="2">
          <reference field="4294967294" count="1" selected="0">
            <x v="0"/>
          </reference>
          <reference field="1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21798D-4C33-4FC3-BD92-B559A88E5AAC}"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53:F60" firstHeaderRow="1" firstDataRow="2"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items count="6">
        <item x="2"/>
        <item x="0"/>
        <item x="3"/>
        <item x="4"/>
        <item x="1"/>
        <item t="default"/>
      </items>
    </pivotField>
    <pivotField axis="axisRow" showAll="0">
      <items count="6">
        <item x="1"/>
        <item x="3"/>
        <item x="4"/>
        <item x="0"/>
        <item x="2"/>
        <item t="default"/>
      </items>
    </pivotField>
    <pivotField axis="axisCol" dataField="1"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0"/>
  </rowFields>
  <rowItems count="6">
    <i>
      <x/>
    </i>
    <i>
      <x v="1"/>
    </i>
    <i>
      <x v="2"/>
    </i>
    <i>
      <x v="3"/>
    </i>
    <i>
      <x v="4"/>
    </i>
    <i t="grand">
      <x/>
    </i>
  </rowItems>
  <colFields count="1">
    <field x="31"/>
  </colFields>
  <colItems count="5">
    <i>
      <x/>
    </i>
    <i>
      <x v="1"/>
    </i>
    <i>
      <x v="2"/>
    </i>
    <i>
      <x v="3"/>
    </i>
    <i t="grand">
      <x/>
    </i>
  </colItems>
  <dataFields count="1">
    <dataField name="Count of Primary_Watch_Time" fld="31" subtotal="count" baseField="0" baseItem="0"/>
  </dataFields>
  <chartFormats count="17">
    <chartFormat chart="28" format="15" series="1">
      <pivotArea type="data" outline="0" fieldPosition="0">
        <references count="2">
          <reference field="4294967294" count="1" selected="0">
            <x v="0"/>
          </reference>
          <reference field="31" count="1" selected="0">
            <x v="0"/>
          </reference>
        </references>
      </pivotArea>
    </chartFormat>
    <chartFormat chart="28" format="16" series="1">
      <pivotArea type="data" outline="0" fieldPosition="0">
        <references count="2">
          <reference field="4294967294" count="1" selected="0">
            <x v="0"/>
          </reference>
          <reference field="31" count="1" selected="0">
            <x v="1"/>
          </reference>
        </references>
      </pivotArea>
    </chartFormat>
    <chartFormat chart="28" format="17" series="1">
      <pivotArea type="data" outline="0" fieldPosition="0">
        <references count="2">
          <reference field="4294967294" count="1" selected="0">
            <x v="0"/>
          </reference>
          <reference field="31" count="1" selected="0">
            <x v="2"/>
          </reference>
        </references>
      </pivotArea>
    </chartFormat>
    <chartFormat chart="28" format="18" series="1">
      <pivotArea type="data" outline="0" fieldPosition="0">
        <references count="2">
          <reference field="4294967294" count="1" selected="0">
            <x v="0"/>
          </reference>
          <reference field="31" count="1" selected="0">
            <x v="3"/>
          </reference>
        </references>
      </pivotArea>
    </chartFormat>
    <chartFormat chart="32" format="30" series="1">
      <pivotArea type="data" outline="0" fieldPosition="0">
        <references count="2">
          <reference field="4294967294" count="1" selected="0">
            <x v="0"/>
          </reference>
          <reference field="30" count="1" selected="0">
            <x v="0"/>
          </reference>
        </references>
      </pivotArea>
    </chartFormat>
    <chartFormat chart="32" format="31" series="1">
      <pivotArea type="data" outline="0" fieldPosition="0">
        <references count="2">
          <reference field="4294967294" count="1" selected="0">
            <x v="0"/>
          </reference>
          <reference field="30" count="1" selected="0">
            <x v="1"/>
          </reference>
        </references>
      </pivotArea>
    </chartFormat>
    <chartFormat chart="32" format="32" series="1">
      <pivotArea type="data" outline="0" fieldPosition="0">
        <references count="2">
          <reference field="4294967294" count="1" selected="0">
            <x v="0"/>
          </reference>
          <reference field="30" count="1" selected="0">
            <x v="2"/>
          </reference>
        </references>
      </pivotArea>
    </chartFormat>
    <chartFormat chart="32" format="33" series="1">
      <pivotArea type="data" outline="0" fieldPosition="0">
        <references count="2">
          <reference field="4294967294" count="1" selected="0">
            <x v="0"/>
          </reference>
          <reference field="30" count="1" selected="0">
            <x v="3"/>
          </reference>
        </references>
      </pivotArea>
    </chartFormat>
    <chartFormat chart="32" format="34" series="1">
      <pivotArea type="data" outline="0" fieldPosition="0">
        <references count="2">
          <reference field="4294967294" count="1" selected="0">
            <x v="0"/>
          </reference>
          <reference field="30" count="1" selected="0">
            <x v="4"/>
          </reference>
        </references>
      </pivotArea>
    </chartFormat>
    <chartFormat chart="32" format="35" series="1">
      <pivotArea type="data" outline="0" fieldPosition="0">
        <references count="2">
          <reference field="4294967294" count="1" selected="0">
            <x v="0"/>
          </reference>
          <reference field="31" count="1" selected="0">
            <x v="0"/>
          </reference>
        </references>
      </pivotArea>
    </chartFormat>
    <chartFormat chart="32" format="36" series="1">
      <pivotArea type="data" outline="0" fieldPosition="0">
        <references count="2">
          <reference field="4294967294" count="1" selected="0">
            <x v="0"/>
          </reference>
          <reference field="31" count="1" selected="0">
            <x v="1"/>
          </reference>
        </references>
      </pivotArea>
    </chartFormat>
    <chartFormat chart="32" format="37" series="1">
      <pivotArea type="data" outline="0" fieldPosition="0">
        <references count="2">
          <reference field="4294967294" count="1" selected="0">
            <x v="0"/>
          </reference>
          <reference field="31" count="1" selected="0">
            <x v="2"/>
          </reference>
        </references>
      </pivotArea>
    </chartFormat>
    <chartFormat chart="32" format="38" series="1">
      <pivotArea type="data" outline="0" fieldPosition="0">
        <references count="2">
          <reference field="4294967294" count="1" selected="0">
            <x v="0"/>
          </reference>
          <reference field="31" count="1" selected="0">
            <x v="3"/>
          </reference>
        </references>
      </pivotArea>
    </chartFormat>
    <chartFormat chart="39" format="43" series="1">
      <pivotArea type="data" outline="0" fieldPosition="0">
        <references count="2">
          <reference field="4294967294" count="1" selected="0">
            <x v="0"/>
          </reference>
          <reference field="31" count="1" selected="0">
            <x v="0"/>
          </reference>
        </references>
      </pivotArea>
    </chartFormat>
    <chartFormat chart="39" format="44" series="1">
      <pivotArea type="data" outline="0" fieldPosition="0">
        <references count="2">
          <reference field="4294967294" count="1" selected="0">
            <x v="0"/>
          </reference>
          <reference field="31" count="1" selected="0">
            <x v="1"/>
          </reference>
        </references>
      </pivotArea>
    </chartFormat>
    <chartFormat chart="39" format="45" series="1">
      <pivotArea type="data" outline="0" fieldPosition="0">
        <references count="2">
          <reference field="4294967294" count="1" selected="0">
            <x v="0"/>
          </reference>
          <reference field="31" count="1" selected="0">
            <x v="2"/>
          </reference>
        </references>
      </pivotArea>
    </chartFormat>
    <chartFormat chart="39" format="46" series="1">
      <pivotArea type="data" outline="0" fieldPosition="0">
        <references count="2">
          <reference field="4294967294" count="1" selected="0">
            <x v="0"/>
          </reference>
          <reference field="3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DA1D12-B0C5-4BF4-9225-3C98ED4D3318}"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45:B50"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items count="6">
        <item x="2"/>
        <item x="0"/>
        <item x="3"/>
        <item x="4"/>
        <item x="1"/>
        <item t="default"/>
      </items>
    </pivotField>
    <pivotField showAll="0">
      <items count="6">
        <item x="1"/>
        <item x="3"/>
        <item x="4"/>
        <item x="0"/>
        <item x="2"/>
        <item t="default"/>
      </items>
    </pivotField>
    <pivotField axis="axisRow" dataField="1" showAll="0">
      <items count="5">
        <item x="2"/>
        <item x="1"/>
        <item x="3"/>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1"/>
  </rowFields>
  <rowItems count="5">
    <i>
      <x/>
    </i>
    <i>
      <x v="1"/>
    </i>
    <i>
      <x v="2"/>
    </i>
    <i>
      <x v="3"/>
    </i>
    <i t="grand">
      <x/>
    </i>
  </rowItems>
  <colItems count="1">
    <i/>
  </colItems>
  <dataFields count="1">
    <dataField name="Count of Primary_Watch_Time" fld="31" subtotal="count" baseField="0" baseItem="0"/>
  </dataFields>
  <chartFormats count="15">
    <chartFormat chart="28" format="15" series="1">
      <pivotArea type="data" outline="0" fieldPosition="0">
        <references count="2">
          <reference field="4294967294" count="1" selected="0">
            <x v="0"/>
          </reference>
          <reference field="31" count="1" selected="0">
            <x v="1"/>
          </reference>
        </references>
      </pivotArea>
    </chartFormat>
    <chartFormat chart="28" format="16" series="1">
      <pivotArea type="data" outline="0" fieldPosition="0">
        <references count="2">
          <reference field="4294967294" count="1" selected="0">
            <x v="0"/>
          </reference>
          <reference field="31" count="1" selected="0">
            <x v="2"/>
          </reference>
        </references>
      </pivotArea>
    </chartFormat>
    <chartFormat chart="28" format="17" series="1">
      <pivotArea type="data" outline="0" fieldPosition="0">
        <references count="2">
          <reference field="4294967294" count="1" selected="0">
            <x v="0"/>
          </reference>
          <reference field="31" count="1" selected="0">
            <x v="3"/>
          </reference>
        </references>
      </pivotArea>
    </chartFormat>
    <chartFormat chart="28" format="18" series="1">
      <pivotArea type="data" outline="0" fieldPosition="0">
        <references count="2">
          <reference field="4294967294" count="1" selected="0">
            <x v="0"/>
          </reference>
          <reference field="31" count="1" selected="0">
            <x v="0"/>
          </reference>
        </references>
      </pivotArea>
    </chartFormat>
    <chartFormat chart="30" format="27" series="1">
      <pivotArea type="data" outline="0" fieldPosition="0">
        <references count="1">
          <reference field="4294967294" count="1" selected="0">
            <x v="0"/>
          </reference>
        </references>
      </pivotArea>
    </chartFormat>
    <chartFormat chart="32" format="28" series="1">
      <pivotArea type="data" outline="0" fieldPosition="0">
        <references count="1">
          <reference field="4294967294" count="1" selected="0">
            <x v="0"/>
          </reference>
        </references>
      </pivotArea>
    </chartFormat>
    <chartFormat chart="33" format="29" series="1">
      <pivotArea type="data" outline="0" fieldPosition="0">
        <references count="1">
          <reference field="4294967294" count="1" selected="0">
            <x v="0"/>
          </reference>
        </references>
      </pivotArea>
    </chartFormat>
    <chartFormat chart="30" format="28">
      <pivotArea type="data" outline="0" fieldPosition="0">
        <references count="2">
          <reference field="4294967294" count="1" selected="0">
            <x v="0"/>
          </reference>
          <reference field="31" count="1" selected="0">
            <x v="1"/>
          </reference>
        </references>
      </pivotArea>
    </chartFormat>
    <chartFormat chart="30" format="29">
      <pivotArea type="data" outline="0" fieldPosition="0">
        <references count="2">
          <reference field="4294967294" count="1" selected="0">
            <x v="0"/>
          </reference>
          <reference field="31" count="1" selected="0">
            <x v="2"/>
          </reference>
        </references>
      </pivotArea>
    </chartFormat>
    <chartFormat chart="30" format="30">
      <pivotArea type="data" outline="0" fieldPosition="0">
        <references count="2">
          <reference field="4294967294" count="1" selected="0">
            <x v="0"/>
          </reference>
          <reference field="31" count="1" selected="0">
            <x v="3"/>
          </reference>
        </references>
      </pivotArea>
    </chartFormat>
    <chartFormat chart="40" format="35" series="1">
      <pivotArea type="data" outline="0" fieldPosition="0">
        <references count="1">
          <reference field="4294967294" count="1" selected="0">
            <x v="0"/>
          </reference>
        </references>
      </pivotArea>
    </chartFormat>
    <chartFormat chart="40" format="36">
      <pivotArea type="data" outline="0" fieldPosition="0">
        <references count="2">
          <reference field="4294967294" count="1" selected="0">
            <x v="0"/>
          </reference>
          <reference field="31" count="1" selected="0">
            <x v="1"/>
          </reference>
        </references>
      </pivotArea>
    </chartFormat>
    <chartFormat chart="40" format="37">
      <pivotArea type="data" outline="0" fieldPosition="0">
        <references count="2">
          <reference field="4294967294" count="1" selected="0">
            <x v="0"/>
          </reference>
          <reference field="31" count="1" selected="0">
            <x v="2"/>
          </reference>
        </references>
      </pivotArea>
    </chartFormat>
    <chartFormat chart="40" format="38">
      <pivotArea type="data" outline="0" fieldPosition="0">
        <references count="2">
          <reference field="4294967294" count="1" selected="0">
            <x v="0"/>
          </reference>
          <reference field="31" count="1" selected="0">
            <x v="3"/>
          </reference>
        </references>
      </pivotArea>
    </chartFormat>
    <chartFormat chart="40" format="39">
      <pivotArea type="data" outline="0" fieldPosition="0">
        <references count="2">
          <reference field="4294967294" count="1" selected="0">
            <x v="0"/>
          </reference>
          <reference field="3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5D7FB3-2055-4648-997C-71D45CDC7504}"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2:B957" firstHeaderRow="1" firstDataRow="1" firstDataCol="1"/>
  <pivotFields count="37">
    <pivotField dataField="1"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items count="3">
        <item x="1"/>
        <item x="0"/>
        <item t="default"/>
      </items>
    </pivotField>
    <pivotField showAll="0">
      <items count="2">
        <item x="0"/>
        <item t="default"/>
      </items>
    </pivotField>
    <pivotField axis="axisRow" showAll="0">
      <items count="925">
        <item x="417"/>
        <item x="414"/>
        <item x="130"/>
        <item x="209"/>
        <item x="376"/>
        <item x="759"/>
        <item x="569"/>
        <item x="218"/>
        <item x="210"/>
        <item x="619"/>
        <item x="910"/>
        <item x="304"/>
        <item x="556"/>
        <item x="97"/>
        <item x="617"/>
        <item x="198"/>
        <item x="266"/>
        <item x="698"/>
        <item x="467"/>
        <item x="695"/>
        <item x="831"/>
        <item x="211"/>
        <item x="66"/>
        <item x="874"/>
        <item x="650"/>
        <item x="152"/>
        <item x="880"/>
        <item x="485"/>
        <item x="46"/>
        <item x="751"/>
        <item x="480"/>
        <item x="207"/>
        <item x="790"/>
        <item x="249"/>
        <item x="474"/>
        <item x="437"/>
        <item x="667"/>
        <item x="81"/>
        <item x="525"/>
        <item x="563"/>
        <item x="78"/>
        <item x="731"/>
        <item x="400"/>
        <item x="581"/>
        <item x="436"/>
        <item x="826"/>
        <item x="136"/>
        <item x="465"/>
        <item x="37"/>
        <item x="317"/>
        <item x="432"/>
        <item x="413"/>
        <item x="679"/>
        <item x="462"/>
        <item x="43"/>
        <item x="13"/>
        <item x="827"/>
        <item x="446"/>
        <item x="921"/>
        <item x="547"/>
        <item x="631"/>
        <item x="173"/>
        <item x="150"/>
        <item x="454"/>
        <item x="745"/>
        <item x="160"/>
        <item x="38"/>
        <item x="643"/>
        <item x="241"/>
        <item x="40"/>
        <item x="633"/>
        <item x="476"/>
        <item x="544"/>
        <item x="112"/>
        <item x="536"/>
        <item x="440"/>
        <item x="79"/>
        <item x="785"/>
        <item x="167"/>
        <item x="335"/>
        <item x="701"/>
        <item x="848"/>
        <item x="28"/>
        <item x="702"/>
        <item x="94"/>
        <item x="469"/>
        <item x="383"/>
        <item x="609"/>
        <item x="353"/>
        <item x="779"/>
        <item x="412"/>
        <item x="263"/>
        <item x="802"/>
        <item x="851"/>
        <item x="65"/>
        <item x="815"/>
        <item x="264"/>
        <item x="711"/>
        <item x="329"/>
        <item x="783"/>
        <item x="902"/>
        <item x="850"/>
        <item x="507"/>
        <item x="232"/>
        <item x="455"/>
        <item x="689"/>
        <item x="332"/>
        <item x="786"/>
        <item x="501"/>
        <item x="291"/>
        <item x="27"/>
        <item x="182"/>
        <item x="363"/>
        <item x="923"/>
        <item x="579"/>
        <item x="63"/>
        <item x="849"/>
        <item x="540"/>
        <item x="416"/>
        <item x="0"/>
        <item x="276"/>
        <item x="471"/>
        <item x="215"/>
        <item x="758"/>
        <item x="70"/>
        <item x="486"/>
        <item x="71"/>
        <item x="288"/>
        <item x="34"/>
        <item x="719"/>
        <item x="402"/>
        <item x="42"/>
        <item x="587"/>
        <item x="235"/>
        <item x="162"/>
        <item x="132"/>
        <item x="859"/>
        <item x="7"/>
        <item x="807"/>
        <item x="879"/>
        <item x="750"/>
        <item x="321"/>
        <item x="714"/>
        <item x="660"/>
        <item x="604"/>
        <item x="268"/>
        <item x="240"/>
        <item x="645"/>
        <item x="535"/>
        <item x="212"/>
        <item x="646"/>
        <item x="886"/>
        <item x="543"/>
        <item x="395"/>
        <item x="812"/>
        <item x="824"/>
        <item x="539"/>
        <item x="175"/>
        <item x="168"/>
        <item x="164"/>
        <item x="415"/>
        <item x="771"/>
        <item x="341"/>
        <item x="580"/>
        <item x="56"/>
        <item x="397"/>
        <item x="865"/>
        <item x="889"/>
        <item x="303"/>
        <item x="746"/>
        <item x="863"/>
        <item x="9"/>
        <item x="290"/>
        <item x="558"/>
        <item x="466"/>
        <item x="445"/>
        <item x="308"/>
        <item x="159"/>
        <item x="692"/>
        <item x="533"/>
        <item x="882"/>
        <item x="716"/>
        <item x="406"/>
        <item x="464"/>
        <item x="862"/>
        <item x="245"/>
        <item x="570"/>
        <item x="216"/>
        <item x="186"/>
        <item x="380"/>
        <item x="371"/>
        <item x="231"/>
        <item x="794"/>
        <item x="153"/>
        <item x="243"/>
        <item x="512"/>
        <item x="200"/>
        <item x="338"/>
        <item x="189"/>
        <item x="811"/>
        <item x="652"/>
        <item x="326"/>
        <item x="723"/>
        <item x="829"/>
        <item x="840"/>
        <item x="180"/>
        <item x="366"/>
        <item x="856"/>
        <item x="830"/>
        <item x="434"/>
        <item x="740"/>
        <item x="137"/>
        <item x="559"/>
        <item x="381"/>
        <item x="214"/>
        <item x="271"/>
        <item x="905"/>
        <item x="621"/>
        <item x="354"/>
        <item x="35"/>
        <item x="430"/>
        <item x="77"/>
        <item x="545"/>
        <item x="845"/>
        <item x="279"/>
        <item x="113"/>
        <item x="875"/>
        <item x="433"/>
        <item x="791"/>
        <item x="51"/>
        <item x="555"/>
        <item x="88"/>
        <item x="234"/>
        <item x="355"/>
        <item x="672"/>
        <item x="853"/>
        <item x="283"/>
        <item x="269"/>
        <item x="573"/>
        <item x="287"/>
        <item x="606"/>
        <item x="781"/>
        <item x="873"/>
        <item x="307"/>
        <item x="909"/>
        <item x="391"/>
        <item x="627"/>
        <item x="690"/>
        <item x="99"/>
        <item x="644"/>
        <item x="658"/>
        <item x="772"/>
        <item x="868"/>
        <item x="866"/>
        <item x="204"/>
        <item x="405"/>
        <item x="254"/>
        <item x="316"/>
        <item x="622"/>
        <item x="912"/>
        <item x="19"/>
        <item x="242"/>
        <item x="39"/>
        <item x="677"/>
        <item x="177"/>
        <item x="728"/>
        <item x="328"/>
        <item x="574"/>
        <item x="444"/>
        <item x="420"/>
        <item x="470"/>
        <item x="155"/>
        <item x="270"/>
        <item x="337"/>
        <item x="493"/>
        <item x="639"/>
        <item x="730"/>
        <item x="224"/>
        <item x="696"/>
        <item x="599"/>
        <item x="852"/>
        <item x="761"/>
        <item x="506"/>
        <item x="135"/>
        <item x="738"/>
        <item x="456"/>
        <item x="554"/>
        <item x="576"/>
        <item x="220"/>
        <item x="178"/>
        <item x="298"/>
        <item x="277"/>
        <item x="491"/>
        <item x="201"/>
        <item x="441"/>
        <item x="62"/>
        <item x="682"/>
        <item x="461"/>
        <item x="798"/>
        <item x="140"/>
        <item x="550"/>
        <item x="670"/>
        <item x="838"/>
        <item x="888"/>
        <item x="524"/>
        <item x="197"/>
        <item x="247"/>
        <item x="333"/>
        <item x="382"/>
        <item x="833"/>
        <item x="542"/>
        <item x="6"/>
        <item x="458"/>
        <item x="457"/>
        <item x="86"/>
        <item x="734"/>
        <item x="233"/>
        <item x="362"/>
        <item x="526"/>
        <item x="59"/>
        <item x="144"/>
        <item x="842"/>
        <item x="314"/>
        <item x="871"/>
        <item x="374"/>
        <item x="389"/>
        <item x="718"/>
        <item x="534"/>
        <item x="575"/>
        <item x="737"/>
        <item x="628"/>
        <item x="379"/>
        <item x="678"/>
        <item x="170"/>
        <item x="32"/>
        <item x="401"/>
        <item x="120"/>
        <item x="289"/>
        <item x="261"/>
        <item x="713"/>
        <item x="68"/>
        <item x="603"/>
        <item x="459"/>
        <item x="919"/>
        <item x="722"/>
        <item x="438"/>
        <item x="904"/>
        <item x="610"/>
        <item x="260"/>
        <item x="100"/>
        <item x="585"/>
        <item x="683"/>
        <item x="805"/>
        <item x="712"/>
        <item x="411"/>
        <item x="60"/>
        <item x="128"/>
        <item x="154"/>
        <item x="578"/>
        <item x="250"/>
        <item x="87"/>
        <item x="322"/>
        <item x="302"/>
        <item x="103"/>
        <item x="95"/>
        <item x="681"/>
        <item x="487"/>
        <item x="145"/>
        <item x="172"/>
        <item x="537"/>
        <item x="823"/>
        <item x="387"/>
        <item x="767"/>
        <item x="123"/>
        <item x="396"/>
        <item x="813"/>
        <item x="52"/>
        <item x="742"/>
        <item x="373"/>
        <item x="553"/>
        <item x="96"/>
        <item x="618"/>
        <item x="517"/>
        <item x="674"/>
        <item x="188"/>
        <item x="299"/>
        <item x="768"/>
        <item x="591"/>
        <item x="637"/>
        <item x="775"/>
        <item x="386"/>
        <item x="687"/>
        <item x="361"/>
        <item x="370"/>
        <item x="762"/>
        <item x="258"/>
        <item x="922"/>
        <item x="503"/>
        <item x="494"/>
        <item x="523"/>
        <item x="115"/>
        <item x="708"/>
        <item x="385"/>
        <item x="478"/>
        <item x="121"/>
        <item x="105"/>
        <item x="4"/>
        <item x="424"/>
        <item x="222"/>
        <item x="907"/>
        <item x="181"/>
        <item x="914"/>
        <item x="435"/>
        <item x="252"/>
        <item x="84"/>
        <item x="90"/>
        <item x="510"/>
        <item x="378"/>
        <item x="726"/>
        <item x="237"/>
        <item x="613"/>
        <item x="688"/>
        <item x="727"/>
        <item x="285"/>
        <item x="146"/>
        <item x="518"/>
        <item x="284"/>
        <item x="139"/>
        <item x="306"/>
        <item x="257"/>
        <item x="691"/>
        <item x="808"/>
        <item x="499"/>
        <item x="704"/>
        <item x="129"/>
        <item x="73"/>
        <item x="530"/>
        <item x="792"/>
        <item x="15"/>
        <item x="327"/>
        <item x="10"/>
        <item x="894"/>
        <item x="541"/>
        <item x="648"/>
        <item x="656"/>
        <item x="903"/>
        <item x="244"/>
        <item x="594"/>
        <item x="29"/>
        <item x="495"/>
        <item x="780"/>
        <item x="148"/>
        <item x="360"/>
        <item x="583"/>
        <item x="839"/>
        <item x="133"/>
        <item x="915"/>
        <item x="869"/>
        <item x="151"/>
        <item x="388"/>
        <item x="228"/>
        <item x="571"/>
        <item x="901"/>
        <item x="748"/>
        <item x="286"/>
        <item x="259"/>
        <item x="607"/>
        <item x="275"/>
        <item x="715"/>
        <item x="33"/>
        <item x="217"/>
        <item x="562"/>
        <item x="765"/>
        <item x="312"/>
        <item x="422"/>
        <item x="117"/>
        <item x="23"/>
        <item x="203"/>
        <item x="72"/>
        <item x="787"/>
        <item x="819"/>
        <item x="399"/>
        <item x="577"/>
        <item x="676"/>
        <item x="20"/>
        <item x="567"/>
        <item x="229"/>
        <item x="804"/>
        <item x="735"/>
        <item x="418"/>
        <item x="500"/>
        <item x="799"/>
        <item x="511"/>
        <item x="161"/>
        <item x="111"/>
        <item x="80"/>
        <item x="640"/>
        <item x="584"/>
        <item x="11"/>
        <item x="8"/>
        <item x="69"/>
        <item x="447"/>
        <item x="54"/>
        <item x="323"/>
        <item x="356"/>
        <item x="89"/>
        <item x="651"/>
        <item x="21"/>
        <item x="347"/>
        <item x="528"/>
        <item x="426"/>
        <item x="916"/>
        <item x="636"/>
        <item x="661"/>
        <item x="297"/>
        <item x="482"/>
        <item x="693"/>
        <item x="625"/>
        <item x="776"/>
        <item x="668"/>
        <item x="192"/>
        <item x="671"/>
        <item x="739"/>
        <item x="83"/>
        <item x="451"/>
        <item x="17"/>
        <item x="3"/>
        <item x="675"/>
        <item x="318"/>
        <item x="857"/>
        <item x="896"/>
        <item x="319"/>
        <item x="593"/>
        <item x="394"/>
        <item x="147"/>
        <item x="369"/>
        <item x="800"/>
        <item x="408"/>
        <item x="398"/>
        <item x="841"/>
        <item x="57"/>
        <item x="878"/>
        <item x="393"/>
        <item x="239"/>
        <item x="141"/>
        <item x="351"/>
        <item x="565"/>
        <item x="509"/>
        <item x="179"/>
        <item x="468"/>
        <item x="531"/>
        <item x="477"/>
        <item x="582"/>
        <item x="729"/>
        <item x="479"/>
        <item x="744"/>
        <item x="273"/>
        <item x="367"/>
        <item x="626"/>
        <item x="442"/>
        <item x="883"/>
        <item x="280"/>
        <item x="238"/>
        <item x="835"/>
        <item x="311"/>
        <item x="828"/>
        <item x="890"/>
        <item x="717"/>
        <item x="721"/>
        <item x="102"/>
        <item x="665"/>
        <item x="552"/>
        <item x="30"/>
        <item x="560"/>
        <item x="108"/>
        <item x="310"/>
        <item x="589"/>
        <item x="551"/>
        <item x="158"/>
        <item x="368"/>
        <item x="166"/>
        <item x="747"/>
        <item x="647"/>
        <item x="488"/>
        <item x="864"/>
        <item x="305"/>
        <item x="448"/>
        <item x="142"/>
        <item x="659"/>
        <item x="165"/>
        <item x="48"/>
        <item x="897"/>
        <item x="345"/>
        <item x="194"/>
        <item x="764"/>
        <item x="595"/>
        <item x="597"/>
        <item x="320"/>
        <item x="757"/>
        <item x="109"/>
        <item x="421"/>
        <item x="294"/>
        <item x="213"/>
        <item x="357"/>
        <item x="176"/>
        <item x="684"/>
        <item x="127"/>
        <item x="673"/>
        <item x="348"/>
        <item x="844"/>
        <item x="489"/>
        <item x="638"/>
        <item x="918"/>
        <item x="324"/>
        <item x="504"/>
        <item x="18"/>
        <item x="300"/>
        <item x="680"/>
        <item x="900"/>
        <item x="632"/>
        <item x="202"/>
        <item x="118"/>
        <item x="82"/>
        <item x="532"/>
        <item x="611"/>
        <item x="843"/>
        <item x="586"/>
        <item x="91"/>
        <item x="795"/>
        <item x="769"/>
        <item x="16"/>
        <item x="126"/>
        <item x="892"/>
        <item x="803"/>
        <item x="75"/>
        <item x="706"/>
        <item x="138"/>
        <item x="774"/>
        <item x="867"/>
        <item x="149"/>
        <item x="770"/>
        <item x="183"/>
        <item x="736"/>
        <item x="22"/>
        <item x="860"/>
        <item x="36"/>
        <item x="596"/>
        <item x="116"/>
        <item x="664"/>
        <item x="605"/>
        <item x="870"/>
        <item x="906"/>
        <item x="55"/>
        <item x="602"/>
        <item x="847"/>
        <item x="814"/>
        <item x="58"/>
        <item x="755"/>
        <item x="754"/>
        <item x="508"/>
        <item x="248"/>
        <item x="766"/>
        <item x="427"/>
        <item x="193"/>
        <item x="884"/>
        <item x="187"/>
        <item x="877"/>
        <item x="743"/>
        <item x="384"/>
        <item x="820"/>
        <item x="502"/>
        <item x="225"/>
        <item x="782"/>
        <item x="548"/>
        <item x="106"/>
        <item x="908"/>
        <item x="171"/>
        <item x="655"/>
        <item x="498"/>
        <item x="372"/>
        <item x="614"/>
        <item x="797"/>
        <item x="61"/>
        <item x="199"/>
        <item x="654"/>
        <item x="296"/>
        <item x="855"/>
        <item x="810"/>
        <item x="267"/>
        <item x="724"/>
        <item x="352"/>
        <item x="226"/>
        <item x="497"/>
        <item x="763"/>
        <item x="282"/>
        <item x="101"/>
        <item x="623"/>
        <item x="630"/>
        <item x="25"/>
        <item x="85"/>
        <item x="642"/>
        <item x="64"/>
        <item x="124"/>
        <item x="330"/>
        <item x="601"/>
        <item x="92"/>
        <item x="834"/>
        <item x="343"/>
        <item x="911"/>
        <item x="221"/>
        <item x="825"/>
        <item x="450"/>
        <item x="624"/>
        <item x="208"/>
        <item x="657"/>
        <item x="881"/>
        <item x="24"/>
        <item x="50"/>
        <item x="350"/>
        <item x="255"/>
        <item x="443"/>
        <item x="685"/>
        <item x="472"/>
        <item x="522"/>
        <item x="836"/>
        <item x="694"/>
        <item x="710"/>
        <item x="858"/>
        <item x="703"/>
        <item x="431"/>
        <item x="169"/>
        <item x="196"/>
        <item x="336"/>
        <item x="272"/>
        <item x="788"/>
        <item x="662"/>
        <item x="592"/>
        <item x="514"/>
        <item x="409"/>
        <item x="460"/>
        <item x="697"/>
        <item x="557"/>
        <item x="293"/>
        <item x="872"/>
        <item x="428"/>
        <item x="793"/>
        <item x="281"/>
        <item x="777"/>
        <item x="760"/>
        <item x="616"/>
        <item x="339"/>
        <item x="104"/>
        <item x="505"/>
        <item x="686"/>
        <item x="274"/>
        <item x="125"/>
        <item x="749"/>
        <item x="756"/>
        <item x="753"/>
        <item x="620"/>
        <item x="796"/>
        <item x="663"/>
        <item x="392"/>
        <item x="588"/>
        <item x="789"/>
        <item x="801"/>
        <item x="608"/>
        <item x="262"/>
        <item x="134"/>
        <item x="251"/>
        <item x="429"/>
        <item x="47"/>
        <item x="893"/>
        <item x="666"/>
        <item x="206"/>
        <item x="309"/>
        <item x="876"/>
        <item x="453"/>
        <item x="256"/>
        <item x="885"/>
        <item x="423"/>
        <item x="561"/>
        <item x="219"/>
        <item x="521"/>
        <item x="313"/>
        <item x="246"/>
        <item x="473"/>
        <item x="572"/>
        <item x="340"/>
        <item x="546"/>
        <item x="49"/>
        <item x="463"/>
        <item x="821"/>
        <item x="93"/>
        <item x="119"/>
        <item x="67"/>
        <item x="846"/>
        <item x="365"/>
        <item x="315"/>
        <item x="699"/>
        <item x="110"/>
        <item x="185"/>
        <item x="891"/>
        <item x="410"/>
        <item x="895"/>
        <item x="837"/>
        <item x="752"/>
        <item x="520"/>
        <item x="817"/>
        <item x="481"/>
        <item x="484"/>
        <item x="359"/>
        <item x="600"/>
        <item x="342"/>
        <item x="403"/>
        <item x="334"/>
        <item x="174"/>
        <item x="157"/>
        <item x="407"/>
        <item x="741"/>
        <item x="195"/>
        <item x="669"/>
        <item x="899"/>
        <item x="184"/>
        <item x="564"/>
        <item x="566"/>
        <item x="404"/>
        <item x="358"/>
        <item x="349"/>
        <item x="390"/>
        <item x="2"/>
        <item x="236"/>
        <item x="45"/>
        <item x="725"/>
        <item x="653"/>
        <item x="227"/>
        <item x="732"/>
        <item x="635"/>
        <item x="887"/>
        <item x="516"/>
        <item x="483"/>
        <item x="425"/>
        <item x="114"/>
        <item x="5"/>
        <item x="784"/>
        <item x="301"/>
        <item x="74"/>
        <item x="107"/>
        <item x="53"/>
        <item x="612"/>
        <item x="529"/>
        <item x="519"/>
        <item x="143"/>
        <item x="822"/>
        <item x="709"/>
        <item x="649"/>
        <item x="98"/>
        <item x="331"/>
        <item x="720"/>
        <item x="590"/>
        <item x="449"/>
        <item x="700"/>
        <item x="898"/>
        <item x="14"/>
        <item x="634"/>
        <item x="513"/>
        <item x="292"/>
        <item x="816"/>
        <item x="205"/>
        <item x="191"/>
        <item x="806"/>
        <item x="230"/>
        <item x="705"/>
        <item x="12"/>
        <item x="344"/>
        <item x="1"/>
        <item x="223"/>
        <item x="733"/>
        <item x="190"/>
        <item x="707"/>
        <item x="76"/>
        <item x="377"/>
        <item x="538"/>
        <item x="818"/>
        <item x="265"/>
        <item x="325"/>
        <item x="44"/>
        <item x="41"/>
        <item x="475"/>
        <item x="778"/>
        <item x="917"/>
        <item x="568"/>
        <item x="861"/>
        <item x="253"/>
        <item x="375"/>
        <item x="26"/>
        <item x="527"/>
        <item x="496"/>
        <item x="598"/>
        <item x="854"/>
        <item x="490"/>
        <item x="832"/>
        <item x="641"/>
        <item x="809"/>
        <item x="295"/>
        <item x="515"/>
        <item x="163"/>
        <item x="31"/>
        <item x="364"/>
        <item x="492"/>
        <item x="419"/>
        <item x="913"/>
        <item x="920"/>
        <item x="156"/>
        <item x="773"/>
        <item x="278"/>
        <item x="615"/>
        <item x="549"/>
        <item x="122"/>
        <item x="452"/>
        <item x="346"/>
        <item x="131"/>
        <item x="629"/>
        <item x="439"/>
        <item t="default"/>
      </items>
    </pivotField>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8"/>
  </rowFields>
  <rowItems count="9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t="grand">
      <x/>
    </i>
  </rowItems>
  <colItems count="1">
    <i/>
  </colItems>
  <dataFields count="1">
    <dataField name="Count of User_ID" fld="0" subtotal="count" baseField="2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FDD288-F600-4138-A284-9AC7148F4560}" name="PivotTable1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24:B27"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axis="axisRow" dataField="1" showAll="0">
      <items count="3">
        <item x="1"/>
        <item x="0"/>
        <item t="default"/>
      </items>
    </pivotField>
    <pivotField showAll="0">
      <items count="2">
        <item x="0"/>
        <item t="default"/>
      </items>
    </pivotField>
    <pivotField showAll="0"/>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3">
    <i>
      <x/>
    </i>
    <i>
      <x v="1"/>
    </i>
    <i t="grand">
      <x/>
    </i>
  </rowItems>
  <colItems count="1">
    <i/>
  </colItems>
  <dataFields count="1">
    <dataField name="Count of Has_Downloaded_Content" fld="26" subtotal="count" baseField="0" baseItem="0"/>
  </dataFields>
  <chartFormats count="6">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26" count="1" selected="0">
            <x v="0"/>
          </reference>
        </references>
      </pivotArea>
    </chartFormat>
    <chartFormat chart="37" format="2">
      <pivotArea type="data" outline="0" fieldPosition="0">
        <references count="2">
          <reference field="4294967294" count="1" selected="0">
            <x v="0"/>
          </reference>
          <reference field="26" count="1" selected="0">
            <x v="1"/>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26" count="1" selected="0">
            <x v="0"/>
          </reference>
        </references>
      </pivotArea>
    </chartFormat>
    <chartFormat chart="42" format="8">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CE4DFAE-FCC5-4DCE-9F2A-490C0219DD08}" name="PivotTable1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2:B4"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axis="axisRow" dataField="1" showAll="0">
      <items count="2">
        <item x="0"/>
        <item t="default"/>
      </items>
    </pivotField>
    <pivotField showAll="0"/>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2">
    <i>
      <x/>
    </i>
    <i t="grand">
      <x/>
    </i>
  </rowItems>
  <colItems count="1">
    <i/>
  </colItems>
  <dataFields count="1">
    <dataField name="Count of Membership_Status" fld="27" subtotal="count" baseField="0" baseItem="0"/>
  </dataFields>
  <chartFormats count="4">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27"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2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87FD1E-B70A-47FD-BC8B-F81409428EDC}" name="PivotTable2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A40:C47" firstHeaderRow="0"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1"/>
        <item x="2"/>
        <item x="0"/>
        <item t="default"/>
      </items>
    </pivotField>
    <pivotField dataField="1"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items count="5">
        <item x="1"/>
        <item x="3"/>
        <item x="0"/>
        <item x="2"/>
        <item t="default"/>
      </items>
    </pivotField>
    <pivotField axis="axisRow" dataField="1" showAll="0" sortType="ascending">
      <items count="7">
        <item x="4"/>
        <item x="2"/>
        <item x="0"/>
        <item x="3"/>
        <item x="1"/>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items count="2">
        <item x="0"/>
        <item t="default"/>
      </items>
    </pivotField>
    <pivotField showAll="0"/>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3"/>
  </rowFields>
  <rowItems count="7">
    <i>
      <x v="4"/>
    </i>
    <i>
      <x v="2"/>
    </i>
    <i>
      <x/>
    </i>
    <i>
      <x v="3"/>
    </i>
    <i>
      <x v="5"/>
    </i>
    <i>
      <x v="1"/>
    </i>
    <i t="grand">
      <x/>
    </i>
  </rowItems>
  <colFields count="1">
    <field x="-2"/>
  </colFields>
  <colItems count="2">
    <i>
      <x/>
    </i>
    <i i="1">
      <x v="1"/>
    </i>
  </colItems>
  <dataFields count="2">
    <dataField name="Average of Watch_Hours" fld="14" subtotal="average" baseField="23" baseItem="0"/>
    <dataField name="Count of Language_Preference" fld="23" subtotal="count" baseField="0" baseItem="0"/>
  </dataFields>
  <formats count="1">
    <format dxfId="8">
      <pivotArea collapsedLevelsAreSubtotals="1" fieldPosition="0">
        <references count="2">
          <reference field="4294967294" count="1" selected="0">
            <x v="0"/>
          </reference>
          <reference field="23" count="0"/>
        </references>
      </pivotArea>
    </format>
  </formats>
  <chartFormats count="15">
    <chartFormat chart="48" format="1"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23" count="1" selected="0">
            <x v="4"/>
          </reference>
        </references>
      </pivotArea>
    </chartFormat>
    <chartFormat chart="56" format="5">
      <pivotArea type="data" outline="0" fieldPosition="0">
        <references count="2">
          <reference field="4294967294" count="1" selected="0">
            <x v="0"/>
          </reference>
          <reference field="23" count="1" selected="0">
            <x v="2"/>
          </reference>
        </references>
      </pivotArea>
    </chartFormat>
    <chartFormat chart="56" format="6">
      <pivotArea type="data" outline="0" fieldPosition="0">
        <references count="2">
          <reference field="4294967294" count="1" selected="0">
            <x v="0"/>
          </reference>
          <reference field="23" count="1" selected="0">
            <x v="0"/>
          </reference>
        </references>
      </pivotArea>
    </chartFormat>
    <chartFormat chart="56" format="7">
      <pivotArea type="data" outline="0" fieldPosition="0">
        <references count="2">
          <reference field="4294967294" count="1" selected="0">
            <x v="0"/>
          </reference>
          <reference field="23" count="1" selected="0">
            <x v="3"/>
          </reference>
        </references>
      </pivotArea>
    </chartFormat>
    <chartFormat chart="56" format="8">
      <pivotArea type="data" outline="0" fieldPosition="0">
        <references count="2">
          <reference field="4294967294" count="1" selected="0">
            <x v="0"/>
          </reference>
          <reference field="23" count="1" selected="0">
            <x v="5"/>
          </reference>
        </references>
      </pivotArea>
    </chartFormat>
    <chartFormat chart="56" format="9">
      <pivotArea type="data" outline="0" fieldPosition="0">
        <references count="2">
          <reference field="4294967294" count="1" selected="0">
            <x v="0"/>
          </reference>
          <reference field="23" count="1" selected="0">
            <x v="1"/>
          </reference>
        </references>
      </pivotArea>
    </chartFormat>
    <chartFormat chart="66" format="4" series="1">
      <pivotArea type="data" outline="0" fieldPosition="0">
        <references count="1">
          <reference field="4294967294" count="1" selected="0">
            <x v="0"/>
          </reference>
        </references>
      </pivotArea>
    </chartFormat>
    <chartFormat chart="66" format="5" series="1">
      <pivotArea type="data" outline="0" fieldPosition="0">
        <references count="1">
          <reference field="4294967294" count="1" selected="0">
            <x v="1"/>
          </reference>
        </references>
      </pivotArea>
    </chartFormat>
    <chartFormat chart="48" format="3" series="1">
      <pivotArea type="data" outline="0" fieldPosition="0">
        <references count="1">
          <reference field="4294967294" count="1" selected="0">
            <x v="1"/>
          </reference>
        </references>
      </pivotArea>
    </chartFormat>
    <chartFormat chart="5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36BE7A-297C-444C-A90C-6FCD60409D9B}" name="PivotTable2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22:B30"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1"/>
        <item x="2"/>
        <item x="0"/>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axis="axisRow" dataField="1" showAll="0" sortType="ascending">
      <items count="8">
        <item x="2"/>
        <item x="1"/>
        <item x="5"/>
        <item x="4"/>
        <item x="3"/>
        <item x="6"/>
        <item x="0"/>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showAll="0"/>
    <pivotField showAll="0">
      <items count="3">
        <item x="1"/>
        <item x="0"/>
        <item t="default"/>
      </items>
    </pivotField>
    <pivotField showAll="0">
      <items count="2">
        <item x="0"/>
        <item t="default"/>
      </items>
    </pivotField>
    <pivotField showAll="0"/>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8">
    <i>
      <x v="4"/>
    </i>
    <i>
      <x v="1"/>
    </i>
    <i>
      <x/>
    </i>
    <i>
      <x v="3"/>
    </i>
    <i>
      <x v="5"/>
    </i>
    <i>
      <x v="2"/>
    </i>
    <i>
      <x v="6"/>
    </i>
    <i t="grand">
      <x/>
    </i>
  </rowItems>
  <colItems count="1">
    <i/>
  </colItems>
  <dataFields count="1">
    <dataField name="Count of Country" fld="21" subtotal="count" baseField="0" baseItem="0"/>
  </dataFields>
  <chartFormats count="9">
    <chartFormat chart="43" format="18" series="1">
      <pivotArea type="data" outline="0" fieldPosition="0">
        <references count="1">
          <reference field="4294967294" count="1" selected="0">
            <x v="0"/>
          </reference>
        </references>
      </pivotArea>
    </chartFormat>
    <chartFormat chart="50" format="20" series="1">
      <pivotArea type="data" outline="0" fieldPosition="0">
        <references count="1">
          <reference field="4294967294" count="1" selected="0">
            <x v="0"/>
          </reference>
        </references>
      </pivotArea>
    </chartFormat>
    <chartFormat chart="50" format="21">
      <pivotArea type="data" outline="0" fieldPosition="0">
        <references count="2">
          <reference field="4294967294" count="1" selected="0">
            <x v="0"/>
          </reference>
          <reference field="21" count="1" selected="0">
            <x v="4"/>
          </reference>
        </references>
      </pivotArea>
    </chartFormat>
    <chartFormat chart="50" format="22">
      <pivotArea type="data" outline="0" fieldPosition="0">
        <references count="2">
          <reference field="4294967294" count="1" selected="0">
            <x v="0"/>
          </reference>
          <reference field="21" count="1" selected="0">
            <x v="1"/>
          </reference>
        </references>
      </pivotArea>
    </chartFormat>
    <chartFormat chart="50" format="23">
      <pivotArea type="data" outline="0" fieldPosition="0">
        <references count="2">
          <reference field="4294967294" count="1" selected="0">
            <x v="0"/>
          </reference>
          <reference field="21" count="1" selected="0">
            <x v="0"/>
          </reference>
        </references>
      </pivotArea>
    </chartFormat>
    <chartFormat chart="50" format="24">
      <pivotArea type="data" outline="0" fieldPosition="0">
        <references count="2">
          <reference field="4294967294" count="1" selected="0">
            <x v="0"/>
          </reference>
          <reference field="21" count="1" selected="0">
            <x v="3"/>
          </reference>
        </references>
      </pivotArea>
    </chartFormat>
    <chartFormat chart="50" format="25">
      <pivotArea type="data" outline="0" fieldPosition="0">
        <references count="2">
          <reference field="4294967294" count="1" selected="0">
            <x v="0"/>
          </reference>
          <reference field="21" count="1" selected="0">
            <x v="5"/>
          </reference>
        </references>
      </pivotArea>
    </chartFormat>
    <chartFormat chart="50" format="26">
      <pivotArea type="data" outline="0" fieldPosition="0">
        <references count="2">
          <reference field="4294967294" count="1" selected="0">
            <x v="0"/>
          </reference>
          <reference field="21" count="1" selected="0">
            <x v="2"/>
          </reference>
        </references>
      </pivotArea>
    </chartFormat>
    <chartFormat chart="50" format="27">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1618136-BC97-481A-BDBB-9780D4A08ADC}" name="PivotTable2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2:F11" firstHeaderRow="1" firstDataRow="2"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axis="axisRow" showAll="0">
      <items count="8">
        <item x="2"/>
        <item x="1"/>
        <item x="5"/>
        <item x="4"/>
        <item x="3"/>
        <item x="6"/>
        <item x="0"/>
        <item t="default"/>
      </items>
    </pivotField>
    <pivotField axis="axisCol" dataField="1" showAll="0">
      <items count="5">
        <item x="1"/>
        <item x="3"/>
        <item x="0"/>
        <item x="2"/>
        <item t="default"/>
      </items>
    </pivotField>
    <pivotField showAll="0"/>
    <pivotField showAll="0"/>
    <pivotField showAll="0"/>
    <pivotField showAll="0">
      <items count="3">
        <item x="1"/>
        <item x="0"/>
        <item t="default"/>
      </items>
    </pivotField>
    <pivotField showAll="0">
      <items count="2">
        <item x="0"/>
        <item t="default"/>
      </items>
    </pivotField>
    <pivotField showAll="0"/>
    <pivotField showAll="0">
      <items count="6">
        <item x="2"/>
        <item x="0"/>
        <item x="3"/>
        <item x="4"/>
        <item x="1"/>
        <item t="default"/>
      </items>
    </pivotField>
    <pivotField showAll="0">
      <items count="6">
        <item x="1"/>
        <item x="3"/>
        <item x="4"/>
        <item x="0"/>
        <item x="2"/>
        <item t="default"/>
      </items>
    </pivotField>
    <pivotField showAll="0">
      <items count="5">
        <item x="1"/>
        <item x="3"/>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8">
    <i>
      <x/>
    </i>
    <i>
      <x v="1"/>
    </i>
    <i>
      <x v="2"/>
    </i>
    <i>
      <x v="3"/>
    </i>
    <i>
      <x v="4"/>
    </i>
    <i>
      <x v="5"/>
    </i>
    <i>
      <x v="6"/>
    </i>
    <i t="grand">
      <x/>
    </i>
  </rowItems>
  <colFields count="1">
    <field x="22"/>
  </colFields>
  <colItems count="5">
    <i>
      <x/>
    </i>
    <i>
      <x v="1"/>
    </i>
    <i>
      <x v="2"/>
    </i>
    <i>
      <x v="3"/>
    </i>
    <i t="grand">
      <x/>
    </i>
  </colItems>
  <dataFields count="1">
    <dataField name="Count of Payment_Method" fld="22" subtotal="count" baseField="0" baseItem="0"/>
  </dataFields>
  <chartFormats count="8">
    <chartFormat chart="39" format="0" series="1">
      <pivotArea type="data" outline="0" fieldPosition="0">
        <references count="2">
          <reference field="4294967294" count="1" selected="0">
            <x v="0"/>
          </reference>
          <reference field="22" count="1" selected="0">
            <x v="0"/>
          </reference>
        </references>
      </pivotArea>
    </chartFormat>
    <chartFormat chart="39" format="1" series="1">
      <pivotArea type="data" outline="0" fieldPosition="0">
        <references count="2">
          <reference field="4294967294" count="1" selected="0">
            <x v="0"/>
          </reference>
          <reference field="22" count="1" selected="0">
            <x v="1"/>
          </reference>
        </references>
      </pivotArea>
    </chartFormat>
    <chartFormat chart="39" format="2" series="1">
      <pivotArea type="data" outline="0" fieldPosition="0">
        <references count="2">
          <reference field="4294967294" count="1" selected="0">
            <x v="0"/>
          </reference>
          <reference field="22" count="1" selected="0">
            <x v="2"/>
          </reference>
        </references>
      </pivotArea>
    </chartFormat>
    <chartFormat chart="39" format="3" series="1">
      <pivotArea type="data" outline="0" fieldPosition="0">
        <references count="2">
          <reference field="4294967294" count="1" selected="0">
            <x v="0"/>
          </reference>
          <reference field="22" count="1" selected="0">
            <x v="3"/>
          </reference>
        </references>
      </pivotArea>
    </chartFormat>
    <chartFormat chart="48" format="8" series="1">
      <pivotArea type="data" outline="0" fieldPosition="0">
        <references count="2">
          <reference field="4294967294" count="1" selected="0">
            <x v="0"/>
          </reference>
          <reference field="22" count="1" selected="0">
            <x v="0"/>
          </reference>
        </references>
      </pivotArea>
    </chartFormat>
    <chartFormat chart="48" format="9" series="1">
      <pivotArea type="data" outline="0" fieldPosition="0">
        <references count="2">
          <reference field="4294967294" count="1" selected="0">
            <x v="0"/>
          </reference>
          <reference field="22" count="1" selected="0">
            <x v="1"/>
          </reference>
        </references>
      </pivotArea>
    </chartFormat>
    <chartFormat chart="48" format="10" series="1">
      <pivotArea type="data" outline="0" fieldPosition="0">
        <references count="2">
          <reference field="4294967294" count="1" selected="0">
            <x v="0"/>
          </reference>
          <reference field="22" count="1" selected="0">
            <x v="2"/>
          </reference>
        </references>
      </pivotArea>
    </chartFormat>
    <chartFormat chart="48" format="11" series="1">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B2CBEB-8DBF-4A9F-9AD5-89AA27B5555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8:B42"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dataField="1" showAll="0"/>
    <pivotField axis="axisRow" showAll="0">
      <items count="4">
        <item x="0"/>
        <item x="2"/>
        <item x="1"/>
        <item t="default"/>
      </items>
    </pivotField>
    <pivotField showAll="0"/>
    <pivotField showAll="0"/>
    <pivotField showAll="0"/>
    <pivotField showAll="0"/>
    <pivotField showAll="0"/>
    <pivotField showAll="0"/>
    <pivotField showAll="0"/>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x="1"/>
        <item x="2"/>
        <item x="3"/>
        <item h="1"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i>
    <i>
      <x v="1"/>
    </i>
    <i>
      <x v="2"/>
    </i>
    <i t="grand">
      <x/>
    </i>
  </rowItems>
  <colItems count="1">
    <i/>
  </colItems>
  <dataFields count="1">
    <dataField name="Sum of Monthly_Price" fld="12" baseField="0" baseItem="0" numFmtId="164"/>
  </dataFields>
  <formats count="1">
    <format dxfId="9">
      <pivotArea outline="0" collapsedLevelsAreSubtotals="1" fieldPosition="0"/>
    </format>
  </formats>
  <chartFormats count="11">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3" count="1" selected="0">
            <x v="0"/>
          </reference>
        </references>
      </pivotArea>
    </chartFormat>
    <chartFormat chart="13" format="7">
      <pivotArea type="data" outline="0" fieldPosition="0">
        <references count="2">
          <reference field="4294967294" count="1" selected="0">
            <x v="0"/>
          </reference>
          <reference field="13" count="1" selected="0">
            <x v="1"/>
          </reference>
        </references>
      </pivotArea>
    </chartFormat>
    <chartFormat chart="13" format="8">
      <pivotArea type="data" outline="0" fieldPosition="0">
        <references count="2">
          <reference field="4294967294" count="1" selected="0">
            <x v="0"/>
          </reference>
          <reference field="13" count="1" selected="0">
            <x v="2"/>
          </reference>
        </references>
      </pivotArea>
    </chartFormat>
    <chartFormat chart="7" format="1">
      <pivotArea type="data" outline="0" fieldPosition="0">
        <references count="2">
          <reference field="4294967294" count="1" selected="0">
            <x v="0"/>
          </reference>
          <reference field="13" count="1" selected="0">
            <x v="0"/>
          </reference>
        </references>
      </pivotArea>
    </chartFormat>
    <chartFormat chart="7" format="2">
      <pivotArea type="data" outline="0" fieldPosition="0">
        <references count="2">
          <reference field="4294967294" count="1" selected="0">
            <x v="0"/>
          </reference>
          <reference field="13" count="1" selected="0">
            <x v="1"/>
          </reference>
        </references>
      </pivotArea>
    </chartFormat>
    <chartFormat chart="7"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FCFBCB-CBBF-4B0D-B524-66EF91BEFA5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57:B61" firstHeaderRow="1" firstDataRow="1" firstDataCol="1"/>
  <pivotFields count="37">
    <pivotField dataField="1"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4">
    <i>
      <x/>
    </i>
    <i>
      <x v="1"/>
    </i>
    <i>
      <x v="2"/>
    </i>
    <i t="grand">
      <x/>
    </i>
  </rowItems>
  <colItems count="1">
    <i/>
  </colItems>
  <dataFields count="1">
    <dataField name="Count of User_ID" fld="0" subtotal="count" baseField="13"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3" count="1" selected="0">
            <x v="0"/>
          </reference>
        </references>
      </pivotArea>
    </chartFormat>
    <chartFormat chart="14" format="8">
      <pivotArea type="data" outline="0" fieldPosition="0">
        <references count="2">
          <reference field="4294967294" count="1" selected="0">
            <x v="0"/>
          </reference>
          <reference field="13" count="1" selected="0">
            <x v="1"/>
          </reference>
        </references>
      </pivotArea>
    </chartFormat>
    <chartFormat chart="14" format="9">
      <pivotArea type="data" outline="0" fieldPosition="0">
        <references count="2">
          <reference field="4294967294" count="1" selected="0">
            <x v="0"/>
          </reference>
          <reference field="13" count="1" selected="0">
            <x v="2"/>
          </reference>
        </references>
      </pivotArea>
    </chartFormat>
    <chartFormat chart="5" format="4">
      <pivotArea type="data" outline="0" fieldPosition="0">
        <references count="2">
          <reference field="4294967294" count="1" selected="0">
            <x v="0"/>
          </reference>
          <reference field="13" count="1" selected="0">
            <x v="0"/>
          </reference>
        </references>
      </pivotArea>
    </chartFormat>
    <chartFormat chart="5" format="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6DA303-F6E3-4261-BB4D-6C51A75F2C3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E33" firstHeaderRow="1" firstDataRow="2"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dataField="1" showAll="0">
      <items count="4">
        <item x="0"/>
        <item x="2"/>
        <item x="1"/>
        <item t="default"/>
      </items>
    </pivotField>
    <pivotField axis="axisCol" showAll="0">
      <items count="4">
        <item x="1"/>
        <item x="2"/>
        <item x="0"/>
        <item t="default"/>
      </items>
    </pivotField>
    <pivotField showAll="0"/>
    <pivotField showAll="0"/>
    <pivotField showAll="0"/>
    <pivotField showAll="0"/>
    <pivotField showAll="0"/>
    <pivotField showAll="0"/>
    <pivotField showAll="0"/>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x="0"/>
        <item x="1"/>
        <item x="2"/>
        <item x="3"/>
        <item h="1"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4"/>
    <field x="32"/>
  </rowFields>
  <rowItems count="29">
    <i>
      <x v="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Fields count="1">
    <field x="13"/>
  </colFields>
  <colItems count="4">
    <i>
      <x/>
    </i>
    <i>
      <x v="1"/>
    </i>
    <i>
      <x v="2"/>
    </i>
    <i t="grand">
      <x/>
    </i>
  </colItems>
  <dataFields count="1">
    <dataField name="Sum of Monthly_Price" fld="12" baseField="0" baseItem="0" numFmtId="164"/>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2"/>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E416A2-1C6B-463E-8CD0-7127B690B860}"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3:D1014" firstHeaderRow="0" firstDataRow="1" firstDataCol="1"/>
  <pivotFields count="37">
    <pivotField axis="axisRow" showAll="0">
      <items count="1001">
        <item x="519"/>
        <item x="708"/>
        <item x="246"/>
        <item x="514"/>
        <item x="216"/>
        <item x="262"/>
        <item x="641"/>
        <item x="200"/>
        <item x="321"/>
        <item x="250"/>
        <item x="258"/>
        <item x="472"/>
        <item x="958"/>
        <item x="889"/>
        <item x="133"/>
        <item x="685"/>
        <item x="549"/>
        <item x="297"/>
        <item x="299"/>
        <item x="273"/>
        <item x="275"/>
        <item x="901"/>
        <item x="550"/>
        <item x="19"/>
        <item x="116"/>
        <item x="951"/>
        <item x="691"/>
        <item x="327"/>
        <item x="782"/>
        <item x="150"/>
        <item x="342"/>
        <item x="856"/>
        <item x="724"/>
        <item x="778"/>
        <item x="915"/>
        <item x="286"/>
        <item x="568"/>
        <item x="349"/>
        <item x="990"/>
        <item x="71"/>
        <item x="870"/>
        <item x="609"/>
        <item x="703"/>
        <item x="76"/>
        <item x="943"/>
        <item x="789"/>
        <item x="934"/>
        <item x="638"/>
        <item x="841"/>
        <item x="720"/>
        <item x="715"/>
        <item x="251"/>
        <item x="914"/>
        <item x="586"/>
        <item x="227"/>
        <item x="95"/>
        <item x="859"/>
        <item x="414"/>
        <item x="592"/>
        <item x="37"/>
        <item x="977"/>
        <item x="504"/>
        <item x="626"/>
        <item x="5"/>
        <item x="247"/>
        <item x="507"/>
        <item x="695"/>
        <item x="577"/>
        <item x="40"/>
        <item x="871"/>
        <item x="847"/>
        <item x="816"/>
        <item x="621"/>
        <item x="469"/>
        <item x="765"/>
        <item x="44"/>
        <item x="303"/>
        <item x="101"/>
        <item x="437"/>
        <item x="812"/>
        <item x="325"/>
        <item x="658"/>
        <item x="367"/>
        <item x="869"/>
        <item x="570"/>
        <item x="423"/>
        <item x="584"/>
        <item x="291"/>
        <item x="91"/>
        <item x="985"/>
        <item x="172"/>
        <item x="193"/>
        <item x="242"/>
        <item x="253"/>
        <item x="681"/>
        <item x="790"/>
        <item x="696"/>
        <item x="656"/>
        <item x="493"/>
        <item x="80"/>
        <item x="140"/>
        <item x="922"/>
        <item x="51"/>
        <item x="461"/>
        <item x="495"/>
        <item x="932"/>
        <item x="83"/>
        <item x="872"/>
        <item x="964"/>
        <item x="232"/>
        <item x="476"/>
        <item x="430"/>
        <item x="744"/>
        <item x="938"/>
        <item x="624"/>
        <item x="249"/>
        <item x="470"/>
        <item x="520"/>
        <item x="682"/>
        <item x="745"/>
        <item x="863"/>
        <item x="252"/>
        <item x="128"/>
        <item x="439"/>
        <item x="14"/>
        <item x="845"/>
        <item x="451"/>
        <item x="306"/>
        <item x="24"/>
        <item x="936"/>
        <item x="992"/>
        <item x="995"/>
        <item x="597"/>
        <item x="154"/>
        <item x="675"/>
        <item x="441"/>
        <item x="399"/>
        <item x="970"/>
        <item x="105"/>
        <item x="746"/>
        <item x="420"/>
        <item x="653"/>
        <item x="957"/>
        <item x="775"/>
        <item x="622"/>
        <item x="544"/>
        <item x="145"/>
        <item x="380"/>
        <item x="911"/>
        <item x="406"/>
        <item x="375"/>
        <item x="30"/>
        <item x="576"/>
        <item x="264"/>
        <item x="602"/>
        <item x="214"/>
        <item x="808"/>
        <item x="99"/>
        <item x="971"/>
        <item x="181"/>
        <item x="333"/>
        <item x="500"/>
        <item x="152"/>
        <item x="907"/>
        <item x="369"/>
        <item x="2"/>
        <item x="941"/>
        <item x="673"/>
        <item x="572"/>
        <item x="94"/>
        <item x="791"/>
        <item x="33"/>
        <item x="880"/>
        <item x="345"/>
        <item x="877"/>
        <item x="289"/>
        <item x="747"/>
        <item x="989"/>
        <item x="314"/>
        <item x="466"/>
        <item x="772"/>
        <item x="195"/>
        <item x="988"/>
        <item x="573"/>
        <item x="418"/>
        <item x="191"/>
        <item x="833"/>
        <item x="164"/>
        <item x="967"/>
        <item x="729"/>
        <item x="781"/>
        <item x="54"/>
        <item x="324"/>
        <item x="474"/>
        <item x="130"/>
        <item x="112"/>
        <item x="373"/>
        <item x="978"/>
        <item x="503"/>
        <item x="168"/>
        <item x="238"/>
        <item x="757"/>
        <item x="918"/>
        <item x="701"/>
        <item x="17"/>
        <item x="174"/>
        <item x="460"/>
        <item x="436"/>
        <item x="141"/>
        <item x="206"/>
        <item x="354"/>
        <item x="176"/>
        <item x="560"/>
        <item x="457"/>
        <item x="189"/>
        <item x="231"/>
        <item x="175"/>
        <item x="555"/>
        <item x="728"/>
        <item x="668"/>
        <item x="50"/>
        <item x="876"/>
        <item x="379"/>
        <item x="632"/>
        <item x="86"/>
        <item x="806"/>
        <item x="353"/>
        <item x="188"/>
        <item x="739"/>
        <item x="547"/>
        <item x="234"/>
        <item x="857"/>
        <item x="534"/>
        <item x="654"/>
        <item x="309"/>
        <item x="263"/>
        <item x="809"/>
        <item x="852"/>
        <item x="513"/>
        <item x="862"/>
        <item x="614"/>
        <item x="25"/>
        <item x="468"/>
        <item x="676"/>
        <item x="993"/>
        <item x="826"/>
        <item x="117"/>
        <item x="875"/>
        <item x="90"/>
        <item x="124"/>
        <item x="425"/>
        <item x="596"/>
        <item x="921"/>
        <item x="804"/>
        <item x="733"/>
        <item x="711"/>
        <item x="506"/>
        <item x="153"/>
        <item x="287"/>
        <item x="27"/>
        <item x="433"/>
        <item x="937"/>
        <item x="84"/>
        <item x="225"/>
        <item x="821"/>
        <item x="103"/>
        <item x="271"/>
        <item x="56"/>
        <item x="642"/>
        <item x="878"/>
        <item x="895"/>
        <item x="88"/>
        <item x="492"/>
        <item x="839"/>
        <item x="319"/>
        <item x="429"/>
        <item x="125"/>
        <item x="148"/>
        <item x="904"/>
        <item x="315"/>
        <item x="737"/>
        <item x="766"/>
        <item x="307"/>
        <item x="404"/>
        <item x="245"/>
        <item x="815"/>
        <item x="82"/>
        <item x="635"/>
        <item x="926"/>
        <item x="300"/>
        <item x="975"/>
        <item x="648"/>
        <item x="396"/>
        <item x="684"/>
        <item x="819"/>
        <item x="946"/>
        <item x="794"/>
        <item x="440"/>
        <item x="751"/>
        <item x="453"/>
        <item x="156"/>
        <item x="499"/>
        <item x="58"/>
        <item x="313"/>
        <item x="637"/>
        <item x="119"/>
        <item x="713"/>
        <item x="53"/>
        <item x="77"/>
        <item x="409"/>
        <item x="567"/>
        <item x="382"/>
        <item x="335"/>
        <item x="157"/>
        <item x="448"/>
        <item x="608"/>
        <item x="401"/>
        <item x="835"/>
        <item x="163"/>
        <item x="908"/>
        <item x="192"/>
        <item x="165"/>
        <item x="822"/>
        <item x="829"/>
        <item x="378"/>
        <item x="987"/>
        <item x="496"/>
        <item x="611"/>
        <item x="627"/>
        <item x="486"/>
        <item x="129"/>
        <item x="268"/>
        <item x="97"/>
        <item x="3"/>
        <item x="72"/>
        <item x="709"/>
        <item x="64"/>
        <item x="127"/>
        <item x="59"/>
        <item x="435"/>
        <item x="699"/>
        <item x="796"/>
        <item x="813"/>
        <item x="644"/>
        <item x="218"/>
        <item x="982"/>
        <item x="853"/>
        <item x="235"/>
        <item x="844"/>
        <item x="67"/>
        <item x="107"/>
        <item x="209"/>
        <item x="295"/>
        <item x="79"/>
        <item x="583"/>
        <item x="454"/>
        <item x="352"/>
        <item x="667"/>
        <item x="645"/>
        <item x="475"/>
        <item x="827"/>
        <item x="199"/>
        <item x="840"/>
        <item x="132"/>
        <item x="398"/>
        <item x="222"/>
        <item x="377"/>
        <item x="136"/>
        <item x="419"/>
        <item x="594"/>
        <item x="616"/>
        <item x="330"/>
        <item x="284"/>
        <item x="588"/>
        <item x="70"/>
        <item x="661"/>
        <item x="134"/>
        <item x="983"/>
        <item x="905"/>
        <item x="196"/>
        <item x="302"/>
        <item x="896"/>
        <item x="114"/>
        <item x="774"/>
        <item x="144"/>
        <item x="257"/>
        <item x="743"/>
        <item x="674"/>
        <item x="868"/>
        <item x="883"/>
        <item x="666"/>
        <item x="834"/>
        <item x="422"/>
        <item x="585"/>
        <item x="395"/>
        <item x="893"/>
        <item x="243"/>
        <item x="748"/>
        <item x="854"/>
        <item x="446"/>
        <item x="498"/>
        <item x="55"/>
        <item x="972"/>
        <item x="336"/>
        <item x="590"/>
        <item x="29"/>
        <item x="705"/>
        <item x="236"/>
        <item x="92"/>
        <item x="304"/>
        <item x="477"/>
        <item x="749"/>
        <item x="405"/>
        <item x="22"/>
        <item x="998"/>
        <item x="579"/>
        <item x="524"/>
        <item x="385"/>
        <item x="449"/>
        <item x="647"/>
        <item x="994"/>
        <item x="718"/>
        <item x="444"/>
        <item x="426"/>
        <item x="659"/>
        <item x="651"/>
        <item x="358"/>
        <item x="248"/>
        <item x="961"/>
        <item x="480"/>
        <item x="537"/>
        <item x="237"/>
        <item x="355"/>
        <item x="523"/>
        <item x="221"/>
        <item x="326"/>
        <item x="582"/>
        <item x="484"/>
        <item x="516"/>
        <item x="182"/>
        <item x="162"/>
        <item x="143"/>
        <item x="919"/>
        <item x="142"/>
        <item x="7"/>
        <item x="625"/>
        <item x="39"/>
        <item x="535"/>
        <item x="761"/>
        <item x="818"/>
        <item x="464"/>
        <item x="233"/>
        <item x="952"/>
        <item x="950"/>
        <item x="892"/>
        <item x="265"/>
        <item x="46"/>
        <item x="940"/>
        <item x="756"/>
        <item x="605"/>
        <item x="727"/>
        <item x="710"/>
        <item x="293"/>
        <item x="155"/>
        <item x="160"/>
        <item x="931"/>
        <item x="351"/>
        <item x="224"/>
        <item x="391"/>
        <item x="255"/>
        <item x="803"/>
        <item x="885"/>
        <item x="996"/>
        <item x="979"/>
        <item x="599"/>
        <item x="241"/>
        <item x="185"/>
        <item x="591"/>
        <item x="843"/>
        <item x="779"/>
        <item x="78"/>
        <item x="277"/>
        <item x="939"/>
        <item x="837"/>
        <item x="706"/>
        <item x="207"/>
        <item x="617"/>
        <item x="798"/>
        <item x="100"/>
        <item x="858"/>
        <item x="465"/>
        <item x="459"/>
        <item x="452"/>
        <item x="920"/>
        <item x="760"/>
        <item x="574"/>
        <item x="256"/>
        <item x="823"/>
        <item x="776"/>
        <item x="210"/>
        <item x="738"/>
        <item x="438"/>
        <item x="296"/>
        <item x="68"/>
        <item x="652"/>
        <item x="773"/>
        <item x="942"/>
        <item x="618"/>
        <item x="497"/>
        <item x="190"/>
        <item x="126"/>
        <item x="610"/>
        <item x="601"/>
        <item x="194"/>
        <item x="945"/>
        <item x="554"/>
        <item x="692"/>
        <item x="123"/>
        <item x="925"/>
        <item x="428"/>
        <item x="388"/>
        <item x="866"/>
        <item x="831"/>
        <item x="26"/>
        <item x="750"/>
        <item x="722"/>
        <item x="731"/>
        <item x="797"/>
        <item x="166"/>
        <item x="487"/>
        <item x="28"/>
        <item x="754"/>
        <item x="884"/>
        <item x="328"/>
        <item x="318"/>
        <item x="620"/>
        <item x="48"/>
        <item x="900"/>
        <item x="539"/>
        <item x="403"/>
        <item x="949"/>
        <item x="489"/>
        <item x="38"/>
        <item x="98"/>
        <item x="337"/>
        <item x="569"/>
        <item x="824"/>
        <item x="201"/>
        <item x="169"/>
        <item x="331"/>
        <item x="75"/>
        <item x="32"/>
        <item x="551"/>
        <item x="488"/>
        <item x="508"/>
        <item x="758"/>
        <item x="955"/>
        <item x="860"/>
        <item x="768"/>
        <item x="322"/>
        <item x="34"/>
        <item x="69"/>
        <item x="407"/>
        <item x="802"/>
        <item x="512"/>
        <item x="521"/>
        <item x="383"/>
        <item x="4"/>
        <item x="397"/>
        <item x="213"/>
        <item x="219"/>
        <item x="687"/>
        <item x="536"/>
        <item x="730"/>
        <item x="96"/>
        <item x="886"/>
        <item x="759"/>
        <item x="137"/>
        <item x="343"/>
        <item x="628"/>
        <item x="170"/>
        <item x="294"/>
        <item x="12"/>
        <item x="455"/>
        <item x="786"/>
        <item x="865"/>
        <item x="151"/>
        <item x="665"/>
        <item x="623"/>
        <item x="131"/>
        <item x="122"/>
        <item x="432"/>
        <item x="402"/>
        <item x="613"/>
        <item x="311"/>
        <item x="15"/>
        <item x="799"/>
        <item x="356"/>
        <item x="517"/>
        <item x="473"/>
        <item x="655"/>
        <item x="694"/>
        <item x="973"/>
        <item x="764"/>
        <item x="767"/>
        <item x="800"/>
        <item x="36"/>
        <item x="408"/>
        <item x="649"/>
        <item x="118"/>
        <item x="788"/>
        <item x="9"/>
        <item x="801"/>
        <item x="509"/>
        <item x="276"/>
        <item x="954"/>
        <item x="73"/>
        <item x="109"/>
        <item x="698"/>
        <item x="13"/>
        <item x="762"/>
        <item x="274"/>
        <item x="387"/>
        <item x="861"/>
        <item x="792"/>
        <item x="669"/>
        <item x="657"/>
        <item x="726"/>
        <item x="412"/>
        <item x="204"/>
        <item x="357"/>
        <item x="600"/>
        <item x="966"/>
        <item x="581"/>
        <item x="317"/>
        <item x="933"/>
        <item x="741"/>
        <item x="281"/>
        <item x="903"/>
        <item x="723"/>
        <item x="481"/>
        <item x="763"/>
        <item x="646"/>
        <item x="85"/>
        <item x="434"/>
        <item x="334"/>
        <item x="917"/>
        <item x="171"/>
        <item x="864"/>
        <item x="363"/>
        <item x="442"/>
        <item x="850"/>
        <item x="650"/>
        <item x="217"/>
        <item x="443"/>
        <item x="389"/>
        <item x="288"/>
        <item x="848"/>
        <item x="292"/>
        <item x="785"/>
        <item x="944"/>
        <item x="239"/>
        <item x="752"/>
        <item x="479"/>
        <item x="707"/>
        <item x="74"/>
        <item x="629"/>
        <item x="558"/>
        <item x="697"/>
        <item x="693"/>
        <item x="60"/>
        <item x="146"/>
        <item x="515"/>
        <item x="795"/>
        <item x="894"/>
        <item x="138"/>
        <item x="552"/>
        <item x="381"/>
        <item x="528"/>
        <item x="115"/>
        <item x="285"/>
        <item x="31"/>
        <item x="400"/>
        <item x="179"/>
        <item x="290"/>
        <item x="704"/>
        <item x="270"/>
        <item x="63"/>
        <item x="832"/>
        <item x="805"/>
        <item x="963"/>
        <item x="604"/>
        <item x="110"/>
        <item x="43"/>
        <item x="102"/>
        <item x="849"/>
        <item x="111"/>
        <item x="734"/>
        <item x="120"/>
        <item x="445"/>
        <item x="203"/>
        <item x="47"/>
        <item x="838"/>
        <item x="485"/>
        <item x="571"/>
        <item x="810"/>
        <item x="735"/>
        <item x="283"/>
        <item x="814"/>
        <item x="984"/>
        <item x="329"/>
        <item x="553"/>
        <item x="463"/>
        <item x="906"/>
        <item x="719"/>
        <item x="278"/>
        <item x="447"/>
        <item x="6"/>
        <item x="384"/>
        <item x="783"/>
        <item x="421"/>
        <item x="712"/>
        <item x="298"/>
        <item x="947"/>
        <item x="888"/>
        <item x="372"/>
        <item x="769"/>
        <item x="909"/>
        <item x="913"/>
        <item x="928"/>
        <item x="563"/>
        <item x="960"/>
        <item x="690"/>
        <item x="836"/>
        <item x="916"/>
        <item x="121"/>
        <item x="338"/>
        <item x="139"/>
        <item x="316"/>
        <item x="66"/>
        <item x="505"/>
        <item x="240"/>
        <item x="999"/>
        <item x="177"/>
        <item x="670"/>
        <item x="689"/>
        <item x="502"/>
        <item x="490"/>
        <item x="197"/>
        <item x="427"/>
        <item x="784"/>
        <item x="540"/>
        <item x="959"/>
        <item x="18"/>
        <item x="688"/>
        <item x="969"/>
        <item x="415"/>
        <item x="254"/>
        <item x="11"/>
        <item x="593"/>
        <item x="417"/>
        <item x="991"/>
        <item x="261"/>
        <item x="61"/>
        <item x="483"/>
        <item x="561"/>
        <item x="529"/>
        <item x="603"/>
        <item x="923"/>
        <item x="533"/>
        <item x="362"/>
        <item x="714"/>
        <item x="167"/>
        <item x="16"/>
        <item x="612"/>
        <item x="310"/>
        <item x="962"/>
        <item x="173"/>
        <item x="633"/>
        <item x="482"/>
        <item x="21"/>
        <item x="205"/>
        <item x="350"/>
        <item x="664"/>
        <item x="365"/>
        <item x="229"/>
        <item x="279"/>
        <item x="662"/>
        <item x="562"/>
        <item x="431"/>
        <item x="42"/>
        <item x="732"/>
        <item x="575"/>
        <item x="532"/>
        <item x="456"/>
        <item x="494"/>
        <item x="793"/>
        <item x="312"/>
        <item x="882"/>
        <item x="267"/>
        <item x="881"/>
        <item x="510"/>
        <item x="45"/>
        <item x="183"/>
        <item x="825"/>
        <item x="830"/>
        <item x="663"/>
        <item x="753"/>
        <item x="467"/>
        <item x="57"/>
        <item x="606"/>
        <item x="161"/>
        <item x="671"/>
        <item x="927"/>
        <item x="159"/>
        <item x="631"/>
        <item x="518"/>
        <item x="259"/>
        <item x="305"/>
        <item x="538"/>
        <item x="511"/>
        <item x="501"/>
        <item x="332"/>
        <item x="640"/>
        <item x="935"/>
        <item x="771"/>
        <item x="386"/>
        <item x="619"/>
        <item x="272"/>
        <item x="874"/>
        <item x="339"/>
        <item x="566"/>
        <item x="974"/>
        <item x="180"/>
        <item x="104"/>
        <item x="721"/>
        <item x="580"/>
        <item x="340"/>
        <item x="587"/>
        <item x="702"/>
        <item x="968"/>
        <item x="10"/>
        <item x="891"/>
        <item x="680"/>
        <item x="965"/>
        <item x="269"/>
        <item x="208"/>
        <item x="260"/>
        <item x="820"/>
        <item x="368"/>
        <item x="672"/>
        <item x="598"/>
        <item x="589"/>
        <item x="910"/>
        <item x="522"/>
        <item x="366"/>
        <item x="976"/>
        <item x="198"/>
        <item x="948"/>
        <item x="87"/>
        <item x="244"/>
        <item x="411"/>
        <item x="223"/>
        <item x="742"/>
        <item x="323"/>
        <item x="986"/>
        <item x="559"/>
        <item x="780"/>
        <item x="348"/>
        <item x="541"/>
        <item x="106"/>
        <item x="828"/>
        <item x="981"/>
        <item x="683"/>
        <item x="0"/>
        <item x="266"/>
        <item x="565"/>
        <item x="41"/>
        <item x="478"/>
        <item x="542"/>
        <item x="424"/>
        <item x="184"/>
        <item x="280"/>
        <item x="556"/>
        <item x="716"/>
        <item x="842"/>
        <item x="147"/>
        <item x="530"/>
        <item x="341"/>
        <item x="953"/>
        <item x="811"/>
        <item x="630"/>
        <item x="89"/>
        <item x="660"/>
        <item x="929"/>
        <item x="525"/>
        <item x="320"/>
        <item x="1"/>
        <item x="755"/>
        <item x="212"/>
        <item x="35"/>
        <item x="634"/>
        <item x="686"/>
        <item x="361"/>
        <item x="615"/>
        <item x="410"/>
        <item x="65"/>
        <item x="359"/>
        <item x="346"/>
        <item x="740"/>
        <item x="548"/>
        <item x="531"/>
        <item x="282"/>
        <item x="817"/>
        <item x="787"/>
        <item x="458"/>
        <item x="135"/>
        <item x="777"/>
        <item x="545"/>
        <item x="890"/>
        <item x="394"/>
        <item x="8"/>
        <item x="49"/>
        <item x="392"/>
        <item x="215"/>
        <item x="491"/>
        <item x="879"/>
        <item x="980"/>
        <item x="902"/>
        <item x="557"/>
        <item x="678"/>
        <item x="301"/>
        <item x="924"/>
        <item x="390"/>
        <item x="899"/>
        <item x="308"/>
        <item x="371"/>
        <item x="564"/>
        <item x="677"/>
        <item x="416"/>
        <item x="113"/>
        <item x="149"/>
        <item x="700"/>
        <item x="855"/>
        <item x="867"/>
        <item x="607"/>
        <item x="370"/>
        <item x="725"/>
        <item x="997"/>
        <item x="643"/>
        <item x="578"/>
        <item x="230"/>
        <item x="526"/>
        <item x="873"/>
        <item x="186"/>
        <item x="462"/>
        <item x="912"/>
        <item x="956"/>
        <item x="360"/>
        <item x="228"/>
        <item x="679"/>
        <item x="393"/>
        <item x="376"/>
        <item x="413"/>
        <item x="527"/>
        <item x="887"/>
        <item x="220"/>
        <item x="23"/>
        <item x="226"/>
        <item x="374"/>
        <item x="639"/>
        <item x="364"/>
        <item x="158"/>
        <item x="807"/>
        <item x="450"/>
        <item x="20"/>
        <item x="846"/>
        <item x="471"/>
        <item x="347"/>
        <item x="344"/>
        <item x="178"/>
        <item x="546"/>
        <item x="187"/>
        <item x="930"/>
        <item x="93"/>
        <item x="52"/>
        <item x="898"/>
        <item x="897"/>
        <item x="770"/>
        <item x="543"/>
        <item x="636"/>
        <item x="81"/>
        <item x="62"/>
        <item x="595"/>
        <item x="202"/>
        <item x="717"/>
        <item x="211"/>
        <item x="108"/>
        <item x="851"/>
        <item x="736"/>
        <item t="default"/>
      </items>
    </pivotField>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items count="425">
        <item x="307"/>
        <item x="232"/>
        <item x="266"/>
        <item x="415"/>
        <item x="148"/>
        <item x="294"/>
        <item x="312"/>
        <item x="285"/>
        <item x="357"/>
        <item x="304"/>
        <item x="374"/>
        <item x="270"/>
        <item x="397"/>
        <item x="48"/>
        <item x="181"/>
        <item x="199"/>
        <item x="226"/>
        <item x="373"/>
        <item x="279"/>
        <item x="213"/>
        <item x="88"/>
        <item x="56"/>
        <item x="147"/>
        <item x="35"/>
        <item x="405"/>
        <item x="387"/>
        <item x="240"/>
        <item x="248"/>
        <item x="298"/>
        <item x="243"/>
        <item x="347"/>
        <item x="43"/>
        <item x="14"/>
        <item x="384"/>
        <item x="408"/>
        <item x="95"/>
        <item x="331"/>
        <item x="145"/>
        <item x="74"/>
        <item x="227"/>
        <item x="129"/>
        <item x="20"/>
        <item x="160"/>
        <item x="404"/>
        <item x="422"/>
        <item x="358"/>
        <item x="177"/>
        <item x="274"/>
        <item x="258"/>
        <item x="112"/>
        <item x="170"/>
        <item x="194"/>
        <item x="149"/>
        <item x="344"/>
        <item x="0"/>
        <item x="123"/>
        <item x="399"/>
        <item x="163"/>
        <item x="113"/>
        <item x="351"/>
        <item x="302"/>
        <item x="394"/>
        <item x="75"/>
        <item x="93"/>
        <item x="363"/>
        <item x="417"/>
        <item x="260"/>
        <item x="4"/>
        <item x="44"/>
        <item x="267"/>
        <item x="326"/>
        <item x="37"/>
        <item x="348"/>
        <item x="186"/>
        <item x="332"/>
        <item x="73"/>
        <item x="391"/>
        <item x="72"/>
        <item x="82"/>
        <item x="286"/>
        <item x="178"/>
        <item x="54"/>
        <item x="367"/>
        <item x="272"/>
        <item x="283"/>
        <item x="335"/>
        <item x="12"/>
        <item x="355"/>
        <item x="333"/>
        <item x="157"/>
        <item x="210"/>
        <item x="22"/>
        <item x="5"/>
        <item x="423"/>
        <item x="220"/>
        <item x="61"/>
        <item x="244"/>
        <item x="381"/>
        <item x="137"/>
        <item x="401"/>
        <item x="282"/>
        <item x="221"/>
        <item x="257"/>
        <item x="84"/>
        <item x="420"/>
        <item x="206"/>
        <item x="262"/>
        <item x="167"/>
        <item x="207"/>
        <item x="313"/>
        <item x="239"/>
        <item x="390"/>
        <item x="40"/>
        <item x="191"/>
        <item x="352"/>
        <item x="289"/>
        <item x="189"/>
        <item x="190"/>
        <item x="418"/>
        <item x="254"/>
        <item x="378"/>
        <item x="273"/>
        <item x="278"/>
        <item x="416"/>
        <item x="229"/>
        <item x="236"/>
        <item x="153"/>
        <item x="287"/>
        <item x="315"/>
        <item x="205"/>
        <item x="111"/>
        <item x="119"/>
        <item x="185"/>
        <item x="90"/>
        <item x="53"/>
        <item x="169"/>
        <item x="180"/>
        <item x="110"/>
        <item x="359"/>
        <item x="380"/>
        <item x="100"/>
        <item x="214"/>
        <item x="71"/>
        <item x="175"/>
        <item x="361"/>
        <item x="11"/>
        <item x="356"/>
        <item x="122"/>
        <item x="389"/>
        <item x="325"/>
        <item x="354"/>
        <item x="334"/>
        <item x="38"/>
        <item x="17"/>
        <item x="300"/>
        <item x="410"/>
        <item x="132"/>
        <item x="412"/>
        <item x="299"/>
        <item x="8"/>
        <item x="30"/>
        <item x="371"/>
        <item x="41"/>
        <item x="375"/>
        <item x="103"/>
        <item x="342"/>
        <item x="223"/>
        <item x="343"/>
        <item x="365"/>
        <item x="144"/>
        <item x="366"/>
        <item x="27"/>
        <item x="63"/>
        <item x="26"/>
        <item x="50"/>
        <item x="158"/>
        <item x="301"/>
        <item x="421"/>
        <item x="39"/>
        <item x="265"/>
        <item x="120"/>
        <item x="318"/>
        <item x="131"/>
        <item x="330"/>
        <item x="346"/>
        <item x="19"/>
        <item x="234"/>
        <item x="55"/>
        <item x="1"/>
        <item x="398"/>
        <item x="324"/>
        <item x="2"/>
        <item x="3"/>
        <item x="392"/>
        <item x="182"/>
        <item x="306"/>
        <item x="225"/>
        <item x="46"/>
        <item x="140"/>
        <item x="134"/>
        <item x="345"/>
        <item x="32"/>
        <item x="193"/>
        <item x="292"/>
        <item x="106"/>
        <item x="97"/>
        <item x="337"/>
        <item x="203"/>
        <item x="80"/>
        <item x="130"/>
        <item x="328"/>
        <item x="370"/>
        <item x="101"/>
        <item x="166"/>
        <item x="165"/>
        <item x="121"/>
        <item x="219"/>
        <item x="382"/>
        <item x="104"/>
        <item x="269"/>
        <item x="396"/>
        <item x="156"/>
        <item x="372"/>
        <item x="168"/>
        <item x="173"/>
        <item x="184"/>
        <item x="327"/>
        <item x="413"/>
        <item x="142"/>
        <item x="98"/>
        <item x="284"/>
        <item x="188"/>
        <item x="252"/>
        <item x="86"/>
        <item x="290"/>
        <item x="9"/>
        <item x="10"/>
        <item x="76"/>
        <item x="247"/>
        <item x="195"/>
        <item x="197"/>
        <item x="135"/>
        <item x="251"/>
        <item x="311"/>
        <item x="246"/>
        <item x="340"/>
        <item x="233"/>
        <item x="77"/>
        <item x="303"/>
        <item x="126"/>
        <item x="7"/>
        <item x="67"/>
        <item x="256"/>
        <item x="65"/>
        <item x="13"/>
        <item x="379"/>
        <item x="275"/>
        <item x="198"/>
        <item x="276"/>
        <item x="309"/>
        <item x="108"/>
        <item x="36"/>
        <item x="51"/>
        <item x="28"/>
        <item x="125"/>
        <item x="263"/>
        <item x="202"/>
        <item x="297"/>
        <item x="164"/>
        <item x="329"/>
        <item x="238"/>
        <item x="124"/>
        <item x="208"/>
        <item x="87"/>
        <item x="400"/>
        <item x="293"/>
        <item x="49"/>
        <item x="388"/>
        <item x="109"/>
        <item x="31"/>
        <item x="323"/>
        <item x="222"/>
        <item x="414"/>
        <item x="211"/>
        <item x="320"/>
        <item x="209"/>
        <item x="368"/>
        <item x="15"/>
        <item x="402"/>
        <item x="89"/>
        <item x="59"/>
        <item x="183"/>
        <item x="94"/>
        <item x="310"/>
        <item x="192"/>
        <item x="386"/>
        <item x="317"/>
        <item x="383"/>
        <item x="127"/>
        <item x="216"/>
        <item x="92"/>
        <item x="52"/>
        <item x="69"/>
        <item x="179"/>
        <item x="116"/>
        <item x="409"/>
        <item x="151"/>
        <item x="68"/>
        <item x="369"/>
        <item x="291"/>
        <item x="70"/>
        <item x="117"/>
        <item x="141"/>
        <item x="128"/>
        <item x="403"/>
        <item x="288"/>
        <item x="259"/>
        <item x="360"/>
        <item x="25"/>
        <item x="255"/>
        <item x="187"/>
        <item x="385"/>
        <item x="228"/>
        <item x="204"/>
        <item x="314"/>
        <item x="29"/>
        <item x="96"/>
        <item x="196"/>
        <item x="241"/>
        <item x="58"/>
        <item x="322"/>
        <item x="33"/>
        <item x="250"/>
        <item x="245"/>
        <item x="152"/>
        <item x="268"/>
        <item x="83"/>
        <item x="364"/>
        <item x="362"/>
        <item x="143"/>
        <item x="79"/>
        <item x="174"/>
        <item x="349"/>
        <item x="91"/>
        <item x="172"/>
        <item x="271"/>
        <item x="162"/>
        <item x="242"/>
        <item x="118"/>
        <item x="295"/>
        <item x="81"/>
        <item x="339"/>
        <item x="154"/>
        <item x="215"/>
        <item x="237"/>
        <item x="411"/>
        <item x="171"/>
        <item x="34"/>
        <item x="393"/>
        <item x="21"/>
        <item x="66"/>
        <item x="115"/>
        <item x="231"/>
        <item x="159"/>
        <item x="24"/>
        <item x="281"/>
        <item x="319"/>
        <item x="338"/>
        <item x="224"/>
        <item x="200"/>
        <item x="253"/>
        <item x="407"/>
        <item x="60"/>
        <item x="280"/>
        <item x="176"/>
        <item x="114"/>
        <item x="249"/>
        <item x="419"/>
        <item x="47"/>
        <item x="161"/>
        <item x="78"/>
        <item x="23"/>
        <item x="6"/>
        <item x="376"/>
        <item x="45"/>
        <item x="102"/>
        <item x="308"/>
        <item x="99"/>
        <item x="230"/>
        <item x="350"/>
        <item x="377"/>
        <item x="133"/>
        <item x="264"/>
        <item x="212"/>
        <item x="85"/>
        <item x="261"/>
        <item x="105"/>
        <item x="201"/>
        <item x="305"/>
        <item x="353"/>
        <item x="235"/>
        <item x="321"/>
        <item x="218"/>
        <item x="217"/>
        <item x="42"/>
        <item x="16"/>
        <item x="62"/>
        <item x="64"/>
        <item x="18"/>
        <item x="150"/>
        <item x="57"/>
        <item x="316"/>
        <item x="341"/>
        <item x="336"/>
        <item x="146"/>
        <item x="138"/>
        <item x="406"/>
        <item x="139"/>
        <item x="136"/>
        <item x="107"/>
        <item x="296"/>
        <item x="395"/>
        <item x="277"/>
        <item x="155"/>
        <item t="default"/>
      </items>
    </pivotField>
    <pivotField showAll="0"/>
    <pivotField showAll="0"/>
    <pivotField showAll="0"/>
    <pivotField showAll="0"/>
    <pivotField dataField="1" showAll="0">
      <items count="615">
        <item x="182"/>
        <item x="581"/>
        <item x="44"/>
        <item x="524"/>
        <item x="562"/>
        <item x="279"/>
        <item x="472"/>
        <item x="204"/>
        <item x="265"/>
        <item x="258"/>
        <item x="462"/>
        <item x="153"/>
        <item x="203"/>
        <item x="457"/>
        <item x="583"/>
        <item x="526"/>
        <item x="30"/>
        <item x="40"/>
        <item x="556"/>
        <item x="122"/>
        <item x="324"/>
        <item x="389"/>
        <item x="103"/>
        <item x="170"/>
        <item x="285"/>
        <item x="458"/>
        <item x="504"/>
        <item x="333"/>
        <item x="294"/>
        <item x="377"/>
        <item x="29"/>
        <item x="316"/>
        <item x="532"/>
        <item x="603"/>
        <item x="43"/>
        <item x="382"/>
        <item x="597"/>
        <item x="336"/>
        <item x="274"/>
        <item x="302"/>
        <item x="494"/>
        <item x="35"/>
        <item x="362"/>
        <item x="395"/>
        <item x="14"/>
        <item x="159"/>
        <item x="550"/>
        <item x="284"/>
        <item x="100"/>
        <item x="109"/>
        <item x="500"/>
        <item x="424"/>
        <item x="499"/>
        <item x="283"/>
        <item x="523"/>
        <item x="471"/>
        <item x="327"/>
        <item x="432"/>
        <item x="433"/>
        <item x="256"/>
        <item x="308"/>
        <item x="438"/>
        <item x="278"/>
        <item x="355"/>
        <item x="575"/>
        <item x="211"/>
        <item x="456"/>
        <item x="577"/>
        <item x="230"/>
        <item x="180"/>
        <item x="391"/>
        <item x="387"/>
        <item x="533"/>
        <item x="519"/>
        <item x="512"/>
        <item x="38"/>
        <item x="480"/>
        <item x="126"/>
        <item x="269"/>
        <item x="282"/>
        <item x="76"/>
        <item x="32"/>
        <item x="537"/>
        <item x="67"/>
        <item x="367"/>
        <item x="70"/>
        <item x="290"/>
        <item x="24"/>
        <item x="262"/>
        <item x="483"/>
        <item x="315"/>
        <item x="168"/>
        <item x="177"/>
        <item x="453"/>
        <item x="82"/>
        <item x="300"/>
        <item x="364"/>
        <item x="236"/>
        <item x="506"/>
        <item x="568"/>
        <item x="119"/>
        <item x="384"/>
        <item x="449"/>
        <item x="488"/>
        <item x="287"/>
        <item x="595"/>
        <item x="116"/>
        <item x="368"/>
        <item x="485"/>
        <item x="501"/>
        <item x="199"/>
        <item x="148"/>
        <item x="298"/>
        <item x="209"/>
        <item x="502"/>
        <item x="560"/>
        <item x="476"/>
        <item x="215"/>
        <item x="4"/>
        <item x="16"/>
        <item x="484"/>
        <item x="371"/>
        <item x="521"/>
        <item x="318"/>
        <item x="490"/>
        <item x="392"/>
        <item x="0"/>
        <item x="299"/>
        <item x="585"/>
        <item x="115"/>
        <item x="307"/>
        <item x="452"/>
        <item x="17"/>
        <item x="31"/>
        <item x="143"/>
        <item x="221"/>
        <item x="493"/>
        <item x="445"/>
        <item x="107"/>
        <item x="518"/>
        <item x="351"/>
        <item x="251"/>
        <item x="467"/>
        <item x="77"/>
        <item x="150"/>
        <item x="508"/>
        <item x="578"/>
        <item x="69"/>
        <item x="154"/>
        <item x="268"/>
        <item x="440"/>
        <item x="85"/>
        <item x="216"/>
        <item x="600"/>
        <item x="193"/>
        <item x="101"/>
        <item x="54"/>
        <item x="571"/>
        <item x="415"/>
        <item x="267"/>
        <item x="572"/>
        <item x="53"/>
        <item x="218"/>
        <item x="217"/>
        <item x="601"/>
        <item x="474"/>
        <item x="337"/>
        <item x="479"/>
        <item x="404"/>
        <item x="225"/>
        <item x="443"/>
        <item x="50"/>
        <item x="481"/>
        <item x="369"/>
        <item x="201"/>
        <item x="380"/>
        <item x="6"/>
        <item x="191"/>
        <item x="520"/>
        <item x="338"/>
        <item x="535"/>
        <item x="525"/>
        <item x="74"/>
        <item x="350"/>
        <item x="185"/>
        <item x="128"/>
        <item x="118"/>
        <item x="61"/>
        <item x="582"/>
        <item x="397"/>
        <item x="286"/>
        <item x="566"/>
        <item x="94"/>
        <item x="51"/>
        <item x="23"/>
        <item x="227"/>
        <item x="253"/>
        <item x="381"/>
        <item x="507"/>
        <item x="254"/>
        <item x="411"/>
        <item x="138"/>
        <item x="349"/>
        <item x="309"/>
        <item x="233"/>
        <item x="599"/>
        <item x="84"/>
        <item x="2"/>
        <item x="250"/>
        <item x="125"/>
        <item x="372"/>
        <item x="473"/>
        <item x="427"/>
        <item x="547"/>
        <item x="461"/>
        <item x="317"/>
        <item x="45"/>
        <item x="123"/>
        <item x="466"/>
        <item x="363"/>
        <item x="25"/>
        <item x="60"/>
        <item x="375"/>
        <item x="146"/>
        <item x="426"/>
        <item x="376"/>
        <item x="57"/>
        <item x="165"/>
        <item x="439"/>
        <item x="522"/>
        <item x="428"/>
        <item x="339"/>
        <item x="353"/>
        <item x="589"/>
        <item x="149"/>
        <item x="314"/>
        <item x="406"/>
        <item x="365"/>
        <item x="245"/>
        <item x="106"/>
        <item x="9"/>
        <item x="505"/>
        <item x="334"/>
        <item x="272"/>
        <item x="409"/>
        <item x="7"/>
        <item x="92"/>
        <item x="208"/>
        <item x="491"/>
        <item x="200"/>
        <item x="27"/>
        <item x="52"/>
        <item x="232"/>
        <item x="341"/>
        <item x="393"/>
        <item x="332"/>
        <item x="228"/>
        <item x="514"/>
        <item x="303"/>
        <item x="553"/>
        <item x="261"/>
        <item x="197"/>
        <item x="86"/>
        <item x="421"/>
        <item x="105"/>
        <item x="410"/>
        <item x="21"/>
        <item x="78"/>
        <item x="330"/>
        <item x="608"/>
        <item x="207"/>
        <item x="320"/>
        <item x="570"/>
        <item x="305"/>
        <item x="437"/>
        <item x="447"/>
        <item x="530"/>
        <item x="48"/>
        <item x="434"/>
        <item x="91"/>
        <item x="190"/>
        <item x="580"/>
        <item x="98"/>
        <item x="71"/>
        <item x="273"/>
        <item x="239"/>
        <item x="451"/>
        <item x="551"/>
        <item x="304"/>
        <item x="297"/>
        <item x="576"/>
        <item x="319"/>
        <item x="246"/>
        <item x="33"/>
        <item x="134"/>
        <item x="430"/>
        <item x="171"/>
        <item x="142"/>
        <item x="240"/>
        <item x="517"/>
        <item x="181"/>
        <item x="347"/>
        <item x="55"/>
        <item x="219"/>
        <item x="331"/>
        <item x="398"/>
        <item x="110"/>
        <item x="607"/>
        <item x="394"/>
        <item x="611"/>
        <item x="292"/>
        <item x="496"/>
        <item x="97"/>
        <item x="325"/>
        <item x="158"/>
        <item x="212"/>
        <item x="205"/>
        <item x="613"/>
        <item x="222"/>
        <item x="111"/>
        <item x="252"/>
        <item x="139"/>
        <item x="379"/>
        <item x="531"/>
        <item x="340"/>
        <item x="260"/>
        <item x="396"/>
        <item x="419"/>
        <item x="242"/>
        <item x="281"/>
        <item x="114"/>
        <item x="417"/>
        <item x="220"/>
        <item x="455"/>
        <item x="46"/>
        <item x="311"/>
        <item x="511"/>
        <item x="289"/>
        <item x="544"/>
        <item x="271"/>
        <item x="312"/>
        <item x="548"/>
        <item x="229"/>
        <item x="270"/>
        <item x="157"/>
        <item x="145"/>
        <item x="172"/>
        <item x="277"/>
        <item x="58"/>
        <item x="39"/>
        <item x="176"/>
        <item x="503"/>
        <item x="56"/>
        <item x="606"/>
        <item x="540"/>
        <item x="539"/>
        <item x="167"/>
        <item x="370"/>
        <item x="264"/>
        <item x="83"/>
        <item x="477"/>
        <item x="93"/>
        <item x="554"/>
        <item x="130"/>
        <item x="96"/>
        <item x="88"/>
        <item x="549"/>
        <item x="328"/>
        <item x="255"/>
        <item x="10"/>
        <item x="420"/>
        <item x="19"/>
        <item x="564"/>
        <item x="399"/>
        <item x="450"/>
        <item x="224"/>
        <item x="136"/>
        <item x="113"/>
        <item x="195"/>
        <item x="559"/>
        <item x="612"/>
        <item x="598"/>
        <item x="163"/>
        <item x="605"/>
        <item x="162"/>
        <item x="475"/>
        <item x="510"/>
        <item x="515"/>
        <item x="166"/>
        <item x="326"/>
        <item x="469"/>
        <item x="534"/>
        <item x="354"/>
        <item x="257"/>
        <item x="161"/>
        <item x="129"/>
        <item x="448"/>
        <item x="388"/>
        <item x="513"/>
        <item x="573"/>
        <item x="296"/>
        <item x="592"/>
        <item x="183"/>
        <item x="20"/>
        <item x="492"/>
        <item x="555"/>
        <item x="586"/>
        <item x="288"/>
        <item x="465"/>
        <item x="275"/>
        <item x="584"/>
        <item x="117"/>
        <item x="402"/>
        <item x="37"/>
        <item x="509"/>
        <item x="528"/>
        <item x="561"/>
        <item x="385"/>
        <item x="464"/>
        <item x="482"/>
        <item x="140"/>
        <item x="8"/>
        <item x="429"/>
        <item x="543"/>
        <item x="609"/>
        <item x="196"/>
        <item x="335"/>
        <item x="591"/>
        <item x="263"/>
        <item x="359"/>
        <item x="12"/>
        <item x="459"/>
        <item x="594"/>
        <item x="425"/>
        <item x="178"/>
        <item x="238"/>
        <item x="120"/>
        <item x="63"/>
        <item x="323"/>
        <item x="231"/>
        <item x="413"/>
        <item x="423"/>
        <item x="206"/>
        <item x="546"/>
        <item x="563"/>
        <item x="112"/>
        <item x="602"/>
        <item x="557"/>
        <item x="164"/>
        <item x="342"/>
        <item x="407"/>
        <item x="151"/>
        <item x="516"/>
        <item x="75"/>
        <item x="160"/>
        <item x="579"/>
        <item x="81"/>
        <item x="346"/>
        <item x="243"/>
        <item x="529"/>
        <item x="588"/>
        <item x="478"/>
        <item x="470"/>
        <item x="79"/>
        <item x="306"/>
        <item x="567"/>
        <item x="169"/>
        <item x="593"/>
        <item x="276"/>
        <item x="202"/>
        <item x="72"/>
        <item x="422"/>
        <item x="322"/>
        <item x="249"/>
        <item x="15"/>
        <item x="3"/>
        <item x="18"/>
        <item x="527"/>
        <item x="156"/>
        <item x="444"/>
        <item x="135"/>
        <item x="495"/>
        <item x="152"/>
        <item x="66"/>
        <item x="62"/>
        <item x="360"/>
        <item x="565"/>
        <item x="590"/>
        <item x="187"/>
        <item x="214"/>
        <item x="192"/>
        <item x="374"/>
        <item x="124"/>
        <item x="133"/>
        <item x="80"/>
        <item x="412"/>
        <item x="5"/>
        <item x="542"/>
        <item x="102"/>
        <item x="301"/>
        <item x="329"/>
        <item x="366"/>
        <item x="348"/>
        <item x="390"/>
        <item x="487"/>
        <item x="223"/>
        <item x="400"/>
        <item x="497"/>
        <item x="137"/>
        <item x="73"/>
        <item x="405"/>
        <item x="401"/>
        <item x="189"/>
        <item x="235"/>
        <item x="1"/>
        <item x="175"/>
        <item x="11"/>
        <item x="188"/>
        <item x="155"/>
        <item x="174"/>
        <item x="383"/>
        <item x="436"/>
        <item x="95"/>
        <item x="247"/>
        <item x="259"/>
        <item x="22"/>
        <item x="144"/>
        <item x="541"/>
        <item x="414"/>
        <item x="378"/>
        <item x="343"/>
        <item x="68"/>
        <item x="558"/>
        <item x="90"/>
        <item x="108"/>
        <item x="321"/>
        <item x="356"/>
        <item x="234"/>
        <item x="358"/>
        <item x="610"/>
        <item x="604"/>
        <item x="141"/>
        <item x="295"/>
        <item x="293"/>
        <item x="373"/>
        <item x="194"/>
        <item x="468"/>
        <item x="132"/>
        <item x="486"/>
        <item x="213"/>
        <item x="198"/>
        <item x="28"/>
        <item x="173"/>
        <item x="536"/>
        <item x="36"/>
        <item x="241"/>
        <item x="454"/>
        <item x="42"/>
        <item x="49"/>
        <item x="13"/>
        <item x="210"/>
        <item x="89"/>
        <item x="418"/>
        <item x="127"/>
        <item x="574"/>
        <item x="313"/>
        <item x="545"/>
        <item x="460"/>
        <item x="498"/>
        <item x="361"/>
        <item x="442"/>
        <item x="237"/>
        <item x="357"/>
        <item x="352"/>
        <item x="266"/>
        <item x="344"/>
        <item x="291"/>
        <item x="416"/>
        <item x="280"/>
        <item x="587"/>
        <item x="34"/>
        <item x="104"/>
        <item x="99"/>
        <item x="489"/>
        <item x="26"/>
        <item x="596"/>
        <item x="310"/>
        <item x="345"/>
        <item x="463"/>
        <item x="131"/>
        <item x="147"/>
        <item x="569"/>
        <item x="386"/>
        <item x="408"/>
        <item x="403"/>
        <item x="435"/>
        <item x="121"/>
        <item x="552"/>
        <item x="441"/>
        <item x="248"/>
        <item x="64"/>
        <item x="87"/>
        <item x="184"/>
        <item x="244"/>
        <item x="59"/>
        <item x="538"/>
        <item x="47"/>
        <item x="65"/>
        <item x="186"/>
        <item x="431"/>
        <item x="41"/>
        <item x="446"/>
        <item x="226"/>
        <item x="179"/>
        <item t="default"/>
      </items>
    </pivotField>
    <pivotField dataField="1"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dataField="1" showAll="0">
      <items count="102">
        <item x="17"/>
        <item x="78"/>
        <item x="93"/>
        <item x="84"/>
        <item x="90"/>
        <item x="47"/>
        <item x="18"/>
        <item x="6"/>
        <item x="85"/>
        <item x="48"/>
        <item x="76"/>
        <item x="1"/>
        <item x="53"/>
        <item x="58"/>
        <item x="77"/>
        <item x="79"/>
        <item x="97"/>
        <item x="67"/>
        <item x="70"/>
        <item x="62"/>
        <item x="99"/>
        <item x="65"/>
        <item x="81"/>
        <item x="32"/>
        <item x="20"/>
        <item x="89"/>
        <item x="9"/>
        <item x="46"/>
        <item x="16"/>
        <item x="74"/>
        <item x="44"/>
        <item x="26"/>
        <item x="73"/>
        <item x="56"/>
        <item x="45"/>
        <item x="86"/>
        <item x="57"/>
        <item x="38"/>
        <item x="94"/>
        <item x="52"/>
        <item x="80"/>
        <item x="51"/>
        <item x="35"/>
        <item x="87"/>
        <item x="15"/>
        <item x="100"/>
        <item x="49"/>
        <item x="40"/>
        <item x="13"/>
        <item x="54"/>
        <item x="91"/>
        <item x="42"/>
        <item x="24"/>
        <item x="27"/>
        <item x="50"/>
        <item x="30"/>
        <item x="75"/>
        <item x="33"/>
        <item x="36"/>
        <item x="0"/>
        <item x="72"/>
        <item x="23"/>
        <item x="12"/>
        <item x="19"/>
        <item x="7"/>
        <item x="39"/>
        <item x="11"/>
        <item x="21"/>
        <item x="98"/>
        <item x="69"/>
        <item x="14"/>
        <item x="8"/>
        <item x="64"/>
        <item x="2"/>
        <item x="92"/>
        <item x="25"/>
        <item x="10"/>
        <item x="95"/>
        <item x="5"/>
        <item x="60"/>
        <item x="37"/>
        <item x="61"/>
        <item x="3"/>
        <item x="34"/>
        <item x="4"/>
        <item x="31"/>
        <item x="41"/>
        <item x="43"/>
        <item x="63"/>
        <item x="96"/>
        <item x="83"/>
        <item x="71"/>
        <item x="55"/>
        <item x="82"/>
        <item x="88"/>
        <item x="29"/>
        <item x="22"/>
        <item x="66"/>
        <item x="68"/>
        <item x="28"/>
        <item x="59"/>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3">
    <i>
      <x/>
    </i>
    <i i="1">
      <x v="1"/>
    </i>
    <i i="2">
      <x v="2"/>
    </i>
  </colItems>
  <dataFields count="3">
    <dataField name="Total_Movies_Watched-" fld="19" baseField="0" baseItem="0"/>
    <dataField name="Total_Series_Watched_" fld="20" baseField="0" baseItem="0"/>
    <dataField name="Recommended_Content." fld="24" baseField="0" baseItem="0"/>
  </dataFields>
  <chartFormats count="6">
    <chartFormat chart="12" format="0" series="1">
      <pivotArea type="data" outline="0" fieldPosition="0">
        <references count="1">
          <reference field="4294967294" count="1" selected="0">
            <x v="1"/>
          </reference>
        </references>
      </pivotArea>
    </chartFormat>
    <chartFormat chart="12"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C447B9-B5EE-41B9-B866-2E8393D1E57F}"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8:B9" firstHeaderRow="0" firstDataRow="1" firstDataCol="0"/>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dataField="1"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Average of Total_Movies_Watched" fld="19" subtotal="average" baseField="0" baseItem="1"/>
    <dataField name="Average of Total_Series_Watched" fld="20" subtotal="average" baseField="0" baseItem="1"/>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6C9FCF-2A2F-40D0-A0DD-2AC19EC6316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A4" firstHeaderRow="1" firstDataRow="1" firstDataCol="0"/>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dataField="1" showAll="0"/>
    <pivotField showAll="0"/>
    <pivotField showAll="0"/>
    <pivotField showAll="0"/>
    <pivotField showAll="0"/>
    <pivotField showAll="0"/>
    <pivotField showAll="0"/>
    <pivotField showAll="0">
      <items count="8">
        <item x="2"/>
        <item x="1"/>
        <item x="5"/>
        <item x="4"/>
        <item x="3"/>
        <item x="6"/>
        <item x="0"/>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Watch_Hours"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8471A6-D46D-4C42-9F83-A8B4B33C8D5E}"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2:B38" firstHeaderRow="1" firstDataRow="1"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dataField="1" showAll="0">
      <items count="4">
        <item x="0"/>
        <item x="1"/>
        <item x="2"/>
        <item t="default"/>
      </items>
    </pivotField>
    <pivotField showAll="0"/>
    <pivotField showAll="0">
      <items count="8">
        <item x="3"/>
        <item x="1"/>
        <item x="4"/>
        <item x="5"/>
        <item x="6"/>
        <item x="2"/>
        <item x="0"/>
        <item t="default"/>
      </items>
    </pivotField>
    <pivotField showAll="0"/>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axis="axisRow" showAll="0">
      <items count="6">
        <item x="2"/>
        <item x="0"/>
        <item x="3"/>
        <item x="4"/>
        <item x="1"/>
        <item t="default"/>
      </items>
    </pivotField>
    <pivotField showAll="0">
      <items count="6">
        <item x="1"/>
        <item x="3"/>
        <item x="4"/>
        <item x="0"/>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9"/>
  </rowFields>
  <rowItems count="6">
    <i>
      <x/>
    </i>
    <i>
      <x v="1"/>
    </i>
    <i>
      <x v="2"/>
    </i>
    <i>
      <x v="3"/>
    </i>
    <i>
      <x v="4"/>
    </i>
    <i t="grand">
      <x/>
    </i>
  </rowItems>
  <colItems count="1">
    <i/>
  </colItems>
  <dataFields count="1">
    <dataField name="Count of Subscription type" fld="13" subtotal="count" baseField="0" baseItem="0"/>
  </dataFields>
  <chartFormats count="22">
    <chartFormat chart="24" format="18" series="1">
      <pivotArea type="data" outline="0" fieldPosition="0">
        <references count="1">
          <reference field="4294967294" count="1" selected="0">
            <x v="0"/>
          </reference>
        </references>
      </pivotArea>
    </chartFormat>
    <chartFormat chart="24" format="19" series="1">
      <pivotArea type="data" outline="0" fieldPosition="0">
        <references count="2">
          <reference field="4294967294" count="1" selected="0">
            <x v="0"/>
          </reference>
          <reference field="29" count="1" selected="0">
            <x v="1"/>
          </reference>
        </references>
      </pivotArea>
    </chartFormat>
    <chartFormat chart="24" format="20" series="1">
      <pivotArea type="data" outline="0" fieldPosition="0">
        <references count="2">
          <reference field="4294967294" count="1" selected="0">
            <x v="0"/>
          </reference>
          <reference field="29" count="1" selected="0">
            <x v="2"/>
          </reference>
        </references>
      </pivotArea>
    </chartFormat>
    <chartFormat chart="24" format="21" series="1">
      <pivotArea type="data" outline="0" fieldPosition="0">
        <references count="2">
          <reference field="4294967294" count="1" selected="0">
            <x v="0"/>
          </reference>
          <reference field="29" count="1" selected="0">
            <x v="3"/>
          </reference>
        </references>
      </pivotArea>
    </chartFormat>
    <chartFormat chart="24" format="22" series="1">
      <pivotArea type="data" outline="0" fieldPosition="0">
        <references count="2">
          <reference field="4294967294" count="1" selected="0">
            <x v="0"/>
          </reference>
          <reference field="29" count="1" selected="0">
            <x v="4"/>
          </reference>
        </references>
      </pivotArea>
    </chartFormat>
    <chartFormat chart="35" format="23" series="1">
      <pivotArea type="data" outline="0" fieldPosition="0">
        <references count="1">
          <reference field="4294967294" count="1" selected="0">
            <x v="0"/>
          </reference>
        </references>
      </pivotArea>
    </chartFormat>
    <chartFormat chart="35" format="24">
      <pivotArea type="data" outline="0" fieldPosition="0">
        <references count="2">
          <reference field="4294967294" count="1" selected="0">
            <x v="0"/>
          </reference>
          <reference field="29" count="1" selected="0">
            <x v="0"/>
          </reference>
        </references>
      </pivotArea>
    </chartFormat>
    <chartFormat chart="35" format="25">
      <pivotArea type="data" outline="0" fieldPosition="0">
        <references count="2">
          <reference field="4294967294" count="1" selected="0">
            <x v="0"/>
          </reference>
          <reference field="29" count="1" selected="0">
            <x v="1"/>
          </reference>
        </references>
      </pivotArea>
    </chartFormat>
    <chartFormat chart="35" format="26">
      <pivotArea type="data" outline="0" fieldPosition="0">
        <references count="2">
          <reference field="4294967294" count="1" selected="0">
            <x v="0"/>
          </reference>
          <reference field="29" count="1" selected="0">
            <x v="2"/>
          </reference>
        </references>
      </pivotArea>
    </chartFormat>
    <chartFormat chart="35" format="27">
      <pivotArea type="data" outline="0" fieldPosition="0">
        <references count="2">
          <reference field="4294967294" count="1" selected="0">
            <x v="0"/>
          </reference>
          <reference field="29" count="1" selected="0">
            <x v="3"/>
          </reference>
        </references>
      </pivotArea>
    </chartFormat>
    <chartFormat chart="35" format="28">
      <pivotArea type="data" outline="0" fieldPosition="0">
        <references count="2">
          <reference field="4294967294" count="1" selected="0">
            <x v="0"/>
          </reference>
          <reference field="29" count="1" selected="0">
            <x v="4"/>
          </reference>
        </references>
      </pivotArea>
    </chartFormat>
    <chartFormat chart="24" format="23">
      <pivotArea type="data" outline="0" fieldPosition="0">
        <references count="2">
          <reference field="4294967294" count="1" selected="0">
            <x v="0"/>
          </reference>
          <reference field="29" count="1" selected="0">
            <x v="0"/>
          </reference>
        </references>
      </pivotArea>
    </chartFormat>
    <chartFormat chart="24" format="24">
      <pivotArea type="data" outline="0" fieldPosition="0">
        <references count="2">
          <reference field="4294967294" count="1" selected="0">
            <x v="0"/>
          </reference>
          <reference field="29" count="1" selected="0">
            <x v="1"/>
          </reference>
        </references>
      </pivotArea>
    </chartFormat>
    <chartFormat chart="24" format="25">
      <pivotArea type="data" outline="0" fieldPosition="0">
        <references count="2">
          <reference field="4294967294" count="1" selected="0">
            <x v="0"/>
          </reference>
          <reference field="29" count="1" selected="0">
            <x v="2"/>
          </reference>
        </references>
      </pivotArea>
    </chartFormat>
    <chartFormat chart="24" format="26">
      <pivotArea type="data" outline="0" fieldPosition="0">
        <references count="2">
          <reference field="4294967294" count="1" selected="0">
            <x v="0"/>
          </reference>
          <reference field="29" count="1" selected="0">
            <x v="3"/>
          </reference>
        </references>
      </pivotArea>
    </chartFormat>
    <chartFormat chart="24" format="27">
      <pivotArea type="data" outline="0" fieldPosition="0">
        <references count="2">
          <reference field="4294967294" count="1" selected="0">
            <x v="0"/>
          </reference>
          <reference field="29" count="1" selected="0">
            <x v="4"/>
          </reference>
        </references>
      </pivotArea>
    </chartFormat>
    <chartFormat chart="38" format="34" series="1">
      <pivotArea type="data" outline="0" fieldPosition="0">
        <references count="1">
          <reference field="4294967294" count="1" selected="0">
            <x v="0"/>
          </reference>
        </references>
      </pivotArea>
    </chartFormat>
    <chartFormat chart="38" format="35">
      <pivotArea type="data" outline="0" fieldPosition="0">
        <references count="2">
          <reference field="4294967294" count="1" selected="0">
            <x v="0"/>
          </reference>
          <reference field="29" count="1" selected="0">
            <x v="0"/>
          </reference>
        </references>
      </pivotArea>
    </chartFormat>
    <chartFormat chart="38" format="36">
      <pivotArea type="data" outline="0" fieldPosition="0">
        <references count="2">
          <reference field="4294967294" count="1" selected="0">
            <x v="0"/>
          </reference>
          <reference field="29" count="1" selected="0">
            <x v="1"/>
          </reference>
        </references>
      </pivotArea>
    </chartFormat>
    <chartFormat chart="38" format="37">
      <pivotArea type="data" outline="0" fieldPosition="0">
        <references count="2">
          <reference field="4294967294" count="1" selected="0">
            <x v="0"/>
          </reference>
          <reference field="29" count="1" selected="0">
            <x v="2"/>
          </reference>
        </references>
      </pivotArea>
    </chartFormat>
    <chartFormat chart="38" format="38">
      <pivotArea type="data" outline="0" fieldPosition="0">
        <references count="2">
          <reference field="4294967294" count="1" selected="0">
            <x v="0"/>
          </reference>
          <reference field="29" count="1" selected="0">
            <x v="3"/>
          </reference>
        </references>
      </pivotArea>
    </chartFormat>
    <chartFormat chart="38" format="39">
      <pivotArea type="data" outline="0" fieldPosition="0">
        <references count="2">
          <reference field="4294967294" count="1" selected="0">
            <x v="0"/>
          </reference>
          <reference field="2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3BB1E4-C880-48C3-B7DF-4670B8ECEC61}"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2:G29" firstHeaderRow="1" firstDataRow="2" firstDataCol="1"/>
  <pivotFields count="37">
    <pivotField showAll="0"/>
    <pivotField showAll="0"/>
    <pivotField showAll="0"/>
    <pivotField showAll="0"/>
    <pivotField showAll="0"/>
    <pivotField showAll="0"/>
    <pivotField numFmtId="14" showAll="0">
      <items count="541">
        <item x="164"/>
        <item x="192"/>
        <item x="244"/>
        <item x="11"/>
        <item x="505"/>
        <item x="496"/>
        <item x="191"/>
        <item x="327"/>
        <item x="495"/>
        <item x="163"/>
        <item x="404"/>
        <item x="458"/>
        <item x="239"/>
        <item x="300"/>
        <item x="316"/>
        <item x="376"/>
        <item x="522"/>
        <item x="231"/>
        <item x="110"/>
        <item x="508"/>
        <item x="399"/>
        <item x="310"/>
        <item x="398"/>
        <item x="469"/>
        <item x="194"/>
        <item x="109"/>
        <item x="228"/>
        <item x="108"/>
        <item x="107"/>
        <item x="521"/>
        <item x="64"/>
        <item x="500"/>
        <item x="357"/>
        <item x="151"/>
        <item x="287"/>
        <item x="150"/>
        <item x="443"/>
        <item x="149"/>
        <item x="162"/>
        <item x="46"/>
        <item x="326"/>
        <item x="422"/>
        <item x="494"/>
        <item x="493"/>
        <item x="10"/>
        <item x="381"/>
        <item x="189"/>
        <item x="531"/>
        <item x="101"/>
        <item x="161"/>
        <item x="362"/>
        <item x="121"/>
        <item x="514"/>
        <item x="90"/>
        <item x="120"/>
        <item x="286"/>
        <item x="389"/>
        <item x="89"/>
        <item x="285"/>
        <item x="284"/>
        <item x="375"/>
        <item x="356"/>
        <item x="457"/>
        <item x="222"/>
        <item x="291"/>
        <item x="305"/>
        <item x="75"/>
        <item x="42"/>
        <item x="530"/>
        <item x="519"/>
        <item x="219"/>
        <item x="218"/>
        <item x="304"/>
        <item x="40"/>
        <item x="136"/>
        <item x="202"/>
        <item x="180"/>
        <item x="148"/>
        <item x="355"/>
        <item x="283"/>
        <item x="473"/>
        <item x="442"/>
        <item x="26"/>
        <item x="335"/>
        <item x="39"/>
        <item x="100"/>
        <item x="216"/>
        <item x="324"/>
        <item x="38"/>
        <item x="484"/>
        <item x="72"/>
        <item x="467"/>
        <item x="392"/>
        <item x="243"/>
        <item x="343"/>
        <item x="322"/>
        <item x="214"/>
        <item x="187"/>
        <item x="518"/>
        <item x="63"/>
        <item x="499"/>
        <item x="513"/>
        <item x="441"/>
        <item x="258"/>
        <item x="539"/>
        <item x="179"/>
        <item x="481"/>
        <item x="498"/>
        <item x="70"/>
        <item x="157"/>
        <item x="409"/>
        <item x="504"/>
        <item x="135"/>
        <item x="466"/>
        <item x="528"/>
        <item x="212"/>
        <item x="8"/>
        <item x="340"/>
        <item x="321"/>
        <item x="211"/>
        <item x="97"/>
        <item x="7"/>
        <item x="132"/>
        <item x="391"/>
        <item x="497"/>
        <item x="25"/>
        <item x="119"/>
        <item x="238"/>
        <item x="24"/>
        <item x="62"/>
        <item x="201"/>
        <item x="118"/>
        <item x="257"/>
        <item x="130"/>
        <item x="265"/>
        <item x="264"/>
        <item x="37"/>
        <item x="303"/>
        <item x="408"/>
        <item x="407"/>
        <item x="36"/>
        <item x="35"/>
        <item x="155"/>
        <item x="129"/>
        <item x="185"/>
        <item x="474"/>
        <item x="67"/>
        <item x="483"/>
        <item x="88"/>
        <item x="480"/>
        <item x="299"/>
        <item x="449"/>
        <item x="440"/>
        <item x="147"/>
        <item x="439"/>
        <item x="315"/>
        <item x="117"/>
        <item x="87"/>
        <item x="526"/>
        <item x="359"/>
        <item x="33"/>
        <item x="184"/>
        <item x="390"/>
        <item x="319"/>
        <item x="4"/>
        <item x="378"/>
        <item x="318"/>
        <item x="128"/>
        <item x="426"/>
        <item x="3"/>
        <item x="314"/>
        <item x="374"/>
        <item x="146"/>
        <item x="525"/>
        <item x="61"/>
        <item x="23"/>
        <item x="178"/>
        <item x="177"/>
        <item x="313"/>
        <item x="176"/>
        <item x="22"/>
        <item x="460"/>
        <item x="263"/>
        <item x="358"/>
        <item x="127"/>
        <item x="65"/>
        <item x="459"/>
        <item x="482"/>
        <item x="29"/>
        <item x="501"/>
        <item x="125"/>
        <item x="289"/>
        <item x="240"/>
        <item x="204"/>
        <item x="237"/>
        <item x="200"/>
        <item x="373"/>
        <item x="236"/>
        <item x="354"/>
        <item x="124"/>
        <item x="154"/>
        <item x="317"/>
        <item x="405"/>
        <item x="288"/>
        <item x="336"/>
        <item x="1"/>
        <item x="261"/>
        <item x="152"/>
        <item x="260"/>
        <item x="27"/>
        <item x="515"/>
        <item x="181"/>
        <item x="259"/>
        <item x="419"/>
        <item x="235"/>
        <item x="86"/>
        <item x="472"/>
        <item x="418"/>
        <item x="312"/>
        <item x="116"/>
        <item x="282"/>
        <item x="471"/>
        <item x="48"/>
        <item x="274"/>
        <item x="248"/>
        <item x="17"/>
        <item x="247"/>
        <item x="396"/>
        <item x="226"/>
        <item x="364"/>
        <item x="395"/>
        <item x="433"/>
        <item x="15"/>
        <item x="309"/>
        <item x="272"/>
        <item x="199"/>
        <item x="448"/>
        <item x="60"/>
        <item x="85"/>
        <item x="372"/>
        <item x="538"/>
        <item x="537"/>
        <item x="59"/>
        <item x="491"/>
        <item x="271"/>
        <item x="432"/>
        <item x="307"/>
        <item x="14"/>
        <item x="166"/>
        <item x="270"/>
        <item x="431"/>
        <item x="165"/>
        <item x="348"/>
        <item x="104"/>
        <item x="292"/>
        <item x="103"/>
        <item x="21"/>
        <item x="438"/>
        <item x="234"/>
        <item x="145"/>
        <item x="388"/>
        <item x="479"/>
        <item x="334"/>
        <item x="144"/>
        <item x="58"/>
        <item x="328"/>
        <item x="477"/>
        <item x="102"/>
        <item x="393"/>
        <item x="47"/>
        <item x="12"/>
        <item x="223"/>
        <item x="245"/>
        <item x="476"/>
        <item x="453"/>
        <item x="424"/>
        <item x="77"/>
        <item x="76"/>
        <item x="429"/>
        <item x="444"/>
        <item x="306"/>
        <item x="57"/>
        <item x="256"/>
        <item x="490"/>
        <item x="489"/>
        <item x="298"/>
        <item x="115"/>
        <item x="333"/>
        <item x="512"/>
        <item x="84"/>
        <item x="365"/>
        <item x="168"/>
        <item x="141"/>
        <item x="230"/>
        <item x="250"/>
        <item x="413"/>
        <item x="463"/>
        <item x="49"/>
        <item x="486"/>
        <item x="229"/>
        <item x="294"/>
        <item x="462"/>
        <item x="293"/>
        <item x="447"/>
        <item x="437"/>
        <item x="403"/>
        <item x="402"/>
        <item x="311"/>
        <item x="56"/>
        <item x="401"/>
        <item x="371"/>
        <item x="255"/>
        <item x="83"/>
        <item x="55"/>
        <item x="423"/>
        <item x="475"/>
        <item x="346"/>
        <item x="190"/>
        <item x="139"/>
        <item x="138"/>
        <item x="325"/>
        <item x="9"/>
        <item x="269"/>
        <item x="45"/>
        <item x="44"/>
        <item x="137"/>
        <item x="43"/>
        <item x="380"/>
        <item x="511"/>
        <item x="297"/>
        <item x="370"/>
        <item x="20"/>
        <item x="436"/>
        <item x="281"/>
        <item x="175"/>
        <item x="332"/>
        <item x="412"/>
        <item x="221"/>
        <item x="345"/>
        <item x="220"/>
        <item x="41"/>
        <item x="411"/>
        <item x="74"/>
        <item x="73"/>
        <item x="217"/>
        <item x="188"/>
        <item x="428"/>
        <item x="19"/>
        <item x="114"/>
        <item x="369"/>
        <item x="54"/>
        <item x="143"/>
        <item x="417"/>
        <item x="536"/>
        <item x="160"/>
        <item x="99"/>
        <item x="410"/>
        <item x="215"/>
        <item x="323"/>
        <item x="344"/>
        <item x="159"/>
        <item x="268"/>
        <item x="158"/>
        <item x="71"/>
        <item x="267"/>
        <item x="342"/>
        <item x="529"/>
        <item x="266"/>
        <item x="174"/>
        <item x="353"/>
        <item x="416"/>
        <item x="254"/>
        <item x="233"/>
        <item x="387"/>
        <item x="352"/>
        <item x="142"/>
        <item x="113"/>
        <item x="421"/>
        <item x="98"/>
        <item x="213"/>
        <item x="134"/>
        <item x="133"/>
        <item x="341"/>
        <item x="527"/>
        <item x="361"/>
        <item x="210"/>
        <item x="186"/>
        <item x="427"/>
        <item x="242"/>
        <item x="131"/>
        <item x="280"/>
        <item x="232"/>
        <item x="53"/>
        <item x="331"/>
        <item x="510"/>
        <item x="82"/>
        <item x="368"/>
        <item x="279"/>
        <item x="478"/>
        <item x="524"/>
        <item x="339"/>
        <item x="241"/>
        <item x="360"/>
        <item x="69"/>
        <item x="320"/>
        <item x="209"/>
        <item x="156"/>
        <item x="96"/>
        <item x="95"/>
        <item x="68"/>
        <item x="517"/>
        <item x="6"/>
        <item x="516"/>
        <item x="406"/>
        <item x="488"/>
        <item x="52"/>
        <item x="253"/>
        <item x="386"/>
        <item x="330"/>
        <item x="18"/>
        <item x="470"/>
        <item x="415"/>
        <item x="535"/>
        <item x="492"/>
        <item x="338"/>
        <item x="94"/>
        <item x="34"/>
        <item x="66"/>
        <item x="337"/>
        <item x="290"/>
        <item x="5"/>
        <item x="32"/>
        <item x="452"/>
        <item x="379"/>
        <item x="93"/>
        <item x="208"/>
        <item x="31"/>
        <item x="112"/>
        <item x="81"/>
        <item x="278"/>
        <item x="351"/>
        <item x="350"/>
        <item x="198"/>
        <item x="51"/>
        <item x="207"/>
        <item x="465"/>
        <item x="206"/>
        <item x="30"/>
        <item x="503"/>
        <item x="126"/>
        <item x="92"/>
        <item x="502"/>
        <item x="302"/>
        <item x="464"/>
        <item x="205"/>
        <item x="262"/>
        <item x="173"/>
        <item x="400"/>
        <item x="111"/>
        <item x="487"/>
        <item x="523"/>
        <item x="534"/>
        <item x="172"/>
        <item x="183"/>
        <item x="2"/>
        <item x="203"/>
        <item x="420"/>
        <item x="153"/>
        <item x="123"/>
        <item x="28"/>
        <item x="377"/>
        <item x="91"/>
        <item x="0"/>
        <item x="451"/>
        <item x="122"/>
        <item x="182"/>
        <item x="450"/>
        <item x="301"/>
        <item x="385"/>
        <item x="456"/>
        <item x="414"/>
        <item x="252"/>
        <item x="455"/>
        <item x="509"/>
        <item x="171"/>
        <item x="197"/>
        <item x="277"/>
        <item x="397"/>
        <item x="434"/>
        <item x="249"/>
        <item x="461"/>
        <item x="507"/>
        <item x="506"/>
        <item x="227"/>
        <item x="78"/>
        <item x="273"/>
        <item x="16"/>
        <item x="446"/>
        <item x="383"/>
        <item x="394"/>
        <item x="363"/>
        <item x="485"/>
        <item x="308"/>
        <item x="167"/>
        <item x="80"/>
        <item x="533"/>
        <item x="296"/>
        <item x="329"/>
        <item x="170"/>
        <item x="367"/>
        <item x="276"/>
        <item x="196"/>
        <item x="195"/>
        <item x="532"/>
        <item x="275"/>
        <item x="106"/>
        <item x="246"/>
        <item x="225"/>
        <item x="193"/>
        <item x="349"/>
        <item x="105"/>
        <item x="468"/>
        <item x="520"/>
        <item x="140"/>
        <item x="382"/>
        <item x="13"/>
        <item x="251"/>
        <item x="169"/>
        <item x="384"/>
        <item x="454"/>
        <item x="295"/>
        <item x="425"/>
        <item x="50"/>
        <item x="79"/>
        <item x="435"/>
        <item x="366"/>
        <item x="347"/>
        <item x="430"/>
        <item x="224"/>
        <item x="445"/>
        <item t="default"/>
      </items>
    </pivotField>
    <pivotField showAll="0"/>
    <pivotField showAll="0"/>
    <pivotField showAll="0"/>
    <pivotField showAll="0"/>
    <pivotField numFmtId="14" showAll="0">
      <items count="31">
        <item x="29"/>
        <item x="28"/>
        <item x="27"/>
        <item x="26"/>
        <item x="25"/>
        <item x="24"/>
        <item x="23"/>
        <item x="22"/>
        <item x="21"/>
        <item x="20"/>
        <item x="19"/>
        <item x="17"/>
        <item x="16"/>
        <item x="15"/>
        <item x="14"/>
        <item x="13"/>
        <item x="12"/>
        <item x="11"/>
        <item x="10"/>
        <item x="9"/>
        <item x="8"/>
        <item x="7"/>
        <item x="6"/>
        <item x="18"/>
        <item x="5"/>
        <item x="4"/>
        <item x="3"/>
        <item x="2"/>
        <item x="1"/>
        <item x="0"/>
        <item t="default"/>
      </items>
    </pivotField>
    <pivotField showAll="0"/>
    <pivotField showAll="0">
      <items count="4">
        <item x="0"/>
        <item x="1"/>
        <item x="2"/>
        <item t="default"/>
      </items>
    </pivotField>
    <pivotField showAll="0"/>
    <pivotField showAll="0">
      <items count="8">
        <item x="3"/>
        <item x="1"/>
        <item x="4"/>
        <item x="5"/>
        <item x="6"/>
        <item x="2"/>
        <item x="0"/>
        <item t="default"/>
      </items>
    </pivotField>
    <pivotField showAll="0">
      <items count="6">
        <item x="1"/>
        <item x="4"/>
        <item x="0"/>
        <item x="3"/>
        <item x="2"/>
        <item t="default"/>
      </items>
    </pivotField>
    <pivotField showAll="0"/>
    <pivotField showAll="0"/>
    <pivotField showAll="0"/>
    <pivotField showAll="0">
      <items count="200">
        <item x="6"/>
        <item x="19"/>
        <item x="46"/>
        <item x="12"/>
        <item x="104"/>
        <item x="146"/>
        <item x="181"/>
        <item x="108"/>
        <item x="151"/>
        <item x="76"/>
        <item x="135"/>
        <item x="130"/>
        <item x="70"/>
        <item x="32"/>
        <item x="9"/>
        <item x="170"/>
        <item x="121"/>
        <item x="27"/>
        <item x="142"/>
        <item x="13"/>
        <item x="114"/>
        <item x="136"/>
        <item x="122"/>
        <item x="24"/>
        <item x="28"/>
        <item x="189"/>
        <item x="89"/>
        <item x="126"/>
        <item x="72"/>
        <item x="65"/>
        <item x="134"/>
        <item x="73"/>
        <item x="198"/>
        <item x="75"/>
        <item x="71"/>
        <item x="40"/>
        <item x="138"/>
        <item x="173"/>
        <item x="168"/>
        <item x="105"/>
        <item x="180"/>
        <item x="90"/>
        <item x="186"/>
        <item x="95"/>
        <item x="192"/>
        <item x="60"/>
        <item x="93"/>
        <item x="96"/>
        <item x="66"/>
        <item x="26"/>
        <item x="163"/>
        <item x="85"/>
        <item x="120"/>
        <item x="35"/>
        <item x="157"/>
        <item x="54"/>
        <item x="103"/>
        <item x="92"/>
        <item x="55"/>
        <item x="57"/>
        <item x="33"/>
        <item x="195"/>
        <item x="164"/>
        <item x="145"/>
        <item x="86"/>
        <item x="15"/>
        <item x="78"/>
        <item x="56"/>
        <item x="22"/>
        <item x="171"/>
        <item x="31"/>
        <item x="42"/>
        <item x="182"/>
        <item x="11"/>
        <item x="39"/>
        <item x="155"/>
        <item x="159"/>
        <item x="58"/>
        <item x="116"/>
        <item x="25"/>
        <item x="2"/>
        <item x="52"/>
        <item x="38"/>
        <item x="47"/>
        <item x="53"/>
        <item x="115"/>
        <item x="166"/>
        <item x="117"/>
        <item x="150"/>
        <item x="14"/>
        <item x="153"/>
        <item x="20"/>
        <item x="61"/>
        <item x="87"/>
        <item x="193"/>
        <item x="48"/>
        <item x="37"/>
        <item x="4"/>
        <item x="169"/>
        <item x="190"/>
        <item x="131"/>
        <item x="41"/>
        <item x="67"/>
        <item x="0"/>
        <item x="29"/>
        <item x="51"/>
        <item x="36"/>
        <item x="137"/>
        <item x="10"/>
        <item x="149"/>
        <item x="177"/>
        <item x="147"/>
        <item x="77"/>
        <item x="185"/>
        <item x="64"/>
        <item x="148"/>
        <item x="50"/>
        <item x="191"/>
        <item x="196"/>
        <item x="165"/>
        <item x="110"/>
        <item x="123"/>
        <item x="197"/>
        <item x="49"/>
        <item x="132"/>
        <item x="160"/>
        <item x="30"/>
        <item x="59"/>
        <item x="17"/>
        <item x="101"/>
        <item x="63"/>
        <item x="3"/>
        <item x="127"/>
        <item x="98"/>
        <item x="45"/>
        <item x="140"/>
        <item x="5"/>
        <item x="1"/>
        <item x="174"/>
        <item x="69"/>
        <item x="18"/>
        <item x="194"/>
        <item x="141"/>
        <item x="183"/>
        <item x="158"/>
        <item x="152"/>
        <item x="34"/>
        <item x="162"/>
        <item x="94"/>
        <item x="91"/>
        <item x="82"/>
        <item x="100"/>
        <item x="21"/>
        <item x="7"/>
        <item x="187"/>
        <item x="88"/>
        <item x="113"/>
        <item x="102"/>
        <item x="79"/>
        <item x="107"/>
        <item x="106"/>
        <item x="81"/>
        <item x="112"/>
        <item x="129"/>
        <item x="99"/>
        <item x="23"/>
        <item x="172"/>
        <item x="84"/>
        <item x="111"/>
        <item x="188"/>
        <item x="125"/>
        <item x="167"/>
        <item x="44"/>
        <item x="97"/>
        <item x="118"/>
        <item x="154"/>
        <item x="144"/>
        <item x="184"/>
        <item x="178"/>
        <item x="74"/>
        <item x="133"/>
        <item x="176"/>
        <item x="156"/>
        <item x="119"/>
        <item x="179"/>
        <item x="62"/>
        <item x="43"/>
        <item x="161"/>
        <item x="124"/>
        <item x="16"/>
        <item x="8"/>
        <item x="175"/>
        <item x="83"/>
        <item x="143"/>
        <item x="80"/>
        <item x="109"/>
        <item x="139"/>
        <item x="128"/>
        <item x="68"/>
        <item t="default"/>
      </items>
    </pivotField>
    <pivotField showAll="0">
      <items count="8">
        <item x="2"/>
        <item x="1"/>
        <item x="5"/>
        <item x="4"/>
        <item x="3"/>
        <item x="6"/>
        <item x="0"/>
        <item t="default"/>
      </items>
    </pivotField>
    <pivotField showAll="0"/>
    <pivotField showAll="0"/>
    <pivotField showAll="0"/>
    <pivotField showAll="0"/>
    <pivotField showAll="0"/>
    <pivotField showAll="0"/>
    <pivotField showAll="0"/>
    <pivotField axis="axisCol" showAll="0">
      <items count="6">
        <item x="2"/>
        <item x="0"/>
        <item x="3"/>
        <item x="4"/>
        <item x="1"/>
        <item t="default"/>
      </items>
    </pivotField>
    <pivotField axis="axisRow" dataField="1" showAll="0">
      <items count="6">
        <item x="1"/>
        <item x="3"/>
        <item x="4"/>
        <item x="0"/>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0"/>
  </rowFields>
  <rowItems count="6">
    <i>
      <x/>
    </i>
    <i>
      <x v="1"/>
    </i>
    <i>
      <x v="2"/>
    </i>
    <i>
      <x v="3"/>
    </i>
    <i>
      <x v="4"/>
    </i>
    <i t="grand">
      <x/>
    </i>
  </rowItems>
  <colFields count="1">
    <field x="29"/>
  </colFields>
  <colItems count="6">
    <i>
      <x/>
    </i>
    <i>
      <x v="1"/>
    </i>
    <i>
      <x v="2"/>
    </i>
    <i>
      <x v="3"/>
    </i>
    <i>
      <x v="4"/>
    </i>
    <i t="grand">
      <x/>
    </i>
  </colItems>
  <dataFields count="1">
    <dataField name="Count of Age_Group" fld="30" subtotal="count" baseField="0" baseItem="0"/>
  </dataFields>
  <chartFormats count="15">
    <chartFormat chart="16" format="0" series="1">
      <pivotArea type="data" outline="0" fieldPosition="0">
        <references count="2">
          <reference field="4294967294" count="1" selected="0">
            <x v="0"/>
          </reference>
          <reference field="30" count="1" selected="0">
            <x v="0"/>
          </reference>
        </references>
      </pivotArea>
    </chartFormat>
    <chartFormat chart="16" format="1" series="1">
      <pivotArea type="data" outline="0" fieldPosition="0">
        <references count="2">
          <reference field="4294967294" count="1" selected="0">
            <x v="0"/>
          </reference>
          <reference field="30" count="1" selected="0">
            <x v="1"/>
          </reference>
        </references>
      </pivotArea>
    </chartFormat>
    <chartFormat chart="16" format="2" series="1">
      <pivotArea type="data" outline="0" fieldPosition="0">
        <references count="2">
          <reference field="4294967294" count="1" selected="0">
            <x v="0"/>
          </reference>
          <reference field="30" count="1" selected="0">
            <x v="2"/>
          </reference>
        </references>
      </pivotArea>
    </chartFormat>
    <chartFormat chart="16" format="3" series="1">
      <pivotArea type="data" outline="0" fieldPosition="0">
        <references count="2">
          <reference field="4294967294" count="1" selected="0">
            <x v="0"/>
          </reference>
          <reference field="30" count="1" selected="0">
            <x v="3"/>
          </reference>
        </references>
      </pivotArea>
    </chartFormat>
    <chartFormat chart="16" format="4" series="1">
      <pivotArea type="data" outline="0" fieldPosition="0">
        <references count="2">
          <reference field="4294967294" count="1" selected="0">
            <x v="0"/>
          </reference>
          <reference field="30" count="1" selected="0">
            <x v="4"/>
          </reference>
        </references>
      </pivotArea>
    </chartFormat>
    <chartFormat chart="16" format="5" series="1">
      <pivotArea type="data" outline="0" fieldPosition="0">
        <references count="2">
          <reference field="4294967294" count="1" selected="0">
            <x v="0"/>
          </reference>
          <reference field="29" count="1" selected="0">
            <x v="0"/>
          </reference>
        </references>
      </pivotArea>
    </chartFormat>
    <chartFormat chart="16" format="6" series="1">
      <pivotArea type="data" outline="0" fieldPosition="0">
        <references count="2">
          <reference field="4294967294" count="1" selected="0">
            <x v="0"/>
          </reference>
          <reference field="29" count="1" selected="0">
            <x v="1"/>
          </reference>
        </references>
      </pivotArea>
    </chartFormat>
    <chartFormat chart="16" format="7" series="1">
      <pivotArea type="data" outline="0" fieldPosition="0">
        <references count="2">
          <reference field="4294967294" count="1" selected="0">
            <x v="0"/>
          </reference>
          <reference field="29" count="1" selected="0">
            <x v="2"/>
          </reference>
        </references>
      </pivotArea>
    </chartFormat>
    <chartFormat chart="16" format="8" series="1">
      <pivotArea type="data" outline="0" fieldPosition="0">
        <references count="2">
          <reference field="4294967294" count="1" selected="0">
            <x v="0"/>
          </reference>
          <reference field="29" count="1" selected="0">
            <x v="3"/>
          </reference>
        </references>
      </pivotArea>
    </chartFormat>
    <chartFormat chart="16" format="9" series="1">
      <pivotArea type="data" outline="0" fieldPosition="0">
        <references count="2">
          <reference field="4294967294" count="1" selected="0">
            <x v="0"/>
          </reference>
          <reference field="29" count="1" selected="0">
            <x v="4"/>
          </reference>
        </references>
      </pivotArea>
    </chartFormat>
    <chartFormat chart="33" format="15" series="1">
      <pivotArea type="data" outline="0" fieldPosition="0">
        <references count="2">
          <reference field="4294967294" count="1" selected="0">
            <x v="0"/>
          </reference>
          <reference field="29" count="1" selected="0">
            <x v="0"/>
          </reference>
        </references>
      </pivotArea>
    </chartFormat>
    <chartFormat chart="33" format="16" series="1">
      <pivotArea type="data" outline="0" fieldPosition="0">
        <references count="2">
          <reference field="4294967294" count="1" selected="0">
            <x v="0"/>
          </reference>
          <reference field="29" count="1" selected="0">
            <x v="1"/>
          </reference>
        </references>
      </pivotArea>
    </chartFormat>
    <chartFormat chart="33" format="17" series="1">
      <pivotArea type="data" outline="0" fieldPosition="0">
        <references count="2">
          <reference field="4294967294" count="1" selected="0">
            <x v="0"/>
          </reference>
          <reference field="29" count="1" selected="0">
            <x v="2"/>
          </reference>
        </references>
      </pivotArea>
    </chartFormat>
    <chartFormat chart="33" format="18" series="1">
      <pivotArea type="data" outline="0" fieldPosition="0">
        <references count="2">
          <reference field="4294967294" count="1" selected="0">
            <x v="0"/>
          </reference>
          <reference field="29" count="1" selected="0">
            <x v="3"/>
          </reference>
        </references>
      </pivotArea>
    </chartFormat>
    <chartFormat chart="33" format="19" series="1">
      <pivotArea type="data" outline="0" fieldPosition="0">
        <references count="2">
          <reference field="4294967294" count="1" selected="0">
            <x v="0"/>
          </reference>
          <reference field="2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_Final" xr10:uid="{4C35D1CF-5ECD-4FE4-BA2A-E53D7C3AAC4E}" sourceName="Years (Join_Date_Final)">
  <pivotTables>
    <pivotTable tabId="4" name="PivotTable1"/>
    <pivotTable tabId="4" name="PivotTable4"/>
    <pivotTable tabId="4" name="PivotTable17"/>
  </pivotTables>
  <data>
    <tabular pivotCacheId="1132103814">
      <items count="5">
        <i x="1" s="1"/>
        <i x="2" s="1"/>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 xr10:uid="{4C311AC2-3649-46E7-8758-188391499D19}" sourceName="Favorite_Genre">
  <pivotTables>
    <pivotTable tabId="6" name="PivotTable8"/>
  </pivotTables>
  <data>
    <tabular pivotCacheId="1132103814">
      <items count="7">
        <i x="3" s="1"/>
        <i x="1" s="1"/>
        <i x="4" s="1"/>
        <i x="5" s="1"/>
        <i x="6"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Device_Used" xr10:uid="{CD7C3BA8-EA22-4785-A084-7531F5FF4B77}" sourceName="First_Device_Used">
  <pivotTables>
    <pivotTable tabId="6" name="PivotTable9"/>
  </pivotTables>
  <data>
    <tabular pivotCacheId="1132103814">
      <items count="5">
        <i x="2" s="1"/>
        <i x="0"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Watch_Time" xr10:uid="{027B33F8-2B1E-4B7E-8567-1A9308F234BF}" sourceName="Primary_Watch_Time">
  <pivotTables>
    <pivotTable tabId="6" name="PivotTable13"/>
  </pivotTables>
  <data>
    <tabular pivotCacheId="1132103814">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280C8E7C-985B-479D-BAA7-46F707ED4A1D}" sourceName="User_ID">
  <pivotTables>
    <pivotTable tabId="5" name="PivotTable7"/>
  </pivotTables>
  <data>
    <tabular pivotCacheId="1132103814">
      <items count="1000">
        <i x="519" s="1"/>
        <i x="708" s="1"/>
        <i x="246" s="1"/>
        <i x="514" s="1"/>
        <i x="216" s="1"/>
        <i x="262" s="1"/>
        <i x="641" s="1"/>
        <i x="200" s="1"/>
        <i x="321" s="1"/>
        <i x="250" s="1"/>
        <i x="258" s="1"/>
        <i x="472" s="1"/>
        <i x="958" s="1"/>
        <i x="889" s="1"/>
        <i x="133" s="1"/>
        <i x="685" s="1"/>
        <i x="549" s="1"/>
        <i x="297" s="1"/>
        <i x="299" s="1"/>
        <i x="273" s="1"/>
        <i x="275" s="1"/>
        <i x="901" s="1"/>
        <i x="550" s="1"/>
        <i x="19" s="1"/>
        <i x="116" s="1"/>
        <i x="951" s="1"/>
        <i x="691" s="1"/>
        <i x="327" s="1"/>
        <i x="782" s="1"/>
        <i x="150" s="1"/>
        <i x="342" s="1"/>
        <i x="856" s="1"/>
        <i x="724" s="1"/>
        <i x="778" s="1"/>
        <i x="915" s="1"/>
        <i x="286" s="1"/>
        <i x="568" s="1"/>
        <i x="349" s="1"/>
        <i x="990" s="1"/>
        <i x="71" s="1"/>
        <i x="870" s="1"/>
        <i x="609" s="1"/>
        <i x="703" s="1"/>
        <i x="76" s="1"/>
        <i x="943" s="1"/>
        <i x="789" s="1"/>
        <i x="934" s="1"/>
        <i x="638" s="1"/>
        <i x="841" s="1"/>
        <i x="720" s="1"/>
        <i x="715" s="1"/>
        <i x="251" s="1"/>
        <i x="914" s="1"/>
        <i x="586" s="1"/>
        <i x="227" s="1"/>
        <i x="95" s="1"/>
        <i x="859" s="1"/>
        <i x="414" s="1"/>
        <i x="592" s="1"/>
        <i x="37" s="1"/>
        <i x="977" s="1"/>
        <i x="504" s="1"/>
        <i x="626" s="1"/>
        <i x="5" s="1"/>
        <i x="247" s="1"/>
        <i x="507" s="1"/>
        <i x="695" s="1"/>
        <i x="577" s="1"/>
        <i x="40" s="1"/>
        <i x="871" s="1"/>
        <i x="847" s="1"/>
        <i x="816" s="1"/>
        <i x="621" s="1"/>
        <i x="469" s="1"/>
        <i x="765" s="1"/>
        <i x="44" s="1"/>
        <i x="303" s="1"/>
        <i x="101" s="1"/>
        <i x="437" s="1"/>
        <i x="812" s="1"/>
        <i x="325" s="1"/>
        <i x="658" s="1"/>
        <i x="367" s="1"/>
        <i x="869" s="1"/>
        <i x="570" s="1"/>
        <i x="423" s="1"/>
        <i x="584" s="1"/>
        <i x="291" s="1"/>
        <i x="91" s="1"/>
        <i x="985" s="1"/>
        <i x="172" s="1"/>
        <i x="193" s="1"/>
        <i x="242" s="1"/>
        <i x="253" s="1"/>
        <i x="681" s="1"/>
        <i x="790" s="1"/>
        <i x="696" s="1"/>
        <i x="656" s="1"/>
        <i x="493" s="1"/>
        <i x="80" s="1"/>
        <i x="140" s="1"/>
        <i x="922" s="1"/>
        <i x="51" s="1"/>
        <i x="461" s="1"/>
        <i x="495" s="1"/>
        <i x="932" s="1"/>
        <i x="83" s="1"/>
        <i x="872" s="1"/>
        <i x="964" s="1"/>
        <i x="232" s="1"/>
        <i x="476" s="1"/>
        <i x="430" s="1"/>
        <i x="744" s="1"/>
        <i x="938" s="1"/>
        <i x="624" s="1"/>
        <i x="249" s="1"/>
        <i x="470" s="1"/>
        <i x="520" s="1"/>
        <i x="682" s="1"/>
        <i x="745" s="1"/>
        <i x="863" s="1"/>
        <i x="252" s="1"/>
        <i x="128" s="1"/>
        <i x="439" s="1"/>
        <i x="14" s="1"/>
        <i x="845" s="1"/>
        <i x="451" s="1"/>
        <i x="306" s="1"/>
        <i x="24" s="1"/>
        <i x="936" s="1"/>
        <i x="992" s="1"/>
        <i x="995" s="1"/>
        <i x="597" s="1"/>
        <i x="154" s="1"/>
        <i x="675" s="1"/>
        <i x="441" s="1"/>
        <i x="399" s="1"/>
        <i x="970" s="1"/>
        <i x="105" s="1"/>
        <i x="746" s="1"/>
        <i x="420" s="1"/>
        <i x="653" s="1"/>
        <i x="957" s="1"/>
        <i x="775" s="1"/>
        <i x="622" s="1"/>
        <i x="544" s="1"/>
        <i x="145" s="1"/>
        <i x="380" s="1"/>
        <i x="911" s="1"/>
        <i x="406" s="1"/>
        <i x="375" s="1"/>
        <i x="30" s="1"/>
        <i x="576" s="1"/>
        <i x="264" s="1"/>
        <i x="602" s="1"/>
        <i x="214" s="1"/>
        <i x="808" s="1"/>
        <i x="99" s="1"/>
        <i x="971" s="1"/>
        <i x="181" s="1"/>
        <i x="333" s="1"/>
        <i x="500" s="1"/>
        <i x="152" s="1"/>
        <i x="907" s="1"/>
        <i x="369" s="1"/>
        <i x="2" s="1"/>
        <i x="941" s="1"/>
        <i x="673" s="1"/>
        <i x="572" s="1"/>
        <i x="94" s="1"/>
        <i x="791" s="1"/>
        <i x="33" s="1"/>
        <i x="880" s="1"/>
        <i x="345" s="1"/>
        <i x="877" s="1"/>
        <i x="289" s="1"/>
        <i x="747" s="1"/>
        <i x="989" s="1"/>
        <i x="314" s="1"/>
        <i x="466" s="1"/>
        <i x="772" s="1"/>
        <i x="195" s="1"/>
        <i x="988" s="1"/>
        <i x="573" s="1"/>
        <i x="418" s="1"/>
        <i x="191" s="1"/>
        <i x="833" s="1"/>
        <i x="164" s="1"/>
        <i x="967" s="1"/>
        <i x="729" s="1"/>
        <i x="781" s="1"/>
        <i x="54" s="1"/>
        <i x="324" s="1"/>
        <i x="474" s="1"/>
        <i x="130" s="1"/>
        <i x="112" s="1"/>
        <i x="373" s="1"/>
        <i x="978" s="1"/>
        <i x="503" s="1"/>
        <i x="168" s="1"/>
        <i x="238" s="1"/>
        <i x="757" s="1"/>
        <i x="918" s="1"/>
        <i x="701" s="1"/>
        <i x="17" s="1"/>
        <i x="174" s="1"/>
        <i x="460" s="1"/>
        <i x="436" s="1"/>
        <i x="141" s="1"/>
        <i x="206" s="1"/>
        <i x="354" s="1"/>
        <i x="176" s="1"/>
        <i x="560" s="1"/>
        <i x="457" s="1"/>
        <i x="189" s="1"/>
        <i x="231" s="1"/>
        <i x="175" s="1"/>
        <i x="555" s="1"/>
        <i x="728" s="1"/>
        <i x="668" s="1"/>
        <i x="50" s="1"/>
        <i x="876" s="1"/>
        <i x="379" s="1"/>
        <i x="632" s="1"/>
        <i x="86" s="1"/>
        <i x="806" s="1"/>
        <i x="353" s="1"/>
        <i x="188" s="1"/>
        <i x="739" s="1"/>
        <i x="547" s="1"/>
        <i x="234" s="1"/>
        <i x="857" s="1"/>
        <i x="534" s="1"/>
        <i x="654" s="1"/>
        <i x="309" s="1"/>
        <i x="263" s="1"/>
        <i x="809" s="1"/>
        <i x="852" s="1"/>
        <i x="513" s="1"/>
        <i x="862" s="1"/>
        <i x="614" s="1"/>
        <i x="25" s="1"/>
        <i x="468" s="1"/>
        <i x="676" s="1"/>
        <i x="993" s="1"/>
        <i x="826" s="1"/>
        <i x="117" s="1"/>
        <i x="875" s="1"/>
        <i x="90" s="1"/>
        <i x="124" s="1"/>
        <i x="425" s="1"/>
        <i x="596" s="1"/>
        <i x="921" s="1"/>
        <i x="804" s="1"/>
        <i x="733" s="1"/>
        <i x="711" s="1"/>
        <i x="506" s="1"/>
        <i x="153" s="1"/>
        <i x="287" s="1"/>
        <i x="27" s="1"/>
        <i x="433" s="1"/>
        <i x="937" s="1"/>
        <i x="84" s="1"/>
        <i x="225" s="1"/>
        <i x="821" s="1"/>
        <i x="103" s="1"/>
        <i x="271" s="1"/>
        <i x="56" s="1"/>
        <i x="642" s="1"/>
        <i x="878" s="1"/>
        <i x="895" s="1"/>
        <i x="88" s="1"/>
        <i x="492" s="1"/>
        <i x="839" s="1"/>
        <i x="319" s="1"/>
        <i x="429" s="1"/>
        <i x="125" s="1"/>
        <i x="148" s="1"/>
        <i x="904" s="1"/>
        <i x="315" s="1"/>
        <i x="737" s="1"/>
        <i x="766" s="1"/>
        <i x="307" s="1"/>
        <i x="404" s="1"/>
        <i x="245" s="1"/>
        <i x="815" s="1"/>
        <i x="82" s="1"/>
        <i x="635" s="1"/>
        <i x="926" s="1"/>
        <i x="300" s="1"/>
        <i x="975" s="1"/>
        <i x="648" s="1"/>
        <i x="396" s="1"/>
        <i x="684" s="1"/>
        <i x="819" s="1"/>
        <i x="946" s="1"/>
        <i x="794" s="1"/>
        <i x="440" s="1"/>
        <i x="751" s="1"/>
        <i x="453" s="1"/>
        <i x="156" s="1"/>
        <i x="499" s="1"/>
        <i x="58" s="1"/>
        <i x="313" s="1"/>
        <i x="637" s="1"/>
        <i x="119" s="1"/>
        <i x="713" s="1"/>
        <i x="53" s="1"/>
        <i x="77" s="1"/>
        <i x="409" s="1"/>
        <i x="567" s="1"/>
        <i x="382" s="1"/>
        <i x="335" s="1"/>
        <i x="157" s="1"/>
        <i x="448" s="1"/>
        <i x="608" s="1"/>
        <i x="401" s="1"/>
        <i x="835" s="1"/>
        <i x="163" s="1"/>
        <i x="908" s="1"/>
        <i x="192" s="1"/>
        <i x="165" s="1"/>
        <i x="822" s="1"/>
        <i x="829" s="1"/>
        <i x="378" s="1"/>
        <i x="987" s="1"/>
        <i x="496" s="1"/>
        <i x="611" s="1"/>
        <i x="627" s="1"/>
        <i x="486" s="1"/>
        <i x="129" s="1"/>
        <i x="268" s="1"/>
        <i x="97" s="1"/>
        <i x="3" s="1"/>
        <i x="72" s="1"/>
        <i x="709" s="1"/>
        <i x="64" s="1"/>
        <i x="127" s="1"/>
        <i x="59" s="1"/>
        <i x="435" s="1"/>
        <i x="699" s="1"/>
        <i x="796" s="1"/>
        <i x="813" s="1"/>
        <i x="644" s="1"/>
        <i x="218" s="1"/>
        <i x="982" s="1"/>
        <i x="853" s="1"/>
        <i x="235" s="1"/>
        <i x="844" s="1"/>
        <i x="67" s="1"/>
        <i x="107" s="1"/>
        <i x="209" s="1"/>
        <i x="295" s="1"/>
        <i x="79" s="1"/>
        <i x="583" s="1"/>
        <i x="454" s="1"/>
        <i x="352" s="1"/>
        <i x="667" s="1"/>
        <i x="645" s="1"/>
        <i x="475" s="1"/>
        <i x="827" s="1"/>
        <i x="199" s="1"/>
        <i x="840" s="1"/>
        <i x="132" s="1"/>
        <i x="398" s="1"/>
        <i x="222" s="1"/>
        <i x="377" s="1"/>
        <i x="136" s="1"/>
        <i x="419" s="1"/>
        <i x="594" s="1"/>
        <i x="616" s="1"/>
        <i x="330" s="1"/>
        <i x="284" s="1"/>
        <i x="588" s="1"/>
        <i x="70" s="1"/>
        <i x="661" s="1"/>
        <i x="134" s="1"/>
        <i x="983" s="1"/>
        <i x="905" s="1"/>
        <i x="196" s="1"/>
        <i x="302" s="1"/>
        <i x="896" s="1"/>
        <i x="114" s="1"/>
        <i x="774" s="1"/>
        <i x="144" s="1"/>
        <i x="257" s="1"/>
        <i x="743" s="1"/>
        <i x="674" s="1"/>
        <i x="868" s="1"/>
        <i x="883" s="1"/>
        <i x="666" s="1"/>
        <i x="834" s="1"/>
        <i x="422" s="1"/>
        <i x="585" s="1"/>
        <i x="395" s="1"/>
        <i x="893" s="1"/>
        <i x="243" s="1"/>
        <i x="748" s="1"/>
        <i x="854" s="1"/>
        <i x="446" s="1"/>
        <i x="498" s="1"/>
        <i x="55" s="1"/>
        <i x="972" s="1"/>
        <i x="336" s="1"/>
        <i x="590" s="1"/>
        <i x="29" s="1"/>
        <i x="705" s="1"/>
        <i x="236" s="1"/>
        <i x="92" s="1"/>
        <i x="304" s="1"/>
        <i x="477" s="1"/>
        <i x="749" s="1"/>
        <i x="405" s="1"/>
        <i x="22" s="1"/>
        <i x="998" s="1"/>
        <i x="579" s="1"/>
        <i x="524" s="1"/>
        <i x="385" s="1"/>
        <i x="449" s="1"/>
        <i x="647" s="1"/>
        <i x="994" s="1"/>
        <i x="718" s="1"/>
        <i x="444" s="1"/>
        <i x="426" s="1"/>
        <i x="659" s="1"/>
        <i x="651" s="1"/>
        <i x="358" s="1"/>
        <i x="248" s="1"/>
        <i x="961" s="1"/>
        <i x="480" s="1"/>
        <i x="537" s="1"/>
        <i x="237" s="1"/>
        <i x="355" s="1"/>
        <i x="523" s="1"/>
        <i x="221" s="1"/>
        <i x="326" s="1"/>
        <i x="582" s="1"/>
        <i x="484" s="1"/>
        <i x="516" s="1"/>
        <i x="182" s="1"/>
        <i x="162" s="1"/>
        <i x="143" s="1"/>
        <i x="919" s="1"/>
        <i x="142" s="1"/>
        <i x="7" s="1"/>
        <i x="625" s="1"/>
        <i x="39" s="1"/>
        <i x="535" s="1"/>
        <i x="761" s="1"/>
        <i x="818" s="1"/>
        <i x="464" s="1"/>
        <i x="233" s="1"/>
        <i x="952" s="1"/>
        <i x="950" s="1"/>
        <i x="892" s="1"/>
        <i x="265" s="1"/>
        <i x="46" s="1"/>
        <i x="940" s="1"/>
        <i x="756" s="1"/>
        <i x="605" s="1"/>
        <i x="727" s="1"/>
        <i x="710" s="1"/>
        <i x="293" s="1"/>
        <i x="155" s="1"/>
        <i x="160" s="1"/>
        <i x="931" s="1"/>
        <i x="351" s="1"/>
        <i x="224" s="1"/>
        <i x="391" s="1"/>
        <i x="255" s="1"/>
        <i x="803" s="1"/>
        <i x="885" s="1"/>
        <i x="996" s="1"/>
        <i x="979" s="1"/>
        <i x="599" s="1"/>
        <i x="241" s="1"/>
        <i x="185" s="1"/>
        <i x="591" s="1"/>
        <i x="843" s="1"/>
        <i x="779" s="1"/>
        <i x="78" s="1"/>
        <i x="277" s="1"/>
        <i x="939" s="1"/>
        <i x="837" s="1"/>
        <i x="706" s="1"/>
        <i x="207" s="1"/>
        <i x="617" s="1"/>
        <i x="798" s="1"/>
        <i x="100" s="1"/>
        <i x="858" s="1"/>
        <i x="465" s="1"/>
        <i x="459" s="1"/>
        <i x="452" s="1"/>
        <i x="920" s="1"/>
        <i x="760" s="1"/>
        <i x="574" s="1"/>
        <i x="256" s="1"/>
        <i x="823" s="1"/>
        <i x="776" s="1"/>
        <i x="210" s="1"/>
        <i x="738" s="1"/>
        <i x="438" s="1"/>
        <i x="296" s="1"/>
        <i x="68" s="1"/>
        <i x="652" s="1"/>
        <i x="773" s="1"/>
        <i x="942" s="1"/>
        <i x="618" s="1"/>
        <i x="497" s="1"/>
        <i x="190" s="1"/>
        <i x="126" s="1"/>
        <i x="610" s="1"/>
        <i x="601" s="1"/>
        <i x="194" s="1"/>
        <i x="945" s="1"/>
        <i x="554" s="1"/>
        <i x="692" s="1"/>
        <i x="123" s="1"/>
        <i x="925" s="1"/>
        <i x="428" s="1"/>
        <i x="388" s="1"/>
        <i x="866" s="1"/>
        <i x="831" s="1"/>
        <i x="26" s="1"/>
        <i x="750" s="1"/>
        <i x="722" s="1"/>
        <i x="731" s="1"/>
        <i x="797" s="1"/>
        <i x="166" s="1"/>
        <i x="487" s="1"/>
        <i x="28" s="1"/>
        <i x="754" s="1"/>
        <i x="884" s="1"/>
        <i x="328" s="1"/>
        <i x="318" s="1"/>
        <i x="620" s="1"/>
        <i x="48" s="1"/>
        <i x="900" s="1"/>
        <i x="539" s="1"/>
        <i x="403" s="1"/>
        <i x="949" s="1"/>
        <i x="489" s="1"/>
        <i x="38" s="1"/>
        <i x="98" s="1"/>
        <i x="337" s="1"/>
        <i x="569" s="1"/>
        <i x="824" s="1"/>
        <i x="201" s="1"/>
        <i x="169" s="1"/>
        <i x="331" s="1"/>
        <i x="75" s="1"/>
        <i x="32" s="1"/>
        <i x="551" s="1"/>
        <i x="488" s="1"/>
        <i x="508" s="1"/>
        <i x="758" s="1"/>
        <i x="955" s="1"/>
        <i x="860" s="1"/>
        <i x="768" s="1"/>
        <i x="322" s="1"/>
        <i x="34" s="1"/>
        <i x="69" s="1"/>
        <i x="407" s="1"/>
        <i x="802" s="1"/>
        <i x="512" s="1"/>
        <i x="521" s="1"/>
        <i x="383" s="1"/>
        <i x="4" s="1"/>
        <i x="397" s="1"/>
        <i x="213" s="1"/>
        <i x="219" s="1"/>
        <i x="687" s="1"/>
        <i x="536" s="1"/>
        <i x="730" s="1"/>
        <i x="96" s="1"/>
        <i x="886" s="1"/>
        <i x="759" s="1"/>
        <i x="137" s="1"/>
        <i x="343" s="1"/>
        <i x="628" s="1"/>
        <i x="170" s="1"/>
        <i x="294" s="1"/>
        <i x="12" s="1"/>
        <i x="455" s="1"/>
        <i x="786" s="1"/>
        <i x="865" s="1"/>
        <i x="151" s="1"/>
        <i x="665" s="1"/>
        <i x="623" s="1"/>
        <i x="131" s="1"/>
        <i x="122" s="1"/>
        <i x="432" s="1"/>
        <i x="402" s="1"/>
        <i x="613" s="1"/>
        <i x="311" s="1"/>
        <i x="15" s="1"/>
        <i x="799" s="1"/>
        <i x="356" s="1"/>
        <i x="517" s="1"/>
        <i x="473" s="1"/>
        <i x="655" s="1"/>
        <i x="694" s="1"/>
        <i x="973" s="1"/>
        <i x="764" s="1"/>
        <i x="767" s="1"/>
        <i x="800" s="1"/>
        <i x="36" s="1"/>
        <i x="408" s="1"/>
        <i x="649" s="1"/>
        <i x="118" s="1"/>
        <i x="788" s="1"/>
        <i x="9" s="1"/>
        <i x="801" s="1"/>
        <i x="509" s="1"/>
        <i x="276" s="1"/>
        <i x="954" s="1"/>
        <i x="73" s="1"/>
        <i x="109" s="1"/>
        <i x="698" s="1"/>
        <i x="13" s="1"/>
        <i x="762" s="1"/>
        <i x="274" s="1"/>
        <i x="387" s="1"/>
        <i x="861" s="1"/>
        <i x="792" s="1"/>
        <i x="669" s="1"/>
        <i x="657" s="1"/>
        <i x="726" s="1"/>
        <i x="412" s="1"/>
        <i x="204" s="1"/>
        <i x="357" s="1"/>
        <i x="600" s="1"/>
        <i x="966" s="1"/>
        <i x="581" s="1"/>
        <i x="317" s="1"/>
        <i x="933" s="1"/>
        <i x="741" s="1"/>
        <i x="281" s="1"/>
        <i x="903" s="1"/>
        <i x="723" s="1"/>
        <i x="481" s="1"/>
        <i x="763" s="1"/>
        <i x="646" s="1"/>
        <i x="85" s="1"/>
        <i x="434" s="1"/>
        <i x="334" s="1"/>
        <i x="917" s="1"/>
        <i x="171" s="1"/>
        <i x="864" s="1"/>
        <i x="363" s="1"/>
        <i x="442" s="1"/>
        <i x="850" s="1"/>
        <i x="650" s="1"/>
        <i x="217" s="1"/>
        <i x="443" s="1"/>
        <i x="389" s="1"/>
        <i x="288" s="1"/>
        <i x="848" s="1"/>
        <i x="292" s="1"/>
        <i x="785" s="1"/>
        <i x="944" s="1"/>
        <i x="239" s="1"/>
        <i x="752" s="1"/>
        <i x="479" s="1"/>
        <i x="707" s="1"/>
        <i x="74" s="1"/>
        <i x="629" s="1"/>
        <i x="558" s="1"/>
        <i x="697" s="1"/>
        <i x="693" s="1"/>
        <i x="60" s="1"/>
        <i x="146" s="1"/>
        <i x="515" s="1"/>
        <i x="795" s="1"/>
        <i x="894" s="1"/>
        <i x="138" s="1"/>
        <i x="552" s="1"/>
        <i x="381" s="1"/>
        <i x="528" s="1"/>
        <i x="115" s="1"/>
        <i x="285" s="1"/>
        <i x="31" s="1"/>
        <i x="400" s="1"/>
        <i x="179" s="1"/>
        <i x="290" s="1"/>
        <i x="704" s="1"/>
        <i x="270" s="1"/>
        <i x="63" s="1"/>
        <i x="832" s="1"/>
        <i x="805" s="1"/>
        <i x="963" s="1"/>
        <i x="604" s="1"/>
        <i x="110" s="1"/>
        <i x="43" s="1"/>
        <i x="102" s="1"/>
        <i x="849" s="1"/>
        <i x="111" s="1"/>
        <i x="734" s="1"/>
        <i x="120" s="1"/>
        <i x="445" s="1"/>
        <i x="203" s="1"/>
        <i x="47" s="1"/>
        <i x="838" s="1"/>
        <i x="485" s="1"/>
        <i x="571" s="1"/>
        <i x="810" s="1"/>
        <i x="735" s="1"/>
        <i x="283" s="1"/>
        <i x="814" s="1"/>
        <i x="984" s="1"/>
        <i x="329" s="1"/>
        <i x="553" s="1"/>
        <i x="463" s="1"/>
        <i x="906" s="1"/>
        <i x="719" s="1"/>
        <i x="278" s="1"/>
        <i x="447" s="1"/>
        <i x="6" s="1"/>
        <i x="384" s="1"/>
        <i x="783" s="1"/>
        <i x="421" s="1"/>
        <i x="712" s="1"/>
        <i x="298" s="1"/>
        <i x="947" s="1"/>
        <i x="888" s="1"/>
        <i x="372" s="1"/>
        <i x="769" s="1"/>
        <i x="909" s="1"/>
        <i x="913" s="1"/>
        <i x="928" s="1"/>
        <i x="563" s="1"/>
        <i x="960" s="1"/>
        <i x="690" s="1"/>
        <i x="836" s="1"/>
        <i x="916" s="1"/>
        <i x="121" s="1"/>
        <i x="338" s="1"/>
        <i x="139" s="1"/>
        <i x="316" s="1"/>
        <i x="66" s="1"/>
        <i x="505" s="1"/>
        <i x="240" s="1"/>
        <i x="999" s="1"/>
        <i x="177" s="1"/>
        <i x="670" s="1"/>
        <i x="689" s="1"/>
        <i x="502" s="1"/>
        <i x="490" s="1"/>
        <i x="197" s="1"/>
        <i x="427" s="1"/>
        <i x="784" s="1"/>
        <i x="540" s="1"/>
        <i x="959" s="1"/>
        <i x="18" s="1"/>
        <i x="688" s="1"/>
        <i x="969" s="1"/>
        <i x="415" s="1"/>
        <i x="254" s="1"/>
        <i x="11" s="1"/>
        <i x="593" s="1"/>
        <i x="417" s="1"/>
        <i x="991" s="1"/>
        <i x="261" s="1"/>
        <i x="61" s="1"/>
        <i x="483" s="1"/>
        <i x="561" s="1"/>
        <i x="529" s="1"/>
        <i x="603" s="1"/>
        <i x="923" s="1"/>
        <i x="533" s="1"/>
        <i x="362" s="1"/>
        <i x="714" s="1"/>
        <i x="167" s="1"/>
        <i x="16" s="1"/>
        <i x="612" s="1"/>
        <i x="310" s="1"/>
        <i x="962" s="1"/>
        <i x="173" s="1"/>
        <i x="633" s="1"/>
        <i x="482" s="1"/>
        <i x="21" s="1"/>
        <i x="205" s="1"/>
        <i x="350" s="1"/>
        <i x="664" s="1"/>
        <i x="365" s="1"/>
        <i x="229" s="1"/>
        <i x="279" s="1"/>
        <i x="662" s="1"/>
        <i x="562" s="1"/>
        <i x="431" s="1"/>
        <i x="42" s="1"/>
        <i x="732" s="1"/>
        <i x="575" s="1"/>
        <i x="532" s="1"/>
        <i x="456" s="1"/>
        <i x="494" s="1"/>
        <i x="793" s="1"/>
        <i x="312" s="1"/>
        <i x="882" s="1"/>
        <i x="267" s="1"/>
        <i x="881" s="1"/>
        <i x="510" s="1"/>
        <i x="45" s="1"/>
        <i x="183" s="1"/>
        <i x="825" s="1"/>
        <i x="830" s="1"/>
        <i x="663" s="1"/>
        <i x="753" s="1"/>
        <i x="467" s="1"/>
        <i x="57" s="1"/>
        <i x="606" s="1"/>
        <i x="161" s="1"/>
        <i x="671" s="1"/>
        <i x="927" s="1"/>
        <i x="159" s="1"/>
        <i x="631" s="1"/>
        <i x="518" s="1"/>
        <i x="259" s="1"/>
        <i x="305" s="1"/>
        <i x="538" s="1"/>
        <i x="511" s="1"/>
        <i x="501" s="1"/>
        <i x="332" s="1"/>
        <i x="640" s="1"/>
        <i x="935" s="1"/>
        <i x="771" s="1"/>
        <i x="386" s="1"/>
        <i x="619" s="1"/>
        <i x="272" s="1"/>
        <i x="874" s="1"/>
        <i x="339" s="1"/>
        <i x="566" s="1"/>
        <i x="974" s="1"/>
        <i x="180" s="1"/>
        <i x="104" s="1"/>
        <i x="721" s="1"/>
        <i x="580" s="1"/>
        <i x="340" s="1"/>
        <i x="587" s="1"/>
        <i x="702" s="1"/>
        <i x="968" s="1"/>
        <i x="10" s="1"/>
        <i x="891" s="1"/>
        <i x="680" s="1"/>
        <i x="965" s="1"/>
        <i x="269" s="1"/>
        <i x="208" s="1"/>
        <i x="260" s="1"/>
        <i x="820" s="1"/>
        <i x="368" s="1"/>
        <i x="672" s="1"/>
        <i x="598" s="1"/>
        <i x="589" s="1"/>
        <i x="910" s="1"/>
        <i x="522" s="1"/>
        <i x="366" s="1"/>
        <i x="976" s="1"/>
        <i x="198" s="1"/>
        <i x="948" s="1"/>
        <i x="87" s="1"/>
        <i x="244" s="1"/>
        <i x="411" s="1"/>
        <i x="223" s="1"/>
        <i x="742" s="1"/>
        <i x="323" s="1"/>
        <i x="986" s="1"/>
        <i x="559" s="1"/>
        <i x="780" s="1"/>
        <i x="348" s="1"/>
        <i x="541" s="1"/>
        <i x="106" s="1"/>
        <i x="828" s="1"/>
        <i x="981" s="1"/>
        <i x="683" s="1"/>
        <i x="0" s="1"/>
        <i x="266" s="1"/>
        <i x="565" s="1"/>
        <i x="41" s="1"/>
        <i x="478" s="1"/>
        <i x="542" s="1"/>
        <i x="424" s="1"/>
        <i x="184" s="1"/>
        <i x="280" s="1"/>
        <i x="556" s="1"/>
        <i x="716" s="1"/>
        <i x="842" s="1"/>
        <i x="147" s="1"/>
        <i x="530" s="1"/>
        <i x="341" s="1"/>
        <i x="953" s="1"/>
        <i x="811" s="1"/>
        <i x="630" s="1"/>
        <i x="89" s="1"/>
        <i x="660" s="1"/>
        <i x="929" s="1"/>
        <i x="525" s="1"/>
        <i x="320" s="1"/>
        <i x="1" s="1"/>
        <i x="755" s="1"/>
        <i x="212" s="1"/>
        <i x="35" s="1"/>
        <i x="634" s="1"/>
        <i x="686" s="1"/>
        <i x="361" s="1"/>
        <i x="615" s="1"/>
        <i x="410" s="1"/>
        <i x="65" s="1"/>
        <i x="359" s="1"/>
        <i x="346" s="1"/>
        <i x="740" s="1"/>
        <i x="548" s="1"/>
        <i x="531" s="1"/>
        <i x="282" s="1"/>
        <i x="817" s="1"/>
        <i x="787" s="1"/>
        <i x="458" s="1"/>
        <i x="135" s="1"/>
        <i x="777" s="1"/>
        <i x="545" s="1"/>
        <i x="890" s="1"/>
        <i x="394" s="1"/>
        <i x="8" s="1"/>
        <i x="49" s="1"/>
        <i x="392" s="1"/>
        <i x="215" s="1"/>
        <i x="491" s="1"/>
        <i x="879" s="1"/>
        <i x="980" s="1"/>
        <i x="902" s="1"/>
        <i x="557" s="1"/>
        <i x="678" s="1"/>
        <i x="301" s="1"/>
        <i x="924" s="1"/>
        <i x="390" s="1"/>
        <i x="899" s="1"/>
        <i x="308" s="1"/>
        <i x="371" s="1"/>
        <i x="564" s="1"/>
        <i x="677" s="1"/>
        <i x="416" s="1"/>
        <i x="113" s="1"/>
        <i x="149" s="1"/>
        <i x="700" s="1"/>
        <i x="855" s="1"/>
        <i x="867" s="1"/>
        <i x="607" s="1"/>
        <i x="370" s="1"/>
        <i x="725" s="1"/>
        <i x="997" s="1"/>
        <i x="643" s="1"/>
        <i x="578" s="1"/>
        <i x="230" s="1"/>
        <i x="526" s="1"/>
        <i x="873" s="1"/>
        <i x="186" s="1"/>
        <i x="462" s="1"/>
        <i x="912" s="1"/>
        <i x="956" s="1"/>
        <i x="360" s="1"/>
        <i x="228" s="1"/>
        <i x="679" s="1"/>
        <i x="393" s="1"/>
        <i x="376" s="1"/>
        <i x="413" s="1"/>
        <i x="527" s="1"/>
        <i x="887" s="1"/>
        <i x="220" s="1"/>
        <i x="23" s="1"/>
        <i x="226" s="1"/>
        <i x="374" s="1"/>
        <i x="639" s="1"/>
        <i x="364" s="1"/>
        <i x="158" s="1"/>
        <i x="807" s="1"/>
        <i x="450" s="1"/>
        <i x="20" s="1"/>
        <i x="846" s="1"/>
        <i x="471" s="1"/>
        <i x="347" s="1"/>
        <i x="344" s="1"/>
        <i x="178" s="1"/>
        <i x="546" s="1"/>
        <i x="187" s="1"/>
        <i x="930" s="1"/>
        <i x="93" s="1"/>
        <i x="52" s="1"/>
        <i x="898" s="1"/>
        <i x="897" s="1"/>
        <i x="770" s="1"/>
        <i x="543" s="1"/>
        <i x="636" s="1"/>
        <i x="81" s="1"/>
        <i x="62" s="1"/>
        <i x="595" s="1"/>
        <i x="202" s="1"/>
        <i x="717" s="1"/>
        <i x="211" s="1"/>
        <i x="108" s="1"/>
        <i x="851" s="1"/>
        <i x="7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Join_Date_Final)" xr10:uid="{551444BD-8B61-4246-A265-141524ED9409}" cache="Slicer_Years__Join_Date_Final" caption="Years (Join_Date_Final)" rowHeight="241300"/>
  <slicer name="Favorite_Genre" xr10:uid="{0A850323-E938-41F4-8EB9-D9BD624999D6}" cache="Slicer_Favorite_Genre" caption="Favorite_Genre" rowHeight="241300"/>
  <slicer name="First_Device_Used" xr10:uid="{9E999B20-796B-4A7F-808B-B43FB88780F3}" cache="Slicer_First_Device_Used" caption="First_Device_Used" rowHeight="241300"/>
  <slicer name="Primary_Watch_Time" xr10:uid="{D289132D-D1D9-413C-B30D-2B08E3D30F2B}" cache="Slicer_Primary_Watch_Time" caption="Primary_Watch_Time" rowHeight="241300"/>
  <slicer name="User_ID 1" xr10:uid="{121343EF-8F05-4C25-89D1-06FCC7E98D4A}" cache="Slicer_User_ID" caption="User_ID" startItem="2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Join_Date_Final) 1" xr10:uid="{36359E63-C0E4-456B-A96D-8B0FD518E1D6}" cache="Slicer_Years__Join_Date_Final" caption="Years (Join_Date_Fina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_ID" xr10:uid="{F604A912-99E1-4FDE-AC29-E4D461EF46F1}" cache="Slicer_User_ID" caption="User_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F2873-9286-4F4B-9FA0-4FBA2E523D8E}" name="Table1" displayName="Table1" ref="A1:X1001" totalsRowShown="0" headerRowDxfId="75" headerRowBorderDxfId="74" tableBorderDxfId="73" totalsRowBorderDxfId="72">
  <autoFilter ref="A1:X1001" xr:uid="{DD8F2873-9286-4F4B-9FA0-4FBA2E523D8E}"/>
  <tableColumns count="24">
    <tableColumn id="1" xr3:uid="{DB9859C1-79F8-47A2-9BE9-4CC506F8C4DB}" name="User_ID" dataDxfId="71"/>
    <tableColumn id="2" xr3:uid="{83C56075-FFF6-42F7-83E7-7374E46374BB}" name="User_Name" dataDxfId="70"/>
    <tableColumn id="3" xr3:uid="{AD31625C-9193-4E27-8D8E-B4FCA9AFF562}" name="Join_Date" dataDxfId="69"/>
    <tableColumn id="4" xr3:uid="{1BC577CE-0AC9-496C-9E85-FF408A53609D}" name="Last_Login" dataDxfId="68"/>
    <tableColumn id="5" xr3:uid="{D30C627B-036A-4E79-A814-892E2AB7F776}" name="Monthly_Price" dataDxfId="67"/>
    <tableColumn id="6" xr3:uid="{2DF9582F-96F6-4182-BE48-78330FE38AD6}" name="Watch_Hours" dataDxfId="66"/>
    <tableColumn id="7" xr3:uid="{2AE59DD9-5C4D-4BDC-8E16-6C929693F78F}" name="Favorite_Genre" dataDxfId="65"/>
    <tableColumn id="8" xr3:uid="{09844106-5821-4563-A774-8BF2286EF2A7}" name="Active_Devices" dataDxfId="64"/>
    <tableColumn id="9" xr3:uid="{496FF269-002D-48AC-818E-F0EBAB96C1B2}" name="Profile_Count" dataDxfId="63"/>
    <tableColumn id="10" xr3:uid="{8AFB60F6-5133-44C1-A947-5E518E588755}" name="Parental_Controls" dataDxfId="62"/>
    <tableColumn id="11" xr3:uid="{0EC656EF-707D-44F1-BE46-B4B5091B8D20}" name="Total_Movies_Watched" dataDxfId="61"/>
    <tableColumn id="12" xr3:uid="{34F665FF-6B1C-4B33-AA60-772F70FC0B44}" name="Total_Series_Watched" dataDxfId="60"/>
    <tableColumn id="13" xr3:uid="{374D617D-34C0-46A1-B3A4-D50C002AF4CF}" name="Country" dataDxfId="59"/>
    <tableColumn id="14" xr3:uid="{FBB38413-5906-41A6-B40D-BAFA81918290}" name="Payment_Method" dataDxfId="58"/>
    <tableColumn id="15" xr3:uid="{5D083D27-55CC-4295-B99F-B023A801FB9A}" name="Language_Preference" dataDxfId="57"/>
    <tableColumn id="16" xr3:uid="{9DFD4179-CB20-4520-96A2-218100D419F7}" name="Recommended_Content_Count" dataDxfId="56"/>
    <tableColumn id="17" xr3:uid="{E448F7CF-5503-48E3-B10A-09C8BADBD83D}" name="Average_Rating_Given" dataDxfId="55"/>
    <tableColumn id="18" xr3:uid="{2566A014-61F5-4C09-8416-1DBEA81BF4C7}" name="Has_Downloaded_Content" dataDxfId="54"/>
    <tableColumn id="19" xr3:uid="{F39ED284-359B-4092-87C5-DCB3A4E3F05A}" name="Membership_Status" dataDxfId="53"/>
    <tableColumn id="20" xr3:uid="{EA7B95B8-1167-44AF-A324-ABAC54964C65}" name="Loyalty_Points" dataDxfId="52"/>
    <tableColumn id="24" xr3:uid="{A6719324-4D2E-4AD2-9EE7-543581AE9F1C}" name="Column1" dataDxfId="51">
      <calculatedColumnFormula>CORREL(Table1[Loyalty_Points],Table1[Watch_Hours])</calculatedColumnFormula>
    </tableColumn>
    <tableColumn id="21" xr3:uid="{BCBF5734-190B-4BAE-90AD-054AE3F21C7E}" name="First_Device_Used" dataDxfId="50"/>
    <tableColumn id="22" xr3:uid="{C9048AD5-770A-49D8-9F82-18D8243747BB}" name="Age_Group" dataDxfId="49"/>
    <tableColumn id="23" xr3:uid="{C12F9C6B-15E1-47E5-8D51-AF34E6194FC9}" name="Primary_Watch_Time" dataDxfId="4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36E409-217D-4357-9468-CDCFE5DF0B7F}" name="Table13" displayName="Table13" ref="A1:AG1001" totalsRowShown="0" headerRowDxfId="47" headerRowBorderDxfId="46" tableBorderDxfId="45" totalsRowBorderDxfId="44">
  <autoFilter ref="A1:AG1001" xr:uid="{EB36E409-217D-4357-9468-CDCFE5DF0B7F}"/>
  <sortState xmlns:xlrd2="http://schemas.microsoft.com/office/spreadsheetml/2017/richdata2" ref="A2:AG1001">
    <sortCondition descending="1" ref="H1:H1001"/>
  </sortState>
  <tableColumns count="33">
    <tableColumn id="1" xr3:uid="{887EBB8B-17FD-48A5-842E-04F2A0CCF213}" name="User_ID" dataDxfId="43"/>
    <tableColumn id="2" xr3:uid="{44AD91B2-3306-4137-AF08-2A67F4132799}" name="User_Name" dataDxfId="42"/>
    <tableColumn id="3" xr3:uid="{57F0DFE3-EA8A-4862-8489-58427201F907}" name="Join_Date_Month" dataDxfId="41"/>
    <tableColumn id="30" xr3:uid="{A5870D5A-5AD0-44C2-8651-E413DDCE1961}" name="Join_Date_Date" dataDxfId="40"/>
    <tableColumn id="29" xr3:uid="{A0372F5F-05FB-4A65-B41D-59A1CF543C4D}" name="_Year" dataDxfId="39"/>
    <tableColumn id="28" xr3:uid="{2076197A-5989-44F4-80F6-22BB680DFBD7}" name="Join_Date2" dataDxfId="38">
      <calculatedColumnFormula>DATE(Table13[[#This Row],[_Year]],Table13[[#This Row],[Join_Date_Month]],Table13[[#This Row],[Join_Date_Date]])</calculatedColumnFormula>
    </tableColumn>
    <tableColumn id="27" xr3:uid="{7C69661C-C3F5-4107-8C94-10E2BEA11DC1}" name="Join_Date_Final" dataDxfId="37"/>
    <tableColumn id="4" xr3:uid="{6E78B516-1D25-4B12-925F-FF4645B3E3DE}" name="Last_Login_Month" dataDxfId="36"/>
    <tableColumn id="34" xr3:uid="{C6401266-C871-46F2-905C-723D9037FF31}" name="Last_Login_Date" dataDxfId="35"/>
    <tableColumn id="33" xr3:uid="{DB9E29C7-D142-4F66-834B-25E15F47F934}" name="Last_Login_Year" dataDxfId="34"/>
    <tableColumn id="32" xr3:uid="{2B5B5903-5120-4AEC-B095-614ECD151943}" name="Last Login2" dataDxfId="33">
      <calculatedColumnFormula>DATE(Table13[[#This Row],[Last_Login_Year]],Table13[[#This Row],[Last_Login_Month]],Table13[[#This Row],[Last_Login_Date]])</calculatedColumnFormula>
    </tableColumn>
    <tableColumn id="31" xr3:uid="{12EC2B04-CE98-407E-821A-4C6369DBD7EF}" name="Last_Login2_Final" dataDxfId="32"/>
    <tableColumn id="5" xr3:uid="{F6078C67-7C74-4FD6-9BF6-2ED005B0DFDC}" name="Monthly_Price" dataDxfId="31"/>
    <tableColumn id="35" xr3:uid="{67FFC0F9-AED2-45C8-A503-31D6BBFA1299}" name="Subscription type" dataDxfId="30"/>
    <tableColumn id="6" xr3:uid="{E2FF605D-301C-4CBD-B0CF-A6AD9CD01797}" name="Watch_Hours" dataDxfId="29"/>
    <tableColumn id="7" xr3:uid="{6448FB76-FB5F-4043-9830-32A186D5C637}" name="Favorite_Genre" dataDxfId="28"/>
    <tableColumn id="8" xr3:uid="{FF65369C-EF94-4721-9D22-733B0383B3C8}" name="Active_Devices" dataDxfId="27"/>
    <tableColumn id="9" xr3:uid="{E31298DA-C2FE-4671-A80C-6E035A6F1242}" name="Profile_Count" dataDxfId="26"/>
    <tableColumn id="10" xr3:uid="{EAEB5666-39B3-47A3-BCE6-71BE42627492}" name="Parental_Controls" dataDxfId="25"/>
    <tableColumn id="11" xr3:uid="{CC834C31-0A77-4E46-ACD3-0AA2824EBAB0}" name="Total_Movies_Watched" dataDxfId="24"/>
    <tableColumn id="12" xr3:uid="{59F3BAA3-7CDB-4C2B-B03B-E641E70A2023}" name="Total_Series_Watched" dataDxfId="23"/>
    <tableColumn id="13" xr3:uid="{3C9E59D0-68B8-401F-85FA-25731AD81022}" name="Country" dataDxfId="22"/>
    <tableColumn id="14" xr3:uid="{B3C9FBD7-38B5-4D58-ABA0-E68B9686B3A9}" name="Payment_Method" dataDxfId="21"/>
    <tableColumn id="15" xr3:uid="{912E0B1B-7B9D-46DA-A7FD-0CDC22B2FAAC}" name="Language_Preference" dataDxfId="20"/>
    <tableColumn id="16" xr3:uid="{6F81C543-75D0-4564-BD85-9CD6EE68B6E8}" name="Recommended_Content_Count" dataDxfId="19"/>
    <tableColumn id="36" xr3:uid="{91792D7C-F150-4E99-B7EB-84661B5626AA}" name="Recommended contect as % of total movies+series" dataDxfId="18" dataCellStyle="Percent">
      <calculatedColumnFormula>Table13[[#This Row],[Recommended_Content_Count]]/(Table13[[#This Row],[Total_Movies_Watched]]+Table13[[#This Row],[Total_Series_Watched]])</calculatedColumnFormula>
    </tableColumn>
    <tableColumn id="17" xr3:uid="{9B770709-E36B-41F6-8D53-FBCED7B8F4E2}" name="Average_Rating_Given" dataDxfId="17"/>
    <tableColumn id="18" xr3:uid="{32CCC029-5127-4FDF-9F1E-E34773263F39}" name="Has_Downloaded_Content" dataDxfId="16"/>
    <tableColumn id="19" xr3:uid="{6AE1AE80-24E8-49D3-AD93-5EDB9A6C0145}" name="Membership_Status" dataDxfId="15"/>
    <tableColumn id="20" xr3:uid="{1ACBFB56-97F3-40DD-84BB-B488E8BA8F01}" name="Loyalty_Points" dataDxfId="14"/>
    <tableColumn id="21" xr3:uid="{C1C99C2A-89D1-400B-B44F-F732CF1F1872}" name="First_Device_Used" dataDxfId="13"/>
    <tableColumn id="22" xr3:uid="{75600AD5-75C9-4CAD-9245-835A429E4EAB}" name="Age_Group" dataDxfId="12"/>
    <tableColumn id="23" xr3:uid="{88051A30-A278-4CC7-AFDA-ED3F6DC17D49}" name="Primary_Watch_Time" dataDxf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5.xm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2210-61C9-4871-A9AD-DD90AE6BCCD7}">
  <dimension ref="A1:Z202"/>
  <sheetViews>
    <sheetView tabSelected="1" zoomScale="80" zoomScaleNormal="80" workbookViewId="0">
      <selection activeCell="Y68" sqref="Y68"/>
    </sheetView>
  </sheetViews>
  <sheetFormatPr defaultRowHeight="15" x14ac:dyDescent="0.25"/>
  <cols>
    <col min="25" max="25" width="59.140625" bestFit="1" customWidth="1"/>
    <col min="26" max="26" width="10.42578125" bestFit="1" customWidth="1"/>
  </cols>
  <sheetData>
    <row r="1" spans="1:24" x14ac:dyDescent="0.25">
      <c r="A1" s="31" t="s">
        <v>814</v>
      </c>
      <c r="B1" s="31"/>
      <c r="C1" s="31"/>
      <c r="D1" s="31"/>
      <c r="E1" s="31"/>
      <c r="F1" s="31"/>
      <c r="G1" s="31"/>
      <c r="H1" s="31"/>
      <c r="I1" s="31"/>
      <c r="J1" s="31"/>
      <c r="K1" s="31"/>
      <c r="L1" s="31"/>
      <c r="M1" s="31"/>
      <c r="N1" s="31"/>
      <c r="O1" s="31"/>
      <c r="P1" s="31"/>
      <c r="Q1" s="31"/>
      <c r="R1" s="31"/>
      <c r="S1" s="31"/>
      <c r="T1" s="31"/>
      <c r="U1" s="31"/>
      <c r="V1" s="31"/>
      <c r="W1" s="31"/>
      <c r="X1" s="31"/>
    </row>
    <row r="2" spans="1:24" x14ac:dyDescent="0.25">
      <c r="A2" s="31"/>
      <c r="B2" s="31"/>
      <c r="C2" s="31"/>
      <c r="D2" s="31"/>
      <c r="E2" s="31"/>
      <c r="F2" s="31"/>
      <c r="G2" s="31"/>
      <c r="H2" s="31"/>
      <c r="I2" s="31"/>
      <c r="J2" s="31"/>
      <c r="K2" s="31"/>
      <c r="L2" s="31"/>
      <c r="M2" s="31"/>
      <c r="N2" s="31"/>
      <c r="O2" s="31"/>
      <c r="P2" s="31"/>
      <c r="Q2" s="31"/>
      <c r="R2" s="31"/>
      <c r="S2" s="31"/>
      <c r="T2" s="31"/>
      <c r="U2" s="31"/>
      <c r="V2" s="31"/>
      <c r="W2" s="31"/>
      <c r="X2" s="31"/>
    </row>
    <row r="44" spans="1:24" x14ac:dyDescent="0.25">
      <c r="A44" s="31" t="s">
        <v>815</v>
      </c>
      <c r="B44" s="31"/>
      <c r="C44" s="31"/>
      <c r="D44" s="31"/>
      <c r="E44" s="31"/>
      <c r="F44" s="31"/>
      <c r="G44" s="31"/>
      <c r="H44" s="31"/>
      <c r="I44" s="31"/>
      <c r="J44" s="31"/>
      <c r="K44" s="31"/>
      <c r="L44" s="31"/>
      <c r="M44" s="31"/>
      <c r="N44" s="31"/>
      <c r="O44" s="31"/>
      <c r="P44" s="31"/>
      <c r="Q44" s="31"/>
      <c r="R44" s="31"/>
      <c r="S44" s="31"/>
      <c r="T44" s="31"/>
      <c r="U44" s="31"/>
      <c r="V44" s="31"/>
      <c r="W44" s="31"/>
      <c r="X44" s="31"/>
    </row>
    <row r="45" spans="1:24"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row>
    <row r="52" spans="25:26" ht="15.75" thickBot="1" x14ac:dyDescent="0.3"/>
    <row r="53" spans="25:26" ht="15.75" thickBot="1" x14ac:dyDescent="0.3">
      <c r="Y53" s="40" t="s">
        <v>827</v>
      </c>
      <c r="Z53" s="41">
        <v>254.51599999999999</v>
      </c>
    </row>
    <row r="80" ht="15.75" thickBot="1" x14ac:dyDescent="0.3"/>
    <row r="81" spans="1:26" ht="15.75" thickBot="1" x14ac:dyDescent="0.3">
      <c r="Y81" s="40" t="s">
        <v>826</v>
      </c>
      <c r="Z81" s="42">
        <v>-2.6283128380287134E-2</v>
      </c>
    </row>
    <row r="85" spans="1:26" x14ac:dyDescent="0.25">
      <c r="A85" s="31" t="s">
        <v>816</v>
      </c>
      <c r="B85" s="31"/>
      <c r="C85" s="31"/>
      <c r="D85" s="31"/>
      <c r="E85" s="31"/>
      <c r="F85" s="31"/>
      <c r="G85" s="31"/>
      <c r="H85" s="31"/>
      <c r="I85" s="31"/>
      <c r="J85" s="31"/>
      <c r="K85" s="31"/>
      <c r="L85" s="31"/>
      <c r="M85" s="31"/>
      <c r="N85" s="31"/>
      <c r="O85" s="31"/>
      <c r="P85" s="31"/>
      <c r="Q85" s="31"/>
      <c r="R85" s="31"/>
      <c r="S85" s="31"/>
      <c r="T85" s="31"/>
      <c r="U85" s="31"/>
      <c r="V85" s="31"/>
      <c r="W85" s="31"/>
      <c r="X85" s="31"/>
    </row>
    <row r="86" spans="1:26"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row>
    <row r="158" spans="1:24" x14ac:dyDescent="0.25">
      <c r="A158" s="31" t="s">
        <v>817</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1:24"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201" spans="1:24" x14ac:dyDescent="0.25">
      <c r="A201" s="31" t="s">
        <v>818</v>
      </c>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1:24"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sheetData>
  <mergeCells count="5">
    <mergeCell ref="A1:X2"/>
    <mergeCell ref="A44:X45"/>
    <mergeCell ref="A85:X86"/>
    <mergeCell ref="A158:X159"/>
    <mergeCell ref="A201:X20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AF50-5436-4708-98C1-CF75E078B105}">
  <dimension ref="A1:X1001"/>
  <sheetViews>
    <sheetView topLeftCell="A2" workbookViewId="0">
      <selection activeCell="L150" sqref="A2:X1001"/>
    </sheetView>
  </sheetViews>
  <sheetFormatPr defaultRowHeight="15" x14ac:dyDescent="0.25"/>
  <cols>
    <col min="1" max="1" width="10.28515625" bestFit="1" customWidth="1"/>
    <col min="2" max="2" width="13.7109375" bestFit="1" customWidth="1"/>
    <col min="3" max="3" width="12" bestFit="1" customWidth="1"/>
    <col min="4" max="4" width="12.42578125" bestFit="1" customWidth="1"/>
    <col min="5" max="5" width="16.42578125" bestFit="1" customWidth="1"/>
    <col min="6" max="6" width="15.140625" bestFit="1" customWidth="1"/>
    <col min="7" max="7" width="17.28515625" bestFit="1" customWidth="1"/>
    <col min="8" max="8" width="16.85546875" bestFit="1" customWidth="1"/>
    <col min="9" max="9" width="15.7109375" bestFit="1" customWidth="1"/>
    <col min="10" max="10" width="19.28515625" bestFit="1" customWidth="1"/>
    <col min="11" max="11" width="24.7109375" bestFit="1" customWidth="1"/>
    <col min="12" max="12" width="23.42578125" bestFit="1" customWidth="1"/>
    <col min="13" max="13" width="10.28515625" bestFit="1" customWidth="1"/>
    <col min="14" max="14" width="19.5703125" bestFit="1" customWidth="1"/>
    <col min="15" max="15" width="22.7109375" bestFit="1" customWidth="1"/>
    <col min="16" max="16" width="31.7109375" bestFit="1" customWidth="1"/>
    <col min="17" max="17" width="23.85546875" bestFit="1" customWidth="1"/>
    <col min="18" max="18" width="27.28515625" bestFit="1" customWidth="1"/>
    <col min="19" max="19" width="21.42578125" bestFit="1" customWidth="1"/>
    <col min="20" max="20" width="16.28515625" bestFit="1" customWidth="1"/>
    <col min="21" max="21" width="20" bestFit="1" customWidth="1"/>
    <col min="22" max="22" width="13.28515625" bestFit="1" customWidth="1"/>
    <col min="23" max="23" width="22.5703125" bestFit="1" customWidth="1"/>
    <col min="24" max="24" width="22.140625" customWidth="1"/>
  </cols>
  <sheetData>
    <row r="1" spans="1:24" x14ac:dyDescent="0.25">
      <c r="A1" s="6"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t="s">
        <v>19</v>
      </c>
      <c r="U1" t="s">
        <v>742</v>
      </c>
      <c r="V1" s="7" t="s">
        <v>20</v>
      </c>
      <c r="W1" s="7" t="s">
        <v>21</v>
      </c>
      <c r="X1" s="8" t="s">
        <v>22</v>
      </c>
    </row>
    <row r="2" spans="1:24" x14ac:dyDescent="0.25">
      <c r="A2" s="4">
        <v>2518</v>
      </c>
      <c r="B2" s="2" t="s">
        <v>23</v>
      </c>
      <c r="C2" s="2" t="s">
        <v>24</v>
      </c>
      <c r="D2" s="2" t="s">
        <v>25</v>
      </c>
      <c r="E2" s="2">
        <v>7.99</v>
      </c>
      <c r="F2" s="2">
        <v>49</v>
      </c>
      <c r="G2" s="2" t="s">
        <v>26</v>
      </c>
      <c r="H2" s="2">
        <v>3</v>
      </c>
      <c r="I2" s="2">
        <v>6</v>
      </c>
      <c r="J2" s="2" t="b">
        <v>1</v>
      </c>
      <c r="K2" s="2">
        <v>641</v>
      </c>
      <c r="L2" s="2">
        <v>117</v>
      </c>
      <c r="M2" s="2" t="s">
        <v>27</v>
      </c>
      <c r="N2" s="2" t="s">
        <v>28</v>
      </c>
      <c r="O2" s="2" t="s">
        <v>29</v>
      </c>
      <c r="P2" s="2">
        <v>84</v>
      </c>
      <c r="Q2" s="2">
        <v>3.3</v>
      </c>
      <c r="R2" s="2" t="b">
        <v>0</v>
      </c>
      <c r="S2" s="2" t="s">
        <v>30</v>
      </c>
      <c r="T2" s="2">
        <v>2878</v>
      </c>
      <c r="U2" s="2"/>
      <c r="V2" s="2" t="s">
        <v>31</v>
      </c>
      <c r="W2" s="2" t="s">
        <v>32</v>
      </c>
      <c r="X2" s="5" t="s">
        <v>33</v>
      </c>
    </row>
    <row r="3" spans="1:24" x14ac:dyDescent="0.25">
      <c r="A3" s="4">
        <v>6430</v>
      </c>
      <c r="B3" s="2" t="s">
        <v>34</v>
      </c>
      <c r="C3" s="3">
        <v>44989</v>
      </c>
      <c r="D3" s="2" t="s">
        <v>35</v>
      </c>
      <c r="E3" s="2">
        <v>7.99</v>
      </c>
      <c r="F3" s="2">
        <v>161</v>
      </c>
      <c r="G3" s="2" t="s">
        <v>36</v>
      </c>
      <c r="H3" s="2">
        <v>1</v>
      </c>
      <c r="I3" s="2">
        <v>2</v>
      </c>
      <c r="J3" s="2" t="b">
        <v>1</v>
      </c>
      <c r="K3" s="2">
        <v>192</v>
      </c>
      <c r="L3" s="2">
        <v>65</v>
      </c>
      <c r="M3" s="2" t="s">
        <v>27</v>
      </c>
      <c r="N3" s="2" t="s">
        <v>28</v>
      </c>
      <c r="O3" s="2" t="s">
        <v>37</v>
      </c>
      <c r="P3" s="2">
        <v>69</v>
      </c>
      <c r="Q3" s="2">
        <v>4</v>
      </c>
      <c r="R3" s="2" t="b">
        <v>0</v>
      </c>
      <c r="S3" s="2" t="s">
        <v>30</v>
      </c>
      <c r="T3" s="2">
        <v>2291</v>
      </c>
      <c r="U3" s="2"/>
      <c r="V3" s="2" t="s">
        <v>38</v>
      </c>
      <c r="W3" s="2" t="s">
        <v>39</v>
      </c>
      <c r="X3" s="5" t="s">
        <v>40</v>
      </c>
    </row>
    <row r="4" spans="1:24" x14ac:dyDescent="0.25">
      <c r="A4" s="4">
        <v>1798</v>
      </c>
      <c r="B4" s="2" t="s">
        <v>41</v>
      </c>
      <c r="C4" s="3">
        <v>44965</v>
      </c>
      <c r="D4" s="2" t="s">
        <v>42</v>
      </c>
      <c r="E4" s="2">
        <v>11.99</v>
      </c>
      <c r="F4" s="2">
        <v>87</v>
      </c>
      <c r="G4" s="2" t="s">
        <v>26</v>
      </c>
      <c r="H4" s="2">
        <v>2</v>
      </c>
      <c r="I4" s="2">
        <v>5</v>
      </c>
      <c r="J4" s="2" t="b">
        <v>0</v>
      </c>
      <c r="K4" s="2">
        <v>260</v>
      </c>
      <c r="L4" s="2">
        <v>127</v>
      </c>
      <c r="M4" s="2" t="s">
        <v>43</v>
      </c>
      <c r="N4" s="2" t="s">
        <v>44</v>
      </c>
      <c r="O4" s="2" t="s">
        <v>45</v>
      </c>
      <c r="P4" s="2">
        <v>56</v>
      </c>
      <c r="Q4" s="2">
        <v>3.1</v>
      </c>
      <c r="R4" s="2" t="b">
        <v>0</v>
      </c>
      <c r="S4" s="2" t="s">
        <v>30</v>
      </c>
      <c r="T4" s="2">
        <v>1692</v>
      </c>
      <c r="U4" s="2"/>
      <c r="V4" s="2" t="s">
        <v>38</v>
      </c>
      <c r="W4" s="2" t="s">
        <v>32</v>
      </c>
      <c r="X4" s="5" t="s">
        <v>33</v>
      </c>
    </row>
    <row r="5" spans="1:24" x14ac:dyDescent="0.25">
      <c r="A5" s="4">
        <v>5255</v>
      </c>
      <c r="B5" s="2" t="s">
        <v>46</v>
      </c>
      <c r="C5" s="2" t="s">
        <v>47</v>
      </c>
      <c r="D5" s="3">
        <v>45334</v>
      </c>
      <c r="E5" s="2">
        <v>15.99</v>
      </c>
      <c r="F5" s="2">
        <v>321</v>
      </c>
      <c r="G5" s="2" t="s">
        <v>48</v>
      </c>
      <c r="H5" s="2">
        <v>1</v>
      </c>
      <c r="I5" s="2">
        <v>5</v>
      </c>
      <c r="J5" s="2" t="b">
        <v>0</v>
      </c>
      <c r="K5" s="2">
        <v>61</v>
      </c>
      <c r="L5" s="2">
        <v>192</v>
      </c>
      <c r="M5" s="2" t="s">
        <v>49</v>
      </c>
      <c r="N5" s="2" t="s">
        <v>44</v>
      </c>
      <c r="O5" s="2" t="s">
        <v>45</v>
      </c>
      <c r="P5" s="2">
        <v>47</v>
      </c>
      <c r="Q5" s="2">
        <v>4.5999999999999996</v>
      </c>
      <c r="R5" s="2" t="b">
        <v>0</v>
      </c>
      <c r="S5" s="2" t="s">
        <v>30</v>
      </c>
      <c r="T5" s="2">
        <v>952</v>
      </c>
      <c r="U5" s="2"/>
      <c r="V5" s="2" t="s">
        <v>38</v>
      </c>
      <c r="W5" s="2" t="s">
        <v>39</v>
      </c>
      <c r="X5" s="5" t="s">
        <v>40</v>
      </c>
    </row>
    <row r="6" spans="1:24" x14ac:dyDescent="0.25">
      <c r="A6" s="4">
        <v>2854</v>
      </c>
      <c r="B6" s="2" t="s">
        <v>50</v>
      </c>
      <c r="C6" s="3">
        <v>45083</v>
      </c>
      <c r="D6" s="2" t="s">
        <v>35</v>
      </c>
      <c r="E6" s="2">
        <v>11.99</v>
      </c>
      <c r="F6" s="2">
        <v>386</v>
      </c>
      <c r="G6" s="2" t="s">
        <v>51</v>
      </c>
      <c r="H6" s="2">
        <v>1</v>
      </c>
      <c r="I6" s="2">
        <v>4</v>
      </c>
      <c r="J6" s="2" t="b">
        <v>1</v>
      </c>
      <c r="K6" s="2">
        <v>230</v>
      </c>
      <c r="L6" s="2">
        <v>2</v>
      </c>
      <c r="M6" s="2" t="s">
        <v>27</v>
      </c>
      <c r="N6" s="2" t="s">
        <v>28</v>
      </c>
      <c r="O6" s="2" t="s">
        <v>45</v>
      </c>
      <c r="P6" s="2">
        <v>39</v>
      </c>
      <c r="Q6" s="2">
        <v>3.7</v>
      </c>
      <c r="R6" s="2" t="b">
        <v>0</v>
      </c>
      <c r="S6" s="2" t="s">
        <v>30</v>
      </c>
      <c r="T6" s="2">
        <v>1823</v>
      </c>
      <c r="U6" s="2"/>
      <c r="V6" s="2" t="s">
        <v>38</v>
      </c>
      <c r="W6" s="2" t="s">
        <v>39</v>
      </c>
      <c r="X6" s="5" t="s">
        <v>33</v>
      </c>
    </row>
    <row r="7" spans="1:24" x14ac:dyDescent="0.25">
      <c r="A7" s="4">
        <v>6735</v>
      </c>
      <c r="B7" s="2" t="s">
        <v>52</v>
      </c>
      <c r="C7" s="2" t="s">
        <v>53</v>
      </c>
      <c r="D7" s="2" t="s">
        <v>54</v>
      </c>
      <c r="E7" s="2">
        <v>15.99</v>
      </c>
      <c r="F7" s="2">
        <v>408</v>
      </c>
      <c r="G7" s="2" t="s">
        <v>51</v>
      </c>
      <c r="H7" s="2">
        <v>2</v>
      </c>
      <c r="I7" s="2">
        <v>6</v>
      </c>
      <c r="J7" s="2" t="b">
        <v>1</v>
      </c>
      <c r="K7" s="2">
        <v>837</v>
      </c>
      <c r="L7" s="2">
        <v>105</v>
      </c>
      <c r="M7" s="2" t="s">
        <v>55</v>
      </c>
      <c r="N7" s="2" t="s">
        <v>56</v>
      </c>
      <c r="O7" s="2" t="s">
        <v>57</v>
      </c>
      <c r="P7" s="2">
        <v>71</v>
      </c>
      <c r="Q7" s="2">
        <v>4.3</v>
      </c>
      <c r="R7" s="2" t="b">
        <v>1</v>
      </c>
      <c r="S7" s="2" t="s">
        <v>30</v>
      </c>
      <c r="T7" s="2">
        <v>33</v>
      </c>
      <c r="U7" s="2"/>
      <c r="V7" s="2" t="s">
        <v>58</v>
      </c>
      <c r="W7" s="2" t="s">
        <v>59</v>
      </c>
      <c r="X7" s="5" t="s">
        <v>60</v>
      </c>
    </row>
    <row r="8" spans="1:24" x14ac:dyDescent="0.25">
      <c r="A8" s="4">
        <v>2995</v>
      </c>
      <c r="B8" s="2" t="s">
        <v>61</v>
      </c>
      <c r="C8" s="2" t="s">
        <v>62</v>
      </c>
      <c r="D8" s="3">
        <v>45577</v>
      </c>
      <c r="E8" s="2">
        <v>7.99</v>
      </c>
      <c r="F8" s="2">
        <v>475</v>
      </c>
      <c r="G8" s="2" t="s">
        <v>63</v>
      </c>
      <c r="H8" s="2">
        <v>5</v>
      </c>
      <c r="I8" s="2">
        <v>4</v>
      </c>
      <c r="J8" s="2" t="b">
        <v>1</v>
      </c>
      <c r="K8" s="2">
        <v>510</v>
      </c>
      <c r="L8" s="2">
        <v>143</v>
      </c>
      <c r="M8" s="2" t="s">
        <v>27</v>
      </c>
      <c r="N8" s="2" t="s">
        <v>56</v>
      </c>
      <c r="O8" s="2" t="s">
        <v>64</v>
      </c>
      <c r="P8" s="2">
        <v>1</v>
      </c>
      <c r="Q8" s="2">
        <v>4.5</v>
      </c>
      <c r="R8" s="2" t="b">
        <v>0</v>
      </c>
      <c r="S8" s="2" t="s">
        <v>30</v>
      </c>
      <c r="T8" s="2">
        <v>755</v>
      </c>
      <c r="U8" s="2"/>
      <c r="V8" s="2" t="s">
        <v>65</v>
      </c>
      <c r="W8" s="2" t="s">
        <v>32</v>
      </c>
      <c r="X8" s="5" t="s">
        <v>33</v>
      </c>
    </row>
    <row r="9" spans="1:24" x14ac:dyDescent="0.25">
      <c r="A9" s="4">
        <v>5120</v>
      </c>
      <c r="B9" s="2" t="s">
        <v>66</v>
      </c>
      <c r="C9" s="2" t="s">
        <v>67</v>
      </c>
      <c r="D9" s="2" t="s">
        <v>42</v>
      </c>
      <c r="E9" s="2">
        <v>15.99</v>
      </c>
      <c r="F9" s="2">
        <v>258</v>
      </c>
      <c r="G9" s="2" t="s">
        <v>26</v>
      </c>
      <c r="H9" s="2">
        <v>4</v>
      </c>
      <c r="I9" s="2">
        <v>1</v>
      </c>
      <c r="J9" s="2" t="b">
        <v>1</v>
      </c>
      <c r="K9" s="2">
        <v>907</v>
      </c>
      <c r="L9" s="2">
        <v>47</v>
      </c>
      <c r="M9" s="2" t="s">
        <v>68</v>
      </c>
      <c r="N9" s="2" t="s">
        <v>44</v>
      </c>
      <c r="O9" s="2" t="s">
        <v>29</v>
      </c>
      <c r="P9" s="2">
        <v>32</v>
      </c>
      <c r="Q9" s="2">
        <v>3.7</v>
      </c>
      <c r="R9" s="2" t="b">
        <v>1</v>
      </c>
      <c r="S9" s="2" t="s">
        <v>30</v>
      </c>
      <c r="T9" s="2">
        <v>2866</v>
      </c>
      <c r="U9" s="2"/>
      <c r="V9" s="2" t="s">
        <v>31</v>
      </c>
      <c r="W9" s="2" t="s">
        <v>69</v>
      </c>
      <c r="X9" s="5" t="s">
        <v>33</v>
      </c>
    </row>
    <row r="10" spans="1:24" x14ac:dyDescent="0.25">
      <c r="A10" s="4">
        <v>6063</v>
      </c>
      <c r="B10" s="2" t="s">
        <v>70</v>
      </c>
      <c r="C10" s="2" t="s">
        <v>71</v>
      </c>
      <c r="D10" s="2" t="s">
        <v>72</v>
      </c>
      <c r="E10" s="2">
        <v>15.99</v>
      </c>
      <c r="F10" s="2">
        <v>183</v>
      </c>
      <c r="G10" s="2" t="s">
        <v>73</v>
      </c>
      <c r="H10" s="2">
        <v>5</v>
      </c>
      <c r="I10" s="2">
        <v>2</v>
      </c>
      <c r="J10" s="2" t="b">
        <v>1</v>
      </c>
      <c r="K10" s="2">
        <v>676</v>
      </c>
      <c r="L10" s="2">
        <v>61</v>
      </c>
      <c r="M10" s="2" t="s">
        <v>74</v>
      </c>
      <c r="N10" s="2" t="s">
        <v>75</v>
      </c>
      <c r="O10" s="2" t="s">
        <v>45</v>
      </c>
      <c r="P10" s="2">
        <v>26</v>
      </c>
      <c r="Q10" s="2">
        <v>3.3</v>
      </c>
      <c r="R10" s="2" t="b">
        <v>1</v>
      </c>
      <c r="S10" s="2" t="s">
        <v>30</v>
      </c>
      <c r="T10" s="2">
        <v>336</v>
      </c>
      <c r="U10" s="2"/>
      <c r="V10" s="2" t="s">
        <v>76</v>
      </c>
      <c r="W10" s="2" t="s">
        <v>39</v>
      </c>
      <c r="X10" s="5" t="s">
        <v>33</v>
      </c>
    </row>
    <row r="11" spans="1:24" x14ac:dyDescent="0.25">
      <c r="A11" s="4">
        <v>6896</v>
      </c>
      <c r="B11" s="2" t="s">
        <v>77</v>
      </c>
      <c r="C11" s="3">
        <v>44969</v>
      </c>
      <c r="D11" s="2" t="s">
        <v>42</v>
      </c>
      <c r="E11" s="2">
        <v>7.99</v>
      </c>
      <c r="F11" s="2">
        <v>164</v>
      </c>
      <c r="G11" s="2" t="s">
        <v>51</v>
      </c>
      <c r="H11" s="2">
        <v>5</v>
      </c>
      <c r="I11" s="2">
        <v>4</v>
      </c>
      <c r="J11" s="2" t="b">
        <v>1</v>
      </c>
      <c r="K11" s="2">
        <v>406</v>
      </c>
      <c r="L11" s="2">
        <v>79</v>
      </c>
      <c r="M11" s="2" t="s">
        <v>27</v>
      </c>
      <c r="N11" s="2" t="s">
        <v>56</v>
      </c>
      <c r="O11" s="2" t="s">
        <v>78</v>
      </c>
      <c r="P11" s="2">
        <v>90</v>
      </c>
      <c r="Q11" s="2">
        <v>3.2</v>
      </c>
      <c r="R11" s="2" t="b">
        <v>0</v>
      </c>
      <c r="S11" s="2" t="s">
        <v>30</v>
      </c>
      <c r="T11" s="2">
        <v>3898</v>
      </c>
      <c r="U11" s="2"/>
      <c r="V11" s="2" t="s">
        <v>65</v>
      </c>
      <c r="W11" s="2" t="s">
        <v>79</v>
      </c>
      <c r="X11" s="5" t="s">
        <v>33</v>
      </c>
    </row>
    <row r="12" spans="1:24" x14ac:dyDescent="0.25">
      <c r="A12" s="4">
        <v>8447</v>
      </c>
      <c r="B12" s="2" t="s">
        <v>80</v>
      </c>
      <c r="C12" s="2" t="s">
        <v>81</v>
      </c>
      <c r="D12" s="2" t="s">
        <v>82</v>
      </c>
      <c r="E12" s="2">
        <v>11.99</v>
      </c>
      <c r="F12" s="2">
        <v>411</v>
      </c>
      <c r="G12" s="2" t="s">
        <v>73</v>
      </c>
      <c r="H12" s="2">
        <v>5</v>
      </c>
      <c r="I12" s="2">
        <v>4</v>
      </c>
      <c r="J12" s="2" t="b">
        <v>1</v>
      </c>
      <c r="K12" s="2">
        <v>352</v>
      </c>
      <c r="L12" s="2">
        <v>78</v>
      </c>
      <c r="M12" s="2" t="s">
        <v>49</v>
      </c>
      <c r="N12" s="2" t="s">
        <v>56</v>
      </c>
      <c r="O12" s="2" t="s">
        <v>64</v>
      </c>
      <c r="P12" s="2">
        <v>47</v>
      </c>
      <c r="Q12" s="2">
        <v>3.7</v>
      </c>
      <c r="R12" s="2" t="b">
        <v>0</v>
      </c>
      <c r="S12" s="2" t="s">
        <v>30</v>
      </c>
      <c r="T12" s="2">
        <v>650</v>
      </c>
      <c r="U12" s="2"/>
      <c r="V12" s="2" t="s">
        <v>76</v>
      </c>
      <c r="W12" s="2" t="s">
        <v>79</v>
      </c>
      <c r="X12" s="5" t="s">
        <v>33</v>
      </c>
    </row>
    <row r="13" spans="1:24" x14ac:dyDescent="0.25">
      <c r="A13" s="4">
        <v>1433</v>
      </c>
      <c r="B13" s="2" t="s">
        <v>83</v>
      </c>
      <c r="C13" s="3">
        <v>45325</v>
      </c>
      <c r="D13" s="2" t="s">
        <v>84</v>
      </c>
      <c r="E13" s="2">
        <v>15.99</v>
      </c>
      <c r="F13" s="2">
        <v>160</v>
      </c>
      <c r="G13" s="2" t="s">
        <v>36</v>
      </c>
      <c r="H13" s="2">
        <v>5</v>
      </c>
      <c r="I13" s="2">
        <v>6</v>
      </c>
      <c r="J13" s="2" t="b">
        <v>1</v>
      </c>
      <c r="K13" s="2">
        <v>391</v>
      </c>
      <c r="L13" s="2">
        <v>132</v>
      </c>
      <c r="M13" s="2" t="s">
        <v>43</v>
      </c>
      <c r="N13" s="2" t="s">
        <v>44</v>
      </c>
      <c r="O13" s="2" t="s">
        <v>37</v>
      </c>
      <c r="P13" s="2">
        <v>57</v>
      </c>
      <c r="Q13" s="2">
        <v>3</v>
      </c>
      <c r="R13" s="2" t="b">
        <v>0</v>
      </c>
      <c r="S13" s="2" t="s">
        <v>30</v>
      </c>
      <c r="T13" s="2">
        <v>185</v>
      </c>
      <c r="U13" s="2"/>
      <c r="V13" s="2" t="s">
        <v>65</v>
      </c>
      <c r="W13" s="2" t="s">
        <v>32</v>
      </c>
      <c r="X13" s="5" t="s">
        <v>33</v>
      </c>
    </row>
    <row r="14" spans="1:24" x14ac:dyDescent="0.25">
      <c r="A14" s="4">
        <v>4511</v>
      </c>
      <c r="B14" s="2" t="s">
        <v>85</v>
      </c>
      <c r="C14" s="2" t="s">
        <v>86</v>
      </c>
      <c r="D14" s="2" t="s">
        <v>87</v>
      </c>
      <c r="E14" s="2">
        <v>7.99</v>
      </c>
      <c r="F14" s="2">
        <v>348</v>
      </c>
      <c r="G14" s="2" t="s">
        <v>36</v>
      </c>
      <c r="H14" s="2">
        <v>2</v>
      </c>
      <c r="I14" s="2">
        <v>5</v>
      </c>
      <c r="J14" s="2" t="b">
        <v>0</v>
      </c>
      <c r="K14" s="2">
        <v>501</v>
      </c>
      <c r="L14" s="2">
        <v>71</v>
      </c>
      <c r="M14" s="2" t="s">
        <v>74</v>
      </c>
      <c r="N14" s="2" t="s">
        <v>44</v>
      </c>
      <c r="O14" s="2" t="s">
        <v>78</v>
      </c>
      <c r="P14" s="2">
        <v>38</v>
      </c>
      <c r="Q14" s="2">
        <v>4.3</v>
      </c>
      <c r="R14" s="2" t="b">
        <v>0</v>
      </c>
      <c r="S14" s="2" t="s">
        <v>30</v>
      </c>
      <c r="T14" s="2">
        <v>1547</v>
      </c>
      <c r="U14" s="2"/>
      <c r="V14" s="2" t="s">
        <v>31</v>
      </c>
      <c r="W14" s="2" t="s">
        <v>69</v>
      </c>
      <c r="X14" s="5" t="s">
        <v>33</v>
      </c>
    </row>
    <row r="15" spans="1:24" x14ac:dyDescent="0.25">
      <c r="A15" s="4">
        <v>9966</v>
      </c>
      <c r="B15" s="2" t="s">
        <v>88</v>
      </c>
      <c r="C15" s="2" t="s">
        <v>89</v>
      </c>
      <c r="D15" s="2" t="s">
        <v>90</v>
      </c>
      <c r="E15" s="2">
        <v>7.99</v>
      </c>
      <c r="F15" s="2">
        <v>451</v>
      </c>
      <c r="G15" s="2" t="s">
        <v>51</v>
      </c>
      <c r="H15" s="2">
        <v>3</v>
      </c>
      <c r="I15" s="2">
        <v>1</v>
      </c>
      <c r="J15" s="2" t="b">
        <v>0</v>
      </c>
      <c r="K15" s="2">
        <v>995</v>
      </c>
      <c r="L15" s="2">
        <v>164</v>
      </c>
      <c r="M15" s="2" t="s">
        <v>49</v>
      </c>
      <c r="N15" s="2" t="s">
        <v>75</v>
      </c>
      <c r="O15" s="2" t="s">
        <v>64</v>
      </c>
      <c r="P15" s="2">
        <v>62</v>
      </c>
      <c r="Q15" s="2">
        <v>3</v>
      </c>
      <c r="R15" s="2" t="b">
        <v>1</v>
      </c>
      <c r="S15" s="2" t="s">
        <v>30</v>
      </c>
      <c r="T15" s="2">
        <v>3788</v>
      </c>
      <c r="U15" s="2"/>
      <c r="V15" s="2" t="s">
        <v>31</v>
      </c>
      <c r="W15" s="2" t="s">
        <v>59</v>
      </c>
      <c r="X15" s="5" t="s">
        <v>33</v>
      </c>
    </row>
    <row r="16" spans="1:24" x14ac:dyDescent="0.25">
      <c r="A16" s="4">
        <v>7093</v>
      </c>
      <c r="B16" s="2" t="s">
        <v>91</v>
      </c>
      <c r="C16" s="3">
        <v>45113</v>
      </c>
      <c r="D16" s="3">
        <v>45608</v>
      </c>
      <c r="E16" s="2">
        <v>7.99</v>
      </c>
      <c r="F16" s="2">
        <v>69</v>
      </c>
      <c r="G16" s="2" t="s">
        <v>51</v>
      </c>
      <c r="H16" s="2">
        <v>2</v>
      </c>
      <c r="I16" s="2">
        <v>5</v>
      </c>
      <c r="J16" s="2" t="b">
        <v>0</v>
      </c>
      <c r="K16" s="2">
        <v>222</v>
      </c>
      <c r="L16" s="2">
        <v>13</v>
      </c>
      <c r="M16" s="2" t="s">
        <v>92</v>
      </c>
      <c r="N16" s="2" t="s">
        <v>28</v>
      </c>
      <c r="O16" s="2" t="s">
        <v>37</v>
      </c>
      <c r="P16" s="2">
        <v>0</v>
      </c>
      <c r="Q16" s="2">
        <v>4.7</v>
      </c>
      <c r="R16" s="2" t="b">
        <v>1</v>
      </c>
      <c r="S16" s="2" t="s">
        <v>30</v>
      </c>
      <c r="T16" s="2">
        <v>1051</v>
      </c>
      <c r="U16" s="2"/>
      <c r="V16" s="2" t="s">
        <v>38</v>
      </c>
      <c r="W16" s="2" t="s">
        <v>59</v>
      </c>
      <c r="X16" s="5" t="s">
        <v>93</v>
      </c>
    </row>
    <row r="17" spans="1:24" x14ac:dyDescent="0.25">
      <c r="A17" s="4">
        <v>4351</v>
      </c>
      <c r="B17" s="2" t="s">
        <v>94</v>
      </c>
      <c r="C17" s="2" t="s">
        <v>95</v>
      </c>
      <c r="D17" s="2" t="s">
        <v>90</v>
      </c>
      <c r="E17" s="2">
        <v>11.99</v>
      </c>
      <c r="F17" s="2">
        <v>166</v>
      </c>
      <c r="G17" s="2" t="s">
        <v>63</v>
      </c>
      <c r="H17" s="2">
        <v>1</v>
      </c>
      <c r="I17" s="2">
        <v>6</v>
      </c>
      <c r="J17" s="2" t="b">
        <v>1</v>
      </c>
      <c r="K17" s="2">
        <v>788</v>
      </c>
      <c r="L17" s="2">
        <v>31</v>
      </c>
      <c r="M17" s="2" t="s">
        <v>27</v>
      </c>
      <c r="N17" s="2" t="s">
        <v>28</v>
      </c>
      <c r="O17" s="2" t="s">
        <v>37</v>
      </c>
      <c r="P17" s="2">
        <v>25</v>
      </c>
      <c r="Q17" s="2">
        <v>4.3</v>
      </c>
      <c r="R17" s="2" t="b">
        <v>1</v>
      </c>
      <c r="S17" s="2" t="s">
        <v>30</v>
      </c>
      <c r="T17" s="2">
        <v>633</v>
      </c>
      <c r="U17" s="2"/>
      <c r="V17" s="2" t="s">
        <v>58</v>
      </c>
      <c r="W17" s="2" t="s">
        <v>32</v>
      </c>
      <c r="X17" s="5" t="s">
        <v>93</v>
      </c>
    </row>
    <row r="18" spans="1:24" x14ac:dyDescent="0.25">
      <c r="A18" s="4">
        <v>6007</v>
      </c>
      <c r="B18" s="2" t="s">
        <v>96</v>
      </c>
      <c r="C18" s="2" t="s">
        <v>97</v>
      </c>
      <c r="D18" s="2" t="s">
        <v>72</v>
      </c>
      <c r="E18" s="2">
        <v>7.99</v>
      </c>
      <c r="F18" s="2">
        <v>449</v>
      </c>
      <c r="G18" s="2" t="s">
        <v>63</v>
      </c>
      <c r="H18" s="2">
        <v>2</v>
      </c>
      <c r="I18" s="2">
        <v>4</v>
      </c>
      <c r="J18" s="2" t="b">
        <v>1</v>
      </c>
      <c r="K18" s="2">
        <v>369</v>
      </c>
      <c r="L18" s="2">
        <v>25</v>
      </c>
      <c r="M18" s="2" t="s">
        <v>74</v>
      </c>
      <c r="N18" s="2" t="s">
        <v>44</v>
      </c>
      <c r="O18" s="2" t="s">
        <v>57</v>
      </c>
      <c r="P18" s="2">
        <v>65</v>
      </c>
      <c r="Q18" s="2">
        <v>4.5999999999999996</v>
      </c>
      <c r="R18" s="2" t="b">
        <v>0</v>
      </c>
      <c r="S18" s="2" t="s">
        <v>30</v>
      </c>
      <c r="T18" s="2">
        <v>4133</v>
      </c>
      <c r="U18" s="2"/>
      <c r="V18" s="2" t="s">
        <v>31</v>
      </c>
      <c r="W18" s="2" t="s">
        <v>39</v>
      </c>
      <c r="X18" s="5" t="s">
        <v>40</v>
      </c>
    </row>
    <row r="19" spans="1:24" x14ac:dyDescent="0.25">
      <c r="A19" s="4">
        <v>9710</v>
      </c>
      <c r="B19" s="2" t="s">
        <v>98</v>
      </c>
      <c r="C19" s="3">
        <v>44963</v>
      </c>
      <c r="D19" s="2" t="s">
        <v>99</v>
      </c>
      <c r="E19" s="2">
        <v>7.99</v>
      </c>
      <c r="F19" s="2">
        <v>441</v>
      </c>
      <c r="G19" s="2" t="s">
        <v>100</v>
      </c>
      <c r="H19" s="2">
        <v>1</v>
      </c>
      <c r="I19" s="2">
        <v>5</v>
      </c>
      <c r="J19" s="2" t="b">
        <v>0</v>
      </c>
      <c r="K19" s="2">
        <v>228</v>
      </c>
      <c r="L19" s="2">
        <v>39</v>
      </c>
      <c r="M19" s="2" t="s">
        <v>74</v>
      </c>
      <c r="N19" s="2" t="s">
        <v>28</v>
      </c>
      <c r="O19" s="2" t="s">
        <v>45</v>
      </c>
      <c r="P19" s="2">
        <v>50</v>
      </c>
      <c r="Q19" s="2">
        <v>3.1</v>
      </c>
      <c r="R19" s="2" t="b">
        <v>1</v>
      </c>
      <c r="S19" s="2" t="s">
        <v>30</v>
      </c>
      <c r="T19" s="2">
        <v>1159</v>
      </c>
      <c r="U19" s="2"/>
      <c r="V19" s="2" t="s">
        <v>38</v>
      </c>
      <c r="W19" s="2" t="s">
        <v>32</v>
      </c>
      <c r="X19" s="5" t="s">
        <v>60</v>
      </c>
    </row>
    <row r="20" spans="1:24" x14ac:dyDescent="0.25">
      <c r="A20" s="4">
        <v>9034</v>
      </c>
      <c r="B20" s="2" t="s">
        <v>101</v>
      </c>
      <c r="C20" s="2" t="s">
        <v>102</v>
      </c>
      <c r="D20" s="2" t="s">
        <v>103</v>
      </c>
      <c r="E20" s="2">
        <v>15.99</v>
      </c>
      <c r="F20" s="2">
        <v>224</v>
      </c>
      <c r="G20" s="2" t="s">
        <v>73</v>
      </c>
      <c r="H20" s="2">
        <v>1</v>
      </c>
      <c r="I20" s="2">
        <v>5</v>
      </c>
      <c r="J20" s="2" t="b">
        <v>1</v>
      </c>
      <c r="K20" s="2">
        <v>827</v>
      </c>
      <c r="L20" s="2">
        <v>138</v>
      </c>
      <c r="M20" s="2" t="s">
        <v>43</v>
      </c>
      <c r="N20" s="2" t="s">
        <v>44</v>
      </c>
      <c r="O20" s="2" t="s">
        <v>45</v>
      </c>
      <c r="P20" s="2">
        <v>11</v>
      </c>
      <c r="Q20" s="2">
        <v>4.5</v>
      </c>
      <c r="R20" s="2" t="b">
        <v>1</v>
      </c>
      <c r="S20" s="2" t="s">
        <v>30</v>
      </c>
      <c r="T20" s="2">
        <v>4673</v>
      </c>
      <c r="U20" s="2"/>
      <c r="V20" s="2" t="s">
        <v>76</v>
      </c>
      <c r="W20" s="2" t="s">
        <v>59</v>
      </c>
      <c r="X20" s="5" t="s">
        <v>93</v>
      </c>
    </row>
    <row r="21" spans="1:24" x14ac:dyDescent="0.25">
      <c r="A21" s="4">
        <v>6197</v>
      </c>
      <c r="B21" s="2" t="s">
        <v>104</v>
      </c>
      <c r="C21" s="3">
        <v>44992</v>
      </c>
      <c r="D21" s="2" t="s">
        <v>105</v>
      </c>
      <c r="E21" s="2">
        <v>15.99</v>
      </c>
      <c r="F21" s="2">
        <v>44</v>
      </c>
      <c r="G21" s="2" t="s">
        <v>26</v>
      </c>
      <c r="H21" s="2">
        <v>2</v>
      </c>
      <c r="I21" s="2">
        <v>4</v>
      </c>
      <c r="J21" s="2" t="b">
        <v>0</v>
      </c>
      <c r="K21" s="2">
        <v>983</v>
      </c>
      <c r="L21" s="2">
        <v>145</v>
      </c>
      <c r="M21" s="2" t="s">
        <v>55</v>
      </c>
      <c r="N21" s="2" t="s">
        <v>28</v>
      </c>
      <c r="O21" s="2" t="s">
        <v>78</v>
      </c>
      <c r="P21" s="2">
        <v>78</v>
      </c>
      <c r="Q21" s="2">
        <v>3</v>
      </c>
      <c r="R21" s="2" t="b">
        <v>0</v>
      </c>
      <c r="S21" s="2" t="s">
        <v>30</v>
      </c>
      <c r="T21" s="2">
        <v>4200</v>
      </c>
      <c r="U21" s="2"/>
      <c r="V21" s="2" t="s">
        <v>65</v>
      </c>
      <c r="W21" s="2" t="s">
        <v>69</v>
      </c>
      <c r="X21" s="5" t="s">
        <v>40</v>
      </c>
    </row>
    <row r="22" spans="1:24" x14ac:dyDescent="0.25">
      <c r="A22" s="4">
        <v>2820</v>
      </c>
      <c r="B22" s="2" t="s">
        <v>106</v>
      </c>
      <c r="C22" s="2" t="s">
        <v>107</v>
      </c>
      <c r="D22" s="3">
        <v>45303</v>
      </c>
      <c r="E22" s="2">
        <v>7.99</v>
      </c>
      <c r="F22" s="2">
        <v>202</v>
      </c>
      <c r="G22" s="2" t="s">
        <v>36</v>
      </c>
      <c r="H22" s="2">
        <v>1</v>
      </c>
      <c r="I22" s="2">
        <v>5</v>
      </c>
      <c r="J22" s="2" t="b">
        <v>1</v>
      </c>
      <c r="K22" s="2">
        <v>109</v>
      </c>
      <c r="L22" s="2">
        <v>41</v>
      </c>
      <c r="M22" s="2" t="s">
        <v>27</v>
      </c>
      <c r="N22" s="2" t="s">
        <v>75</v>
      </c>
      <c r="O22" s="2" t="s">
        <v>57</v>
      </c>
      <c r="P22" s="2">
        <v>42</v>
      </c>
      <c r="Q22" s="2">
        <v>4.5999999999999996</v>
      </c>
      <c r="R22" s="2" t="b">
        <v>0</v>
      </c>
      <c r="S22" s="2" t="s">
        <v>30</v>
      </c>
      <c r="T22" s="2">
        <v>3607</v>
      </c>
      <c r="U22" s="2"/>
      <c r="V22" s="2" t="s">
        <v>38</v>
      </c>
      <c r="W22" s="2" t="s">
        <v>32</v>
      </c>
      <c r="X22" s="5" t="s">
        <v>33</v>
      </c>
    </row>
    <row r="23" spans="1:24" x14ac:dyDescent="0.25">
      <c r="A23" s="4">
        <v>1101</v>
      </c>
      <c r="B23" s="2" t="s">
        <v>52</v>
      </c>
      <c r="C23" s="2" t="s">
        <v>108</v>
      </c>
      <c r="D23" s="2" t="s">
        <v>109</v>
      </c>
      <c r="E23" s="2">
        <v>15.99</v>
      </c>
      <c r="F23" s="2">
        <v>39</v>
      </c>
      <c r="G23" s="2" t="s">
        <v>63</v>
      </c>
      <c r="H23" s="2">
        <v>2</v>
      </c>
      <c r="I23" s="2">
        <v>3</v>
      </c>
      <c r="J23" s="2" t="b">
        <v>1</v>
      </c>
      <c r="K23" s="2">
        <v>181</v>
      </c>
      <c r="L23" s="2">
        <v>128</v>
      </c>
      <c r="M23" s="2" t="s">
        <v>68</v>
      </c>
      <c r="N23" s="2" t="s">
        <v>28</v>
      </c>
      <c r="O23" s="2" t="s">
        <v>45</v>
      </c>
      <c r="P23" s="2">
        <v>3</v>
      </c>
      <c r="Q23" s="2">
        <v>4.5</v>
      </c>
      <c r="R23" s="2" t="b">
        <v>1</v>
      </c>
      <c r="S23" s="2" t="s">
        <v>30</v>
      </c>
      <c r="T23" s="2">
        <v>4602</v>
      </c>
      <c r="U23" s="2"/>
      <c r="V23" s="2" t="s">
        <v>58</v>
      </c>
      <c r="W23" s="2" t="s">
        <v>79</v>
      </c>
      <c r="X23" s="5" t="s">
        <v>40</v>
      </c>
    </row>
    <row r="24" spans="1:24" x14ac:dyDescent="0.25">
      <c r="A24" s="4">
        <v>1650</v>
      </c>
      <c r="B24" s="2" t="s">
        <v>98</v>
      </c>
      <c r="C24" s="2" t="s">
        <v>62</v>
      </c>
      <c r="D24" s="2" t="s">
        <v>109</v>
      </c>
      <c r="E24" s="2">
        <v>15.99</v>
      </c>
      <c r="F24" s="2">
        <v>319</v>
      </c>
      <c r="G24" s="2" t="s">
        <v>100</v>
      </c>
      <c r="H24" s="2">
        <v>2</v>
      </c>
      <c r="I24" s="2">
        <v>2</v>
      </c>
      <c r="J24" s="2" t="b">
        <v>0</v>
      </c>
      <c r="K24" s="2">
        <v>842</v>
      </c>
      <c r="L24" s="2">
        <v>145</v>
      </c>
      <c r="M24" s="2" t="s">
        <v>92</v>
      </c>
      <c r="N24" s="2" t="s">
        <v>75</v>
      </c>
      <c r="O24" s="2" t="s">
        <v>45</v>
      </c>
      <c r="P24" s="2">
        <v>27</v>
      </c>
      <c r="Q24" s="2">
        <v>3.6</v>
      </c>
      <c r="R24" s="2" t="b">
        <v>1</v>
      </c>
      <c r="S24" s="2" t="s">
        <v>30</v>
      </c>
      <c r="T24" s="2">
        <v>256</v>
      </c>
      <c r="U24" s="2"/>
      <c r="V24" s="2" t="s">
        <v>58</v>
      </c>
      <c r="W24" s="2" t="s">
        <v>32</v>
      </c>
      <c r="X24" s="5" t="s">
        <v>93</v>
      </c>
    </row>
    <row r="25" spans="1:24" x14ac:dyDescent="0.25">
      <c r="A25" s="4">
        <v>4884</v>
      </c>
      <c r="B25" s="2" t="s">
        <v>110</v>
      </c>
      <c r="C25" s="2" t="s">
        <v>111</v>
      </c>
      <c r="D25" s="2" t="s">
        <v>87</v>
      </c>
      <c r="E25" s="2">
        <v>15.99</v>
      </c>
      <c r="F25" s="2">
        <v>150</v>
      </c>
      <c r="G25" s="2" t="s">
        <v>48</v>
      </c>
      <c r="H25" s="2">
        <v>3</v>
      </c>
      <c r="I25" s="2">
        <v>3</v>
      </c>
      <c r="J25" s="2" t="b">
        <v>1</v>
      </c>
      <c r="K25" s="2">
        <v>40</v>
      </c>
      <c r="L25" s="2">
        <v>196</v>
      </c>
      <c r="M25" s="2" t="s">
        <v>43</v>
      </c>
      <c r="N25" s="2" t="s">
        <v>44</v>
      </c>
      <c r="O25" s="2" t="s">
        <v>37</v>
      </c>
      <c r="P25" s="2">
        <v>60</v>
      </c>
      <c r="Q25" s="2">
        <v>3.7</v>
      </c>
      <c r="R25" s="2" t="b">
        <v>0</v>
      </c>
      <c r="S25" s="2" t="s">
        <v>30</v>
      </c>
      <c r="T25" s="2">
        <v>2406</v>
      </c>
      <c r="U25" s="2"/>
      <c r="V25" s="2" t="s">
        <v>65</v>
      </c>
      <c r="W25" s="2" t="s">
        <v>79</v>
      </c>
      <c r="X25" s="5" t="s">
        <v>40</v>
      </c>
    </row>
    <row r="26" spans="1:24" x14ac:dyDescent="0.25">
      <c r="A26" s="4">
        <v>8321</v>
      </c>
      <c r="B26" s="2" t="s">
        <v>112</v>
      </c>
      <c r="C26" s="2" t="s">
        <v>113</v>
      </c>
      <c r="D26" s="2" t="s">
        <v>109</v>
      </c>
      <c r="E26" s="2">
        <v>11.99</v>
      </c>
      <c r="F26" s="2">
        <v>496</v>
      </c>
      <c r="G26" s="2" t="s">
        <v>100</v>
      </c>
      <c r="H26" s="2">
        <v>3</v>
      </c>
      <c r="I26" s="2">
        <v>1</v>
      </c>
      <c r="J26" s="2" t="b">
        <v>1</v>
      </c>
      <c r="K26" s="2">
        <v>431</v>
      </c>
      <c r="L26" s="2">
        <v>41</v>
      </c>
      <c r="M26" s="2" t="s">
        <v>55</v>
      </c>
      <c r="N26" s="2" t="s">
        <v>56</v>
      </c>
      <c r="O26" s="2" t="s">
        <v>64</v>
      </c>
      <c r="P26" s="2">
        <v>91</v>
      </c>
      <c r="Q26" s="2">
        <v>4</v>
      </c>
      <c r="R26" s="2" t="b">
        <v>1</v>
      </c>
      <c r="S26" s="2" t="s">
        <v>30</v>
      </c>
      <c r="T26" s="2">
        <v>1394</v>
      </c>
      <c r="U26" s="2"/>
      <c r="V26" s="2" t="s">
        <v>58</v>
      </c>
      <c r="W26" s="2" t="s">
        <v>79</v>
      </c>
      <c r="X26" s="5" t="s">
        <v>93</v>
      </c>
    </row>
    <row r="27" spans="1:24" x14ac:dyDescent="0.25">
      <c r="A27" s="4">
        <v>2381</v>
      </c>
      <c r="B27" s="2" t="s">
        <v>114</v>
      </c>
      <c r="C27" s="2" t="s">
        <v>115</v>
      </c>
      <c r="D27" s="2" t="s">
        <v>35</v>
      </c>
      <c r="E27" s="2">
        <v>7.99</v>
      </c>
      <c r="F27" s="2">
        <v>347</v>
      </c>
      <c r="G27" s="2" t="s">
        <v>63</v>
      </c>
      <c r="H27" s="2">
        <v>2</v>
      </c>
      <c r="I27" s="2">
        <v>5</v>
      </c>
      <c r="J27" s="2" t="b">
        <v>0</v>
      </c>
      <c r="K27" s="2">
        <v>415</v>
      </c>
      <c r="L27" s="2">
        <v>194</v>
      </c>
      <c r="M27" s="2" t="s">
        <v>27</v>
      </c>
      <c r="N27" s="2" t="s">
        <v>56</v>
      </c>
      <c r="O27" s="2" t="s">
        <v>37</v>
      </c>
      <c r="P27" s="2">
        <v>76</v>
      </c>
      <c r="Q27" s="2">
        <v>4.3</v>
      </c>
      <c r="R27" s="2" t="b">
        <v>1</v>
      </c>
      <c r="S27" s="2" t="s">
        <v>30</v>
      </c>
      <c r="T27" s="2">
        <v>1856</v>
      </c>
      <c r="U27" s="2"/>
      <c r="V27" s="2" t="s">
        <v>38</v>
      </c>
      <c r="W27" s="2" t="s">
        <v>59</v>
      </c>
      <c r="X27" s="5" t="s">
        <v>93</v>
      </c>
    </row>
    <row r="28" spans="1:24" x14ac:dyDescent="0.25">
      <c r="A28" s="4">
        <v>9507</v>
      </c>
      <c r="B28" s="2" t="s">
        <v>116</v>
      </c>
      <c r="C28" s="2" t="s">
        <v>117</v>
      </c>
      <c r="D28" s="2" t="s">
        <v>54</v>
      </c>
      <c r="E28" s="2">
        <v>11.99</v>
      </c>
      <c r="F28" s="2">
        <v>201</v>
      </c>
      <c r="G28" s="2" t="s">
        <v>26</v>
      </c>
      <c r="H28" s="2">
        <v>1</v>
      </c>
      <c r="I28" s="2">
        <v>6</v>
      </c>
      <c r="J28" s="2" t="b">
        <v>1</v>
      </c>
      <c r="K28" s="2">
        <v>902</v>
      </c>
      <c r="L28" s="2">
        <v>86</v>
      </c>
      <c r="M28" s="2" t="s">
        <v>27</v>
      </c>
      <c r="N28" s="2" t="s">
        <v>75</v>
      </c>
      <c r="O28" s="2" t="s">
        <v>78</v>
      </c>
      <c r="P28" s="2">
        <v>69</v>
      </c>
      <c r="Q28" s="2">
        <v>4.9000000000000004</v>
      </c>
      <c r="R28" s="2" t="b">
        <v>1</v>
      </c>
      <c r="S28" s="2" t="s">
        <v>30</v>
      </c>
      <c r="T28" s="2">
        <v>1665</v>
      </c>
      <c r="U28" s="2"/>
      <c r="V28" s="2" t="s">
        <v>58</v>
      </c>
      <c r="W28" s="2" t="s">
        <v>59</v>
      </c>
      <c r="X28" s="5" t="s">
        <v>93</v>
      </c>
    </row>
    <row r="29" spans="1:24" x14ac:dyDescent="0.25">
      <c r="A29" s="4">
        <v>2851</v>
      </c>
      <c r="B29" s="2" t="s">
        <v>118</v>
      </c>
      <c r="C29" s="2" t="s">
        <v>119</v>
      </c>
      <c r="D29" s="2" t="s">
        <v>109</v>
      </c>
      <c r="E29" s="2">
        <v>15.99</v>
      </c>
      <c r="F29" s="2">
        <v>415</v>
      </c>
      <c r="G29" s="2" t="s">
        <v>100</v>
      </c>
      <c r="H29" s="2">
        <v>3</v>
      </c>
      <c r="I29" s="2">
        <v>5</v>
      </c>
      <c r="J29" s="2" t="b">
        <v>1</v>
      </c>
      <c r="K29" s="2">
        <v>769</v>
      </c>
      <c r="L29" s="2">
        <v>144</v>
      </c>
      <c r="M29" s="2" t="s">
        <v>68</v>
      </c>
      <c r="N29" s="2" t="s">
        <v>75</v>
      </c>
      <c r="O29" s="2" t="s">
        <v>57</v>
      </c>
      <c r="P29" s="2">
        <v>98</v>
      </c>
      <c r="Q29" s="2">
        <v>3.9</v>
      </c>
      <c r="R29" s="2" t="b">
        <v>0</v>
      </c>
      <c r="S29" s="2" t="s">
        <v>30</v>
      </c>
      <c r="T29" s="2">
        <v>2759</v>
      </c>
      <c r="U29" s="2"/>
      <c r="V29" s="2" t="s">
        <v>76</v>
      </c>
      <c r="W29" s="2" t="s">
        <v>32</v>
      </c>
      <c r="X29" s="5" t="s">
        <v>40</v>
      </c>
    </row>
    <row r="30" spans="1:24" x14ac:dyDescent="0.25">
      <c r="A30" s="4">
        <v>4083</v>
      </c>
      <c r="B30" s="2" t="s">
        <v>120</v>
      </c>
      <c r="C30" s="2" t="s">
        <v>121</v>
      </c>
      <c r="D30" s="3">
        <v>45577</v>
      </c>
      <c r="E30" s="2">
        <v>11.99</v>
      </c>
      <c r="F30" s="2">
        <v>32</v>
      </c>
      <c r="G30" s="2" t="s">
        <v>63</v>
      </c>
      <c r="H30" s="2">
        <v>1</v>
      </c>
      <c r="I30" s="2">
        <v>4</v>
      </c>
      <c r="J30" s="2" t="b">
        <v>1</v>
      </c>
      <c r="K30" s="2">
        <v>588</v>
      </c>
      <c r="L30" s="2">
        <v>137</v>
      </c>
      <c r="M30" s="2" t="s">
        <v>92</v>
      </c>
      <c r="N30" s="2" t="s">
        <v>56</v>
      </c>
      <c r="O30" s="2" t="s">
        <v>64</v>
      </c>
      <c r="P30" s="2">
        <v>85</v>
      </c>
      <c r="Q30" s="2">
        <v>3.7</v>
      </c>
      <c r="R30" s="2" t="b">
        <v>1</v>
      </c>
      <c r="S30" s="2" t="s">
        <v>30</v>
      </c>
      <c r="T30" s="2">
        <v>3433</v>
      </c>
      <c r="U30" s="2"/>
      <c r="V30" s="2" t="s">
        <v>65</v>
      </c>
      <c r="W30" s="2" t="s">
        <v>32</v>
      </c>
      <c r="X30" s="5" t="s">
        <v>93</v>
      </c>
    </row>
    <row r="31" spans="1:24" x14ac:dyDescent="0.25">
      <c r="A31" s="4">
        <v>4608</v>
      </c>
      <c r="B31" s="2" t="s">
        <v>122</v>
      </c>
      <c r="C31" s="2" t="s">
        <v>123</v>
      </c>
      <c r="D31" s="2" t="s">
        <v>105</v>
      </c>
      <c r="E31" s="2">
        <v>11.99</v>
      </c>
      <c r="F31" s="2">
        <v>338</v>
      </c>
      <c r="G31" s="2" t="s">
        <v>73</v>
      </c>
      <c r="H31" s="2">
        <v>3</v>
      </c>
      <c r="I31" s="2">
        <v>2</v>
      </c>
      <c r="J31" s="2" t="b">
        <v>1</v>
      </c>
      <c r="K31" s="2">
        <v>528</v>
      </c>
      <c r="L31" s="2">
        <v>184</v>
      </c>
      <c r="M31" s="2" t="s">
        <v>49</v>
      </c>
      <c r="N31" s="2" t="s">
        <v>75</v>
      </c>
      <c r="O31" s="2" t="s">
        <v>57</v>
      </c>
      <c r="P31" s="2">
        <v>58</v>
      </c>
      <c r="Q31" s="2">
        <v>3.7</v>
      </c>
      <c r="R31" s="2" t="b">
        <v>1</v>
      </c>
      <c r="S31" s="2" t="s">
        <v>30</v>
      </c>
      <c r="T31" s="2">
        <v>3966</v>
      </c>
      <c r="U31" s="2"/>
      <c r="V31" s="2" t="s">
        <v>38</v>
      </c>
      <c r="W31" s="2" t="s">
        <v>79</v>
      </c>
      <c r="X31" s="5" t="s">
        <v>33</v>
      </c>
    </row>
    <row r="32" spans="1:24" x14ac:dyDescent="0.25">
      <c r="A32" s="4">
        <v>4815</v>
      </c>
      <c r="B32" s="2" t="s">
        <v>124</v>
      </c>
      <c r="C32" s="3">
        <v>45329</v>
      </c>
      <c r="D32" s="2" t="s">
        <v>84</v>
      </c>
      <c r="E32" s="2">
        <v>7.99</v>
      </c>
      <c r="F32" s="2">
        <v>52</v>
      </c>
      <c r="G32" s="2" t="s">
        <v>51</v>
      </c>
      <c r="H32" s="2">
        <v>5</v>
      </c>
      <c r="I32" s="2">
        <v>5</v>
      </c>
      <c r="J32" s="2" t="b">
        <v>0</v>
      </c>
      <c r="K32" s="2">
        <v>467</v>
      </c>
      <c r="L32" s="2">
        <v>23</v>
      </c>
      <c r="M32" s="2" t="s">
        <v>27</v>
      </c>
      <c r="N32" s="2" t="s">
        <v>28</v>
      </c>
      <c r="O32" s="2" t="s">
        <v>57</v>
      </c>
      <c r="P32" s="2">
        <v>97</v>
      </c>
      <c r="Q32" s="2">
        <v>3.3</v>
      </c>
      <c r="R32" s="2" t="b">
        <v>1</v>
      </c>
      <c r="S32" s="2" t="s">
        <v>30</v>
      </c>
      <c r="T32" s="2">
        <v>4185</v>
      </c>
      <c r="U32" s="2"/>
      <c r="V32" s="2" t="s">
        <v>38</v>
      </c>
      <c r="W32" s="2" t="s">
        <v>79</v>
      </c>
      <c r="X32" s="5" t="s">
        <v>40</v>
      </c>
    </row>
    <row r="33" spans="1:24" x14ac:dyDescent="0.25">
      <c r="A33" s="4">
        <v>9597</v>
      </c>
      <c r="B33" s="2" t="s">
        <v>125</v>
      </c>
      <c r="C33" s="3">
        <v>45455</v>
      </c>
      <c r="D33" s="3">
        <v>45334</v>
      </c>
      <c r="E33" s="2">
        <v>11.99</v>
      </c>
      <c r="F33" s="2">
        <v>447</v>
      </c>
      <c r="G33" s="2" t="s">
        <v>100</v>
      </c>
      <c r="H33" s="2">
        <v>5</v>
      </c>
      <c r="I33" s="2">
        <v>5</v>
      </c>
      <c r="J33" s="2" t="b">
        <v>0</v>
      </c>
      <c r="K33" s="2">
        <v>73</v>
      </c>
      <c r="L33" s="2">
        <v>138</v>
      </c>
      <c r="M33" s="2" t="s">
        <v>74</v>
      </c>
      <c r="N33" s="2" t="s">
        <v>44</v>
      </c>
      <c r="O33" s="2" t="s">
        <v>29</v>
      </c>
      <c r="P33" s="2">
        <v>84</v>
      </c>
      <c r="Q33" s="2">
        <v>4.0999999999999996</v>
      </c>
      <c r="R33" s="2" t="b">
        <v>0</v>
      </c>
      <c r="S33" s="2" t="s">
        <v>30</v>
      </c>
      <c r="T33" s="2">
        <v>784</v>
      </c>
      <c r="U33" s="2"/>
      <c r="V33" s="2" t="s">
        <v>31</v>
      </c>
      <c r="W33" s="2" t="s">
        <v>39</v>
      </c>
      <c r="X33" s="5" t="s">
        <v>93</v>
      </c>
    </row>
    <row r="34" spans="1:24" x14ac:dyDescent="0.25">
      <c r="A34" s="4">
        <v>6566</v>
      </c>
      <c r="B34" s="2" t="s">
        <v>126</v>
      </c>
      <c r="C34" s="2" t="s">
        <v>127</v>
      </c>
      <c r="D34" s="2" t="s">
        <v>72</v>
      </c>
      <c r="E34" s="2">
        <v>11.99</v>
      </c>
      <c r="F34" s="2">
        <v>312</v>
      </c>
      <c r="G34" s="2" t="s">
        <v>63</v>
      </c>
      <c r="H34" s="2">
        <v>5</v>
      </c>
      <c r="I34" s="2">
        <v>1</v>
      </c>
      <c r="J34" s="2" t="b">
        <v>1</v>
      </c>
      <c r="K34" s="2">
        <v>895</v>
      </c>
      <c r="L34" s="2">
        <v>154</v>
      </c>
      <c r="M34" s="2" t="s">
        <v>74</v>
      </c>
      <c r="N34" s="2" t="s">
        <v>44</v>
      </c>
      <c r="O34" s="2" t="s">
        <v>57</v>
      </c>
      <c r="P34" s="2">
        <v>85</v>
      </c>
      <c r="Q34" s="2">
        <v>4.7</v>
      </c>
      <c r="R34" s="2" t="b">
        <v>1</v>
      </c>
      <c r="S34" s="2" t="s">
        <v>30</v>
      </c>
      <c r="T34" s="2">
        <v>3428</v>
      </c>
      <c r="U34" s="2"/>
      <c r="V34" s="2" t="s">
        <v>65</v>
      </c>
      <c r="W34" s="2" t="s">
        <v>39</v>
      </c>
      <c r="X34" s="5" t="s">
        <v>40</v>
      </c>
    </row>
    <row r="35" spans="1:24" x14ac:dyDescent="0.25">
      <c r="A35" s="4">
        <v>1419</v>
      </c>
      <c r="B35" s="2" t="s">
        <v>128</v>
      </c>
      <c r="C35" s="3">
        <v>44992</v>
      </c>
      <c r="D35" s="2" t="s">
        <v>129</v>
      </c>
      <c r="E35" s="2">
        <v>11.99</v>
      </c>
      <c r="F35" s="2">
        <v>406</v>
      </c>
      <c r="G35" s="2" t="s">
        <v>48</v>
      </c>
      <c r="H35" s="2">
        <v>2</v>
      </c>
      <c r="I35" s="2">
        <v>6</v>
      </c>
      <c r="J35" s="2" t="b">
        <v>0</v>
      </c>
      <c r="K35" s="2">
        <v>983</v>
      </c>
      <c r="L35" s="2">
        <v>113</v>
      </c>
      <c r="M35" s="2" t="s">
        <v>55</v>
      </c>
      <c r="N35" s="2" t="s">
        <v>75</v>
      </c>
      <c r="O35" s="2" t="s">
        <v>37</v>
      </c>
      <c r="P35" s="2">
        <v>78</v>
      </c>
      <c r="Q35" s="2">
        <v>3.1</v>
      </c>
      <c r="R35" s="2" t="b">
        <v>0</v>
      </c>
      <c r="S35" s="2" t="s">
        <v>30</v>
      </c>
      <c r="T35" s="2">
        <v>4245</v>
      </c>
      <c r="U35" s="2"/>
      <c r="V35" s="2" t="s">
        <v>31</v>
      </c>
      <c r="W35" s="2" t="s">
        <v>39</v>
      </c>
      <c r="X35" s="5" t="s">
        <v>40</v>
      </c>
    </row>
    <row r="36" spans="1:24" x14ac:dyDescent="0.25">
      <c r="A36" s="4">
        <v>9470</v>
      </c>
      <c r="B36" s="2" t="s">
        <v>130</v>
      </c>
      <c r="C36" s="2" t="s">
        <v>131</v>
      </c>
      <c r="D36" s="2" t="s">
        <v>35</v>
      </c>
      <c r="E36" s="2">
        <v>7.99</v>
      </c>
      <c r="F36" s="2">
        <v>350</v>
      </c>
      <c r="G36" s="2" t="s">
        <v>63</v>
      </c>
      <c r="H36" s="2">
        <v>3</v>
      </c>
      <c r="I36" s="2">
        <v>6</v>
      </c>
      <c r="J36" s="2" t="b">
        <v>1</v>
      </c>
      <c r="K36" s="2">
        <v>801</v>
      </c>
      <c r="L36" s="2">
        <v>156</v>
      </c>
      <c r="M36" s="2" t="s">
        <v>92</v>
      </c>
      <c r="N36" s="2" t="s">
        <v>56</v>
      </c>
      <c r="O36" s="2" t="s">
        <v>45</v>
      </c>
      <c r="P36" s="2">
        <v>66</v>
      </c>
      <c r="Q36" s="2">
        <v>4.5999999999999996</v>
      </c>
      <c r="R36" s="2" t="b">
        <v>1</v>
      </c>
      <c r="S36" s="2" t="s">
        <v>30</v>
      </c>
      <c r="T36" s="2">
        <v>2580</v>
      </c>
      <c r="U36" s="2"/>
      <c r="V36" s="2" t="s">
        <v>58</v>
      </c>
      <c r="W36" s="2" t="s">
        <v>59</v>
      </c>
      <c r="X36" s="5" t="s">
        <v>33</v>
      </c>
    </row>
    <row r="37" spans="1:24" x14ac:dyDescent="0.25">
      <c r="A37" s="4">
        <v>4989</v>
      </c>
      <c r="B37" s="2" t="s">
        <v>132</v>
      </c>
      <c r="C37" s="3">
        <v>45566</v>
      </c>
      <c r="D37" s="3">
        <v>45577</v>
      </c>
      <c r="E37" s="2">
        <v>7.99</v>
      </c>
      <c r="F37" s="2">
        <v>99</v>
      </c>
      <c r="G37" s="2" t="s">
        <v>73</v>
      </c>
      <c r="H37" s="2">
        <v>2</v>
      </c>
      <c r="I37" s="2">
        <v>5</v>
      </c>
      <c r="J37" s="2" t="b">
        <v>1</v>
      </c>
      <c r="K37" s="2">
        <v>96</v>
      </c>
      <c r="L37" s="2">
        <v>114</v>
      </c>
      <c r="M37" s="2" t="s">
        <v>27</v>
      </c>
      <c r="N37" s="2" t="s">
        <v>28</v>
      </c>
      <c r="O37" s="2" t="s">
        <v>29</v>
      </c>
      <c r="P37" s="2">
        <v>45</v>
      </c>
      <c r="Q37" s="2">
        <v>4.3</v>
      </c>
      <c r="R37" s="2" t="b">
        <v>0</v>
      </c>
      <c r="S37" s="2" t="s">
        <v>30</v>
      </c>
      <c r="T37" s="2">
        <v>2779</v>
      </c>
      <c r="U37" s="2"/>
      <c r="V37" s="2" t="s">
        <v>58</v>
      </c>
      <c r="W37" s="2" t="s">
        <v>79</v>
      </c>
      <c r="X37" s="5" t="s">
        <v>60</v>
      </c>
    </row>
    <row r="38" spans="1:24" x14ac:dyDescent="0.25">
      <c r="A38" s="4">
        <v>9389</v>
      </c>
      <c r="B38" s="2" t="s">
        <v>133</v>
      </c>
      <c r="C38" s="3">
        <v>45361</v>
      </c>
      <c r="D38" s="2" t="s">
        <v>134</v>
      </c>
      <c r="E38" s="2">
        <v>15.99</v>
      </c>
      <c r="F38" s="2">
        <v>53</v>
      </c>
      <c r="G38" s="2" t="s">
        <v>48</v>
      </c>
      <c r="H38" s="2">
        <v>1</v>
      </c>
      <c r="I38" s="2">
        <v>2</v>
      </c>
      <c r="J38" s="2" t="b">
        <v>0</v>
      </c>
      <c r="K38" s="2">
        <v>849</v>
      </c>
      <c r="L38" s="2">
        <v>98</v>
      </c>
      <c r="M38" s="2" t="s">
        <v>55</v>
      </c>
      <c r="N38" s="2" t="s">
        <v>56</v>
      </c>
      <c r="O38" s="2" t="s">
        <v>45</v>
      </c>
      <c r="P38" s="2">
        <v>14</v>
      </c>
      <c r="Q38" s="2">
        <v>3.1</v>
      </c>
      <c r="R38" s="2" t="b">
        <v>0</v>
      </c>
      <c r="S38" s="2" t="s">
        <v>30</v>
      </c>
      <c r="T38" s="2">
        <v>2318</v>
      </c>
      <c r="U38" s="2"/>
      <c r="V38" s="2" t="s">
        <v>31</v>
      </c>
      <c r="W38" s="2" t="s">
        <v>32</v>
      </c>
      <c r="X38" s="5" t="s">
        <v>40</v>
      </c>
    </row>
    <row r="39" spans="1:24" x14ac:dyDescent="0.25">
      <c r="A39" s="4">
        <v>7728</v>
      </c>
      <c r="B39" s="2" t="s">
        <v>135</v>
      </c>
      <c r="C39" s="2" t="s">
        <v>136</v>
      </c>
      <c r="D39" s="2" t="s">
        <v>25</v>
      </c>
      <c r="E39" s="2">
        <v>11.99</v>
      </c>
      <c r="F39" s="2">
        <v>484</v>
      </c>
      <c r="G39" s="2" t="s">
        <v>100</v>
      </c>
      <c r="H39" s="2">
        <v>3</v>
      </c>
      <c r="I39" s="2">
        <v>6</v>
      </c>
      <c r="J39" s="2" t="b">
        <v>0</v>
      </c>
      <c r="K39" s="2">
        <v>515</v>
      </c>
      <c r="L39" s="2">
        <v>174</v>
      </c>
      <c r="M39" s="2" t="s">
        <v>49</v>
      </c>
      <c r="N39" s="2" t="s">
        <v>28</v>
      </c>
      <c r="O39" s="2" t="s">
        <v>37</v>
      </c>
      <c r="P39" s="2">
        <v>12</v>
      </c>
      <c r="Q39" s="2">
        <v>4</v>
      </c>
      <c r="R39" s="2" t="b">
        <v>1</v>
      </c>
      <c r="S39" s="2" t="s">
        <v>30</v>
      </c>
      <c r="T39" s="2">
        <v>827</v>
      </c>
      <c r="U39" s="2"/>
      <c r="V39" s="2" t="s">
        <v>31</v>
      </c>
      <c r="W39" s="2" t="s">
        <v>39</v>
      </c>
      <c r="X39" s="5" t="s">
        <v>60</v>
      </c>
    </row>
    <row r="40" spans="1:24" x14ac:dyDescent="0.25">
      <c r="A40" s="4">
        <v>7943</v>
      </c>
      <c r="B40" s="2" t="s">
        <v>137</v>
      </c>
      <c r="C40" s="3">
        <v>45301</v>
      </c>
      <c r="D40" s="3">
        <v>45303</v>
      </c>
      <c r="E40" s="2">
        <v>15.99</v>
      </c>
      <c r="F40" s="2">
        <v>211</v>
      </c>
      <c r="G40" s="2" t="s">
        <v>51</v>
      </c>
      <c r="H40" s="2">
        <v>2</v>
      </c>
      <c r="I40" s="2">
        <v>6</v>
      </c>
      <c r="J40" s="2" t="b">
        <v>1</v>
      </c>
      <c r="K40" s="2">
        <v>657</v>
      </c>
      <c r="L40" s="2">
        <v>137</v>
      </c>
      <c r="M40" s="2" t="s">
        <v>68</v>
      </c>
      <c r="N40" s="2" t="s">
        <v>56</v>
      </c>
      <c r="O40" s="2" t="s">
        <v>29</v>
      </c>
      <c r="P40" s="2">
        <v>26</v>
      </c>
      <c r="Q40" s="2">
        <v>4</v>
      </c>
      <c r="R40" s="2" t="b">
        <v>1</v>
      </c>
      <c r="S40" s="2" t="s">
        <v>30</v>
      </c>
      <c r="T40" s="2">
        <v>2670</v>
      </c>
      <c r="U40" s="2"/>
      <c r="V40" s="2" t="s">
        <v>38</v>
      </c>
      <c r="W40" s="2" t="s">
        <v>59</v>
      </c>
      <c r="X40" s="5" t="s">
        <v>33</v>
      </c>
    </row>
    <row r="41" spans="1:24" x14ac:dyDescent="0.25">
      <c r="A41" s="4">
        <v>2490</v>
      </c>
      <c r="B41" s="2" t="s">
        <v>138</v>
      </c>
      <c r="C41" s="2" t="s">
        <v>139</v>
      </c>
      <c r="D41" s="2" t="s">
        <v>54</v>
      </c>
      <c r="E41" s="2">
        <v>11.99</v>
      </c>
      <c r="F41" s="2">
        <v>248</v>
      </c>
      <c r="G41" s="2" t="s">
        <v>48</v>
      </c>
      <c r="H41" s="2">
        <v>4</v>
      </c>
      <c r="I41" s="2">
        <v>1</v>
      </c>
      <c r="J41" s="2" t="b">
        <v>1</v>
      </c>
      <c r="K41" s="2">
        <v>426</v>
      </c>
      <c r="L41" s="2">
        <v>21</v>
      </c>
      <c r="M41" s="2" t="s">
        <v>55</v>
      </c>
      <c r="N41" s="2" t="s">
        <v>44</v>
      </c>
      <c r="O41" s="2" t="s">
        <v>57</v>
      </c>
      <c r="P41" s="2">
        <v>99</v>
      </c>
      <c r="Q41" s="2">
        <v>4.8</v>
      </c>
      <c r="R41" s="2" t="b">
        <v>0</v>
      </c>
      <c r="S41" s="2" t="s">
        <v>30</v>
      </c>
      <c r="T41" s="2">
        <v>2409</v>
      </c>
      <c r="U41" s="2"/>
      <c r="V41" s="2" t="s">
        <v>31</v>
      </c>
      <c r="W41" s="2" t="s">
        <v>32</v>
      </c>
      <c r="X41" s="5" t="s">
        <v>33</v>
      </c>
    </row>
    <row r="42" spans="1:24" x14ac:dyDescent="0.25">
      <c r="A42" s="4">
        <v>5042</v>
      </c>
      <c r="B42" s="2" t="s">
        <v>140</v>
      </c>
      <c r="C42" s="2" t="s">
        <v>141</v>
      </c>
      <c r="D42" s="2" t="s">
        <v>109</v>
      </c>
      <c r="E42" s="2">
        <v>15.99</v>
      </c>
      <c r="F42" s="2">
        <v>197</v>
      </c>
      <c r="G42" s="2" t="s">
        <v>100</v>
      </c>
      <c r="H42" s="2">
        <v>4</v>
      </c>
      <c r="I42" s="2">
        <v>2</v>
      </c>
      <c r="J42" s="2" t="b">
        <v>0</v>
      </c>
      <c r="K42" s="2">
        <v>309</v>
      </c>
      <c r="L42" s="2">
        <v>178</v>
      </c>
      <c r="M42" s="2" t="s">
        <v>68</v>
      </c>
      <c r="N42" s="2" t="s">
        <v>75</v>
      </c>
      <c r="O42" s="2" t="s">
        <v>45</v>
      </c>
      <c r="P42" s="2">
        <v>7</v>
      </c>
      <c r="Q42" s="2">
        <v>4.3</v>
      </c>
      <c r="R42" s="2" t="b">
        <v>0</v>
      </c>
      <c r="S42" s="2" t="s">
        <v>30</v>
      </c>
      <c r="T42" s="2">
        <v>1577</v>
      </c>
      <c r="U42" s="2"/>
      <c r="V42" s="2" t="s">
        <v>58</v>
      </c>
      <c r="W42" s="2" t="s">
        <v>32</v>
      </c>
      <c r="X42" s="5" t="s">
        <v>40</v>
      </c>
    </row>
    <row r="43" spans="1:24" x14ac:dyDescent="0.25">
      <c r="A43" s="4">
        <v>3620</v>
      </c>
      <c r="B43" s="2" t="s">
        <v>142</v>
      </c>
      <c r="C43" s="3">
        <v>45481</v>
      </c>
      <c r="D43" s="3">
        <v>45485</v>
      </c>
      <c r="E43" s="2">
        <v>15.99</v>
      </c>
      <c r="F43" s="2">
        <v>253</v>
      </c>
      <c r="G43" s="2" t="s">
        <v>73</v>
      </c>
      <c r="H43" s="2">
        <v>5</v>
      </c>
      <c r="I43" s="2">
        <v>5</v>
      </c>
      <c r="J43" s="2" t="b">
        <v>1</v>
      </c>
      <c r="K43" s="2">
        <v>141</v>
      </c>
      <c r="L43" s="2">
        <v>199</v>
      </c>
      <c r="M43" s="2" t="s">
        <v>27</v>
      </c>
      <c r="N43" s="2" t="s">
        <v>44</v>
      </c>
      <c r="O43" s="2" t="s">
        <v>78</v>
      </c>
      <c r="P43" s="2">
        <v>72</v>
      </c>
      <c r="Q43" s="2">
        <v>3.1</v>
      </c>
      <c r="R43" s="2" t="b">
        <v>0</v>
      </c>
      <c r="S43" s="2" t="s">
        <v>30</v>
      </c>
      <c r="T43" s="2">
        <v>4072</v>
      </c>
      <c r="U43" s="2"/>
      <c r="V43" s="2" t="s">
        <v>65</v>
      </c>
      <c r="W43" s="2" t="s">
        <v>69</v>
      </c>
      <c r="X43" s="5" t="s">
        <v>93</v>
      </c>
    </row>
    <row r="44" spans="1:24" x14ac:dyDescent="0.25">
      <c r="A44" s="4">
        <v>8976</v>
      </c>
      <c r="B44" s="2" t="s">
        <v>143</v>
      </c>
      <c r="C44" s="2" t="s">
        <v>144</v>
      </c>
      <c r="D44" s="3">
        <v>45638</v>
      </c>
      <c r="E44" s="2">
        <v>7.99</v>
      </c>
      <c r="F44" s="2">
        <v>352</v>
      </c>
      <c r="G44" s="2" t="s">
        <v>100</v>
      </c>
      <c r="H44" s="2">
        <v>4</v>
      </c>
      <c r="I44" s="2">
        <v>3</v>
      </c>
      <c r="J44" s="2" t="b">
        <v>1</v>
      </c>
      <c r="K44" s="2">
        <v>112</v>
      </c>
      <c r="L44" s="2">
        <v>106</v>
      </c>
      <c r="M44" s="2" t="s">
        <v>92</v>
      </c>
      <c r="N44" s="2" t="s">
        <v>56</v>
      </c>
      <c r="O44" s="2" t="s">
        <v>78</v>
      </c>
      <c r="P44" s="2">
        <v>33</v>
      </c>
      <c r="Q44" s="2">
        <v>4.5999999999999996</v>
      </c>
      <c r="R44" s="2" t="b">
        <v>1</v>
      </c>
      <c r="S44" s="2" t="s">
        <v>30</v>
      </c>
      <c r="T44" s="2">
        <v>3432</v>
      </c>
      <c r="U44" s="2"/>
      <c r="V44" s="2" t="s">
        <v>76</v>
      </c>
      <c r="W44" s="2" t="s">
        <v>69</v>
      </c>
      <c r="X44" s="5" t="s">
        <v>93</v>
      </c>
    </row>
    <row r="45" spans="1:24" x14ac:dyDescent="0.25">
      <c r="A45" s="4">
        <v>1570</v>
      </c>
      <c r="B45" s="2" t="s">
        <v>138</v>
      </c>
      <c r="C45" s="2" t="s">
        <v>145</v>
      </c>
      <c r="D45" s="2" t="s">
        <v>82</v>
      </c>
      <c r="E45" s="2">
        <v>11.99</v>
      </c>
      <c r="F45" s="2">
        <v>97</v>
      </c>
      <c r="G45" s="2" t="s">
        <v>100</v>
      </c>
      <c r="H45" s="2">
        <v>1</v>
      </c>
      <c r="I45" s="2">
        <v>2</v>
      </c>
      <c r="J45" s="2" t="b">
        <v>0</v>
      </c>
      <c r="K45" s="2">
        <v>836</v>
      </c>
      <c r="L45" s="2">
        <v>122</v>
      </c>
      <c r="M45" s="2" t="s">
        <v>49</v>
      </c>
      <c r="N45" s="2" t="s">
        <v>44</v>
      </c>
      <c r="O45" s="2" t="s">
        <v>57</v>
      </c>
      <c r="P45" s="2">
        <v>65</v>
      </c>
      <c r="Q45" s="2">
        <v>4.3</v>
      </c>
      <c r="R45" s="2" t="b">
        <v>1</v>
      </c>
      <c r="S45" s="2" t="s">
        <v>30</v>
      </c>
      <c r="T45" s="2">
        <v>4511</v>
      </c>
      <c r="U45" s="2"/>
      <c r="V45" s="2" t="s">
        <v>31</v>
      </c>
      <c r="W45" s="2" t="s">
        <v>59</v>
      </c>
      <c r="X45" s="5" t="s">
        <v>60</v>
      </c>
    </row>
    <row r="46" spans="1:24" x14ac:dyDescent="0.25">
      <c r="A46" s="4">
        <v>7709</v>
      </c>
      <c r="B46" s="2" t="s">
        <v>146</v>
      </c>
      <c r="C46" s="3">
        <v>45020</v>
      </c>
      <c r="D46" s="3">
        <v>45303</v>
      </c>
      <c r="E46" s="2">
        <v>11.99</v>
      </c>
      <c r="F46" s="2">
        <v>283</v>
      </c>
      <c r="G46" s="2" t="s">
        <v>48</v>
      </c>
      <c r="H46" s="2">
        <v>5</v>
      </c>
      <c r="I46" s="2">
        <v>2</v>
      </c>
      <c r="J46" s="2" t="b">
        <v>0</v>
      </c>
      <c r="K46" s="2">
        <v>785</v>
      </c>
      <c r="L46" s="2">
        <v>1</v>
      </c>
      <c r="M46" s="2" t="s">
        <v>68</v>
      </c>
      <c r="N46" s="2" t="s">
        <v>44</v>
      </c>
      <c r="O46" s="2" t="s">
        <v>37</v>
      </c>
      <c r="P46" s="2">
        <v>79</v>
      </c>
      <c r="Q46" s="2">
        <v>3.4</v>
      </c>
      <c r="R46" s="2" t="b">
        <v>1</v>
      </c>
      <c r="S46" s="2" t="s">
        <v>30</v>
      </c>
      <c r="T46" s="2">
        <v>583</v>
      </c>
      <c r="U46" s="2"/>
      <c r="V46" s="2" t="s">
        <v>76</v>
      </c>
      <c r="W46" s="2" t="s">
        <v>39</v>
      </c>
      <c r="X46" s="5" t="s">
        <v>40</v>
      </c>
    </row>
    <row r="47" spans="1:24" x14ac:dyDescent="0.25">
      <c r="A47" s="4">
        <v>9503</v>
      </c>
      <c r="B47" s="2" t="s">
        <v>147</v>
      </c>
      <c r="C47" s="3">
        <v>45600</v>
      </c>
      <c r="D47" s="3">
        <v>45424</v>
      </c>
      <c r="E47" s="2">
        <v>11.99</v>
      </c>
      <c r="F47" s="2">
        <v>307</v>
      </c>
      <c r="G47" s="2" t="s">
        <v>51</v>
      </c>
      <c r="H47" s="2">
        <v>5</v>
      </c>
      <c r="I47" s="2">
        <v>6</v>
      </c>
      <c r="J47" s="2" t="b">
        <v>0</v>
      </c>
      <c r="K47" s="2">
        <v>857</v>
      </c>
      <c r="L47" s="2">
        <v>9</v>
      </c>
      <c r="M47" s="2" t="s">
        <v>92</v>
      </c>
      <c r="N47" s="2" t="s">
        <v>75</v>
      </c>
      <c r="O47" s="2" t="s">
        <v>29</v>
      </c>
      <c r="P47" s="2">
        <v>55</v>
      </c>
      <c r="Q47" s="2">
        <v>3.2</v>
      </c>
      <c r="R47" s="2" t="b">
        <v>1</v>
      </c>
      <c r="S47" s="2" t="s">
        <v>30</v>
      </c>
      <c r="T47" s="2">
        <v>3626</v>
      </c>
      <c r="U47" s="2"/>
      <c r="V47" s="2" t="s">
        <v>65</v>
      </c>
      <c r="W47" s="2" t="s">
        <v>32</v>
      </c>
      <c r="X47" s="5" t="s">
        <v>33</v>
      </c>
    </row>
    <row r="48" spans="1:24" x14ac:dyDescent="0.25">
      <c r="A48" s="4">
        <v>9564</v>
      </c>
      <c r="B48" s="2" t="s">
        <v>148</v>
      </c>
      <c r="C48" s="2" t="s">
        <v>149</v>
      </c>
      <c r="D48" s="3">
        <v>45394</v>
      </c>
      <c r="E48" s="2">
        <v>15.99</v>
      </c>
      <c r="F48" s="2">
        <v>203</v>
      </c>
      <c r="G48" s="2" t="s">
        <v>73</v>
      </c>
      <c r="H48" s="2">
        <v>5</v>
      </c>
      <c r="I48" s="2">
        <v>1</v>
      </c>
      <c r="J48" s="2" t="b">
        <v>0</v>
      </c>
      <c r="K48" s="2">
        <v>347</v>
      </c>
      <c r="L48" s="2">
        <v>18</v>
      </c>
      <c r="M48" s="2" t="s">
        <v>68</v>
      </c>
      <c r="N48" s="2" t="s">
        <v>75</v>
      </c>
      <c r="O48" s="2" t="s">
        <v>57</v>
      </c>
      <c r="P48" s="2">
        <v>8</v>
      </c>
      <c r="Q48" s="2">
        <v>4.4000000000000004</v>
      </c>
      <c r="R48" s="2" t="b">
        <v>1</v>
      </c>
      <c r="S48" s="2" t="s">
        <v>30</v>
      </c>
      <c r="T48" s="2">
        <v>476</v>
      </c>
      <c r="U48" s="2"/>
      <c r="V48" s="2" t="s">
        <v>65</v>
      </c>
      <c r="W48" s="2" t="s">
        <v>69</v>
      </c>
      <c r="X48" s="5" t="s">
        <v>93</v>
      </c>
    </row>
    <row r="49" spans="1:24" x14ac:dyDescent="0.25">
      <c r="A49" s="4">
        <v>8934</v>
      </c>
      <c r="B49" s="2" t="s">
        <v>150</v>
      </c>
      <c r="C49" s="2" t="s">
        <v>151</v>
      </c>
      <c r="D49" s="3">
        <v>45424</v>
      </c>
      <c r="E49" s="2">
        <v>7.99</v>
      </c>
      <c r="F49" s="2">
        <v>22</v>
      </c>
      <c r="G49" s="2" t="s">
        <v>36</v>
      </c>
      <c r="H49" s="2">
        <v>4</v>
      </c>
      <c r="I49" s="2">
        <v>3</v>
      </c>
      <c r="J49" s="2" t="b">
        <v>0</v>
      </c>
      <c r="K49" s="2">
        <v>707</v>
      </c>
      <c r="L49" s="2">
        <v>156</v>
      </c>
      <c r="M49" s="2" t="s">
        <v>43</v>
      </c>
      <c r="N49" s="2" t="s">
        <v>75</v>
      </c>
      <c r="O49" s="2" t="s">
        <v>57</v>
      </c>
      <c r="P49" s="2">
        <v>99</v>
      </c>
      <c r="Q49" s="2">
        <v>3.3</v>
      </c>
      <c r="R49" s="2" t="b">
        <v>0</v>
      </c>
      <c r="S49" s="2" t="s">
        <v>30</v>
      </c>
      <c r="T49" s="2">
        <v>4114</v>
      </c>
      <c r="U49" s="2"/>
      <c r="V49" s="2" t="s">
        <v>38</v>
      </c>
      <c r="W49" s="2" t="s">
        <v>59</v>
      </c>
      <c r="X49" s="5" t="s">
        <v>40</v>
      </c>
    </row>
    <row r="50" spans="1:24" x14ac:dyDescent="0.25">
      <c r="A50" s="4">
        <v>1222</v>
      </c>
      <c r="B50" s="2" t="s">
        <v>152</v>
      </c>
      <c r="C50" s="3">
        <v>44935</v>
      </c>
      <c r="D50" s="3">
        <v>45516</v>
      </c>
      <c r="E50" s="2">
        <v>15.99</v>
      </c>
      <c r="F50" s="2">
        <v>382</v>
      </c>
      <c r="G50" s="2" t="s">
        <v>100</v>
      </c>
      <c r="H50" s="2">
        <v>2</v>
      </c>
      <c r="I50" s="2">
        <v>2</v>
      </c>
      <c r="J50" s="2" t="b">
        <v>0</v>
      </c>
      <c r="K50" s="2">
        <v>49</v>
      </c>
      <c r="L50" s="2">
        <v>45</v>
      </c>
      <c r="M50" s="2" t="s">
        <v>43</v>
      </c>
      <c r="N50" s="2" t="s">
        <v>28</v>
      </c>
      <c r="O50" s="2" t="s">
        <v>29</v>
      </c>
      <c r="P50" s="2">
        <v>63</v>
      </c>
      <c r="Q50" s="2">
        <v>4</v>
      </c>
      <c r="R50" s="2" t="b">
        <v>1</v>
      </c>
      <c r="S50" s="2" t="s">
        <v>30</v>
      </c>
      <c r="T50" s="2">
        <v>1581</v>
      </c>
      <c r="U50" s="2"/>
      <c r="V50" s="2" t="s">
        <v>58</v>
      </c>
      <c r="W50" s="2" t="s">
        <v>32</v>
      </c>
      <c r="X50" s="5" t="s">
        <v>60</v>
      </c>
    </row>
    <row r="51" spans="1:24" x14ac:dyDescent="0.25">
      <c r="A51" s="4">
        <v>5762</v>
      </c>
      <c r="B51" s="2" t="s">
        <v>153</v>
      </c>
      <c r="C51" s="2" t="s">
        <v>123</v>
      </c>
      <c r="D51" s="3">
        <v>45334</v>
      </c>
      <c r="E51" s="2">
        <v>11.99</v>
      </c>
      <c r="F51" s="2">
        <v>302</v>
      </c>
      <c r="G51" s="2" t="s">
        <v>73</v>
      </c>
      <c r="H51" s="2">
        <v>5</v>
      </c>
      <c r="I51" s="2">
        <v>4</v>
      </c>
      <c r="J51" s="2" t="b">
        <v>0</v>
      </c>
      <c r="K51" s="2">
        <v>801</v>
      </c>
      <c r="L51" s="2">
        <v>141</v>
      </c>
      <c r="M51" s="2" t="s">
        <v>92</v>
      </c>
      <c r="N51" s="2" t="s">
        <v>44</v>
      </c>
      <c r="O51" s="2" t="s">
        <v>45</v>
      </c>
      <c r="P51" s="2">
        <v>62</v>
      </c>
      <c r="Q51" s="2">
        <v>3.5</v>
      </c>
      <c r="R51" s="2" t="b">
        <v>1</v>
      </c>
      <c r="S51" s="2" t="s">
        <v>30</v>
      </c>
      <c r="T51" s="2">
        <v>1293</v>
      </c>
      <c r="U51" s="2"/>
      <c r="V51" s="2" t="s">
        <v>65</v>
      </c>
      <c r="W51" s="2" t="s">
        <v>69</v>
      </c>
      <c r="X51" s="5" t="s">
        <v>60</v>
      </c>
    </row>
    <row r="52" spans="1:24" x14ac:dyDescent="0.25">
      <c r="A52" s="4">
        <v>4066</v>
      </c>
      <c r="B52" s="2" t="s">
        <v>143</v>
      </c>
      <c r="C52" s="2" t="s">
        <v>154</v>
      </c>
      <c r="D52" s="3">
        <v>45638</v>
      </c>
      <c r="E52" s="2">
        <v>11.99</v>
      </c>
      <c r="F52" s="2">
        <v>76</v>
      </c>
      <c r="G52" s="2" t="s">
        <v>48</v>
      </c>
      <c r="H52" s="2">
        <v>2</v>
      </c>
      <c r="I52" s="2">
        <v>3</v>
      </c>
      <c r="J52" s="2" t="b">
        <v>0</v>
      </c>
      <c r="K52" s="2">
        <v>788</v>
      </c>
      <c r="L52" s="2">
        <v>55</v>
      </c>
      <c r="M52" s="2" t="s">
        <v>49</v>
      </c>
      <c r="N52" s="2" t="s">
        <v>56</v>
      </c>
      <c r="O52" s="2" t="s">
        <v>37</v>
      </c>
      <c r="P52" s="2">
        <v>50</v>
      </c>
      <c r="Q52" s="2">
        <v>4.8</v>
      </c>
      <c r="R52" s="2" t="b">
        <v>1</v>
      </c>
      <c r="S52" s="2" t="s">
        <v>30</v>
      </c>
      <c r="T52" s="2">
        <v>1744</v>
      </c>
      <c r="U52" s="2"/>
      <c r="V52" s="2" t="s">
        <v>65</v>
      </c>
      <c r="W52" s="2" t="s">
        <v>59</v>
      </c>
      <c r="X52" s="5" t="s">
        <v>60</v>
      </c>
    </row>
    <row r="53" spans="1:24" x14ac:dyDescent="0.25">
      <c r="A53" s="4">
        <v>6469</v>
      </c>
      <c r="B53" s="2" t="s">
        <v>98</v>
      </c>
      <c r="C53" s="2" t="s">
        <v>155</v>
      </c>
      <c r="D53" s="2" t="s">
        <v>156</v>
      </c>
      <c r="E53" s="2">
        <v>11.99</v>
      </c>
      <c r="F53" s="2">
        <v>125</v>
      </c>
      <c r="G53" s="2" t="s">
        <v>51</v>
      </c>
      <c r="H53" s="2">
        <v>3</v>
      </c>
      <c r="I53" s="2">
        <v>6</v>
      </c>
      <c r="J53" s="2" t="b">
        <v>1</v>
      </c>
      <c r="K53" s="2">
        <v>853</v>
      </c>
      <c r="L53" s="2">
        <v>16</v>
      </c>
      <c r="M53" s="2" t="s">
        <v>68</v>
      </c>
      <c r="N53" s="2" t="s">
        <v>28</v>
      </c>
      <c r="O53" s="2" t="s">
        <v>37</v>
      </c>
      <c r="P53" s="2">
        <v>65</v>
      </c>
      <c r="Q53" s="2">
        <v>4.8</v>
      </c>
      <c r="R53" s="2" t="b">
        <v>1</v>
      </c>
      <c r="S53" s="2" t="s">
        <v>30</v>
      </c>
      <c r="T53" s="2">
        <v>448</v>
      </c>
      <c r="U53" s="2"/>
      <c r="V53" s="2" t="s">
        <v>65</v>
      </c>
      <c r="W53" s="2" t="s">
        <v>59</v>
      </c>
      <c r="X53" s="5" t="s">
        <v>33</v>
      </c>
    </row>
    <row r="54" spans="1:24" x14ac:dyDescent="0.25">
      <c r="A54" s="4">
        <v>1364</v>
      </c>
      <c r="B54" s="2" t="s">
        <v>157</v>
      </c>
      <c r="C54" s="2" t="s">
        <v>158</v>
      </c>
      <c r="D54" s="3">
        <v>45334</v>
      </c>
      <c r="E54" s="2">
        <v>11.99</v>
      </c>
      <c r="F54" s="2">
        <v>113</v>
      </c>
      <c r="G54" s="2" t="s">
        <v>63</v>
      </c>
      <c r="H54" s="2">
        <v>1</v>
      </c>
      <c r="I54" s="2">
        <v>1</v>
      </c>
      <c r="J54" s="2" t="b">
        <v>0</v>
      </c>
      <c r="K54" s="2">
        <v>970</v>
      </c>
      <c r="L54" s="2">
        <v>159</v>
      </c>
      <c r="M54" s="2" t="s">
        <v>49</v>
      </c>
      <c r="N54" s="2" t="s">
        <v>56</v>
      </c>
      <c r="O54" s="2" t="s">
        <v>37</v>
      </c>
      <c r="P54" s="2">
        <v>96</v>
      </c>
      <c r="Q54" s="2">
        <v>4.9000000000000004</v>
      </c>
      <c r="R54" s="2" t="b">
        <v>1</v>
      </c>
      <c r="S54" s="2" t="s">
        <v>30</v>
      </c>
      <c r="T54" s="2">
        <v>3398</v>
      </c>
      <c r="U54" s="2"/>
      <c r="V54" s="2" t="s">
        <v>65</v>
      </c>
      <c r="W54" s="2" t="s">
        <v>32</v>
      </c>
      <c r="X54" s="5" t="s">
        <v>33</v>
      </c>
    </row>
    <row r="55" spans="1:24" x14ac:dyDescent="0.25">
      <c r="A55" s="4">
        <v>4197</v>
      </c>
      <c r="B55" s="2" t="s">
        <v>143</v>
      </c>
      <c r="C55" s="2" t="s">
        <v>159</v>
      </c>
      <c r="D55" s="2" t="s">
        <v>25</v>
      </c>
      <c r="E55" s="2">
        <v>15.99</v>
      </c>
      <c r="F55" s="2">
        <v>183</v>
      </c>
      <c r="G55" s="2" t="s">
        <v>100</v>
      </c>
      <c r="H55" s="2">
        <v>3</v>
      </c>
      <c r="I55" s="2">
        <v>5</v>
      </c>
      <c r="J55" s="2" t="b">
        <v>0</v>
      </c>
      <c r="K55" s="2">
        <v>490</v>
      </c>
      <c r="L55" s="2">
        <v>127</v>
      </c>
      <c r="M55" s="2" t="s">
        <v>43</v>
      </c>
      <c r="N55" s="2" t="s">
        <v>44</v>
      </c>
      <c r="O55" s="2" t="s">
        <v>29</v>
      </c>
      <c r="P55" s="2">
        <v>40</v>
      </c>
      <c r="Q55" s="2">
        <v>4.5999999999999996</v>
      </c>
      <c r="R55" s="2" t="b">
        <v>1</v>
      </c>
      <c r="S55" s="2" t="s">
        <v>30</v>
      </c>
      <c r="T55" s="2">
        <v>4691</v>
      </c>
      <c r="U55" s="2"/>
      <c r="V55" s="2" t="s">
        <v>38</v>
      </c>
      <c r="W55" s="2" t="s">
        <v>69</v>
      </c>
      <c r="X55" s="5" t="s">
        <v>60</v>
      </c>
    </row>
    <row r="56" spans="1:24" x14ac:dyDescent="0.25">
      <c r="A56" s="4">
        <v>9700</v>
      </c>
      <c r="B56" s="2" t="s">
        <v>160</v>
      </c>
      <c r="C56" s="2" t="s">
        <v>161</v>
      </c>
      <c r="D56" s="2" t="s">
        <v>90</v>
      </c>
      <c r="E56" s="2">
        <v>15.99</v>
      </c>
      <c r="F56" s="2">
        <v>272</v>
      </c>
      <c r="G56" s="2" t="s">
        <v>51</v>
      </c>
      <c r="H56" s="2">
        <v>5</v>
      </c>
      <c r="I56" s="2">
        <v>1</v>
      </c>
      <c r="J56" s="2" t="b">
        <v>0</v>
      </c>
      <c r="K56" s="2">
        <v>201</v>
      </c>
      <c r="L56" s="2">
        <v>122</v>
      </c>
      <c r="M56" s="2" t="s">
        <v>55</v>
      </c>
      <c r="N56" s="2" t="s">
        <v>75</v>
      </c>
      <c r="O56" s="2" t="s">
        <v>64</v>
      </c>
      <c r="P56" s="2">
        <v>94</v>
      </c>
      <c r="Q56" s="2">
        <v>4.5999999999999996</v>
      </c>
      <c r="R56" s="2" t="b">
        <v>1</v>
      </c>
      <c r="S56" s="2" t="s">
        <v>30</v>
      </c>
      <c r="T56" s="2">
        <v>4674</v>
      </c>
      <c r="U56" s="2"/>
      <c r="V56" s="2" t="s">
        <v>65</v>
      </c>
      <c r="W56" s="2" t="s">
        <v>69</v>
      </c>
      <c r="X56" s="5" t="s">
        <v>93</v>
      </c>
    </row>
    <row r="57" spans="1:24" x14ac:dyDescent="0.25">
      <c r="A57" s="4">
        <v>5644</v>
      </c>
      <c r="B57" s="2" t="s">
        <v>126</v>
      </c>
      <c r="C57" s="3">
        <v>45447</v>
      </c>
      <c r="D57" s="3">
        <v>45363</v>
      </c>
      <c r="E57" s="2">
        <v>11.99</v>
      </c>
      <c r="F57" s="2">
        <v>19</v>
      </c>
      <c r="G57" s="2" t="s">
        <v>73</v>
      </c>
      <c r="H57" s="2">
        <v>4</v>
      </c>
      <c r="I57" s="2">
        <v>2</v>
      </c>
      <c r="J57" s="2" t="b">
        <v>1</v>
      </c>
      <c r="K57" s="2">
        <v>741</v>
      </c>
      <c r="L57" s="2">
        <v>36</v>
      </c>
      <c r="M57" s="2" t="s">
        <v>92</v>
      </c>
      <c r="N57" s="2" t="s">
        <v>28</v>
      </c>
      <c r="O57" s="2" t="s">
        <v>64</v>
      </c>
      <c r="P57" s="2">
        <v>13</v>
      </c>
      <c r="Q57" s="2">
        <v>4.4000000000000004</v>
      </c>
      <c r="R57" s="2" t="b">
        <v>0</v>
      </c>
      <c r="S57" s="2" t="s">
        <v>30</v>
      </c>
      <c r="T57" s="2">
        <v>3641</v>
      </c>
      <c r="U57" s="2"/>
      <c r="V57" s="2" t="s">
        <v>76</v>
      </c>
      <c r="W57" s="2" t="s">
        <v>59</v>
      </c>
      <c r="X57" s="5" t="s">
        <v>93</v>
      </c>
    </row>
    <row r="58" spans="1:24" x14ac:dyDescent="0.25">
      <c r="A58" s="4">
        <v>5420</v>
      </c>
      <c r="B58" s="2" t="s">
        <v>162</v>
      </c>
      <c r="C58" s="2" t="s">
        <v>163</v>
      </c>
      <c r="D58" s="3">
        <v>45303</v>
      </c>
      <c r="E58" s="2">
        <v>11.99</v>
      </c>
      <c r="F58" s="2">
        <v>204</v>
      </c>
      <c r="G58" s="2" t="s">
        <v>36</v>
      </c>
      <c r="H58" s="2">
        <v>4</v>
      </c>
      <c r="I58" s="2">
        <v>6</v>
      </c>
      <c r="J58" s="2" t="b">
        <v>0</v>
      </c>
      <c r="K58" s="2">
        <v>928</v>
      </c>
      <c r="L58" s="2">
        <v>30</v>
      </c>
      <c r="M58" s="2" t="s">
        <v>55</v>
      </c>
      <c r="N58" s="2" t="s">
        <v>56</v>
      </c>
      <c r="O58" s="2" t="s">
        <v>45</v>
      </c>
      <c r="P58" s="2">
        <v>58</v>
      </c>
      <c r="Q58" s="2">
        <v>4.4000000000000004</v>
      </c>
      <c r="R58" s="2" t="b">
        <v>0</v>
      </c>
      <c r="S58" s="2" t="s">
        <v>30</v>
      </c>
      <c r="T58" s="2">
        <v>1765</v>
      </c>
      <c r="U58" s="2"/>
      <c r="V58" s="2" t="s">
        <v>31</v>
      </c>
      <c r="W58" s="2" t="s">
        <v>69</v>
      </c>
      <c r="X58" s="5" t="s">
        <v>33</v>
      </c>
    </row>
    <row r="59" spans="1:24" x14ac:dyDescent="0.25">
      <c r="A59" s="4">
        <v>7560</v>
      </c>
      <c r="B59" s="2" t="s">
        <v>164</v>
      </c>
      <c r="C59" s="2" t="s">
        <v>165</v>
      </c>
      <c r="D59" s="3">
        <v>45363</v>
      </c>
      <c r="E59" s="2">
        <v>7.99</v>
      </c>
      <c r="F59" s="2">
        <v>345</v>
      </c>
      <c r="G59" s="2" t="s">
        <v>63</v>
      </c>
      <c r="H59" s="2">
        <v>3</v>
      </c>
      <c r="I59" s="2">
        <v>3</v>
      </c>
      <c r="J59" s="2" t="b">
        <v>0</v>
      </c>
      <c r="K59" s="2">
        <v>80</v>
      </c>
      <c r="L59" s="2">
        <v>100</v>
      </c>
      <c r="M59" s="2" t="s">
        <v>27</v>
      </c>
      <c r="N59" s="2" t="s">
        <v>56</v>
      </c>
      <c r="O59" s="2" t="s">
        <v>29</v>
      </c>
      <c r="P59" s="2">
        <v>40</v>
      </c>
      <c r="Q59" s="2">
        <v>4.9000000000000004</v>
      </c>
      <c r="R59" s="2" t="b">
        <v>1</v>
      </c>
      <c r="S59" s="2" t="s">
        <v>30</v>
      </c>
      <c r="T59" s="2">
        <v>3462</v>
      </c>
      <c r="U59" s="2"/>
      <c r="V59" s="2" t="s">
        <v>31</v>
      </c>
      <c r="W59" s="2" t="s">
        <v>79</v>
      </c>
      <c r="X59" s="5" t="s">
        <v>60</v>
      </c>
    </row>
    <row r="60" spans="1:24" x14ac:dyDescent="0.25">
      <c r="A60" s="4">
        <v>9644</v>
      </c>
      <c r="B60" s="2" t="s">
        <v>106</v>
      </c>
      <c r="C60" s="3">
        <v>45513</v>
      </c>
      <c r="D60" s="2" t="s">
        <v>87</v>
      </c>
      <c r="E60" s="2">
        <v>7.99</v>
      </c>
      <c r="F60" s="2">
        <v>294</v>
      </c>
      <c r="G60" s="2" t="s">
        <v>73</v>
      </c>
      <c r="H60" s="2">
        <v>4</v>
      </c>
      <c r="I60" s="2">
        <v>1</v>
      </c>
      <c r="J60" s="2" t="b">
        <v>1</v>
      </c>
      <c r="K60" s="2">
        <v>453</v>
      </c>
      <c r="L60" s="2">
        <v>149</v>
      </c>
      <c r="M60" s="2" t="s">
        <v>92</v>
      </c>
      <c r="N60" s="2" t="s">
        <v>28</v>
      </c>
      <c r="O60" s="2" t="s">
        <v>29</v>
      </c>
      <c r="P60" s="2">
        <v>82</v>
      </c>
      <c r="Q60" s="2">
        <v>3.9</v>
      </c>
      <c r="R60" s="2" t="b">
        <v>1</v>
      </c>
      <c r="S60" s="2" t="s">
        <v>30</v>
      </c>
      <c r="T60" s="2">
        <v>790</v>
      </c>
      <c r="U60" s="2"/>
      <c r="V60" s="2" t="s">
        <v>38</v>
      </c>
      <c r="W60" s="2" t="s">
        <v>59</v>
      </c>
      <c r="X60" s="5" t="s">
        <v>60</v>
      </c>
    </row>
    <row r="61" spans="1:24" x14ac:dyDescent="0.25">
      <c r="A61" s="4">
        <v>7239</v>
      </c>
      <c r="B61" s="2" t="s">
        <v>166</v>
      </c>
      <c r="C61" s="2" t="s">
        <v>167</v>
      </c>
      <c r="D61" s="2" t="s">
        <v>168</v>
      </c>
      <c r="E61" s="2">
        <v>15.99</v>
      </c>
      <c r="F61" s="2">
        <v>318</v>
      </c>
      <c r="G61" s="2" t="s">
        <v>26</v>
      </c>
      <c r="H61" s="2">
        <v>3</v>
      </c>
      <c r="I61" s="2">
        <v>2</v>
      </c>
      <c r="J61" s="2" t="b">
        <v>1</v>
      </c>
      <c r="K61" s="2">
        <v>943</v>
      </c>
      <c r="L61" s="2">
        <v>116</v>
      </c>
      <c r="M61" s="2" t="s">
        <v>43</v>
      </c>
      <c r="N61" s="2" t="s">
        <v>28</v>
      </c>
      <c r="O61" s="2" t="s">
        <v>29</v>
      </c>
      <c r="P61" s="2">
        <v>22</v>
      </c>
      <c r="Q61" s="2">
        <v>4.0999999999999996</v>
      </c>
      <c r="R61" s="2" t="b">
        <v>0</v>
      </c>
      <c r="S61" s="2" t="s">
        <v>30</v>
      </c>
      <c r="T61" s="2">
        <v>4732</v>
      </c>
      <c r="U61" s="2"/>
      <c r="V61" s="2" t="s">
        <v>65</v>
      </c>
      <c r="W61" s="2" t="s">
        <v>39</v>
      </c>
      <c r="X61" s="5" t="s">
        <v>93</v>
      </c>
    </row>
    <row r="62" spans="1:24" x14ac:dyDescent="0.25">
      <c r="A62" s="4">
        <v>6415</v>
      </c>
      <c r="B62" s="2" t="s">
        <v>169</v>
      </c>
      <c r="C62" s="3">
        <v>45270</v>
      </c>
      <c r="D62" s="2" t="s">
        <v>54</v>
      </c>
      <c r="E62" s="2">
        <v>11.99</v>
      </c>
      <c r="F62" s="2">
        <v>396</v>
      </c>
      <c r="G62" s="2" t="s">
        <v>26</v>
      </c>
      <c r="H62" s="2">
        <v>1</v>
      </c>
      <c r="I62" s="2">
        <v>2</v>
      </c>
      <c r="J62" s="2" t="b">
        <v>0</v>
      </c>
      <c r="K62" s="2">
        <v>348</v>
      </c>
      <c r="L62" s="2">
        <v>172</v>
      </c>
      <c r="M62" s="2" t="s">
        <v>49</v>
      </c>
      <c r="N62" s="2" t="s">
        <v>75</v>
      </c>
      <c r="O62" s="2" t="s">
        <v>29</v>
      </c>
      <c r="P62" s="2">
        <v>61</v>
      </c>
      <c r="Q62" s="2">
        <v>3.9</v>
      </c>
      <c r="R62" s="2" t="b">
        <v>0</v>
      </c>
      <c r="S62" s="2" t="s">
        <v>30</v>
      </c>
      <c r="T62" s="2">
        <v>4599</v>
      </c>
      <c r="U62" s="2"/>
      <c r="V62" s="2" t="s">
        <v>31</v>
      </c>
      <c r="W62" s="2" t="s">
        <v>32</v>
      </c>
      <c r="X62" s="5" t="s">
        <v>93</v>
      </c>
    </row>
    <row r="63" spans="1:24" x14ac:dyDescent="0.25">
      <c r="A63" s="4">
        <v>9020</v>
      </c>
      <c r="B63" s="2" t="s">
        <v>170</v>
      </c>
      <c r="C63" s="3">
        <v>44987</v>
      </c>
      <c r="D63" s="3">
        <v>45363</v>
      </c>
      <c r="E63" s="2">
        <v>11.99</v>
      </c>
      <c r="F63" s="2">
        <v>455</v>
      </c>
      <c r="G63" s="2" t="s">
        <v>63</v>
      </c>
      <c r="H63" s="2">
        <v>5</v>
      </c>
      <c r="I63" s="2">
        <v>3</v>
      </c>
      <c r="J63" s="2" t="b">
        <v>1</v>
      </c>
      <c r="K63" s="2">
        <v>112</v>
      </c>
      <c r="L63" s="2">
        <v>158</v>
      </c>
      <c r="M63" s="2" t="s">
        <v>55</v>
      </c>
      <c r="N63" s="2" t="s">
        <v>56</v>
      </c>
      <c r="O63" s="2" t="s">
        <v>37</v>
      </c>
      <c r="P63" s="2">
        <v>15</v>
      </c>
      <c r="Q63" s="2">
        <v>3.9</v>
      </c>
      <c r="R63" s="2" t="b">
        <v>1</v>
      </c>
      <c r="S63" s="2" t="s">
        <v>30</v>
      </c>
      <c r="T63" s="2">
        <v>965</v>
      </c>
      <c r="U63" s="2"/>
      <c r="V63" s="2" t="s">
        <v>58</v>
      </c>
      <c r="W63" s="2" t="s">
        <v>39</v>
      </c>
      <c r="X63" s="5" t="s">
        <v>60</v>
      </c>
    </row>
    <row r="64" spans="1:24" x14ac:dyDescent="0.25">
      <c r="A64" s="4">
        <v>2324</v>
      </c>
      <c r="B64" s="2" t="s">
        <v>171</v>
      </c>
      <c r="C64" s="2" t="s">
        <v>156</v>
      </c>
      <c r="D64" s="3">
        <v>45608</v>
      </c>
      <c r="E64" s="2">
        <v>7.99</v>
      </c>
      <c r="F64" s="2">
        <v>175</v>
      </c>
      <c r="G64" s="2" t="s">
        <v>73</v>
      </c>
      <c r="H64" s="2">
        <v>5</v>
      </c>
      <c r="I64" s="2">
        <v>6</v>
      </c>
      <c r="J64" s="2" t="b">
        <v>1</v>
      </c>
      <c r="K64" s="2">
        <v>606</v>
      </c>
      <c r="L64" s="2">
        <v>195</v>
      </c>
      <c r="M64" s="2" t="s">
        <v>27</v>
      </c>
      <c r="N64" s="2" t="s">
        <v>56</v>
      </c>
      <c r="O64" s="2" t="s">
        <v>64</v>
      </c>
      <c r="P64" s="2">
        <v>95</v>
      </c>
      <c r="Q64" s="2">
        <v>4</v>
      </c>
      <c r="R64" s="2" t="b">
        <v>0</v>
      </c>
      <c r="S64" s="2" t="s">
        <v>30</v>
      </c>
      <c r="T64" s="2">
        <v>1155</v>
      </c>
      <c r="U64" s="2"/>
      <c r="V64" s="2" t="s">
        <v>76</v>
      </c>
      <c r="W64" s="2" t="s">
        <v>32</v>
      </c>
      <c r="X64" s="5" t="s">
        <v>33</v>
      </c>
    </row>
    <row r="65" spans="1:24" x14ac:dyDescent="0.25">
      <c r="A65" s="4">
        <v>1354</v>
      </c>
      <c r="B65" s="2" t="s">
        <v>172</v>
      </c>
      <c r="C65" s="2" t="s">
        <v>173</v>
      </c>
      <c r="D65" s="3">
        <v>45485</v>
      </c>
      <c r="E65" s="2">
        <v>7.99</v>
      </c>
      <c r="F65" s="2">
        <v>36</v>
      </c>
      <c r="G65" s="2" t="s">
        <v>48</v>
      </c>
      <c r="H65" s="2">
        <v>1</v>
      </c>
      <c r="I65" s="2">
        <v>6</v>
      </c>
      <c r="J65" s="2" t="b">
        <v>0</v>
      </c>
      <c r="K65" s="2">
        <v>214</v>
      </c>
      <c r="L65" s="2">
        <v>114</v>
      </c>
      <c r="M65" s="2" t="s">
        <v>55</v>
      </c>
      <c r="N65" s="2" t="s">
        <v>28</v>
      </c>
      <c r="O65" s="2" t="s">
        <v>57</v>
      </c>
      <c r="P65" s="2">
        <v>39</v>
      </c>
      <c r="Q65" s="2">
        <v>4.9000000000000004</v>
      </c>
      <c r="R65" s="2" t="b">
        <v>0</v>
      </c>
      <c r="S65" s="2" t="s">
        <v>30</v>
      </c>
      <c r="T65" s="2">
        <v>1110</v>
      </c>
      <c r="U65" s="2"/>
      <c r="V65" s="2" t="s">
        <v>76</v>
      </c>
      <c r="W65" s="2" t="s">
        <v>59</v>
      </c>
      <c r="X65" s="5" t="s">
        <v>93</v>
      </c>
    </row>
    <row r="66" spans="1:24" x14ac:dyDescent="0.25">
      <c r="A66" s="4">
        <v>4019</v>
      </c>
      <c r="B66" s="2" t="s">
        <v>174</v>
      </c>
      <c r="C66" s="2" t="s">
        <v>175</v>
      </c>
      <c r="D66" s="3">
        <v>45455</v>
      </c>
      <c r="E66" s="2">
        <v>15.99</v>
      </c>
      <c r="F66" s="2">
        <v>349</v>
      </c>
      <c r="G66" s="2" t="s">
        <v>51</v>
      </c>
      <c r="H66" s="2">
        <v>1</v>
      </c>
      <c r="I66" s="2">
        <v>6</v>
      </c>
      <c r="J66" s="2" t="b">
        <v>1</v>
      </c>
      <c r="K66" s="2">
        <v>334</v>
      </c>
      <c r="L66" s="2">
        <v>76</v>
      </c>
      <c r="M66" s="2" t="s">
        <v>43</v>
      </c>
      <c r="N66" s="2" t="s">
        <v>56</v>
      </c>
      <c r="O66" s="2" t="s">
        <v>45</v>
      </c>
      <c r="P66" s="2">
        <v>32</v>
      </c>
      <c r="Q66" s="2">
        <v>3.3</v>
      </c>
      <c r="R66" s="2" t="b">
        <v>0</v>
      </c>
      <c r="S66" s="2" t="s">
        <v>30</v>
      </c>
      <c r="T66" s="2">
        <v>1911</v>
      </c>
      <c r="U66" s="2"/>
      <c r="V66" s="2" t="s">
        <v>58</v>
      </c>
      <c r="W66" s="2" t="s">
        <v>79</v>
      </c>
      <c r="X66" s="5" t="s">
        <v>93</v>
      </c>
    </row>
    <row r="67" spans="1:24" x14ac:dyDescent="0.25">
      <c r="A67" s="4">
        <v>6178</v>
      </c>
      <c r="B67" s="2" t="s">
        <v>176</v>
      </c>
      <c r="C67" s="3">
        <v>44929</v>
      </c>
      <c r="D67" s="3">
        <v>45547</v>
      </c>
      <c r="E67" s="2">
        <v>11.99</v>
      </c>
      <c r="F67" s="2">
        <v>262</v>
      </c>
      <c r="G67" s="2" t="s">
        <v>51</v>
      </c>
      <c r="H67" s="2">
        <v>5</v>
      </c>
      <c r="I67" s="2">
        <v>5</v>
      </c>
      <c r="J67" s="2" t="b">
        <v>1</v>
      </c>
      <c r="K67" s="2">
        <v>849</v>
      </c>
      <c r="L67" s="2">
        <v>68</v>
      </c>
      <c r="M67" s="2" t="s">
        <v>55</v>
      </c>
      <c r="N67" s="2" t="s">
        <v>56</v>
      </c>
      <c r="O67" s="2" t="s">
        <v>78</v>
      </c>
      <c r="P67" s="2">
        <v>24</v>
      </c>
      <c r="Q67" s="2">
        <v>3</v>
      </c>
      <c r="R67" s="2" t="b">
        <v>0</v>
      </c>
      <c r="S67" s="2" t="s">
        <v>30</v>
      </c>
      <c r="T67" s="2">
        <v>1721</v>
      </c>
      <c r="U67" s="2"/>
      <c r="V67" s="2" t="s">
        <v>31</v>
      </c>
      <c r="W67" s="2" t="s">
        <v>59</v>
      </c>
      <c r="X67" s="5" t="s">
        <v>60</v>
      </c>
    </row>
    <row r="68" spans="1:24" x14ac:dyDescent="0.25">
      <c r="A68" s="4">
        <v>8673</v>
      </c>
      <c r="B68" s="2" t="s">
        <v>135</v>
      </c>
      <c r="C68" s="2" t="s">
        <v>175</v>
      </c>
      <c r="D68" s="3">
        <v>45608</v>
      </c>
      <c r="E68" s="2">
        <v>7.99</v>
      </c>
      <c r="F68" s="2">
        <v>378</v>
      </c>
      <c r="G68" s="2" t="s">
        <v>26</v>
      </c>
      <c r="H68" s="2">
        <v>2</v>
      </c>
      <c r="I68" s="2">
        <v>3</v>
      </c>
      <c r="J68" s="2" t="b">
        <v>0</v>
      </c>
      <c r="K68" s="2">
        <v>155</v>
      </c>
      <c r="L68" s="2">
        <v>69</v>
      </c>
      <c r="M68" s="2" t="s">
        <v>49</v>
      </c>
      <c r="N68" s="2" t="s">
        <v>44</v>
      </c>
      <c r="O68" s="2" t="s">
        <v>57</v>
      </c>
      <c r="P68" s="2">
        <v>11</v>
      </c>
      <c r="Q68" s="2">
        <v>3.3</v>
      </c>
      <c r="R68" s="2" t="b">
        <v>0</v>
      </c>
      <c r="S68" s="2" t="s">
        <v>30</v>
      </c>
      <c r="T68" s="2">
        <v>353</v>
      </c>
      <c r="U68" s="2"/>
      <c r="V68" s="2" t="s">
        <v>58</v>
      </c>
      <c r="W68" s="2" t="s">
        <v>79</v>
      </c>
      <c r="X68" s="5" t="s">
        <v>60</v>
      </c>
    </row>
    <row r="69" spans="1:24" x14ac:dyDescent="0.25">
      <c r="A69" s="4">
        <v>8250</v>
      </c>
      <c r="B69" s="2" t="s">
        <v>177</v>
      </c>
      <c r="C69" s="2" t="s">
        <v>178</v>
      </c>
      <c r="D69" s="2" t="s">
        <v>168</v>
      </c>
      <c r="E69" s="2">
        <v>15.99</v>
      </c>
      <c r="F69" s="2">
        <v>469</v>
      </c>
      <c r="G69" s="2" t="s">
        <v>51</v>
      </c>
      <c r="H69" s="2">
        <v>3</v>
      </c>
      <c r="I69" s="2">
        <v>5</v>
      </c>
      <c r="J69" s="2" t="b">
        <v>1</v>
      </c>
      <c r="K69" s="2">
        <v>406</v>
      </c>
      <c r="L69" s="2">
        <v>71</v>
      </c>
      <c r="M69" s="2" t="s">
        <v>68</v>
      </c>
      <c r="N69" s="2" t="s">
        <v>75</v>
      </c>
      <c r="O69" s="2" t="s">
        <v>78</v>
      </c>
      <c r="P69" s="2">
        <v>88</v>
      </c>
      <c r="Q69" s="2">
        <v>4.8</v>
      </c>
      <c r="R69" s="2" t="b">
        <v>1</v>
      </c>
      <c r="S69" s="2" t="s">
        <v>30</v>
      </c>
      <c r="T69" s="2">
        <v>423</v>
      </c>
      <c r="U69" s="2"/>
      <c r="V69" s="2" t="s">
        <v>76</v>
      </c>
      <c r="W69" s="2" t="s">
        <v>32</v>
      </c>
      <c r="X69" s="5" t="s">
        <v>93</v>
      </c>
    </row>
    <row r="70" spans="1:24" x14ac:dyDescent="0.25">
      <c r="A70" s="4">
        <v>1609</v>
      </c>
      <c r="B70" s="2" t="s">
        <v>179</v>
      </c>
      <c r="C70" s="2" t="s">
        <v>180</v>
      </c>
      <c r="D70" s="2" t="s">
        <v>72</v>
      </c>
      <c r="E70" s="2">
        <v>7.99</v>
      </c>
      <c r="F70" s="2">
        <v>87</v>
      </c>
      <c r="G70" s="2" t="s">
        <v>63</v>
      </c>
      <c r="H70" s="2">
        <v>4</v>
      </c>
      <c r="I70" s="2">
        <v>4</v>
      </c>
      <c r="J70" s="2" t="b">
        <v>0</v>
      </c>
      <c r="K70" s="2">
        <v>571</v>
      </c>
      <c r="L70" s="2">
        <v>54</v>
      </c>
      <c r="M70" s="2" t="s">
        <v>43</v>
      </c>
      <c r="N70" s="2" t="s">
        <v>56</v>
      </c>
      <c r="O70" s="2" t="s">
        <v>37</v>
      </c>
      <c r="P70" s="2">
        <v>57</v>
      </c>
      <c r="Q70" s="2">
        <v>4.2</v>
      </c>
      <c r="R70" s="2" t="b">
        <v>0</v>
      </c>
      <c r="S70" s="2" t="s">
        <v>30</v>
      </c>
      <c r="T70" s="2">
        <v>344</v>
      </c>
      <c r="U70" s="2"/>
      <c r="V70" s="2" t="s">
        <v>58</v>
      </c>
      <c r="W70" s="2" t="s">
        <v>79</v>
      </c>
      <c r="X70" s="5" t="s">
        <v>60</v>
      </c>
    </row>
    <row r="71" spans="1:24" x14ac:dyDescent="0.25">
      <c r="A71" s="4">
        <v>3806</v>
      </c>
      <c r="B71" s="2" t="s">
        <v>181</v>
      </c>
      <c r="C71" s="2" t="s">
        <v>182</v>
      </c>
      <c r="D71" s="3">
        <v>45638</v>
      </c>
      <c r="E71" s="2">
        <v>15.99</v>
      </c>
      <c r="F71" s="2">
        <v>471</v>
      </c>
      <c r="G71" s="2" t="s">
        <v>51</v>
      </c>
      <c r="H71" s="2">
        <v>3</v>
      </c>
      <c r="I71" s="2">
        <v>6</v>
      </c>
      <c r="J71" s="2" t="b">
        <v>1</v>
      </c>
      <c r="K71" s="2">
        <v>56</v>
      </c>
      <c r="L71" s="2">
        <v>69</v>
      </c>
      <c r="M71" s="2" t="s">
        <v>43</v>
      </c>
      <c r="N71" s="2" t="s">
        <v>28</v>
      </c>
      <c r="O71" s="2" t="s">
        <v>45</v>
      </c>
      <c r="P71" s="2">
        <v>44</v>
      </c>
      <c r="Q71" s="2">
        <v>3.6</v>
      </c>
      <c r="R71" s="2" t="b">
        <v>1</v>
      </c>
      <c r="S71" s="2" t="s">
        <v>30</v>
      </c>
      <c r="T71" s="2">
        <v>4117</v>
      </c>
      <c r="U71" s="2"/>
      <c r="V71" s="2" t="s">
        <v>76</v>
      </c>
      <c r="W71" s="2" t="s">
        <v>79</v>
      </c>
      <c r="X71" s="5" t="s">
        <v>60</v>
      </c>
    </row>
    <row r="72" spans="1:24" x14ac:dyDescent="0.25">
      <c r="A72" s="4">
        <v>7973</v>
      </c>
      <c r="B72" s="2" t="s">
        <v>183</v>
      </c>
      <c r="C72" s="3">
        <v>45301</v>
      </c>
      <c r="D72" s="3">
        <v>45363</v>
      </c>
      <c r="E72" s="2">
        <v>7.99</v>
      </c>
      <c r="F72" s="2">
        <v>469</v>
      </c>
      <c r="G72" s="2" t="s">
        <v>100</v>
      </c>
      <c r="H72" s="2">
        <v>5</v>
      </c>
      <c r="I72" s="2">
        <v>2</v>
      </c>
      <c r="J72" s="2" t="b">
        <v>1</v>
      </c>
      <c r="K72" s="2">
        <v>748</v>
      </c>
      <c r="L72" s="2">
        <v>147</v>
      </c>
      <c r="M72" s="2" t="s">
        <v>92</v>
      </c>
      <c r="N72" s="2" t="s">
        <v>75</v>
      </c>
      <c r="O72" s="2" t="s">
        <v>29</v>
      </c>
      <c r="P72" s="2">
        <v>33</v>
      </c>
      <c r="Q72" s="2">
        <v>4.5999999999999996</v>
      </c>
      <c r="R72" s="2" t="b">
        <v>1</v>
      </c>
      <c r="S72" s="2" t="s">
        <v>30</v>
      </c>
      <c r="T72" s="2">
        <v>3983</v>
      </c>
      <c r="U72" s="2"/>
      <c r="V72" s="2" t="s">
        <v>58</v>
      </c>
      <c r="W72" s="2" t="s">
        <v>79</v>
      </c>
      <c r="X72" s="5" t="s">
        <v>40</v>
      </c>
    </row>
    <row r="73" spans="1:24" x14ac:dyDescent="0.25">
      <c r="A73" s="4">
        <v>7948</v>
      </c>
      <c r="B73" s="2" t="s">
        <v>184</v>
      </c>
      <c r="C73" s="2" t="s">
        <v>185</v>
      </c>
      <c r="D73" s="2" t="s">
        <v>109</v>
      </c>
      <c r="E73" s="2">
        <v>15.99</v>
      </c>
      <c r="F73" s="2">
        <v>298</v>
      </c>
      <c r="G73" s="2" t="s">
        <v>48</v>
      </c>
      <c r="H73" s="2">
        <v>4</v>
      </c>
      <c r="I73" s="2">
        <v>1</v>
      </c>
      <c r="J73" s="2" t="b">
        <v>0</v>
      </c>
      <c r="K73" s="2">
        <v>603</v>
      </c>
      <c r="L73" s="2">
        <v>161</v>
      </c>
      <c r="M73" s="2" t="s">
        <v>74</v>
      </c>
      <c r="N73" s="2" t="s">
        <v>28</v>
      </c>
      <c r="O73" s="2" t="s">
        <v>57</v>
      </c>
      <c r="P73" s="2">
        <v>68</v>
      </c>
      <c r="Q73" s="2">
        <v>4.4000000000000004</v>
      </c>
      <c r="R73" s="2" t="b">
        <v>0</v>
      </c>
      <c r="S73" s="2" t="s">
        <v>30</v>
      </c>
      <c r="T73" s="2">
        <v>3941</v>
      </c>
      <c r="U73" s="2"/>
      <c r="V73" s="2" t="s">
        <v>65</v>
      </c>
      <c r="W73" s="2" t="s">
        <v>32</v>
      </c>
      <c r="X73" s="5" t="s">
        <v>93</v>
      </c>
    </row>
    <row r="74" spans="1:24" x14ac:dyDescent="0.25">
      <c r="A74" s="4">
        <v>3195</v>
      </c>
      <c r="B74" s="2" t="s">
        <v>186</v>
      </c>
      <c r="C74" s="2" t="s">
        <v>187</v>
      </c>
      <c r="D74" s="2" t="s">
        <v>72</v>
      </c>
      <c r="E74" s="2">
        <v>11.99</v>
      </c>
      <c r="F74" s="2">
        <v>331</v>
      </c>
      <c r="G74" s="2" t="s">
        <v>26</v>
      </c>
      <c r="H74" s="2">
        <v>5</v>
      </c>
      <c r="I74" s="2">
        <v>5</v>
      </c>
      <c r="J74" s="2" t="b">
        <v>0</v>
      </c>
      <c r="K74" s="2">
        <v>990</v>
      </c>
      <c r="L74" s="2">
        <v>72</v>
      </c>
      <c r="M74" s="2" t="s">
        <v>74</v>
      </c>
      <c r="N74" s="2" t="s">
        <v>44</v>
      </c>
      <c r="O74" s="2" t="s">
        <v>57</v>
      </c>
      <c r="P74" s="2">
        <v>80</v>
      </c>
      <c r="Q74" s="2">
        <v>3.7</v>
      </c>
      <c r="R74" s="2" t="b">
        <v>0</v>
      </c>
      <c r="S74" s="2" t="s">
        <v>30</v>
      </c>
      <c r="T74" s="2">
        <v>3085</v>
      </c>
      <c r="U74" s="2"/>
      <c r="V74" s="2" t="s">
        <v>31</v>
      </c>
      <c r="W74" s="2" t="s">
        <v>32</v>
      </c>
      <c r="X74" s="5" t="s">
        <v>60</v>
      </c>
    </row>
    <row r="75" spans="1:24" x14ac:dyDescent="0.25">
      <c r="A75" s="4">
        <v>6285</v>
      </c>
      <c r="B75" s="2" t="s">
        <v>188</v>
      </c>
      <c r="C75" s="2" t="s">
        <v>189</v>
      </c>
      <c r="D75" s="2" t="s">
        <v>90</v>
      </c>
      <c r="E75" s="2">
        <v>11.99</v>
      </c>
      <c r="F75" s="2">
        <v>238</v>
      </c>
      <c r="G75" s="2" t="s">
        <v>51</v>
      </c>
      <c r="H75" s="2">
        <v>3</v>
      </c>
      <c r="I75" s="2">
        <v>6</v>
      </c>
      <c r="J75" s="2" t="b">
        <v>1</v>
      </c>
      <c r="K75" s="2">
        <v>831</v>
      </c>
      <c r="L75" s="2">
        <v>101</v>
      </c>
      <c r="M75" s="2" t="s">
        <v>27</v>
      </c>
      <c r="N75" s="2" t="s">
        <v>28</v>
      </c>
      <c r="O75" s="2" t="s">
        <v>37</v>
      </c>
      <c r="P75" s="2">
        <v>94</v>
      </c>
      <c r="Q75" s="2">
        <v>4.4000000000000004</v>
      </c>
      <c r="R75" s="2" t="b">
        <v>1</v>
      </c>
      <c r="S75" s="2" t="s">
        <v>30</v>
      </c>
      <c r="T75" s="2">
        <v>48</v>
      </c>
      <c r="U75" s="2"/>
      <c r="V75" s="2" t="s">
        <v>58</v>
      </c>
      <c r="W75" s="2" t="s">
        <v>32</v>
      </c>
      <c r="X75" s="5" t="s">
        <v>40</v>
      </c>
    </row>
    <row r="76" spans="1:24" x14ac:dyDescent="0.25">
      <c r="A76" s="4">
        <v>4303</v>
      </c>
      <c r="B76" s="2" t="s">
        <v>179</v>
      </c>
      <c r="C76" s="3">
        <v>45086</v>
      </c>
      <c r="D76" s="2" t="s">
        <v>72</v>
      </c>
      <c r="E76" s="2">
        <v>7.99</v>
      </c>
      <c r="F76" s="2">
        <v>231</v>
      </c>
      <c r="G76" s="2" t="s">
        <v>73</v>
      </c>
      <c r="H76" s="2">
        <v>1</v>
      </c>
      <c r="I76" s="2">
        <v>4</v>
      </c>
      <c r="J76" s="2" t="b">
        <v>0</v>
      </c>
      <c r="K76" s="2">
        <v>420</v>
      </c>
      <c r="L76" s="2">
        <v>85</v>
      </c>
      <c r="M76" s="2" t="s">
        <v>74</v>
      </c>
      <c r="N76" s="2" t="s">
        <v>75</v>
      </c>
      <c r="O76" s="2" t="s">
        <v>45</v>
      </c>
      <c r="P76" s="2">
        <v>30</v>
      </c>
      <c r="Q76" s="2">
        <v>3.5</v>
      </c>
      <c r="R76" s="2" t="b">
        <v>0</v>
      </c>
      <c r="S76" s="2" t="s">
        <v>30</v>
      </c>
      <c r="T76" s="2">
        <v>1520</v>
      </c>
      <c r="U76" s="2"/>
      <c r="V76" s="2" t="s">
        <v>58</v>
      </c>
      <c r="W76" s="2" t="s">
        <v>79</v>
      </c>
      <c r="X76" s="5" t="s">
        <v>40</v>
      </c>
    </row>
    <row r="77" spans="1:24" x14ac:dyDescent="0.25">
      <c r="A77" s="4">
        <v>7751</v>
      </c>
      <c r="B77" s="2" t="s">
        <v>190</v>
      </c>
      <c r="C77" s="3">
        <v>45511</v>
      </c>
      <c r="D77" s="2" t="s">
        <v>109</v>
      </c>
      <c r="E77" s="2">
        <v>11.99</v>
      </c>
      <c r="F77" s="2">
        <v>457</v>
      </c>
      <c r="G77" s="2" t="s">
        <v>48</v>
      </c>
      <c r="H77" s="2">
        <v>2</v>
      </c>
      <c r="I77" s="2">
        <v>5</v>
      </c>
      <c r="J77" s="2" t="b">
        <v>1</v>
      </c>
      <c r="K77" s="2">
        <v>754</v>
      </c>
      <c r="L77" s="2">
        <v>98</v>
      </c>
      <c r="M77" s="2" t="s">
        <v>43</v>
      </c>
      <c r="N77" s="2" t="s">
        <v>28</v>
      </c>
      <c r="O77" s="2" t="s">
        <v>45</v>
      </c>
      <c r="P77" s="2">
        <v>53</v>
      </c>
      <c r="Q77" s="2">
        <v>3.6</v>
      </c>
      <c r="R77" s="2" t="b">
        <v>1</v>
      </c>
      <c r="S77" s="2" t="s">
        <v>30</v>
      </c>
      <c r="T77" s="2">
        <v>935</v>
      </c>
      <c r="U77" s="2"/>
      <c r="V77" s="2" t="s">
        <v>31</v>
      </c>
      <c r="W77" s="2" t="s">
        <v>79</v>
      </c>
      <c r="X77" s="5" t="s">
        <v>40</v>
      </c>
    </row>
    <row r="78" spans="1:24" x14ac:dyDescent="0.25">
      <c r="A78" s="4">
        <v>7813</v>
      </c>
      <c r="B78" s="2" t="s">
        <v>191</v>
      </c>
      <c r="C78" s="2" t="s">
        <v>192</v>
      </c>
      <c r="D78" s="2" t="s">
        <v>134</v>
      </c>
      <c r="E78" s="2">
        <v>15.99</v>
      </c>
      <c r="F78" s="2">
        <v>373</v>
      </c>
      <c r="G78" s="2" t="s">
        <v>36</v>
      </c>
      <c r="H78" s="2">
        <v>4</v>
      </c>
      <c r="I78" s="2">
        <v>4</v>
      </c>
      <c r="J78" s="2" t="b">
        <v>1</v>
      </c>
      <c r="K78" s="2">
        <v>782</v>
      </c>
      <c r="L78" s="2">
        <v>7</v>
      </c>
      <c r="M78" s="2" t="s">
        <v>55</v>
      </c>
      <c r="N78" s="2" t="s">
        <v>75</v>
      </c>
      <c r="O78" s="2" t="s">
        <v>57</v>
      </c>
      <c r="P78" s="2">
        <v>18</v>
      </c>
      <c r="Q78" s="2">
        <v>3.2</v>
      </c>
      <c r="R78" s="2" t="b">
        <v>1</v>
      </c>
      <c r="S78" s="2" t="s">
        <v>30</v>
      </c>
      <c r="T78" s="2">
        <v>4641</v>
      </c>
      <c r="U78" s="2"/>
      <c r="V78" s="2" t="s">
        <v>58</v>
      </c>
      <c r="W78" s="2" t="s">
        <v>79</v>
      </c>
      <c r="X78" s="5" t="s">
        <v>40</v>
      </c>
    </row>
    <row r="79" spans="1:24" x14ac:dyDescent="0.25">
      <c r="A79" s="4">
        <v>9028</v>
      </c>
      <c r="B79" s="2" t="s">
        <v>193</v>
      </c>
      <c r="C79" s="3">
        <v>45089</v>
      </c>
      <c r="D79" s="2" t="s">
        <v>105</v>
      </c>
      <c r="E79" s="2">
        <v>15.99</v>
      </c>
      <c r="F79" s="2">
        <v>11</v>
      </c>
      <c r="G79" s="2" t="s">
        <v>26</v>
      </c>
      <c r="H79" s="2">
        <v>1</v>
      </c>
      <c r="I79" s="2">
        <v>4</v>
      </c>
      <c r="J79" s="2" t="b">
        <v>0</v>
      </c>
      <c r="K79" s="2">
        <v>557</v>
      </c>
      <c r="L79" s="2">
        <v>165</v>
      </c>
      <c r="M79" s="2" t="s">
        <v>27</v>
      </c>
      <c r="N79" s="2" t="s">
        <v>28</v>
      </c>
      <c r="O79" s="2" t="s">
        <v>78</v>
      </c>
      <c r="P79" s="2">
        <v>11</v>
      </c>
      <c r="Q79" s="2">
        <v>4</v>
      </c>
      <c r="R79" s="2" t="b">
        <v>1</v>
      </c>
      <c r="S79" s="2" t="s">
        <v>30</v>
      </c>
      <c r="T79" s="2">
        <v>2941</v>
      </c>
      <c r="U79" s="2"/>
      <c r="V79" s="2" t="s">
        <v>31</v>
      </c>
      <c r="W79" s="2" t="s">
        <v>39</v>
      </c>
      <c r="X79" s="5" t="s">
        <v>33</v>
      </c>
    </row>
    <row r="80" spans="1:24" x14ac:dyDescent="0.25">
      <c r="A80" s="4">
        <v>6109</v>
      </c>
      <c r="B80" s="2" t="s">
        <v>194</v>
      </c>
      <c r="C80" s="2" t="s">
        <v>195</v>
      </c>
      <c r="D80" s="3">
        <v>45455</v>
      </c>
      <c r="E80" s="2">
        <v>15.99</v>
      </c>
      <c r="F80" s="2">
        <v>425</v>
      </c>
      <c r="G80" s="2" t="s">
        <v>100</v>
      </c>
      <c r="H80" s="2">
        <v>2</v>
      </c>
      <c r="I80" s="2">
        <v>2</v>
      </c>
      <c r="J80" s="2" t="b">
        <v>1</v>
      </c>
      <c r="K80" s="2">
        <v>552</v>
      </c>
      <c r="L80" s="2">
        <v>27</v>
      </c>
      <c r="M80" s="2" t="s">
        <v>74</v>
      </c>
      <c r="N80" s="2" t="s">
        <v>75</v>
      </c>
      <c r="O80" s="2" t="s">
        <v>64</v>
      </c>
      <c r="P80" s="2">
        <v>36</v>
      </c>
      <c r="Q80" s="2">
        <v>4</v>
      </c>
      <c r="R80" s="2" t="b">
        <v>1</v>
      </c>
      <c r="S80" s="2" t="s">
        <v>30</v>
      </c>
      <c r="T80" s="2">
        <v>1325</v>
      </c>
      <c r="U80" s="2"/>
      <c r="V80" s="2" t="s">
        <v>76</v>
      </c>
      <c r="W80" s="2" t="s">
        <v>59</v>
      </c>
      <c r="X80" s="5" t="s">
        <v>33</v>
      </c>
    </row>
    <row r="81" spans="1:24" x14ac:dyDescent="0.25">
      <c r="A81" s="4">
        <v>2565</v>
      </c>
      <c r="B81" s="2" t="s">
        <v>196</v>
      </c>
      <c r="C81" s="2" t="s">
        <v>89</v>
      </c>
      <c r="D81" s="2" t="s">
        <v>103</v>
      </c>
      <c r="E81" s="2">
        <v>7.99</v>
      </c>
      <c r="F81" s="2">
        <v>231</v>
      </c>
      <c r="G81" s="2" t="s">
        <v>73</v>
      </c>
      <c r="H81" s="2">
        <v>5</v>
      </c>
      <c r="I81" s="2">
        <v>4</v>
      </c>
      <c r="J81" s="2" t="b">
        <v>1</v>
      </c>
      <c r="K81" s="2">
        <v>356</v>
      </c>
      <c r="L81" s="2">
        <v>81</v>
      </c>
      <c r="M81" s="2" t="s">
        <v>68</v>
      </c>
      <c r="N81" s="2" t="s">
        <v>56</v>
      </c>
      <c r="O81" s="2" t="s">
        <v>78</v>
      </c>
      <c r="P81" s="2">
        <v>73</v>
      </c>
      <c r="Q81" s="2">
        <v>3.4</v>
      </c>
      <c r="R81" s="2" t="b">
        <v>0</v>
      </c>
      <c r="S81" s="2" t="s">
        <v>30</v>
      </c>
      <c r="T81" s="2">
        <v>4465</v>
      </c>
      <c r="U81" s="2"/>
      <c r="V81" s="2" t="s">
        <v>76</v>
      </c>
      <c r="W81" s="2" t="s">
        <v>79</v>
      </c>
      <c r="X81" s="5" t="s">
        <v>33</v>
      </c>
    </row>
    <row r="82" spans="1:24" x14ac:dyDescent="0.25">
      <c r="A82" s="4">
        <v>7551</v>
      </c>
      <c r="B82" s="2" t="s">
        <v>197</v>
      </c>
      <c r="C82" s="2" t="s">
        <v>198</v>
      </c>
      <c r="D82" s="3">
        <v>45334</v>
      </c>
      <c r="E82" s="2">
        <v>15.99</v>
      </c>
      <c r="F82" s="2">
        <v>483</v>
      </c>
      <c r="G82" s="2" t="s">
        <v>36</v>
      </c>
      <c r="H82" s="2">
        <v>2</v>
      </c>
      <c r="I82" s="2">
        <v>4</v>
      </c>
      <c r="J82" s="2" t="b">
        <v>0</v>
      </c>
      <c r="K82" s="2">
        <v>161</v>
      </c>
      <c r="L82" s="2">
        <v>110</v>
      </c>
      <c r="M82" s="2" t="s">
        <v>27</v>
      </c>
      <c r="N82" s="2" t="s">
        <v>75</v>
      </c>
      <c r="O82" s="2" t="s">
        <v>78</v>
      </c>
      <c r="P82" s="2">
        <v>71</v>
      </c>
      <c r="Q82" s="2">
        <v>4.4000000000000004</v>
      </c>
      <c r="R82" s="2" t="b">
        <v>1</v>
      </c>
      <c r="S82" s="2" t="s">
        <v>30</v>
      </c>
      <c r="T82" s="2">
        <v>3517</v>
      </c>
      <c r="U82" s="2"/>
      <c r="V82" s="2" t="s">
        <v>31</v>
      </c>
      <c r="W82" s="2" t="s">
        <v>39</v>
      </c>
      <c r="X82" s="5" t="s">
        <v>40</v>
      </c>
    </row>
    <row r="83" spans="1:24" x14ac:dyDescent="0.25">
      <c r="A83" s="4">
        <v>6398</v>
      </c>
      <c r="B83" s="2" t="s">
        <v>199</v>
      </c>
      <c r="C83" s="2" t="s">
        <v>200</v>
      </c>
      <c r="D83" s="3">
        <v>45485</v>
      </c>
      <c r="E83" s="2">
        <v>7.99</v>
      </c>
      <c r="F83" s="2">
        <v>55</v>
      </c>
      <c r="G83" s="2" t="s">
        <v>100</v>
      </c>
      <c r="H83" s="2">
        <v>3</v>
      </c>
      <c r="I83" s="2">
        <v>2</v>
      </c>
      <c r="J83" s="2" t="b">
        <v>1</v>
      </c>
      <c r="K83" s="2">
        <v>17</v>
      </c>
      <c r="L83" s="2">
        <v>40</v>
      </c>
      <c r="M83" s="2" t="s">
        <v>49</v>
      </c>
      <c r="N83" s="2" t="s">
        <v>28</v>
      </c>
      <c r="O83" s="2" t="s">
        <v>45</v>
      </c>
      <c r="P83" s="2">
        <v>48</v>
      </c>
      <c r="Q83" s="2">
        <v>3.7</v>
      </c>
      <c r="R83" s="2" t="b">
        <v>0</v>
      </c>
      <c r="S83" s="2" t="s">
        <v>30</v>
      </c>
      <c r="T83" s="2">
        <v>1672</v>
      </c>
      <c r="U83" s="2"/>
      <c r="V83" s="2" t="s">
        <v>58</v>
      </c>
      <c r="W83" s="2" t="s">
        <v>69</v>
      </c>
      <c r="X83" s="5" t="s">
        <v>33</v>
      </c>
    </row>
    <row r="84" spans="1:24" x14ac:dyDescent="0.25">
      <c r="A84" s="4">
        <v>4982</v>
      </c>
      <c r="B84" s="2" t="s">
        <v>201</v>
      </c>
      <c r="C84" s="2" t="s">
        <v>111</v>
      </c>
      <c r="D84" s="3">
        <v>45638</v>
      </c>
      <c r="E84" s="2">
        <v>11.99</v>
      </c>
      <c r="F84" s="2">
        <v>375</v>
      </c>
      <c r="G84" s="2" t="s">
        <v>36</v>
      </c>
      <c r="H84" s="2">
        <v>4</v>
      </c>
      <c r="I84" s="2">
        <v>3</v>
      </c>
      <c r="J84" s="2" t="b">
        <v>0</v>
      </c>
      <c r="K84" s="2">
        <v>366</v>
      </c>
      <c r="L84" s="2">
        <v>13</v>
      </c>
      <c r="M84" s="2" t="s">
        <v>43</v>
      </c>
      <c r="N84" s="2" t="s">
        <v>28</v>
      </c>
      <c r="O84" s="2" t="s">
        <v>29</v>
      </c>
      <c r="P84" s="2">
        <v>73</v>
      </c>
      <c r="Q84" s="2">
        <v>4.8</v>
      </c>
      <c r="R84" s="2" t="b">
        <v>1</v>
      </c>
      <c r="S84" s="2" t="s">
        <v>30</v>
      </c>
      <c r="T84" s="2">
        <v>2164</v>
      </c>
      <c r="U84" s="2"/>
      <c r="V84" s="2" t="s">
        <v>76</v>
      </c>
      <c r="W84" s="2" t="s">
        <v>39</v>
      </c>
      <c r="X84" s="5" t="s">
        <v>93</v>
      </c>
    </row>
    <row r="85" spans="1:24" x14ac:dyDescent="0.25">
      <c r="A85" s="4">
        <v>8108</v>
      </c>
      <c r="B85" s="2" t="s">
        <v>202</v>
      </c>
      <c r="C85" s="2" t="s">
        <v>203</v>
      </c>
      <c r="D85" s="2" t="s">
        <v>90</v>
      </c>
      <c r="E85" s="2">
        <v>11.99</v>
      </c>
      <c r="F85" s="2">
        <v>336</v>
      </c>
      <c r="G85" s="2" t="s">
        <v>73</v>
      </c>
      <c r="H85" s="2">
        <v>1</v>
      </c>
      <c r="I85" s="2">
        <v>2</v>
      </c>
      <c r="J85" s="2" t="b">
        <v>0</v>
      </c>
      <c r="K85" s="2">
        <v>758</v>
      </c>
      <c r="L85" s="2">
        <v>32</v>
      </c>
      <c r="M85" s="2" t="s">
        <v>43</v>
      </c>
      <c r="N85" s="2" t="s">
        <v>75</v>
      </c>
      <c r="O85" s="2" t="s">
        <v>37</v>
      </c>
      <c r="P85" s="2">
        <v>64</v>
      </c>
      <c r="Q85" s="2">
        <v>5</v>
      </c>
      <c r="R85" s="2" t="b">
        <v>0</v>
      </c>
      <c r="S85" s="2" t="s">
        <v>30</v>
      </c>
      <c r="T85" s="2">
        <v>3663</v>
      </c>
      <c r="U85" s="2"/>
      <c r="V85" s="2" t="s">
        <v>31</v>
      </c>
      <c r="W85" s="2" t="s">
        <v>59</v>
      </c>
      <c r="X85" s="5" t="s">
        <v>40</v>
      </c>
    </row>
    <row r="86" spans="1:24" x14ac:dyDescent="0.25">
      <c r="A86" s="4">
        <v>6779</v>
      </c>
      <c r="B86" s="2" t="s">
        <v>204</v>
      </c>
      <c r="C86" s="2" t="s">
        <v>205</v>
      </c>
      <c r="D86" s="3">
        <v>45363</v>
      </c>
      <c r="E86" s="2">
        <v>7.99</v>
      </c>
      <c r="F86" s="2">
        <v>196</v>
      </c>
      <c r="G86" s="2" t="s">
        <v>100</v>
      </c>
      <c r="H86" s="2">
        <v>1</v>
      </c>
      <c r="I86" s="2">
        <v>6</v>
      </c>
      <c r="J86" s="2" t="b">
        <v>1</v>
      </c>
      <c r="K86" s="2">
        <v>936</v>
      </c>
      <c r="L86" s="2">
        <v>152</v>
      </c>
      <c r="M86" s="2" t="s">
        <v>68</v>
      </c>
      <c r="N86" s="2" t="s">
        <v>28</v>
      </c>
      <c r="O86" s="2" t="s">
        <v>45</v>
      </c>
      <c r="P86" s="2">
        <v>3</v>
      </c>
      <c r="Q86" s="2">
        <v>3.1</v>
      </c>
      <c r="R86" s="2" t="b">
        <v>1</v>
      </c>
      <c r="S86" s="2" t="s">
        <v>30</v>
      </c>
      <c r="T86" s="2">
        <v>2845</v>
      </c>
      <c r="U86" s="2"/>
      <c r="V86" s="2" t="s">
        <v>31</v>
      </c>
      <c r="W86" s="2" t="s">
        <v>69</v>
      </c>
      <c r="X86" s="5" t="s">
        <v>93</v>
      </c>
    </row>
    <row r="87" spans="1:24" x14ac:dyDescent="0.25">
      <c r="A87" s="4">
        <v>1169</v>
      </c>
      <c r="B87" s="2" t="s">
        <v>157</v>
      </c>
      <c r="C87" s="2" t="s">
        <v>206</v>
      </c>
      <c r="D87" s="3">
        <v>45363</v>
      </c>
      <c r="E87" s="2">
        <v>11.99</v>
      </c>
      <c r="F87" s="2">
        <v>285</v>
      </c>
      <c r="G87" s="2" t="s">
        <v>36</v>
      </c>
      <c r="H87" s="2">
        <v>3</v>
      </c>
      <c r="I87" s="2">
        <v>1</v>
      </c>
      <c r="J87" s="2" t="b">
        <v>0</v>
      </c>
      <c r="K87" s="2">
        <v>13</v>
      </c>
      <c r="L87" s="2">
        <v>103</v>
      </c>
      <c r="M87" s="2" t="s">
        <v>68</v>
      </c>
      <c r="N87" s="2" t="s">
        <v>56</v>
      </c>
      <c r="O87" s="2" t="s">
        <v>57</v>
      </c>
      <c r="P87" s="2">
        <v>11</v>
      </c>
      <c r="Q87" s="2">
        <v>3.7</v>
      </c>
      <c r="R87" s="2" t="b">
        <v>0</v>
      </c>
      <c r="S87" s="2" t="s">
        <v>30</v>
      </c>
      <c r="T87" s="2">
        <v>2390</v>
      </c>
      <c r="U87" s="2"/>
      <c r="V87" s="2" t="s">
        <v>65</v>
      </c>
      <c r="W87" s="2" t="s">
        <v>59</v>
      </c>
      <c r="X87" s="5" t="s">
        <v>60</v>
      </c>
    </row>
    <row r="88" spans="1:24" x14ac:dyDescent="0.25">
      <c r="A88" s="4">
        <v>5067</v>
      </c>
      <c r="B88" s="2" t="s">
        <v>207</v>
      </c>
      <c r="C88" s="2" t="s">
        <v>208</v>
      </c>
      <c r="D88" s="2" t="s">
        <v>99</v>
      </c>
      <c r="E88" s="2">
        <v>7.99</v>
      </c>
      <c r="F88" s="2">
        <v>155</v>
      </c>
      <c r="G88" s="2" t="s">
        <v>51</v>
      </c>
      <c r="H88" s="2">
        <v>5</v>
      </c>
      <c r="I88" s="2">
        <v>1</v>
      </c>
      <c r="J88" s="2" t="b">
        <v>1</v>
      </c>
      <c r="K88" s="2">
        <v>305</v>
      </c>
      <c r="L88" s="2">
        <v>77</v>
      </c>
      <c r="M88" s="2" t="s">
        <v>27</v>
      </c>
      <c r="N88" s="2" t="s">
        <v>75</v>
      </c>
      <c r="O88" s="2" t="s">
        <v>78</v>
      </c>
      <c r="P88" s="2">
        <v>66</v>
      </c>
      <c r="Q88" s="2">
        <v>3.4</v>
      </c>
      <c r="R88" s="2" t="b">
        <v>0</v>
      </c>
      <c r="S88" s="2" t="s">
        <v>30</v>
      </c>
      <c r="T88" s="2">
        <v>234</v>
      </c>
      <c r="U88" s="2"/>
      <c r="V88" s="2" t="s">
        <v>31</v>
      </c>
      <c r="W88" s="2" t="s">
        <v>79</v>
      </c>
      <c r="X88" s="5" t="s">
        <v>93</v>
      </c>
    </row>
    <row r="89" spans="1:24" x14ac:dyDescent="0.25">
      <c r="A89" s="4">
        <v>5299</v>
      </c>
      <c r="B89" s="2" t="s">
        <v>209</v>
      </c>
      <c r="C89" s="2" t="s">
        <v>210</v>
      </c>
      <c r="D89" s="3">
        <v>45334</v>
      </c>
      <c r="E89" s="2">
        <v>7.99</v>
      </c>
      <c r="F89" s="2">
        <v>275</v>
      </c>
      <c r="G89" s="2" t="s">
        <v>73</v>
      </c>
      <c r="H89" s="2">
        <v>2</v>
      </c>
      <c r="I89" s="2">
        <v>2</v>
      </c>
      <c r="J89" s="2" t="b">
        <v>1</v>
      </c>
      <c r="K89" s="2">
        <v>755</v>
      </c>
      <c r="L89" s="2">
        <v>166</v>
      </c>
      <c r="M89" s="2" t="s">
        <v>74</v>
      </c>
      <c r="N89" s="2" t="s">
        <v>44</v>
      </c>
      <c r="O89" s="2" t="s">
        <v>45</v>
      </c>
      <c r="P89" s="2">
        <v>45</v>
      </c>
      <c r="Q89" s="2">
        <v>3.9</v>
      </c>
      <c r="R89" s="2" t="b">
        <v>0</v>
      </c>
      <c r="S89" s="2" t="s">
        <v>30</v>
      </c>
      <c r="T89" s="2">
        <v>3975</v>
      </c>
      <c r="U89" s="2"/>
      <c r="V89" s="2" t="s">
        <v>76</v>
      </c>
      <c r="W89" s="2" t="s">
        <v>32</v>
      </c>
      <c r="X89" s="5" t="s">
        <v>60</v>
      </c>
    </row>
    <row r="90" spans="1:24" x14ac:dyDescent="0.25">
      <c r="A90" s="4">
        <v>3978</v>
      </c>
      <c r="B90" s="2" t="s">
        <v>143</v>
      </c>
      <c r="C90" s="2" t="s">
        <v>115</v>
      </c>
      <c r="D90" s="2" t="s">
        <v>105</v>
      </c>
      <c r="E90" s="2">
        <v>7.99</v>
      </c>
      <c r="F90" s="2">
        <v>341</v>
      </c>
      <c r="G90" s="2" t="s">
        <v>36</v>
      </c>
      <c r="H90" s="2">
        <v>3</v>
      </c>
      <c r="I90" s="2">
        <v>4</v>
      </c>
      <c r="J90" s="2" t="b">
        <v>0</v>
      </c>
      <c r="K90" s="2">
        <v>27</v>
      </c>
      <c r="L90" s="2">
        <v>82</v>
      </c>
      <c r="M90" s="2" t="s">
        <v>27</v>
      </c>
      <c r="N90" s="2" t="s">
        <v>44</v>
      </c>
      <c r="O90" s="2" t="s">
        <v>37</v>
      </c>
      <c r="P90" s="2">
        <v>98</v>
      </c>
      <c r="Q90" s="2">
        <v>3.7</v>
      </c>
      <c r="R90" s="2" t="b">
        <v>1</v>
      </c>
      <c r="S90" s="2" t="s">
        <v>30</v>
      </c>
      <c r="T90" s="2">
        <v>561</v>
      </c>
      <c r="U90" s="2"/>
      <c r="V90" s="2" t="s">
        <v>76</v>
      </c>
      <c r="W90" s="2" t="s">
        <v>69</v>
      </c>
      <c r="X90" s="5" t="s">
        <v>93</v>
      </c>
    </row>
    <row r="91" spans="1:24" x14ac:dyDescent="0.25">
      <c r="A91" s="4">
        <v>8634</v>
      </c>
      <c r="B91" s="2" t="s">
        <v>211</v>
      </c>
      <c r="C91" s="3">
        <v>44965</v>
      </c>
      <c r="D91" s="2" t="s">
        <v>25</v>
      </c>
      <c r="E91" s="2">
        <v>15.99</v>
      </c>
      <c r="F91" s="2">
        <v>321</v>
      </c>
      <c r="G91" s="2" t="s">
        <v>36</v>
      </c>
      <c r="H91" s="2">
        <v>2</v>
      </c>
      <c r="I91" s="2">
        <v>2</v>
      </c>
      <c r="J91" s="2" t="b">
        <v>0</v>
      </c>
      <c r="K91" s="2">
        <v>676</v>
      </c>
      <c r="L91" s="2">
        <v>81</v>
      </c>
      <c r="M91" s="2" t="s">
        <v>27</v>
      </c>
      <c r="N91" s="2" t="s">
        <v>75</v>
      </c>
      <c r="O91" s="2" t="s">
        <v>64</v>
      </c>
      <c r="P91" s="2">
        <v>65</v>
      </c>
      <c r="Q91" s="2">
        <v>4.5999999999999996</v>
      </c>
      <c r="R91" s="2" t="b">
        <v>0</v>
      </c>
      <c r="S91" s="2" t="s">
        <v>30</v>
      </c>
      <c r="T91" s="2">
        <v>4647</v>
      </c>
      <c r="U91" s="2"/>
      <c r="V91" s="2" t="s">
        <v>76</v>
      </c>
      <c r="W91" s="2" t="s">
        <v>79</v>
      </c>
      <c r="X91" s="5" t="s">
        <v>33</v>
      </c>
    </row>
    <row r="92" spans="1:24" x14ac:dyDescent="0.25">
      <c r="A92" s="4">
        <v>9635</v>
      </c>
      <c r="B92" s="2" t="s">
        <v>212</v>
      </c>
      <c r="C92" s="2" t="s">
        <v>213</v>
      </c>
      <c r="D92" s="2" t="s">
        <v>214</v>
      </c>
      <c r="E92" s="2">
        <v>11.99</v>
      </c>
      <c r="F92" s="2">
        <v>456</v>
      </c>
      <c r="G92" s="2" t="s">
        <v>73</v>
      </c>
      <c r="H92" s="2">
        <v>2</v>
      </c>
      <c r="I92" s="2">
        <v>5</v>
      </c>
      <c r="J92" s="2" t="b">
        <v>0</v>
      </c>
      <c r="K92" s="2">
        <v>734</v>
      </c>
      <c r="L92" s="2">
        <v>83</v>
      </c>
      <c r="M92" s="2" t="s">
        <v>55</v>
      </c>
      <c r="N92" s="2" t="s">
        <v>44</v>
      </c>
      <c r="O92" s="2" t="s">
        <v>78</v>
      </c>
      <c r="P92" s="2">
        <v>87</v>
      </c>
      <c r="Q92" s="2">
        <v>3.8</v>
      </c>
      <c r="R92" s="2" t="b">
        <v>1</v>
      </c>
      <c r="S92" s="2" t="s">
        <v>30</v>
      </c>
      <c r="T92" s="2">
        <v>581</v>
      </c>
      <c r="U92" s="2"/>
      <c r="V92" s="2" t="s">
        <v>76</v>
      </c>
      <c r="W92" s="2" t="s">
        <v>32</v>
      </c>
      <c r="X92" s="5" t="s">
        <v>40</v>
      </c>
    </row>
    <row r="93" spans="1:24" x14ac:dyDescent="0.25">
      <c r="A93" s="4">
        <v>1776</v>
      </c>
      <c r="B93" s="2" t="s">
        <v>215</v>
      </c>
      <c r="C93" s="2" t="s">
        <v>216</v>
      </c>
      <c r="D93" s="2" t="s">
        <v>84</v>
      </c>
      <c r="E93" s="2">
        <v>15.99</v>
      </c>
      <c r="F93" s="2">
        <v>15</v>
      </c>
      <c r="G93" s="2" t="s">
        <v>73</v>
      </c>
      <c r="H93" s="2">
        <v>1</v>
      </c>
      <c r="I93" s="2">
        <v>4</v>
      </c>
      <c r="J93" s="2" t="b">
        <v>0</v>
      </c>
      <c r="K93" s="2">
        <v>687</v>
      </c>
      <c r="L93" s="2">
        <v>183</v>
      </c>
      <c r="M93" s="2" t="s">
        <v>92</v>
      </c>
      <c r="N93" s="2" t="s">
        <v>75</v>
      </c>
      <c r="O93" s="2" t="s">
        <v>29</v>
      </c>
      <c r="P93" s="2">
        <v>46</v>
      </c>
      <c r="Q93" s="2">
        <v>4.2</v>
      </c>
      <c r="R93" s="2" t="b">
        <v>1</v>
      </c>
      <c r="S93" s="2" t="s">
        <v>30</v>
      </c>
      <c r="T93" s="2">
        <v>1250</v>
      </c>
      <c r="U93" s="2"/>
      <c r="V93" s="2" t="s">
        <v>38</v>
      </c>
      <c r="W93" s="2" t="s">
        <v>79</v>
      </c>
      <c r="X93" s="5" t="s">
        <v>33</v>
      </c>
    </row>
    <row r="94" spans="1:24" x14ac:dyDescent="0.25">
      <c r="A94" s="4">
        <v>9703</v>
      </c>
      <c r="B94" s="2" t="s">
        <v>106</v>
      </c>
      <c r="C94" s="2" t="s">
        <v>217</v>
      </c>
      <c r="D94" s="3">
        <v>45638</v>
      </c>
      <c r="E94" s="2">
        <v>11.99</v>
      </c>
      <c r="F94" s="2">
        <v>410</v>
      </c>
      <c r="G94" s="2" t="s">
        <v>48</v>
      </c>
      <c r="H94" s="2">
        <v>3</v>
      </c>
      <c r="I94" s="2">
        <v>5</v>
      </c>
      <c r="J94" s="2" t="b">
        <v>0</v>
      </c>
      <c r="K94" s="2">
        <v>826</v>
      </c>
      <c r="L94" s="2">
        <v>182</v>
      </c>
      <c r="M94" s="2" t="s">
        <v>49</v>
      </c>
      <c r="N94" s="2" t="s">
        <v>75</v>
      </c>
      <c r="O94" s="2" t="s">
        <v>64</v>
      </c>
      <c r="P94" s="2">
        <v>69</v>
      </c>
      <c r="Q94" s="2">
        <v>4.2</v>
      </c>
      <c r="R94" s="2" t="b">
        <v>0</v>
      </c>
      <c r="S94" s="2" t="s">
        <v>30</v>
      </c>
      <c r="T94" s="2">
        <v>3441</v>
      </c>
      <c r="U94" s="2"/>
      <c r="V94" s="2" t="s">
        <v>31</v>
      </c>
      <c r="W94" s="2" t="s">
        <v>32</v>
      </c>
      <c r="X94" s="5" t="s">
        <v>40</v>
      </c>
    </row>
    <row r="95" spans="1:24" x14ac:dyDescent="0.25">
      <c r="A95" s="4">
        <v>3498</v>
      </c>
      <c r="B95" s="2" t="s">
        <v>218</v>
      </c>
      <c r="C95" s="3">
        <v>45239</v>
      </c>
      <c r="D95" s="3">
        <v>45303</v>
      </c>
      <c r="E95" s="2">
        <v>15.99</v>
      </c>
      <c r="F95" s="2">
        <v>29</v>
      </c>
      <c r="G95" s="2" t="s">
        <v>36</v>
      </c>
      <c r="H95" s="2">
        <v>2</v>
      </c>
      <c r="I95" s="2">
        <v>4</v>
      </c>
      <c r="J95" s="2" t="b">
        <v>1</v>
      </c>
      <c r="K95" s="2">
        <v>450</v>
      </c>
      <c r="L95" s="2">
        <v>67</v>
      </c>
      <c r="M95" s="2" t="s">
        <v>55</v>
      </c>
      <c r="N95" s="2" t="s">
        <v>56</v>
      </c>
      <c r="O95" s="2" t="s">
        <v>37</v>
      </c>
      <c r="P95" s="2">
        <v>52</v>
      </c>
      <c r="Q95" s="2">
        <v>3.3</v>
      </c>
      <c r="R95" s="2" t="b">
        <v>0</v>
      </c>
      <c r="S95" s="2" t="s">
        <v>30</v>
      </c>
      <c r="T95" s="2">
        <v>3211</v>
      </c>
      <c r="U95" s="2"/>
      <c r="V95" s="2" t="s">
        <v>31</v>
      </c>
      <c r="W95" s="2" t="s">
        <v>79</v>
      </c>
      <c r="X95" s="5" t="s">
        <v>60</v>
      </c>
    </row>
    <row r="96" spans="1:24" x14ac:dyDescent="0.25">
      <c r="A96" s="4">
        <v>4260</v>
      </c>
      <c r="B96" s="2" t="s">
        <v>219</v>
      </c>
      <c r="C96" s="2" t="s">
        <v>220</v>
      </c>
      <c r="D96" s="2" t="s">
        <v>129</v>
      </c>
      <c r="E96" s="2">
        <v>7.99</v>
      </c>
      <c r="F96" s="2">
        <v>427</v>
      </c>
      <c r="G96" s="2" t="s">
        <v>63</v>
      </c>
      <c r="H96" s="2">
        <v>1</v>
      </c>
      <c r="I96" s="2">
        <v>1</v>
      </c>
      <c r="J96" s="2" t="b">
        <v>0</v>
      </c>
      <c r="K96" s="2">
        <v>159</v>
      </c>
      <c r="L96" s="2">
        <v>98</v>
      </c>
      <c r="M96" s="2" t="s">
        <v>74</v>
      </c>
      <c r="N96" s="2" t="s">
        <v>56</v>
      </c>
      <c r="O96" s="2" t="s">
        <v>57</v>
      </c>
      <c r="P96" s="2">
        <v>66</v>
      </c>
      <c r="Q96" s="2">
        <v>3.3</v>
      </c>
      <c r="R96" s="2" t="b">
        <v>0</v>
      </c>
      <c r="S96" s="2" t="s">
        <v>30</v>
      </c>
      <c r="T96" s="2">
        <v>647</v>
      </c>
      <c r="U96" s="2"/>
      <c r="V96" s="2" t="s">
        <v>31</v>
      </c>
      <c r="W96" s="2" t="s">
        <v>79</v>
      </c>
      <c r="X96" s="5" t="s">
        <v>33</v>
      </c>
    </row>
    <row r="97" spans="1:24" x14ac:dyDescent="0.25">
      <c r="A97" s="4">
        <v>7152</v>
      </c>
      <c r="B97" s="2" t="s">
        <v>153</v>
      </c>
      <c r="C97" s="3">
        <v>45048</v>
      </c>
      <c r="D97" s="3">
        <v>45394</v>
      </c>
      <c r="E97" s="2">
        <v>11.99</v>
      </c>
      <c r="F97" s="2">
        <v>166</v>
      </c>
      <c r="G97" s="2" t="s">
        <v>26</v>
      </c>
      <c r="H97" s="2">
        <v>5</v>
      </c>
      <c r="I97" s="2">
        <v>3</v>
      </c>
      <c r="J97" s="2" t="b">
        <v>0</v>
      </c>
      <c r="K97" s="2">
        <v>367</v>
      </c>
      <c r="L97" s="2">
        <v>198</v>
      </c>
      <c r="M97" s="2" t="s">
        <v>55</v>
      </c>
      <c r="N97" s="2" t="s">
        <v>44</v>
      </c>
      <c r="O97" s="2" t="s">
        <v>29</v>
      </c>
      <c r="P97" s="2">
        <v>11</v>
      </c>
      <c r="Q97" s="2">
        <v>4.5999999999999996</v>
      </c>
      <c r="R97" s="2" t="b">
        <v>1</v>
      </c>
      <c r="S97" s="2" t="s">
        <v>30</v>
      </c>
      <c r="T97" s="2">
        <v>3751</v>
      </c>
      <c r="U97" s="2"/>
      <c r="V97" s="2" t="s">
        <v>65</v>
      </c>
      <c r="W97" s="2" t="s">
        <v>32</v>
      </c>
      <c r="X97" s="5" t="s">
        <v>93</v>
      </c>
    </row>
    <row r="98" spans="1:24" x14ac:dyDescent="0.25">
      <c r="A98" s="4">
        <v>2457</v>
      </c>
      <c r="B98" s="2" t="s">
        <v>179</v>
      </c>
      <c r="C98" s="2" t="s">
        <v>221</v>
      </c>
      <c r="D98" s="2" t="s">
        <v>214</v>
      </c>
      <c r="E98" s="2">
        <v>7.99</v>
      </c>
      <c r="F98" s="2">
        <v>192</v>
      </c>
      <c r="G98" s="2" t="s">
        <v>73</v>
      </c>
      <c r="H98" s="2">
        <v>1</v>
      </c>
      <c r="I98" s="2">
        <v>1</v>
      </c>
      <c r="J98" s="2" t="b">
        <v>0</v>
      </c>
      <c r="K98" s="2">
        <v>786</v>
      </c>
      <c r="L98" s="2">
        <v>140</v>
      </c>
      <c r="M98" s="2" t="s">
        <v>43</v>
      </c>
      <c r="N98" s="2" t="s">
        <v>44</v>
      </c>
      <c r="O98" s="2" t="s">
        <v>78</v>
      </c>
      <c r="P98" s="2">
        <v>95</v>
      </c>
      <c r="Q98" s="2">
        <v>3.4</v>
      </c>
      <c r="R98" s="2" t="b">
        <v>0</v>
      </c>
      <c r="S98" s="2" t="s">
        <v>30</v>
      </c>
      <c r="T98" s="2">
        <v>2925</v>
      </c>
      <c r="U98" s="2"/>
      <c r="V98" s="2" t="s">
        <v>76</v>
      </c>
      <c r="W98" s="2" t="s">
        <v>39</v>
      </c>
      <c r="X98" s="5" t="s">
        <v>33</v>
      </c>
    </row>
    <row r="99" spans="1:24" x14ac:dyDescent="0.25">
      <c r="A99" s="4">
        <v>8530</v>
      </c>
      <c r="B99" s="2" t="s">
        <v>222</v>
      </c>
      <c r="C99" s="2" t="s">
        <v>151</v>
      </c>
      <c r="D99" s="3">
        <v>45394</v>
      </c>
      <c r="E99" s="2">
        <v>11.99</v>
      </c>
      <c r="F99" s="2">
        <v>88</v>
      </c>
      <c r="G99" s="2" t="s">
        <v>51</v>
      </c>
      <c r="H99" s="2">
        <v>1</v>
      </c>
      <c r="I99" s="2">
        <v>6</v>
      </c>
      <c r="J99" s="2" t="b">
        <v>1</v>
      </c>
      <c r="K99" s="2">
        <v>962</v>
      </c>
      <c r="L99" s="2">
        <v>183</v>
      </c>
      <c r="M99" s="2" t="s">
        <v>68</v>
      </c>
      <c r="N99" s="2" t="s">
        <v>44</v>
      </c>
      <c r="O99" s="2" t="s">
        <v>64</v>
      </c>
      <c r="P99" s="2">
        <v>90</v>
      </c>
      <c r="Q99" s="2">
        <v>5</v>
      </c>
      <c r="R99" s="2" t="b">
        <v>0</v>
      </c>
      <c r="S99" s="2" t="s">
        <v>30</v>
      </c>
      <c r="T99" s="2">
        <v>4646</v>
      </c>
      <c r="U99" s="2"/>
      <c r="V99" s="2" t="s">
        <v>58</v>
      </c>
      <c r="W99" s="2" t="s">
        <v>79</v>
      </c>
      <c r="X99" s="5" t="s">
        <v>33</v>
      </c>
    </row>
    <row r="100" spans="1:24" x14ac:dyDescent="0.25">
      <c r="A100" s="4">
        <v>9131</v>
      </c>
      <c r="B100" s="2" t="s">
        <v>223</v>
      </c>
      <c r="C100" s="3">
        <v>44993</v>
      </c>
      <c r="D100" s="2" t="s">
        <v>99</v>
      </c>
      <c r="E100" s="2">
        <v>7.99</v>
      </c>
      <c r="F100" s="2">
        <v>127</v>
      </c>
      <c r="G100" s="2" t="s">
        <v>48</v>
      </c>
      <c r="H100" s="2">
        <v>2</v>
      </c>
      <c r="I100" s="2">
        <v>5</v>
      </c>
      <c r="J100" s="2" t="b">
        <v>0</v>
      </c>
      <c r="K100" s="2">
        <v>482</v>
      </c>
      <c r="L100" s="2">
        <v>5</v>
      </c>
      <c r="M100" s="2" t="s">
        <v>55</v>
      </c>
      <c r="N100" s="2" t="s">
        <v>75</v>
      </c>
      <c r="O100" s="2" t="s">
        <v>64</v>
      </c>
      <c r="P100" s="2">
        <v>99</v>
      </c>
      <c r="Q100" s="2">
        <v>3.6</v>
      </c>
      <c r="R100" s="2" t="b">
        <v>0</v>
      </c>
      <c r="S100" s="2" t="s">
        <v>30</v>
      </c>
      <c r="T100" s="2">
        <v>2867</v>
      </c>
      <c r="U100" s="2"/>
      <c r="V100" s="2" t="s">
        <v>38</v>
      </c>
      <c r="W100" s="2" t="s">
        <v>39</v>
      </c>
      <c r="X100" s="5" t="s">
        <v>93</v>
      </c>
    </row>
    <row r="101" spans="1:24" x14ac:dyDescent="0.25">
      <c r="A101" s="4">
        <v>9770</v>
      </c>
      <c r="B101" s="2" t="s">
        <v>224</v>
      </c>
      <c r="C101" s="2" t="s">
        <v>225</v>
      </c>
      <c r="D101" s="2" t="s">
        <v>156</v>
      </c>
      <c r="E101" s="2">
        <v>7.99</v>
      </c>
      <c r="F101" s="2">
        <v>327</v>
      </c>
      <c r="G101" s="2" t="s">
        <v>100</v>
      </c>
      <c r="H101" s="2">
        <v>4</v>
      </c>
      <c r="I101" s="2">
        <v>3</v>
      </c>
      <c r="J101" s="2" t="b">
        <v>0</v>
      </c>
      <c r="K101" s="2">
        <v>451</v>
      </c>
      <c r="L101" s="2">
        <v>108</v>
      </c>
      <c r="M101" s="2" t="s">
        <v>49</v>
      </c>
      <c r="N101" s="2" t="s">
        <v>28</v>
      </c>
      <c r="O101" s="2" t="s">
        <v>57</v>
      </c>
      <c r="P101" s="2">
        <v>91</v>
      </c>
      <c r="Q101" s="2">
        <v>3.2</v>
      </c>
      <c r="R101" s="2" t="b">
        <v>1</v>
      </c>
      <c r="S101" s="2" t="s">
        <v>30</v>
      </c>
      <c r="T101" s="2">
        <v>4131</v>
      </c>
      <c r="U101" s="2"/>
      <c r="V101" s="2" t="s">
        <v>58</v>
      </c>
      <c r="W101" s="2" t="s">
        <v>39</v>
      </c>
      <c r="X101" s="5" t="s">
        <v>40</v>
      </c>
    </row>
    <row r="102" spans="1:24" x14ac:dyDescent="0.25">
      <c r="A102" s="4">
        <v>8095</v>
      </c>
      <c r="B102" s="2" t="s">
        <v>226</v>
      </c>
      <c r="C102" s="2" t="s">
        <v>227</v>
      </c>
      <c r="D102" s="3">
        <v>45608</v>
      </c>
      <c r="E102" s="2">
        <v>7.99</v>
      </c>
      <c r="F102" s="2">
        <v>10</v>
      </c>
      <c r="G102" s="2" t="s">
        <v>26</v>
      </c>
      <c r="H102" s="2">
        <v>2</v>
      </c>
      <c r="I102" s="2">
        <v>5</v>
      </c>
      <c r="J102" s="2" t="b">
        <v>1</v>
      </c>
      <c r="K102" s="2">
        <v>22</v>
      </c>
      <c r="L102" s="2">
        <v>14</v>
      </c>
      <c r="M102" s="2" t="s">
        <v>68</v>
      </c>
      <c r="N102" s="2" t="s">
        <v>44</v>
      </c>
      <c r="O102" s="2" t="s">
        <v>64</v>
      </c>
      <c r="P102" s="2">
        <v>25</v>
      </c>
      <c r="Q102" s="2">
        <v>4.0999999999999996</v>
      </c>
      <c r="R102" s="2" t="b">
        <v>1</v>
      </c>
      <c r="S102" s="2" t="s">
        <v>30</v>
      </c>
      <c r="T102" s="2">
        <v>2927</v>
      </c>
      <c r="U102" s="2"/>
      <c r="V102" s="2" t="s">
        <v>58</v>
      </c>
      <c r="W102" s="2" t="s">
        <v>32</v>
      </c>
      <c r="X102" s="5" t="s">
        <v>40</v>
      </c>
    </row>
    <row r="103" spans="1:24" x14ac:dyDescent="0.25">
      <c r="A103" s="4">
        <v>3763</v>
      </c>
      <c r="B103" s="2" t="s">
        <v>228</v>
      </c>
      <c r="C103" s="2" t="s">
        <v>229</v>
      </c>
      <c r="D103" s="3">
        <v>45455</v>
      </c>
      <c r="E103" s="2">
        <v>11.99</v>
      </c>
      <c r="F103" s="2">
        <v>181</v>
      </c>
      <c r="G103" s="2" t="s">
        <v>63</v>
      </c>
      <c r="H103" s="2">
        <v>4</v>
      </c>
      <c r="I103" s="2">
        <v>2</v>
      </c>
      <c r="J103" s="2" t="b">
        <v>0</v>
      </c>
      <c r="K103" s="2">
        <v>848</v>
      </c>
      <c r="L103" s="2">
        <v>172</v>
      </c>
      <c r="M103" s="2" t="s">
        <v>55</v>
      </c>
      <c r="N103" s="2" t="s">
        <v>75</v>
      </c>
      <c r="O103" s="2" t="s">
        <v>45</v>
      </c>
      <c r="P103" s="2">
        <v>6</v>
      </c>
      <c r="Q103" s="2">
        <v>3.4</v>
      </c>
      <c r="R103" s="2" t="b">
        <v>0</v>
      </c>
      <c r="S103" s="2" t="s">
        <v>30</v>
      </c>
      <c r="T103" s="2">
        <v>3314</v>
      </c>
      <c r="U103" s="2"/>
      <c r="V103" s="2" t="s">
        <v>31</v>
      </c>
      <c r="W103" s="2" t="s">
        <v>79</v>
      </c>
      <c r="X103" s="5" t="s">
        <v>60</v>
      </c>
    </row>
    <row r="104" spans="1:24" x14ac:dyDescent="0.25">
      <c r="A104" s="4">
        <v>4346</v>
      </c>
      <c r="B104" s="2" t="s">
        <v>230</v>
      </c>
      <c r="C104" s="2" t="s">
        <v>231</v>
      </c>
      <c r="D104" s="3">
        <v>45638</v>
      </c>
      <c r="E104" s="2">
        <v>15.99</v>
      </c>
      <c r="F104" s="2">
        <v>238</v>
      </c>
      <c r="G104" s="2" t="s">
        <v>26</v>
      </c>
      <c r="H104" s="2">
        <v>4</v>
      </c>
      <c r="I104" s="2">
        <v>2</v>
      </c>
      <c r="J104" s="2" t="b">
        <v>0</v>
      </c>
      <c r="K104" s="2">
        <v>524</v>
      </c>
      <c r="L104" s="2">
        <v>162</v>
      </c>
      <c r="M104" s="2" t="s">
        <v>27</v>
      </c>
      <c r="N104" s="2" t="s">
        <v>75</v>
      </c>
      <c r="O104" s="2" t="s">
        <v>37</v>
      </c>
      <c r="P104" s="2">
        <v>20</v>
      </c>
      <c r="Q104" s="2">
        <v>3</v>
      </c>
      <c r="R104" s="2" t="b">
        <v>1</v>
      </c>
      <c r="S104" s="2" t="s">
        <v>30</v>
      </c>
      <c r="T104" s="2">
        <v>1782</v>
      </c>
      <c r="U104" s="2"/>
      <c r="V104" s="2" t="s">
        <v>31</v>
      </c>
      <c r="W104" s="2" t="s">
        <v>69</v>
      </c>
      <c r="X104" s="5" t="s">
        <v>60</v>
      </c>
    </row>
    <row r="105" spans="1:24" x14ac:dyDescent="0.25">
      <c r="A105" s="4">
        <v>5866</v>
      </c>
      <c r="B105" s="2" t="s">
        <v>191</v>
      </c>
      <c r="C105" s="3">
        <v>45297</v>
      </c>
      <c r="D105" s="2" t="s">
        <v>214</v>
      </c>
      <c r="E105" s="2">
        <v>7.99</v>
      </c>
      <c r="F105" s="2">
        <v>380</v>
      </c>
      <c r="G105" s="2" t="s">
        <v>51</v>
      </c>
      <c r="H105" s="2">
        <v>2</v>
      </c>
      <c r="I105" s="2">
        <v>3</v>
      </c>
      <c r="J105" s="2" t="b">
        <v>0</v>
      </c>
      <c r="K105" s="2">
        <v>76</v>
      </c>
      <c r="L105" s="2">
        <v>25</v>
      </c>
      <c r="M105" s="2" t="s">
        <v>74</v>
      </c>
      <c r="N105" s="2" t="s">
        <v>28</v>
      </c>
      <c r="O105" s="2" t="s">
        <v>29</v>
      </c>
      <c r="P105" s="2">
        <v>95</v>
      </c>
      <c r="Q105" s="2">
        <v>4.2</v>
      </c>
      <c r="R105" s="2" t="b">
        <v>1</v>
      </c>
      <c r="S105" s="2" t="s">
        <v>30</v>
      </c>
      <c r="T105" s="2">
        <v>1938</v>
      </c>
      <c r="U105" s="2"/>
      <c r="V105" s="2" t="s">
        <v>65</v>
      </c>
      <c r="W105" s="2" t="s">
        <v>79</v>
      </c>
      <c r="X105" s="5" t="s">
        <v>93</v>
      </c>
    </row>
    <row r="106" spans="1:24" x14ac:dyDescent="0.25">
      <c r="A106" s="4">
        <v>5865</v>
      </c>
      <c r="B106" s="2" t="s">
        <v>232</v>
      </c>
      <c r="C106" s="2" t="s">
        <v>233</v>
      </c>
      <c r="D106" s="2" t="s">
        <v>156</v>
      </c>
      <c r="E106" s="2">
        <v>11.99</v>
      </c>
      <c r="F106" s="2">
        <v>444</v>
      </c>
      <c r="G106" s="2" t="s">
        <v>48</v>
      </c>
      <c r="H106" s="2">
        <v>2</v>
      </c>
      <c r="I106" s="2">
        <v>3</v>
      </c>
      <c r="J106" s="2" t="b">
        <v>0</v>
      </c>
      <c r="K106" s="2">
        <v>959</v>
      </c>
      <c r="L106" s="2">
        <v>183</v>
      </c>
      <c r="M106" s="2" t="s">
        <v>74</v>
      </c>
      <c r="N106" s="2" t="s">
        <v>28</v>
      </c>
      <c r="O106" s="2" t="s">
        <v>29</v>
      </c>
      <c r="P106" s="2">
        <v>93</v>
      </c>
      <c r="Q106" s="2">
        <v>3.8</v>
      </c>
      <c r="R106" s="2" t="b">
        <v>0</v>
      </c>
      <c r="S106" s="2" t="s">
        <v>30</v>
      </c>
      <c r="T106" s="2">
        <v>3935</v>
      </c>
      <c r="U106" s="2"/>
      <c r="V106" s="2" t="s">
        <v>58</v>
      </c>
      <c r="W106" s="2" t="s">
        <v>59</v>
      </c>
      <c r="X106" s="5" t="s">
        <v>93</v>
      </c>
    </row>
    <row r="107" spans="1:24" x14ac:dyDescent="0.25">
      <c r="A107" s="4">
        <v>9398</v>
      </c>
      <c r="B107" s="2" t="s">
        <v>234</v>
      </c>
      <c r="C107" s="2" t="s">
        <v>235</v>
      </c>
      <c r="D107" s="3">
        <v>45608</v>
      </c>
      <c r="E107" s="2">
        <v>7.99</v>
      </c>
      <c r="F107" s="2">
        <v>83</v>
      </c>
      <c r="G107" s="2" t="s">
        <v>73</v>
      </c>
      <c r="H107" s="2">
        <v>3</v>
      </c>
      <c r="I107" s="2">
        <v>5</v>
      </c>
      <c r="J107" s="2" t="b">
        <v>1</v>
      </c>
      <c r="K107" s="2">
        <v>148</v>
      </c>
      <c r="L107" s="2">
        <v>154</v>
      </c>
      <c r="M107" s="2" t="s">
        <v>49</v>
      </c>
      <c r="N107" s="2" t="s">
        <v>56</v>
      </c>
      <c r="O107" s="2" t="s">
        <v>29</v>
      </c>
      <c r="P107" s="2">
        <v>21</v>
      </c>
      <c r="Q107" s="2">
        <v>3.1</v>
      </c>
      <c r="R107" s="2" t="b">
        <v>0</v>
      </c>
      <c r="S107" s="2" t="s">
        <v>30</v>
      </c>
      <c r="T107" s="2">
        <v>3206</v>
      </c>
      <c r="U107" s="2"/>
      <c r="V107" s="2" t="s">
        <v>58</v>
      </c>
      <c r="W107" s="2" t="s">
        <v>69</v>
      </c>
      <c r="X107" s="5" t="s">
        <v>33</v>
      </c>
    </row>
    <row r="108" spans="1:24" x14ac:dyDescent="0.25">
      <c r="A108" s="4">
        <v>9695</v>
      </c>
      <c r="B108" s="2" t="s">
        <v>236</v>
      </c>
      <c r="C108" s="3">
        <v>45150</v>
      </c>
      <c r="D108" s="2" t="s">
        <v>103</v>
      </c>
      <c r="E108" s="2">
        <v>7.99</v>
      </c>
      <c r="F108" s="2">
        <v>452</v>
      </c>
      <c r="G108" s="2" t="s">
        <v>51</v>
      </c>
      <c r="H108" s="2">
        <v>4</v>
      </c>
      <c r="I108" s="2">
        <v>4</v>
      </c>
      <c r="J108" s="2" t="b">
        <v>0</v>
      </c>
      <c r="K108" s="2">
        <v>338</v>
      </c>
      <c r="L108" s="2">
        <v>132</v>
      </c>
      <c r="M108" s="2" t="s">
        <v>68</v>
      </c>
      <c r="N108" s="2" t="s">
        <v>28</v>
      </c>
      <c r="O108" s="2" t="s">
        <v>57</v>
      </c>
      <c r="P108" s="2">
        <v>63</v>
      </c>
      <c r="Q108" s="2">
        <v>3.3</v>
      </c>
      <c r="R108" s="2" t="b">
        <v>0</v>
      </c>
      <c r="S108" s="2" t="s">
        <v>30</v>
      </c>
      <c r="T108" s="2">
        <v>2523</v>
      </c>
      <c r="U108" s="2"/>
      <c r="V108" s="2" t="s">
        <v>31</v>
      </c>
      <c r="W108" s="2" t="s">
        <v>59</v>
      </c>
      <c r="X108" s="5" t="s">
        <v>33</v>
      </c>
    </row>
    <row r="109" spans="1:24" x14ac:dyDescent="0.25">
      <c r="A109" s="4">
        <v>8805</v>
      </c>
      <c r="B109" s="2" t="s">
        <v>85</v>
      </c>
      <c r="C109" s="3">
        <v>45450</v>
      </c>
      <c r="D109" s="3">
        <v>45455</v>
      </c>
      <c r="E109" s="2">
        <v>15.99</v>
      </c>
      <c r="F109" s="2">
        <v>53</v>
      </c>
      <c r="G109" s="2" t="s">
        <v>100</v>
      </c>
      <c r="H109" s="2">
        <v>4</v>
      </c>
      <c r="I109" s="2">
        <v>2</v>
      </c>
      <c r="J109" s="2" t="b">
        <v>1</v>
      </c>
      <c r="K109" s="2">
        <v>720</v>
      </c>
      <c r="L109" s="2">
        <v>37</v>
      </c>
      <c r="M109" s="2" t="s">
        <v>68</v>
      </c>
      <c r="N109" s="2" t="s">
        <v>28</v>
      </c>
      <c r="O109" s="2" t="s">
        <v>57</v>
      </c>
      <c r="P109" s="2">
        <v>8</v>
      </c>
      <c r="Q109" s="2">
        <v>4</v>
      </c>
      <c r="R109" s="2" t="b">
        <v>1</v>
      </c>
      <c r="S109" s="2" t="s">
        <v>30</v>
      </c>
      <c r="T109" s="2">
        <v>2727</v>
      </c>
      <c r="U109" s="2"/>
      <c r="V109" s="2" t="s">
        <v>65</v>
      </c>
      <c r="W109" s="2" t="s">
        <v>79</v>
      </c>
      <c r="X109" s="5" t="s">
        <v>40</v>
      </c>
    </row>
    <row r="110" spans="1:24" x14ac:dyDescent="0.25">
      <c r="A110" s="4">
        <v>8353</v>
      </c>
      <c r="B110" s="2" t="s">
        <v>148</v>
      </c>
      <c r="C110" s="2" t="s">
        <v>237</v>
      </c>
      <c r="D110" s="2" t="s">
        <v>54</v>
      </c>
      <c r="E110" s="2">
        <v>15.99</v>
      </c>
      <c r="F110" s="2">
        <v>89</v>
      </c>
      <c r="G110" s="2" t="s">
        <v>100</v>
      </c>
      <c r="H110" s="2">
        <v>5</v>
      </c>
      <c r="I110" s="2">
        <v>3</v>
      </c>
      <c r="J110" s="2" t="b">
        <v>0</v>
      </c>
      <c r="K110" s="2">
        <v>387</v>
      </c>
      <c r="L110" s="2">
        <v>81</v>
      </c>
      <c r="M110" s="2" t="s">
        <v>68</v>
      </c>
      <c r="N110" s="2" t="s">
        <v>28</v>
      </c>
      <c r="O110" s="2" t="s">
        <v>64</v>
      </c>
      <c r="P110" s="2">
        <v>87</v>
      </c>
      <c r="Q110" s="2">
        <v>3.8</v>
      </c>
      <c r="R110" s="2" t="b">
        <v>1</v>
      </c>
      <c r="S110" s="2" t="s">
        <v>30</v>
      </c>
      <c r="T110" s="2">
        <v>2864</v>
      </c>
      <c r="U110" s="2"/>
      <c r="V110" s="2" t="s">
        <v>76</v>
      </c>
      <c r="W110" s="2" t="s">
        <v>69</v>
      </c>
      <c r="X110" s="5" t="s">
        <v>33</v>
      </c>
    </row>
    <row r="111" spans="1:24" x14ac:dyDescent="0.25">
      <c r="A111" s="4">
        <v>3178</v>
      </c>
      <c r="B111" s="2" t="s">
        <v>238</v>
      </c>
      <c r="C111" s="2" t="s">
        <v>239</v>
      </c>
      <c r="D111" s="3">
        <v>45608</v>
      </c>
      <c r="E111" s="2">
        <v>7.99</v>
      </c>
      <c r="F111" s="2">
        <v>359</v>
      </c>
      <c r="G111" s="2" t="s">
        <v>63</v>
      </c>
      <c r="H111" s="2">
        <v>5</v>
      </c>
      <c r="I111" s="2">
        <v>4</v>
      </c>
      <c r="J111" s="2" t="b">
        <v>0</v>
      </c>
      <c r="K111" s="2">
        <v>624</v>
      </c>
      <c r="L111" s="2">
        <v>107</v>
      </c>
      <c r="M111" s="2" t="s">
        <v>55</v>
      </c>
      <c r="N111" s="2" t="s">
        <v>44</v>
      </c>
      <c r="O111" s="2" t="s">
        <v>57</v>
      </c>
      <c r="P111" s="2">
        <v>4</v>
      </c>
      <c r="Q111" s="2">
        <v>3.1</v>
      </c>
      <c r="R111" s="2" t="b">
        <v>1</v>
      </c>
      <c r="S111" s="2" t="s">
        <v>30</v>
      </c>
      <c r="T111" s="2">
        <v>3698</v>
      </c>
      <c r="U111" s="2"/>
      <c r="V111" s="2" t="s">
        <v>76</v>
      </c>
      <c r="W111" s="2" t="s">
        <v>69</v>
      </c>
      <c r="X111" s="5" t="s">
        <v>93</v>
      </c>
    </row>
    <row r="112" spans="1:24" x14ac:dyDescent="0.25">
      <c r="A112" s="4">
        <v>4917</v>
      </c>
      <c r="B112" s="2" t="s">
        <v>240</v>
      </c>
      <c r="C112" s="2" t="s">
        <v>182</v>
      </c>
      <c r="D112" s="2" t="s">
        <v>84</v>
      </c>
      <c r="E112" s="2">
        <v>11.99</v>
      </c>
      <c r="F112" s="2">
        <v>487</v>
      </c>
      <c r="G112" s="2" t="s">
        <v>63</v>
      </c>
      <c r="H112" s="2">
        <v>1</v>
      </c>
      <c r="I112" s="2">
        <v>4</v>
      </c>
      <c r="J112" s="2" t="b">
        <v>0</v>
      </c>
      <c r="K112" s="2">
        <v>636</v>
      </c>
      <c r="L112" s="2">
        <v>66</v>
      </c>
      <c r="M112" s="2" t="s">
        <v>68</v>
      </c>
      <c r="N112" s="2" t="s">
        <v>28</v>
      </c>
      <c r="O112" s="2" t="s">
        <v>78</v>
      </c>
      <c r="P112" s="2">
        <v>78</v>
      </c>
      <c r="Q112" s="2">
        <v>3.5</v>
      </c>
      <c r="R112" s="2" t="b">
        <v>0</v>
      </c>
      <c r="S112" s="2" t="s">
        <v>30</v>
      </c>
      <c r="T112" s="2">
        <v>1531</v>
      </c>
      <c r="U112" s="2"/>
      <c r="V112" s="2" t="s">
        <v>31</v>
      </c>
      <c r="W112" s="2" t="s">
        <v>69</v>
      </c>
      <c r="X112" s="5" t="s">
        <v>60</v>
      </c>
    </row>
    <row r="113" spans="1:24" x14ac:dyDescent="0.25">
      <c r="A113" s="4">
        <v>8878</v>
      </c>
      <c r="B113" s="2" t="s">
        <v>241</v>
      </c>
      <c r="C113" s="2" t="s">
        <v>217</v>
      </c>
      <c r="D113" s="2" t="s">
        <v>134</v>
      </c>
      <c r="E113" s="2">
        <v>7.99</v>
      </c>
      <c r="F113" s="2">
        <v>337</v>
      </c>
      <c r="G113" s="2" t="s">
        <v>73</v>
      </c>
      <c r="H113" s="2">
        <v>5</v>
      </c>
      <c r="I113" s="2">
        <v>1</v>
      </c>
      <c r="J113" s="2" t="b">
        <v>1</v>
      </c>
      <c r="K113" s="2">
        <v>429</v>
      </c>
      <c r="L113" s="2">
        <v>190</v>
      </c>
      <c r="M113" s="2" t="s">
        <v>43</v>
      </c>
      <c r="N113" s="2" t="s">
        <v>56</v>
      </c>
      <c r="O113" s="2" t="s">
        <v>45</v>
      </c>
      <c r="P113" s="2">
        <v>88</v>
      </c>
      <c r="Q113" s="2">
        <v>4.8</v>
      </c>
      <c r="R113" s="2" t="b">
        <v>0</v>
      </c>
      <c r="S113" s="2" t="s">
        <v>30</v>
      </c>
      <c r="T113" s="2">
        <v>4884</v>
      </c>
      <c r="U113" s="2"/>
      <c r="V113" s="2" t="s">
        <v>31</v>
      </c>
      <c r="W113" s="2" t="s">
        <v>32</v>
      </c>
      <c r="X113" s="5" t="s">
        <v>93</v>
      </c>
    </row>
    <row r="114" spans="1:24" x14ac:dyDescent="0.25">
      <c r="A114" s="4">
        <v>3810</v>
      </c>
      <c r="B114" s="2" t="s">
        <v>242</v>
      </c>
      <c r="C114" s="2" t="s">
        <v>243</v>
      </c>
      <c r="D114" s="3">
        <v>45394</v>
      </c>
      <c r="E114" s="2">
        <v>15.99</v>
      </c>
      <c r="F114" s="2">
        <v>427</v>
      </c>
      <c r="G114" s="2" t="s">
        <v>63</v>
      </c>
      <c r="H114" s="2">
        <v>5</v>
      </c>
      <c r="I114" s="2">
        <v>3</v>
      </c>
      <c r="J114" s="2" t="b">
        <v>0</v>
      </c>
      <c r="K114" s="2">
        <v>832</v>
      </c>
      <c r="L114" s="2">
        <v>103</v>
      </c>
      <c r="M114" s="2" t="s">
        <v>68</v>
      </c>
      <c r="N114" s="2" t="s">
        <v>75</v>
      </c>
      <c r="O114" s="2" t="s">
        <v>45</v>
      </c>
      <c r="P114" s="2">
        <v>79</v>
      </c>
      <c r="Q114" s="2">
        <v>3.3</v>
      </c>
      <c r="R114" s="2" t="b">
        <v>0</v>
      </c>
      <c r="S114" s="2" t="s">
        <v>30</v>
      </c>
      <c r="T114" s="2">
        <v>3633</v>
      </c>
      <c r="U114" s="2"/>
      <c r="V114" s="2" t="s">
        <v>31</v>
      </c>
      <c r="W114" s="2" t="s">
        <v>39</v>
      </c>
      <c r="X114" s="5" t="s">
        <v>40</v>
      </c>
    </row>
    <row r="115" spans="1:24" x14ac:dyDescent="0.25">
      <c r="A115" s="4">
        <v>9353</v>
      </c>
      <c r="B115" s="2" t="s">
        <v>244</v>
      </c>
      <c r="C115" s="3">
        <v>45085</v>
      </c>
      <c r="D115" s="2" t="s">
        <v>214</v>
      </c>
      <c r="E115" s="2">
        <v>7.99</v>
      </c>
      <c r="F115" s="2">
        <v>397</v>
      </c>
      <c r="G115" s="2" t="s">
        <v>51</v>
      </c>
      <c r="H115" s="2">
        <v>4</v>
      </c>
      <c r="I115" s="2">
        <v>4</v>
      </c>
      <c r="J115" s="2" t="b">
        <v>1</v>
      </c>
      <c r="K115" s="2">
        <v>63</v>
      </c>
      <c r="L115" s="2">
        <v>126</v>
      </c>
      <c r="M115" s="2" t="s">
        <v>74</v>
      </c>
      <c r="N115" s="2" t="s">
        <v>44</v>
      </c>
      <c r="O115" s="2" t="s">
        <v>45</v>
      </c>
      <c r="P115" s="2">
        <v>77</v>
      </c>
      <c r="Q115" s="2">
        <v>3.9</v>
      </c>
      <c r="R115" s="2" t="b">
        <v>1</v>
      </c>
      <c r="S115" s="2" t="s">
        <v>30</v>
      </c>
      <c r="T115" s="2">
        <v>4719</v>
      </c>
      <c r="U115" s="2"/>
      <c r="V115" s="2" t="s">
        <v>31</v>
      </c>
      <c r="W115" s="2" t="s">
        <v>39</v>
      </c>
      <c r="X115" s="5" t="s">
        <v>93</v>
      </c>
    </row>
    <row r="116" spans="1:24" x14ac:dyDescent="0.25">
      <c r="A116" s="4">
        <v>1672</v>
      </c>
      <c r="B116" s="2" t="s">
        <v>245</v>
      </c>
      <c r="C116" s="2" t="s">
        <v>246</v>
      </c>
      <c r="D116" s="2" t="s">
        <v>105</v>
      </c>
      <c r="E116" s="2">
        <v>15.99</v>
      </c>
      <c r="F116" s="2">
        <v>200</v>
      </c>
      <c r="G116" s="2" t="s">
        <v>63</v>
      </c>
      <c r="H116" s="2">
        <v>4</v>
      </c>
      <c r="I116" s="2">
        <v>1</v>
      </c>
      <c r="J116" s="2" t="b">
        <v>0</v>
      </c>
      <c r="K116" s="2">
        <v>52</v>
      </c>
      <c r="L116" s="2">
        <v>8</v>
      </c>
      <c r="M116" s="2" t="s">
        <v>92</v>
      </c>
      <c r="N116" s="2" t="s">
        <v>56</v>
      </c>
      <c r="O116" s="2" t="s">
        <v>78</v>
      </c>
      <c r="P116" s="2">
        <v>17</v>
      </c>
      <c r="Q116" s="2">
        <v>3.2</v>
      </c>
      <c r="R116" s="2" t="b">
        <v>1</v>
      </c>
      <c r="S116" s="2" t="s">
        <v>30</v>
      </c>
      <c r="T116" s="2">
        <v>3161</v>
      </c>
      <c r="U116" s="2"/>
      <c r="V116" s="2" t="s">
        <v>58</v>
      </c>
      <c r="W116" s="2" t="s">
        <v>69</v>
      </c>
      <c r="X116" s="5" t="s">
        <v>60</v>
      </c>
    </row>
    <row r="117" spans="1:24" x14ac:dyDescent="0.25">
      <c r="A117" s="4">
        <v>6650</v>
      </c>
      <c r="B117" s="2" t="s">
        <v>247</v>
      </c>
      <c r="C117" s="3">
        <v>45354</v>
      </c>
      <c r="D117" s="2" t="s">
        <v>214</v>
      </c>
      <c r="E117" s="2">
        <v>11.99</v>
      </c>
      <c r="F117" s="2">
        <v>464</v>
      </c>
      <c r="G117" s="2" t="s">
        <v>36</v>
      </c>
      <c r="H117" s="2">
        <v>2</v>
      </c>
      <c r="I117" s="2">
        <v>3</v>
      </c>
      <c r="J117" s="2" t="b">
        <v>1</v>
      </c>
      <c r="K117" s="2">
        <v>909</v>
      </c>
      <c r="L117" s="2">
        <v>165</v>
      </c>
      <c r="M117" s="2" t="s">
        <v>74</v>
      </c>
      <c r="N117" s="2" t="s">
        <v>75</v>
      </c>
      <c r="O117" s="2" t="s">
        <v>57</v>
      </c>
      <c r="P117" s="2">
        <v>28</v>
      </c>
      <c r="Q117" s="2">
        <v>3.6</v>
      </c>
      <c r="R117" s="2" t="b">
        <v>1</v>
      </c>
      <c r="S117" s="2" t="s">
        <v>30</v>
      </c>
      <c r="T117" s="2">
        <v>3607</v>
      </c>
      <c r="U117" s="2"/>
      <c r="V117" s="2" t="s">
        <v>38</v>
      </c>
      <c r="W117" s="2" t="s">
        <v>59</v>
      </c>
      <c r="X117" s="5" t="s">
        <v>40</v>
      </c>
    </row>
    <row r="118" spans="1:24" x14ac:dyDescent="0.25">
      <c r="A118" s="4">
        <v>2581</v>
      </c>
      <c r="B118" s="2" t="s">
        <v>248</v>
      </c>
      <c r="C118" s="2" t="s">
        <v>180</v>
      </c>
      <c r="D118" s="3">
        <v>45334</v>
      </c>
      <c r="E118" s="2">
        <v>15.99</v>
      </c>
      <c r="F118" s="2">
        <v>495</v>
      </c>
      <c r="G118" s="2" t="s">
        <v>51</v>
      </c>
      <c r="H118" s="2">
        <v>1</v>
      </c>
      <c r="I118" s="2">
        <v>3</v>
      </c>
      <c r="J118" s="2" t="b">
        <v>0</v>
      </c>
      <c r="K118" s="2">
        <v>704</v>
      </c>
      <c r="L118" s="2">
        <v>53</v>
      </c>
      <c r="M118" s="2" t="s">
        <v>49</v>
      </c>
      <c r="N118" s="2" t="s">
        <v>56</v>
      </c>
      <c r="O118" s="2" t="s">
        <v>64</v>
      </c>
      <c r="P118" s="2">
        <v>94</v>
      </c>
      <c r="Q118" s="2">
        <v>3.4</v>
      </c>
      <c r="R118" s="2" t="b">
        <v>0</v>
      </c>
      <c r="S118" s="2" t="s">
        <v>30</v>
      </c>
      <c r="T118" s="2">
        <v>944</v>
      </c>
      <c r="U118" s="2"/>
      <c r="V118" s="2" t="s">
        <v>76</v>
      </c>
      <c r="W118" s="2" t="s">
        <v>79</v>
      </c>
      <c r="X118" s="5" t="s">
        <v>40</v>
      </c>
    </row>
    <row r="119" spans="1:24" x14ac:dyDescent="0.25">
      <c r="A119" s="4">
        <v>6860</v>
      </c>
      <c r="B119" s="2" t="s">
        <v>249</v>
      </c>
      <c r="C119" s="3">
        <v>45598</v>
      </c>
      <c r="D119" s="2" t="s">
        <v>129</v>
      </c>
      <c r="E119" s="2">
        <v>7.99</v>
      </c>
      <c r="F119" s="2">
        <v>286</v>
      </c>
      <c r="G119" s="2" t="s">
        <v>36</v>
      </c>
      <c r="H119" s="2">
        <v>5</v>
      </c>
      <c r="I119" s="2">
        <v>4</v>
      </c>
      <c r="J119" s="2" t="b">
        <v>0</v>
      </c>
      <c r="K119" s="2">
        <v>751</v>
      </c>
      <c r="L119" s="2">
        <v>103</v>
      </c>
      <c r="M119" s="2" t="s">
        <v>49</v>
      </c>
      <c r="N119" s="2" t="s">
        <v>75</v>
      </c>
      <c r="O119" s="2" t="s">
        <v>78</v>
      </c>
      <c r="P119" s="2">
        <v>33</v>
      </c>
      <c r="Q119" s="2">
        <v>3.6</v>
      </c>
      <c r="R119" s="2" t="b">
        <v>0</v>
      </c>
      <c r="S119" s="2" t="s">
        <v>30</v>
      </c>
      <c r="T119" s="2">
        <v>2757</v>
      </c>
      <c r="U119" s="2"/>
      <c r="V119" s="2" t="s">
        <v>58</v>
      </c>
      <c r="W119" s="2" t="s">
        <v>79</v>
      </c>
      <c r="X119" s="5" t="s">
        <v>33</v>
      </c>
    </row>
    <row r="120" spans="1:24" x14ac:dyDescent="0.25">
      <c r="A120" s="4">
        <v>4584</v>
      </c>
      <c r="B120" s="2" t="s">
        <v>138</v>
      </c>
      <c r="C120" s="2" t="s">
        <v>250</v>
      </c>
      <c r="D120" s="2" t="s">
        <v>42</v>
      </c>
      <c r="E120" s="2">
        <v>7.99</v>
      </c>
      <c r="F120" s="2">
        <v>446</v>
      </c>
      <c r="G120" s="2" t="s">
        <v>36</v>
      </c>
      <c r="H120" s="2">
        <v>3</v>
      </c>
      <c r="I120" s="2">
        <v>6</v>
      </c>
      <c r="J120" s="2" t="b">
        <v>0</v>
      </c>
      <c r="K120" s="2">
        <v>185</v>
      </c>
      <c r="L120" s="2">
        <v>134</v>
      </c>
      <c r="M120" s="2" t="s">
        <v>27</v>
      </c>
      <c r="N120" s="2" t="s">
        <v>56</v>
      </c>
      <c r="O120" s="2" t="s">
        <v>57</v>
      </c>
      <c r="P120" s="2">
        <v>18</v>
      </c>
      <c r="Q120" s="2">
        <v>3.3</v>
      </c>
      <c r="R120" s="2" t="b">
        <v>0</v>
      </c>
      <c r="S120" s="2" t="s">
        <v>30</v>
      </c>
      <c r="T120" s="2">
        <v>727</v>
      </c>
      <c r="U120" s="2"/>
      <c r="V120" s="2" t="s">
        <v>31</v>
      </c>
      <c r="W120" s="2" t="s">
        <v>69</v>
      </c>
      <c r="X120" s="5" t="s">
        <v>60</v>
      </c>
    </row>
    <row r="121" spans="1:24" x14ac:dyDescent="0.25">
      <c r="A121" s="4">
        <v>3354</v>
      </c>
      <c r="B121" s="2" t="s">
        <v>148</v>
      </c>
      <c r="C121" s="3">
        <v>44936</v>
      </c>
      <c r="D121" s="2" t="s">
        <v>82</v>
      </c>
      <c r="E121" s="2">
        <v>11.99</v>
      </c>
      <c r="F121" s="2">
        <v>342</v>
      </c>
      <c r="G121" s="2" t="s">
        <v>73</v>
      </c>
      <c r="H121" s="2">
        <v>2</v>
      </c>
      <c r="I121" s="2">
        <v>2</v>
      </c>
      <c r="J121" s="2" t="b">
        <v>0</v>
      </c>
      <c r="K121" s="2">
        <v>503</v>
      </c>
      <c r="L121" s="2">
        <v>6</v>
      </c>
      <c r="M121" s="2" t="s">
        <v>92</v>
      </c>
      <c r="N121" s="2" t="s">
        <v>28</v>
      </c>
      <c r="O121" s="2" t="s">
        <v>78</v>
      </c>
      <c r="P121" s="2">
        <v>23</v>
      </c>
      <c r="Q121" s="2">
        <v>3.2</v>
      </c>
      <c r="R121" s="2" t="b">
        <v>1</v>
      </c>
      <c r="S121" s="2" t="s">
        <v>30</v>
      </c>
      <c r="T121" s="2">
        <v>3496</v>
      </c>
      <c r="U121" s="2"/>
      <c r="V121" s="2" t="s">
        <v>65</v>
      </c>
      <c r="W121" s="2" t="s">
        <v>69</v>
      </c>
      <c r="X121" s="5" t="s">
        <v>93</v>
      </c>
    </row>
    <row r="122" spans="1:24" x14ac:dyDescent="0.25">
      <c r="A122" s="4">
        <v>4668</v>
      </c>
      <c r="B122" s="2" t="s">
        <v>251</v>
      </c>
      <c r="C122" s="2" t="s">
        <v>72</v>
      </c>
      <c r="D122" s="3">
        <v>45547</v>
      </c>
      <c r="E122" s="2">
        <v>11.99</v>
      </c>
      <c r="F122" s="2">
        <v>396</v>
      </c>
      <c r="G122" s="2" t="s">
        <v>48</v>
      </c>
      <c r="H122" s="2">
        <v>5</v>
      </c>
      <c r="I122" s="2">
        <v>5</v>
      </c>
      <c r="J122" s="2" t="b">
        <v>1</v>
      </c>
      <c r="K122" s="2">
        <v>549</v>
      </c>
      <c r="L122" s="2">
        <v>35</v>
      </c>
      <c r="M122" s="2" t="s">
        <v>43</v>
      </c>
      <c r="N122" s="2" t="s">
        <v>28</v>
      </c>
      <c r="O122" s="2" t="s">
        <v>37</v>
      </c>
      <c r="P122" s="2">
        <v>66</v>
      </c>
      <c r="Q122" s="2">
        <v>3.6</v>
      </c>
      <c r="R122" s="2" t="b">
        <v>1</v>
      </c>
      <c r="S122" s="2" t="s">
        <v>30</v>
      </c>
      <c r="T122" s="2">
        <v>4293</v>
      </c>
      <c r="U122" s="2"/>
      <c r="V122" s="2" t="s">
        <v>65</v>
      </c>
      <c r="W122" s="2" t="s">
        <v>79</v>
      </c>
      <c r="X122" s="5" t="s">
        <v>60</v>
      </c>
    </row>
    <row r="123" spans="1:24" x14ac:dyDescent="0.25">
      <c r="A123" s="4">
        <v>6684</v>
      </c>
      <c r="B123" s="2" t="s">
        <v>252</v>
      </c>
      <c r="C123" s="2" t="s">
        <v>144</v>
      </c>
      <c r="D123" s="3">
        <v>45608</v>
      </c>
      <c r="E123" s="2">
        <v>11.99</v>
      </c>
      <c r="F123" s="2">
        <v>491</v>
      </c>
      <c r="G123" s="2" t="s">
        <v>100</v>
      </c>
      <c r="H123" s="2">
        <v>1</v>
      </c>
      <c r="I123" s="2">
        <v>6</v>
      </c>
      <c r="J123" s="2" t="b">
        <v>1</v>
      </c>
      <c r="K123" s="2">
        <v>434</v>
      </c>
      <c r="L123" s="2">
        <v>182</v>
      </c>
      <c r="M123" s="2" t="s">
        <v>74</v>
      </c>
      <c r="N123" s="2" t="s">
        <v>75</v>
      </c>
      <c r="O123" s="2" t="s">
        <v>57</v>
      </c>
      <c r="P123" s="2">
        <v>24</v>
      </c>
      <c r="Q123" s="2">
        <v>4.0999999999999996</v>
      </c>
      <c r="R123" s="2" t="b">
        <v>0</v>
      </c>
      <c r="S123" s="2" t="s">
        <v>30</v>
      </c>
      <c r="T123" s="2">
        <v>1357</v>
      </c>
      <c r="U123" s="2"/>
      <c r="V123" s="2" t="s">
        <v>76</v>
      </c>
      <c r="W123" s="2" t="s">
        <v>69</v>
      </c>
      <c r="X123" s="5" t="s">
        <v>33</v>
      </c>
    </row>
    <row r="124" spans="1:24" x14ac:dyDescent="0.25">
      <c r="A124" s="4">
        <v>8058</v>
      </c>
      <c r="B124" s="2" t="s">
        <v>253</v>
      </c>
      <c r="C124" s="3">
        <v>44961</v>
      </c>
      <c r="D124" s="2" t="s">
        <v>42</v>
      </c>
      <c r="E124" s="2">
        <v>15.99</v>
      </c>
      <c r="F124" s="2">
        <v>239</v>
      </c>
      <c r="G124" s="2" t="s">
        <v>48</v>
      </c>
      <c r="H124" s="2">
        <v>4</v>
      </c>
      <c r="I124" s="2">
        <v>6</v>
      </c>
      <c r="J124" s="2" t="b">
        <v>0</v>
      </c>
      <c r="K124" s="2">
        <v>832</v>
      </c>
      <c r="L124" s="2">
        <v>134</v>
      </c>
      <c r="M124" s="2" t="s">
        <v>68</v>
      </c>
      <c r="N124" s="2" t="s">
        <v>75</v>
      </c>
      <c r="O124" s="2" t="s">
        <v>57</v>
      </c>
      <c r="P124" s="2">
        <v>99</v>
      </c>
      <c r="Q124" s="2">
        <v>4.5999999999999996</v>
      </c>
      <c r="R124" s="2" t="b">
        <v>1</v>
      </c>
      <c r="S124" s="2" t="s">
        <v>30</v>
      </c>
      <c r="T124" s="2">
        <v>3596</v>
      </c>
      <c r="U124" s="2"/>
      <c r="V124" s="2" t="s">
        <v>38</v>
      </c>
      <c r="W124" s="2" t="s">
        <v>59</v>
      </c>
      <c r="X124" s="5" t="s">
        <v>60</v>
      </c>
    </row>
    <row r="125" spans="1:24" x14ac:dyDescent="0.25">
      <c r="A125" s="4">
        <v>3035</v>
      </c>
      <c r="B125" s="2" t="s">
        <v>157</v>
      </c>
      <c r="C125" s="2" t="s">
        <v>149</v>
      </c>
      <c r="D125" s="2" t="s">
        <v>156</v>
      </c>
      <c r="E125" s="2">
        <v>15.99</v>
      </c>
      <c r="F125" s="2">
        <v>106</v>
      </c>
      <c r="G125" s="2" t="s">
        <v>100</v>
      </c>
      <c r="H125" s="2">
        <v>3</v>
      </c>
      <c r="I125" s="2">
        <v>3</v>
      </c>
      <c r="J125" s="2" t="b">
        <v>1</v>
      </c>
      <c r="K125" s="2">
        <v>377</v>
      </c>
      <c r="L125" s="2">
        <v>31</v>
      </c>
      <c r="M125" s="2" t="s">
        <v>74</v>
      </c>
      <c r="N125" s="2" t="s">
        <v>56</v>
      </c>
      <c r="O125" s="2" t="s">
        <v>64</v>
      </c>
      <c r="P125" s="2">
        <v>85</v>
      </c>
      <c r="Q125" s="2">
        <v>3.5</v>
      </c>
      <c r="R125" s="2" t="b">
        <v>1</v>
      </c>
      <c r="S125" s="2" t="s">
        <v>30</v>
      </c>
      <c r="T125" s="2">
        <v>613</v>
      </c>
      <c r="U125" s="2"/>
      <c r="V125" s="2" t="s">
        <v>38</v>
      </c>
      <c r="W125" s="2" t="s">
        <v>79</v>
      </c>
      <c r="X125" s="5" t="s">
        <v>33</v>
      </c>
    </row>
    <row r="126" spans="1:24" x14ac:dyDescent="0.25">
      <c r="A126" s="4">
        <v>2146</v>
      </c>
      <c r="B126" s="2" t="s">
        <v>254</v>
      </c>
      <c r="C126" s="3">
        <v>45603</v>
      </c>
      <c r="D126" s="2" t="s">
        <v>82</v>
      </c>
      <c r="E126" s="2">
        <v>11.99</v>
      </c>
      <c r="F126" s="2">
        <v>388</v>
      </c>
      <c r="G126" s="2" t="s">
        <v>63</v>
      </c>
      <c r="H126" s="2">
        <v>5</v>
      </c>
      <c r="I126" s="2">
        <v>4</v>
      </c>
      <c r="J126" s="2" t="b">
        <v>1</v>
      </c>
      <c r="K126" s="2">
        <v>380</v>
      </c>
      <c r="L126" s="2">
        <v>125</v>
      </c>
      <c r="M126" s="2" t="s">
        <v>68</v>
      </c>
      <c r="N126" s="2" t="s">
        <v>28</v>
      </c>
      <c r="O126" s="2" t="s">
        <v>37</v>
      </c>
      <c r="P126" s="2">
        <v>14</v>
      </c>
      <c r="Q126" s="2">
        <v>3.2</v>
      </c>
      <c r="R126" s="2" t="b">
        <v>0</v>
      </c>
      <c r="S126" s="2" t="s">
        <v>30</v>
      </c>
      <c r="T126" s="2">
        <v>2381</v>
      </c>
      <c r="U126" s="2"/>
      <c r="V126" s="2" t="s">
        <v>76</v>
      </c>
      <c r="W126" s="2" t="s">
        <v>39</v>
      </c>
      <c r="X126" s="5" t="s">
        <v>93</v>
      </c>
    </row>
    <row r="127" spans="1:24" x14ac:dyDescent="0.25">
      <c r="A127" s="4">
        <v>5761</v>
      </c>
      <c r="B127" s="2" t="s">
        <v>255</v>
      </c>
      <c r="C127" s="2" t="s">
        <v>256</v>
      </c>
      <c r="D127" s="3">
        <v>45516</v>
      </c>
      <c r="E127" s="2">
        <v>15.99</v>
      </c>
      <c r="F127" s="2">
        <v>452</v>
      </c>
      <c r="G127" s="2" t="s">
        <v>36</v>
      </c>
      <c r="H127" s="2">
        <v>2</v>
      </c>
      <c r="I127" s="2">
        <v>5</v>
      </c>
      <c r="J127" s="2" t="b">
        <v>0</v>
      </c>
      <c r="K127" s="2">
        <v>315</v>
      </c>
      <c r="L127" s="2">
        <v>118</v>
      </c>
      <c r="M127" s="2" t="s">
        <v>55</v>
      </c>
      <c r="N127" s="2" t="s">
        <v>75</v>
      </c>
      <c r="O127" s="2" t="s">
        <v>57</v>
      </c>
      <c r="P127" s="2">
        <v>28</v>
      </c>
      <c r="Q127" s="2">
        <v>3</v>
      </c>
      <c r="R127" s="2" t="b">
        <v>1</v>
      </c>
      <c r="S127" s="2" t="s">
        <v>30</v>
      </c>
      <c r="T127" s="2">
        <v>2159</v>
      </c>
      <c r="U127" s="2"/>
      <c r="V127" s="2" t="s">
        <v>38</v>
      </c>
      <c r="W127" s="2" t="s">
        <v>69</v>
      </c>
      <c r="X127" s="5" t="s">
        <v>60</v>
      </c>
    </row>
    <row r="128" spans="1:24" x14ac:dyDescent="0.25">
      <c r="A128" s="4">
        <v>5256</v>
      </c>
      <c r="B128" s="2" t="s">
        <v>257</v>
      </c>
      <c r="C128" s="2" t="s">
        <v>258</v>
      </c>
      <c r="D128" s="3">
        <v>45334</v>
      </c>
      <c r="E128" s="2">
        <v>15.99</v>
      </c>
      <c r="F128" s="2">
        <v>368</v>
      </c>
      <c r="G128" s="2" t="s">
        <v>48</v>
      </c>
      <c r="H128" s="2">
        <v>4</v>
      </c>
      <c r="I128" s="2">
        <v>4</v>
      </c>
      <c r="J128" s="2" t="b">
        <v>1</v>
      </c>
      <c r="K128" s="2">
        <v>968</v>
      </c>
      <c r="L128" s="2">
        <v>24</v>
      </c>
      <c r="M128" s="2" t="s">
        <v>68</v>
      </c>
      <c r="N128" s="2" t="s">
        <v>44</v>
      </c>
      <c r="O128" s="2" t="s">
        <v>45</v>
      </c>
      <c r="P128" s="2">
        <v>30</v>
      </c>
      <c r="Q128" s="2">
        <v>3</v>
      </c>
      <c r="R128" s="2" t="b">
        <v>1</v>
      </c>
      <c r="S128" s="2" t="s">
        <v>30</v>
      </c>
      <c r="T128" s="2">
        <v>119</v>
      </c>
      <c r="U128" s="2"/>
      <c r="V128" s="2" t="s">
        <v>76</v>
      </c>
      <c r="W128" s="2" t="s">
        <v>79</v>
      </c>
      <c r="X128" s="5" t="s">
        <v>33</v>
      </c>
    </row>
    <row r="129" spans="1:24" x14ac:dyDescent="0.25">
      <c r="A129" s="4">
        <v>5995</v>
      </c>
      <c r="B129" s="2" t="s">
        <v>238</v>
      </c>
      <c r="C129" s="2" t="s">
        <v>71</v>
      </c>
      <c r="D129" s="2" t="s">
        <v>99</v>
      </c>
      <c r="E129" s="2">
        <v>15.99</v>
      </c>
      <c r="F129" s="2">
        <v>325</v>
      </c>
      <c r="G129" s="2" t="s">
        <v>26</v>
      </c>
      <c r="H129" s="2">
        <v>2</v>
      </c>
      <c r="I129" s="2">
        <v>5</v>
      </c>
      <c r="J129" s="2" t="b">
        <v>1</v>
      </c>
      <c r="K129" s="2">
        <v>757</v>
      </c>
      <c r="L129" s="2">
        <v>35</v>
      </c>
      <c r="M129" s="2" t="s">
        <v>49</v>
      </c>
      <c r="N129" s="2" t="s">
        <v>56</v>
      </c>
      <c r="O129" s="2" t="s">
        <v>45</v>
      </c>
      <c r="P129" s="2">
        <v>81</v>
      </c>
      <c r="Q129" s="2">
        <v>4.5999999999999996</v>
      </c>
      <c r="R129" s="2" t="b">
        <v>0</v>
      </c>
      <c r="S129" s="2" t="s">
        <v>30</v>
      </c>
      <c r="T129" s="2">
        <v>2798</v>
      </c>
      <c r="U129" s="2"/>
      <c r="V129" s="2" t="s">
        <v>31</v>
      </c>
      <c r="W129" s="2" t="s">
        <v>39</v>
      </c>
      <c r="X129" s="5" t="s">
        <v>33</v>
      </c>
    </row>
    <row r="130" spans="1:24" x14ac:dyDescent="0.25">
      <c r="A130" s="4">
        <v>4155</v>
      </c>
      <c r="B130" s="2" t="s">
        <v>259</v>
      </c>
      <c r="C130" s="3">
        <v>45110</v>
      </c>
      <c r="D130" s="3">
        <v>45455</v>
      </c>
      <c r="E130" s="2">
        <v>11.99</v>
      </c>
      <c r="F130" s="2">
        <v>42</v>
      </c>
      <c r="G130" s="2" t="s">
        <v>48</v>
      </c>
      <c r="H130" s="2">
        <v>4</v>
      </c>
      <c r="I130" s="2">
        <v>2</v>
      </c>
      <c r="J130" s="2" t="b">
        <v>0</v>
      </c>
      <c r="K130" s="2">
        <v>560</v>
      </c>
      <c r="L130" s="2">
        <v>98</v>
      </c>
      <c r="M130" s="2" t="s">
        <v>92</v>
      </c>
      <c r="N130" s="2" t="s">
        <v>44</v>
      </c>
      <c r="O130" s="2" t="s">
        <v>45</v>
      </c>
      <c r="P130" s="2">
        <v>90</v>
      </c>
      <c r="Q130" s="2">
        <v>3.8</v>
      </c>
      <c r="R130" s="2" t="b">
        <v>0</v>
      </c>
      <c r="S130" s="2" t="s">
        <v>30</v>
      </c>
      <c r="T130" s="2">
        <v>496</v>
      </c>
      <c r="U130" s="2"/>
      <c r="V130" s="2" t="s">
        <v>65</v>
      </c>
      <c r="W130" s="2" t="s">
        <v>59</v>
      </c>
      <c r="X130" s="5" t="s">
        <v>93</v>
      </c>
    </row>
    <row r="131" spans="1:24" x14ac:dyDescent="0.25">
      <c r="A131" s="4">
        <v>1851</v>
      </c>
      <c r="B131" s="2" t="s">
        <v>88</v>
      </c>
      <c r="C131" s="3">
        <v>44995</v>
      </c>
      <c r="D131" s="3">
        <v>45608</v>
      </c>
      <c r="E131" s="2">
        <v>11.99</v>
      </c>
      <c r="F131" s="2">
        <v>344</v>
      </c>
      <c r="G131" s="2" t="s">
        <v>63</v>
      </c>
      <c r="H131" s="2">
        <v>3</v>
      </c>
      <c r="I131" s="2">
        <v>1</v>
      </c>
      <c r="J131" s="2" t="b">
        <v>0</v>
      </c>
      <c r="K131" s="2">
        <v>456</v>
      </c>
      <c r="L131" s="2">
        <v>196</v>
      </c>
      <c r="M131" s="2" t="s">
        <v>92</v>
      </c>
      <c r="N131" s="2" t="s">
        <v>56</v>
      </c>
      <c r="O131" s="2" t="s">
        <v>45</v>
      </c>
      <c r="P131" s="2">
        <v>83</v>
      </c>
      <c r="Q131" s="2">
        <v>5</v>
      </c>
      <c r="R131" s="2" t="b">
        <v>0</v>
      </c>
      <c r="S131" s="2" t="s">
        <v>30</v>
      </c>
      <c r="T131" s="2">
        <v>3599</v>
      </c>
      <c r="U131" s="2"/>
      <c r="V131" s="2" t="s">
        <v>38</v>
      </c>
      <c r="W131" s="2" t="s">
        <v>69</v>
      </c>
      <c r="X131" s="5" t="s">
        <v>40</v>
      </c>
    </row>
    <row r="132" spans="1:24" x14ac:dyDescent="0.25">
      <c r="A132" s="4">
        <v>8068</v>
      </c>
      <c r="B132" s="2" t="s">
        <v>260</v>
      </c>
      <c r="C132" s="2" t="s">
        <v>42</v>
      </c>
      <c r="D132" s="2" t="s">
        <v>109</v>
      </c>
      <c r="E132" s="2">
        <v>15.99</v>
      </c>
      <c r="F132" s="2">
        <v>77</v>
      </c>
      <c r="G132" s="2" t="s">
        <v>36</v>
      </c>
      <c r="H132" s="2">
        <v>5</v>
      </c>
      <c r="I132" s="2">
        <v>3</v>
      </c>
      <c r="J132" s="2" t="b">
        <v>0</v>
      </c>
      <c r="K132" s="2">
        <v>780</v>
      </c>
      <c r="L132" s="2">
        <v>138</v>
      </c>
      <c r="M132" s="2" t="s">
        <v>55</v>
      </c>
      <c r="N132" s="2" t="s">
        <v>75</v>
      </c>
      <c r="O132" s="2" t="s">
        <v>78</v>
      </c>
      <c r="P132" s="2">
        <v>66</v>
      </c>
      <c r="Q132" s="2">
        <v>3.4</v>
      </c>
      <c r="R132" s="2" t="b">
        <v>0</v>
      </c>
      <c r="S132" s="2" t="s">
        <v>30</v>
      </c>
      <c r="T132" s="2">
        <v>1752</v>
      </c>
      <c r="U132" s="2"/>
      <c r="V132" s="2" t="s">
        <v>76</v>
      </c>
      <c r="W132" s="2" t="s">
        <v>59</v>
      </c>
      <c r="X132" s="5" t="s">
        <v>93</v>
      </c>
    </row>
    <row r="133" spans="1:24" x14ac:dyDescent="0.25">
      <c r="A133" s="4">
        <v>8425</v>
      </c>
      <c r="B133" s="2" t="s">
        <v>34</v>
      </c>
      <c r="C133" s="2" t="s">
        <v>261</v>
      </c>
      <c r="D133" s="2" t="s">
        <v>105</v>
      </c>
      <c r="E133" s="2">
        <v>7.99</v>
      </c>
      <c r="F133" s="2">
        <v>237</v>
      </c>
      <c r="G133" s="2" t="s">
        <v>73</v>
      </c>
      <c r="H133" s="2">
        <v>5</v>
      </c>
      <c r="I133" s="2">
        <v>3</v>
      </c>
      <c r="J133" s="2" t="b">
        <v>1</v>
      </c>
      <c r="K133" s="2">
        <v>168</v>
      </c>
      <c r="L133" s="2">
        <v>18</v>
      </c>
      <c r="M133" s="2" t="s">
        <v>68</v>
      </c>
      <c r="N133" s="2" t="s">
        <v>75</v>
      </c>
      <c r="O133" s="2" t="s">
        <v>45</v>
      </c>
      <c r="P133" s="2">
        <v>32</v>
      </c>
      <c r="Q133" s="2">
        <v>3.5</v>
      </c>
      <c r="R133" s="2" t="b">
        <v>1</v>
      </c>
      <c r="S133" s="2" t="s">
        <v>30</v>
      </c>
      <c r="T133" s="2">
        <v>3633</v>
      </c>
      <c r="U133" s="2"/>
      <c r="V133" s="2" t="s">
        <v>65</v>
      </c>
      <c r="W133" s="2" t="s">
        <v>39</v>
      </c>
      <c r="X133" s="5" t="s">
        <v>40</v>
      </c>
    </row>
    <row r="134" spans="1:24" x14ac:dyDescent="0.25">
      <c r="A134" s="4">
        <v>4706</v>
      </c>
      <c r="B134" s="2" t="s">
        <v>170</v>
      </c>
      <c r="C134" s="3">
        <v>45140</v>
      </c>
      <c r="D134" s="3">
        <v>45455</v>
      </c>
      <c r="E134" s="2">
        <v>11.99</v>
      </c>
      <c r="F134" s="2">
        <v>480</v>
      </c>
      <c r="G134" s="2" t="s">
        <v>48</v>
      </c>
      <c r="H134" s="2">
        <v>1</v>
      </c>
      <c r="I134" s="2">
        <v>2</v>
      </c>
      <c r="J134" s="2" t="b">
        <v>1</v>
      </c>
      <c r="K134" s="2">
        <v>350</v>
      </c>
      <c r="L134" s="2">
        <v>122</v>
      </c>
      <c r="M134" s="2" t="s">
        <v>92</v>
      </c>
      <c r="N134" s="2" t="s">
        <v>28</v>
      </c>
      <c r="O134" s="2" t="s">
        <v>57</v>
      </c>
      <c r="P134" s="2">
        <v>59</v>
      </c>
      <c r="Q134" s="2">
        <v>4.5999999999999996</v>
      </c>
      <c r="R134" s="2" t="b">
        <v>0</v>
      </c>
      <c r="S134" s="2" t="s">
        <v>30</v>
      </c>
      <c r="T134" s="2">
        <v>3568</v>
      </c>
      <c r="U134" s="2"/>
      <c r="V134" s="2" t="s">
        <v>38</v>
      </c>
      <c r="W134" s="2" t="s">
        <v>32</v>
      </c>
      <c r="X134" s="5" t="s">
        <v>33</v>
      </c>
    </row>
    <row r="135" spans="1:24" x14ac:dyDescent="0.25">
      <c r="A135" s="4">
        <v>7544</v>
      </c>
      <c r="B135" s="2" t="s">
        <v>262</v>
      </c>
      <c r="C135" s="3">
        <v>44935</v>
      </c>
      <c r="D135" s="2" t="s">
        <v>87</v>
      </c>
      <c r="E135" s="2">
        <v>15.99</v>
      </c>
      <c r="F135" s="2">
        <v>152</v>
      </c>
      <c r="G135" s="2" t="s">
        <v>63</v>
      </c>
      <c r="H135" s="2">
        <v>1</v>
      </c>
      <c r="I135" s="2">
        <v>3</v>
      </c>
      <c r="J135" s="2" t="b">
        <v>0</v>
      </c>
      <c r="K135" s="2">
        <v>341</v>
      </c>
      <c r="L135" s="2">
        <v>193</v>
      </c>
      <c r="M135" s="2" t="s">
        <v>49</v>
      </c>
      <c r="N135" s="2" t="s">
        <v>56</v>
      </c>
      <c r="O135" s="2" t="s">
        <v>45</v>
      </c>
      <c r="P135" s="2">
        <v>95</v>
      </c>
      <c r="Q135" s="2">
        <v>3.7</v>
      </c>
      <c r="R135" s="2" t="b">
        <v>0</v>
      </c>
      <c r="S135" s="2" t="s">
        <v>30</v>
      </c>
      <c r="T135" s="2">
        <v>4361</v>
      </c>
      <c r="U135" s="2"/>
      <c r="V135" s="2" t="s">
        <v>31</v>
      </c>
      <c r="W135" s="2" t="s">
        <v>69</v>
      </c>
      <c r="X135" s="5" t="s">
        <v>93</v>
      </c>
    </row>
    <row r="136" spans="1:24" x14ac:dyDescent="0.25">
      <c r="A136" s="4">
        <v>4029</v>
      </c>
      <c r="B136" s="2" t="s">
        <v>263</v>
      </c>
      <c r="C136" s="2" t="s">
        <v>264</v>
      </c>
      <c r="D136" s="2" t="s">
        <v>156</v>
      </c>
      <c r="E136" s="2">
        <v>11.99</v>
      </c>
      <c r="F136" s="2">
        <v>308</v>
      </c>
      <c r="G136" s="2" t="s">
        <v>36</v>
      </c>
      <c r="H136" s="2">
        <v>2</v>
      </c>
      <c r="I136" s="2">
        <v>3</v>
      </c>
      <c r="J136" s="2" t="b">
        <v>0</v>
      </c>
      <c r="K136" s="2">
        <v>392</v>
      </c>
      <c r="L136" s="2">
        <v>151</v>
      </c>
      <c r="M136" s="2" t="s">
        <v>43</v>
      </c>
      <c r="N136" s="2" t="s">
        <v>44</v>
      </c>
      <c r="O136" s="2" t="s">
        <v>37</v>
      </c>
      <c r="P136" s="2">
        <v>27</v>
      </c>
      <c r="Q136" s="2">
        <v>4.2</v>
      </c>
      <c r="R136" s="2" t="b">
        <v>1</v>
      </c>
      <c r="S136" s="2" t="s">
        <v>30</v>
      </c>
      <c r="T136" s="2">
        <v>1176</v>
      </c>
      <c r="U136" s="2"/>
      <c r="V136" s="2" t="s">
        <v>31</v>
      </c>
      <c r="W136" s="2" t="s">
        <v>59</v>
      </c>
      <c r="X136" s="5" t="s">
        <v>40</v>
      </c>
    </row>
    <row r="137" spans="1:24" x14ac:dyDescent="0.25">
      <c r="A137" s="4">
        <v>6117</v>
      </c>
      <c r="B137" s="2" t="s">
        <v>147</v>
      </c>
      <c r="C137" s="2" t="s">
        <v>265</v>
      </c>
      <c r="D137" s="2" t="s">
        <v>99</v>
      </c>
      <c r="E137" s="2">
        <v>7.99</v>
      </c>
      <c r="F137" s="2">
        <v>14</v>
      </c>
      <c r="G137" s="2" t="s">
        <v>36</v>
      </c>
      <c r="H137" s="2">
        <v>5</v>
      </c>
      <c r="I137" s="2">
        <v>5</v>
      </c>
      <c r="J137" s="2" t="b">
        <v>1</v>
      </c>
      <c r="K137" s="2">
        <v>95</v>
      </c>
      <c r="L137" s="2">
        <v>158</v>
      </c>
      <c r="M137" s="2" t="s">
        <v>68</v>
      </c>
      <c r="N137" s="2" t="s">
        <v>56</v>
      </c>
      <c r="O137" s="2" t="s">
        <v>29</v>
      </c>
      <c r="P137" s="2">
        <v>49</v>
      </c>
      <c r="Q137" s="2">
        <v>3.9</v>
      </c>
      <c r="R137" s="2" t="b">
        <v>0</v>
      </c>
      <c r="S137" s="2" t="s">
        <v>30</v>
      </c>
      <c r="T137" s="2">
        <v>1849</v>
      </c>
      <c r="U137" s="2"/>
      <c r="V137" s="2" t="s">
        <v>76</v>
      </c>
      <c r="W137" s="2" t="s">
        <v>59</v>
      </c>
      <c r="X137" s="5" t="s">
        <v>40</v>
      </c>
    </row>
    <row r="138" spans="1:24" x14ac:dyDescent="0.25">
      <c r="A138" s="4">
        <v>1408</v>
      </c>
      <c r="B138" s="2" t="s">
        <v>266</v>
      </c>
      <c r="C138" s="2" t="s">
        <v>267</v>
      </c>
      <c r="D138" s="2" t="s">
        <v>84</v>
      </c>
      <c r="E138" s="2">
        <v>11.99</v>
      </c>
      <c r="F138" s="2">
        <v>233</v>
      </c>
      <c r="G138" s="2" t="s">
        <v>36</v>
      </c>
      <c r="H138" s="2">
        <v>5</v>
      </c>
      <c r="I138" s="2">
        <v>6</v>
      </c>
      <c r="J138" s="2" t="b">
        <v>1</v>
      </c>
      <c r="K138" s="2">
        <v>186</v>
      </c>
      <c r="L138" s="2">
        <v>129</v>
      </c>
      <c r="M138" s="2" t="s">
        <v>55</v>
      </c>
      <c r="N138" s="2" t="s">
        <v>44</v>
      </c>
      <c r="O138" s="2" t="s">
        <v>29</v>
      </c>
      <c r="P138" s="2">
        <v>38</v>
      </c>
      <c r="Q138" s="2">
        <v>4</v>
      </c>
      <c r="R138" s="2" t="b">
        <v>1</v>
      </c>
      <c r="S138" s="2" t="s">
        <v>30</v>
      </c>
      <c r="T138" s="2">
        <v>3953</v>
      </c>
      <c r="U138" s="2"/>
      <c r="V138" s="2" t="s">
        <v>65</v>
      </c>
      <c r="W138" s="2" t="s">
        <v>32</v>
      </c>
      <c r="X138" s="5" t="s">
        <v>40</v>
      </c>
    </row>
    <row r="139" spans="1:24" x14ac:dyDescent="0.25">
      <c r="A139" s="4">
        <v>8396</v>
      </c>
      <c r="B139" s="2" t="s">
        <v>52</v>
      </c>
      <c r="C139" s="2" t="s">
        <v>141</v>
      </c>
      <c r="D139" s="3">
        <v>45608</v>
      </c>
      <c r="E139" s="2">
        <v>7.99</v>
      </c>
      <c r="F139" s="2">
        <v>169</v>
      </c>
      <c r="G139" s="2" t="s">
        <v>51</v>
      </c>
      <c r="H139" s="2">
        <v>1</v>
      </c>
      <c r="I139" s="2">
        <v>5</v>
      </c>
      <c r="J139" s="2" t="b">
        <v>0</v>
      </c>
      <c r="K139" s="2">
        <v>543</v>
      </c>
      <c r="L139" s="2">
        <v>111</v>
      </c>
      <c r="M139" s="2" t="s">
        <v>74</v>
      </c>
      <c r="N139" s="2" t="s">
        <v>28</v>
      </c>
      <c r="O139" s="2" t="s">
        <v>78</v>
      </c>
      <c r="P139" s="2">
        <v>28</v>
      </c>
      <c r="Q139" s="2">
        <v>3.7</v>
      </c>
      <c r="R139" s="2" t="b">
        <v>0</v>
      </c>
      <c r="S139" s="2" t="s">
        <v>30</v>
      </c>
      <c r="T139" s="2">
        <v>3277</v>
      </c>
      <c r="U139" s="2"/>
      <c r="V139" s="2" t="s">
        <v>58</v>
      </c>
      <c r="W139" s="2" t="s">
        <v>79</v>
      </c>
      <c r="X139" s="5" t="s">
        <v>40</v>
      </c>
    </row>
    <row r="140" spans="1:24" x14ac:dyDescent="0.25">
      <c r="A140" s="4">
        <v>6806</v>
      </c>
      <c r="B140" s="2" t="s">
        <v>268</v>
      </c>
      <c r="C140" s="2" t="s">
        <v>213</v>
      </c>
      <c r="D140" s="2" t="s">
        <v>109</v>
      </c>
      <c r="E140" s="2">
        <v>7.99</v>
      </c>
      <c r="F140" s="2">
        <v>358</v>
      </c>
      <c r="G140" s="2" t="s">
        <v>26</v>
      </c>
      <c r="H140" s="2">
        <v>2</v>
      </c>
      <c r="I140" s="2">
        <v>3</v>
      </c>
      <c r="J140" s="2" t="b">
        <v>1</v>
      </c>
      <c r="K140" s="2">
        <v>858</v>
      </c>
      <c r="L140" s="2">
        <v>65</v>
      </c>
      <c r="M140" s="2" t="s">
        <v>74</v>
      </c>
      <c r="N140" s="2" t="s">
        <v>44</v>
      </c>
      <c r="O140" s="2" t="s">
        <v>45</v>
      </c>
      <c r="P140" s="2">
        <v>5</v>
      </c>
      <c r="Q140" s="2">
        <v>4.5999999999999996</v>
      </c>
      <c r="R140" s="2" t="b">
        <v>1</v>
      </c>
      <c r="S140" s="2" t="s">
        <v>30</v>
      </c>
      <c r="T140" s="2">
        <v>1572</v>
      </c>
      <c r="U140" s="2"/>
      <c r="V140" s="2" t="s">
        <v>65</v>
      </c>
      <c r="W140" s="2" t="s">
        <v>69</v>
      </c>
      <c r="X140" s="5" t="s">
        <v>93</v>
      </c>
    </row>
    <row r="141" spans="1:24" x14ac:dyDescent="0.25">
      <c r="A141" s="4">
        <v>3496</v>
      </c>
      <c r="B141" s="2" t="s">
        <v>242</v>
      </c>
      <c r="C141" s="2" t="s">
        <v>269</v>
      </c>
      <c r="D141" s="3">
        <v>45608</v>
      </c>
      <c r="E141" s="2">
        <v>11.99</v>
      </c>
      <c r="F141" s="2">
        <v>404</v>
      </c>
      <c r="G141" s="2" t="s">
        <v>36</v>
      </c>
      <c r="H141" s="2">
        <v>4</v>
      </c>
      <c r="I141" s="2">
        <v>6</v>
      </c>
      <c r="J141" s="2" t="b">
        <v>0</v>
      </c>
      <c r="K141" s="2">
        <v>906</v>
      </c>
      <c r="L141" s="2">
        <v>43</v>
      </c>
      <c r="M141" s="2" t="s">
        <v>55</v>
      </c>
      <c r="N141" s="2" t="s">
        <v>28</v>
      </c>
      <c r="O141" s="2" t="s">
        <v>37</v>
      </c>
      <c r="P141" s="2">
        <v>59</v>
      </c>
      <c r="Q141" s="2">
        <v>4.9000000000000004</v>
      </c>
      <c r="R141" s="2" t="b">
        <v>1</v>
      </c>
      <c r="S141" s="2" t="s">
        <v>30</v>
      </c>
      <c r="T141" s="2">
        <v>2676</v>
      </c>
      <c r="U141" s="2"/>
      <c r="V141" s="2" t="s">
        <v>76</v>
      </c>
      <c r="W141" s="2" t="s">
        <v>39</v>
      </c>
      <c r="X141" s="5" t="s">
        <v>60</v>
      </c>
    </row>
    <row r="142" spans="1:24" x14ac:dyDescent="0.25">
      <c r="A142" s="4">
        <v>7840</v>
      </c>
      <c r="B142" s="2" t="s">
        <v>270</v>
      </c>
      <c r="C142" s="3">
        <v>45324</v>
      </c>
      <c r="D142" s="3">
        <v>45608</v>
      </c>
      <c r="E142" s="2">
        <v>15.99</v>
      </c>
      <c r="F142" s="2">
        <v>131</v>
      </c>
      <c r="G142" s="2" t="s">
        <v>73</v>
      </c>
      <c r="H142" s="2">
        <v>5</v>
      </c>
      <c r="I142" s="2">
        <v>3</v>
      </c>
      <c r="J142" s="2" t="b">
        <v>1</v>
      </c>
      <c r="K142" s="2">
        <v>808</v>
      </c>
      <c r="L142" s="2">
        <v>48</v>
      </c>
      <c r="M142" s="2" t="s">
        <v>49</v>
      </c>
      <c r="N142" s="2" t="s">
        <v>28</v>
      </c>
      <c r="O142" s="2" t="s">
        <v>29</v>
      </c>
      <c r="P142" s="2">
        <v>55</v>
      </c>
      <c r="Q142" s="2">
        <v>3.3</v>
      </c>
      <c r="R142" s="2" t="b">
        <v>1</v>
      </c>
      <c r="S142" s="2" t="s">
        <v>30</v>
      </c>
      <c r="T142" s="2">
        <v>3053</v>
      </c>
      <c r="U142" s="2"/>
      <c r="V142" s="2" t="s">
        <v>58</v>
      </c>
      <c r="W142" s="2" t="s">
        <v>79</v>
      </c>
      <c r="X142" s="5" t="s">
        <v>93</v>
      </c>
    </row>
    <row r="143" spans="1:24" x14ac:dyDescent="0.25">
      <c r="A143" s="4">
        <v>2099</v>
      </c>
      <c r="B143" s="2" t="s">
        <v>157</v>
      </c>
      <c r="C143" s="2" t="s">
        <v>192</v>
      </c>
      <c r="D143" s="2" t="s">
        <v>109</v>
      </c>
      <c r="E143" s="2">
        <v>11.99</v>
      </c>
      <c r="F143" s="2">
        <v>32</v>
      </c>
      <c r="G143" s="2" t="s">
        <v>36</v>
      </c>
      <c r="H143" s="2">
        <v>1</v>
      </c>
      <c r="I143" s="2">
        <v>6</v>
      </c>
      <c r="J143" s="2" t="b">
        <v>1</v>
      </c>
      <c r="K143" s="2">
        <v>84</v>
      </c>
      <c r="L143" s="2">
        <v>73</v>
      </c>
      <c r="M143" s="2" t="s">
        <v>74</v>
      </c>
      <c r="N143" s="2" t="s">
        <v>75</v>
      </c>
      <c r="O143" s="2" t="s">
        <v>29</v>
      </c>
      <c r="P143" s="2">
        <v>59</v>
      </c>
      <c r="Q143" s="2">
        <v>3.6</v>
      </c>
      <c r="R143" s="2" t="b">
        <v>1</v>
      </c>
      <c r="S143" s="2" t="s">
        <v>30</v>
      </c>
      <c r="T143" s="2">
        <v>2620</v>
      </c>
      <c r="U143" s="2"/>
      <c r="V143" s="2" t="s">
        <v>38</v>
      </c>
      <c r="W143" s="2" t="s">
        <v>32</v>
      </c>
      <c r="X143" s="5" t="s">
        <v>60</v>
      </c>
    </row>
    <row r="144" spans="1:24" x14ac:dyDescent="0.25">
      <c r="A144" s="4">
        <v>6518</v>
      </c>
      <c r="B144" s="2" t="s">
        <v>271</v>
      </c>
      <c r="C144" s="2" t="s">
        <v>134</v>
      </c>
      <c r="D144" s="3">
        <v>45485</v>
      </c>
      <c r="E144" s="2">
        <v>7.99</v>
      </c>
      <c r="F144" s="2">
        <v>478</v>
      </c>
      <c r="G144" s="2" t="s">
        <v>26</v>
      </c>
      <c r="H144" s="2">
        <v>5</v>
      </c>
      <c r="I144" s="2">
        <v>3</v>
      </c>
      <c r="J144" s="2" t="b">
        <v>1</v>
      </c>
      <c r="K144" s="2">
        <v>780</v>
      </c>
      <c r="L144" s="2">
        <v>78</v>
      </c>
      <c r="M144" s="2" t="s">
        <v>49</v>
      </c>
      <c r="N144" s="2" t="s">
        <v>28</v>
      </c>
      <c r="O144" s="2" t="s">
        <v>57</v>
      </c>
      <c r="P144" s="2">
        <v>66</v>
      </c>
      <c r="Q144" s="2">
        <v>4</v>
      </c>
      <c r="R144" s="2" t="b">
        <v>0</v>
      </c>
      <c r="S144" s="2" t="s">
        <v>30</v>
      </c>
      <c r="T144" s="2">
        <v>4068</v>
      </c>
      <c r="U144" s="2"/>
      <c r="V144" s="2" t="s">
        <v>58</v>
      </c>
      <c r="W144" s="2" t="s">
        <v>32</v>
      </c>
      <c r="X144" s="5" t="s">
        <v>60</v>
      </c>
    </row>
    <row r="145" spans="1:24" x14ac:dyDescent="0.25">
      <c r="A145" s="4">
        <v>1976</v>
      </c>
      <c r="B145" s="2" t="s">
        <v>249</v>
      </c>
      <c r="C145" s="2" t="s">
        <v>203</v>
      </c>
      <c r="D145" s="2" t="s">
        <v>129</v>
      </c>
      <c r="E145" s="2">
        <v>11.99</v>
      </c>
      <c r="F145" s="2">
        <v>88</v>
      </c>
      <c r="G145" s="2" t="s">
        <v>48</v>
      </c>
      <c r="H145" s="2">
        <v>3</v>
      </c>
      <c r="I145" s="2">
        <v>1</v>
      </c>
      <c r="J145" s="2" t="b">
        <v>0</v>
      </c>
      <c r="K145" s="2">
        <v>247</v>
      </c>
      <c r="L145" s="2">
        <v>30</v>
      </c>
      <c r="M145" s="2" t="s">
        <v>49</v>
      </c>
      <c r="N145" s="2" t="s">
        <v>44</v>
      </c>
      <c r="O145" s="2" t="s">
        <v>45</v>
      </c>
      <c r="P145" s="2">
        <v>46</v>
      </c>
      <c r="Q145" s="2">
        <v>4.7</v>
      </c>
      <c r="R145" s="2" t="b">
        <v>1</v>
      </c>
      <c r="S145" s="2" t="s">
        <v>30</v>
      </c>
      <c r="T145" s="2">
        <v>172</v>
      </c>
      <c r="U145" s="2"/>
      <c r="V145" s="2" t="s">
        <v>76</v>
      </c>
      <c r="W145" s="2" t="s">
        <v>39</v>
      </c>
      <c r="X145" s="5" t="s">
        <v>60</v>
      </c>
    </row>
    <row r="146" spans="1:24" x14ac:dyDescent="0.25">
      <c r="A146" s="4">
        <v>8777</v>
      </c>
      <c r="B146" s="2" t="s">
        <v>272</v>
      </c>
      <c r="C146" s="3">
        <v>45598</v>
      </c>
      <c r="D146" s="2" t="s">
        <v>99</v>
      </c>
      <c r="E146" s="2">
        <v>11.99</v>
      </c>
      <c r="F146" s="2">
        <v>395</v>
      </c>
      <c r="G146" s="2" t="s">
        <v>48</v>
      </c>
      <c r="H146" s="2">
        <v>4</v>
      </c>
      <c r="I146" s="2">
        <v>4</v>
      </c>
      <c r="J146" s="2" t="b">
        <v>0</v>
      </c>
      <c r="K146" s="2">
        <v>190</v>
      </c>
      <c r="L146" s="2">
        <v>105</v>
      </c>
      <c r="M146" s="2" t="s">
        <v>92</v>
      </c>
      <c r="N146" s="2" t="s">
        <v>56</v>
      </c>
      <c r="O146" s="2" t="s">
        <v>37</v>
      </c>
      <c r="P146" s="2">
        <v>67</v>
      </c>
      <c r="Q146" s="2">
        <v>4.0999999999999996</v>
      </c>
      <c r="R146" s="2" t="b">
        <v>0</v>
      </c>
      <c r="S146" s="2" t="s">
        <v>30</v>
      </c>
      <c r="T146" s="2">
        <v>1040</v>
      </c>
      <c r="U146" s="2"/>
      <c r="V146" s="2" t="s">
        <v>31</v>
      </c>
      <c r="W146" s="2" t="s">
        <v>69</v>
      </c>
      <c r="X146" s="5" t="s">
        <v>40</v>
      </c>
    </row>
    <row r="147" spans="1:24" x14ac:dyDescent="0.25">
      <c r="A147" s="4">
        <v>1576</v>
      </c>
      <c r="B147" s="2" t="s">
        <v>166</v>
      </c>
      <c r="C147" s="2" t="s">
        <v>273</v>
      </c>
      <c r="D147" s="2" t="s">
        <v>84</v>
      </c>
      <c r="E147" s="2">
        <v>11.99</v>
      </c>
      <c r="F147" s="2">
        <v>385</v>
      </c>
      <c r="G147" s="2" t="s">
        <v>36</v>
      </c>
      <c r="H147" s="2">
        <v>4</v>
      </c>
      <c r="I147" s="2">
        <v>1</v>
      </c>
      <c r="J147" s="2" t="b">
        <v>1</v>
      </c>
      <c r="K147" s="2">
        <v>390</v>
      </c>
      <c r="L147" s="2">
        <v>163</v>
      </c>
      <c r="M147" s="2" t="s">
        <v>68</v>
      </c>
      <c r="N147" s="2" t="s">
        <v>75</v>
      </c>
      <c r="O147" s="2" t="s">
        <v>78</v>
      </c>
      <c r="P147" s="2">
        <v>43</v>
      </c>
      <c r="Q147" s="2">
        <v>3.3</v>
      </c>
      <c r="R147" s="2" t="b">
        <v>0</v>
      </c>
      <c r="S147" s="2" t="s">
        <v>30</v>
      </c>
      <c r="T147" s="2">
        <v>3574</v>
      </c>
      <c r="U147" s="2"/>
      <c r="V147" s="2" t="s">
        <v>58</v>
      </c>
      <c r="W147" s="2" t="s">
        <v>39</v>
      </c>
      <c r="X147" s="5" t="s">
        <v>93</v>
      </c>
    </row>
    <row r="148" spans="1:24" x14ac:dyDescent="0.25">
      <c r="A148" s="4">
        <v>7979</v>
      </c>
      <c r="B148" s="2" t="s">
        <v>274</v>
      </c>
      <c r="C148" s="3">
        <v>44990</v>
      </c>
      <c r="D148" s="2" t="s">
        <v>99</v>
      </c>
      <c r="E148" s="2">
        <v>11.99</v>
      </c>
      <c r="F148" s="2">
        <v>280</v>
      </c>
      <c r="G148" s="2" t="s">
        <v>48</v>
      </c>
      <c r="H148" s="2">
        <v>4</v>
      </c>
      <c r="I148" s="2">
        <v>5</v>
      </c>
      <c r="J148" s="2" t="b">
        <v>1</v>
      </c>
      <c r="K148" s="2">
        <v>203</v>
      </c>
      <c r="L148" s="2">
        <v>50</v>
      </c>
      <c r="M148" s="2" t="s">
        <v>92</v>
      </c>
      <c r="N148" s="2" t="s">
        <v>28</v>
      </c>
      <c r="O148" s="2" t="s">
        <v>57</v>
      </c>
      <c r="P148" s="2">
        <v>12</v>
      </c>
      <c r="Q148" s="2">
        <v>3.4</v>
      </c>
      <c r="R148" s="2" t="b">
        <v>1</v>
      </c>
      <c r="S148" s="2" t="s">
        <v>30</v>
      </c>
      <c r="T148" s="2">
        <v>3659</v>
      </c>
      <c r="U148" s="2"/>
      <c r="V148" s="2" t="s">
        <v>31</v>
      </c>
      <c r="W148" s="2" t="s">
        <v>39</v>
      </c>
      <c r="X148" s="5" t="s">
        <v>60</v>
      </c>
    </row>
    <row r="149" spans="1:24" x14ac:dyDescent="0.25">
      <c r="A149" s="4">
        <v>6300</v>
      </c>
      <c r="B149" s="2" t="s">
        <v>275</v>
      </c>
      <c r="C149" s="2" t="s">
        <v>102</v>
      </c>
      <c r="D149" s="3">
        <v>45547</v>
      </c>
      <c r="E149" s="2">
        <v>15.99</v>
      </c>
      <c r="F149" s="2">
        <v>164</v>
      </c>
      <c r="G149" s="2" t="s">
        <v>26</v>
      </c>
      <c r="H149" s="2">
        <v>3</v>
      </c>
      <c r="I149" s="2">
        <v>5</v>
      </c>
      <c r="J149" s="2" t="b">
        <v>0</v>
      </c>
      <c r="K149" s="2">
        <v>161</v>
      </c>
      <c r="L149" s="2">
        <v>77</v>
      </c>
      <c r="M149" s="2" t="s">
        <v>68</v>
      </c>
      <c r="N149" s="2" t="s">
        <v>75</v>
      </c>
      <c r="O149" s="2" t="s">
        <v>37</v>
      </c>
      <c r="P149" s="2">
        <v>97</v>
      </c>
      <c r="Q149" s="2">
        <v>3.7</v>
      </c>
      <c r="R149" s="2" t="b">
        <v>1</v>
      </c>
      <c r="S149" s="2" t="s">
        <v>30</v>
      </c>
      <c r="T149" s="2">
        <v>1991</v>
      </c>
      <c r="U149" s="2"/>
      <c r="V149" s="2" t="s">
        <v>65</v>
      </c>
      <c r="W149" s="2" t="s">
        <v>69</v>
      </c>
      <c r="X149" s="5" t="s">
        <v>33</v>
      </c>
    </row>
    <row r="150" spans="1:24" x14ac:dyDescent="0.25">
      <c r="A150" s="4">
        <v>1003</v>
      </c>
      <c r="B150" s="2" t="s">
        <v>276</v>
      </c>
      <c r="C150" s="3">
        <v>45638</v>
      </c>
      <c r="D150" s="2" t="s">
        <v>82</v>
      </c>
      <c r="E150" s="2">
        <v>11.99</v>
      </c>
      <c r="F150" s="2">
        <v>433</v>
      </c>
      <c r="G150" s="2" t="s">
        <v>63</v>
      </c>
      <c r="H150" s="2">
        <v>5</v>
      </c>
      <c r="I150" s="2">
        <v>4</v>
      </c>
      <c r="J150" s="2" t="b">
        <v>0</v>
      </c>
      <c r="K150" s="2">
        <v>350</v>
      </c>
      <c r="L150" s="2">
        <v>2</v>
      </c>
      <c r="M150" s="2" t="s">
        <v>74</v>
      </c>
      <c r="N150" s="2" t="s">
        <v>75</v>
      </c>
      <c r="O150" s="2" t="s">
        <v>57</v>
      </c>
      <c r="P150" s="2">
        <v>41</v>
      </c>
      <c r="Q150" s="2">
        <v>3.1</v>
      </c>
      <c r="R150" s="2" t="b">
        <v>1</v>
      </c>
      <c r="S150" s="2" t="s">
        <v>30</v>
      </c>
      <c r="T150" s="2">
        <v>2043</v>
      </c>
      <c r="U150" s="2"/>
      <c r="V150" s="2" t="s">
        <v>31</v>
      </c>
      <c r="W150" s="2" t="s">
        <v>32</v>
      </c>
      <c r="X150" s="5" t="s">
        <v>33</v>
      </c>
    </row>
    <row r="151" spans="1:24" x14ac:dyDescent="0.25">
      <c r="A151" s="4">
        <v>8238</v>
      </c>
      <c r="B151" s="2" t="s">
        <v>277</v>
      </c>
      <c r="C151" s="3">
        <v>45627</v>
      </c>
      <c r="D151" s="2" t="s">
        <v>105</v>
      </c>
      <c r="E151" s="2">
        <v>7.99</v>
      </c>
      <c r="F151" s="2">
        <v>460</v>
      </c>
      <c r="G151" s="2" t="s">
        <v>73</v>
      </c>
      <c r="H151" s="2">
        <v>3</v>
      </c>
      <c r="I151" s="2">
        <v>5</v>
      </c>
      <c r="J151" s="2" t="b">
        <v>0</v>
      </c>
      <c r="K151" s="2">
        <v>26</v>
      </c>
      <c r="L151" s="2">
        <v>2</v>
      </c>
      <c r="M151" s="2" t="s">
        <v>92</v>
      </c>
      <c r="N151" s="2" t="s">
        <v>28</v>
      </c>
      <c r="O151" s="2" t="s">
        <v>37</v>
      </c>
      <c r="P151" s="2">
        <v>39</v>
      </c>
      <c r="Q151" s="2">
        <v>4.8</v>
      </c>
      <c r="R151" s="2" t="b">
        <v>0</v>
      </c>
      <c r="S151" s="2" t="s">
        <v>30</v>
      </c>
      <c r="T151" s="2">
        <v>882</v>
      </c>
      <c r="U151" s="2"/>
      <c r="V151" s="2" t="s">
        <v>31</v>
      </c>
      <c r="W151" s="2" t="s">
        <v>69</v>
      </c>
      <c r="X151" s="5" t="s">
        <v>33</v>
      </c>
    </row>
    <row r="152" spans="1:24" x14ac:dyDescent="0.25">
      <c r="A152" s="4">
        <v>8261</v>
      </c>
      <c r="B152" s="2" t="s">
        <v>153</v>
      </c>
      <c r="C152" s="2" t="s">
        <v>278</v>
      </c>
      <c r="D152" s="3">
        <v>45394</v>
      </c>
      <c r="E152" s="2">
        <v>7.99</v>
      </c>
      <c r="F152" s="2">
        <v>374</v>
      </c>
      <c r="G152" s="2" t="s">
        <v>73</v>
      </c>
      <c r="H152" s="2">
        <v>1</v>
      </c>
      <c r="I152" s="2">
        <v>3</v>
      </c>
      <c r="J152" s="2" t="b">
        <v>1</v>
      </c>
      <c r="K152" s="2">
        <v>819</v>
      </c>
      <c r="L152" s="2">
        <v>18</v>
      </c>
      <c r="M152" s="2" t="s">
        <v>74</v>
      </c>
      <c r="N152" s="2" t="s">
        <v>44</v>
      </c>
      <c r="O152" s="2" t="s">
        <v>29</v>
      </c>
      <c r="P152" s="2">
        <v>12</v>
      </c>
      <c r="Q152" s="2">
        <v>3.4</v>
      </c>
      <c r="R152" s="2" t="b">
        <v>1</v>
      </c>
      <c r="S152" s="2" t="s">
        <v>30</v>
      </c>
      <c r="T152" s="2">
        <v>4243</v>
      </c>
      <c r="U152" s="2"/>
      <c r="V152" s="2" t="s">
        <v>65</v>
      </c>
      <c r="W152" s="2" t="s">
        <v>39</v>
      </c>
      <c r="X152" s="5" t="s">
        <v>60</v>
      </c>
    </row>
    <row r="153" spans="1:24" x14ac:dyDescent="0.25">
      <c r="A153" s="4">
        <v>7729</v>
      </c>
      <c r="B153" s="2" t="s">
        <v>118</v>
      </c>
      <c r="C153" s="2" t="s">
        <v>279</v>
      </c>
      <c r="D153" s="3">
        <v>45608</v>
      </c>
      <c r="E153" s="2">
        <v>11.99</v>
      </c>
      <c r="F153" s="2">
        <v>147</v>
      </c>
      <c r="G153" s="2" t="s">
        <v>100</v>
      </c>
      <c r="H153" s="2">
        <v>5</v>
      </c>
      <c r="I153" s="2">
        <v>4</v>
      </c>
      <c r="J153" s="2" t="b">
        <v>0</v>
      </c>
      <c r="K153" s="2">
        <v>27</v>
      </c>
      <c r="L153" s="2">
        <v>175</v>
      </c>
      <c r="M153" s="2" t="s">
        <v>74</v>
      </c>
      <c r="N153" s="2" t="s">
        <v>28</v>
      </c>
      <c r="O153" s="2" t="s">
        <v>29</v>
      </c>
      <c r="P153" s="2">
        <v>78</v>
      </c>
      <c r="Q153" s="2">
        <v>4</v>
      </c>
      <c r="R153" s="2" t="b">
        <v>1</v>
      </c>
      <c r="S153" s="2" t="s">
        <v>30</v>
      </c>
      <c r="T153" s="2">
        <v>2218</v>
      </c>
      <c r="U153" s="2"/>
      <c r="V153" s="2" t="s">
        <v>38</v>
      </c>
      <c r="W153" s="2" t="s">
        <v>69</v>
      </c>
      <c r="X153" s="5" t="s">
        <v>93</v>
      </c>
    </row>
    <row r="154" spans="1:24" x14ac:dyDescent="0.25">
      <c r="A154" s="4">
        <v>8616</v>
      </c>
      <c r="B154" s="2" t="s">
        <v>224</v>
      </c>
      <c r="C154" s="3">
        <v>45303</v>
      </c>
      <c r="D154" s="3">
        <v>45394</v>
      </c>
      <c r="E154" s="2">
        <v>11.99</v>
      </c>
      <c r="F154" s="2">
        <v>129</v>
      </c>
      <c r="G154" s="2" t="s">
        <v>63</v>
      </c>
      <c r="H154" s="2">
        <v>4</v>
      </c>
      <c r="I154" s="2">
        <v>6</v>
      </c>
      <c r="J154" s="2" t="b">
        <v>0</v>
      </c>
      <c r="K154" s="2">
        <v>543</v>
      </c>
      <c r="L154" s="2">
        <v>126</v>
      </c>
      <c r="M154" s="2" t="s">
        <v>49</v>
      </c>
      <c r="N154" s="2" t="s">
        <v>44</v>
      </c>
      <c r="O154" s="2" t="s">
        <v>45</v>
      </c>
      <c r="P154" s="2">
        <v>95</v>
      </c>
      <c r="Q154" s="2">
        <v>3.4</v>
      </c>
      <c r="R154" s="2" t="b">
        <v>1</v>
      </c>
      <c r="S154" s="2" t="s">
        <v>30</v>
      </c>
      <c r="T154" s="2">
        <v>97</v>
      </c>
      <c r="U154" s="2"/>
      <c r="V154" s="2" t="s">
        <v>31</v>
      </c>
      <c r="W154" s="2" t="s">
        <v>32</v>
      </c>
      <c r="X154" s="5" t="s">
        <v>33</v>
      </c>
    </row>
    <row r="155" spans="1:24" x14ac:dyDescent="0.25">
      <c r="A155" s="4">
        <v>9734</v>
      </c>
      <c r="B155" s="2" t="s">
        <v>116</v>
      </c>
      <c r="C155" s="2" t="s">
        <v>156</v>
      </c>
      <c r="D155" s="2" t="s">
        <v>42</v>
      </c>
      <c r="E155" s="2">
        <v>15.99</v>
      </c>
      <c r="F155" s="2">
        <v>217</v>
      </c>
      <c r="G155" s="2" t="s">
        <v>26</v>
      </c>
      <c r="H155" s="2">
        <v>2</v>
      </c>
      <c r="I155" s="2">
        <v>2</v>
      </c>
      <c r="J155" s="2" t="b">
        <v>1</v>
      </c>
      <c r="K155" s="2">
        <v>872</v>
      </c>
      <c r="L155" s="2">
        <v>8</v>
      </c>
      <c r="M155" s="2" t="s">
        <v>43</v>
      </c>
      <c r="N155" s="2" t="s">
        <v>75</v>
      </c>
      <c r="O155" s="2" t="s">
        <v>78</v>
      </c>
      <c r="P155" s="2">
        <v>51</v>
      </c>
      <c r="Q155" s="2">
        <v>3.6</v>
      </c>
      <c r="R155" s="2" t="b">
        <v>1</v>
      </c>
      <c r="S155" s="2" t="s">
        <v>30</v>
      </c>
      <c r="T155" s="2">
        <v>4928</v>
      </c>
      <c r="U155" s="2"/>
      <c r="V155" s="2" t="s">
        <v>65</v>
      </c>
      <c r="W155" s="2" t="s">
        <v>32</v>
      </c>
      <c r="X155" s="5" t="s">
        <v>33</v>
      </c>
    </row>
    <row r="156" spans="1:24" x14ac:dyDescent="0.25">
      <c r="A156" s="4">
        <v>2086</v>
      </c>
      <c r="B156" s="2" t="s">
        <v>280</v>
      </c>
      <c r="C156" s="3">
        <v>45265</v>
      </c>
      <c r="D156" s="2" t="s">
        <v>54</v>
      </c>
      <c r="E156" s="2">
        <v>7.99</v>
      </c>
      <c r="F156" s="2">
        <v>426</v>
      </c>
      <c r="G156" s="2" t="s">
        <v>36</v>
      </c>
      <c r="H156" s="2">
        <v>4</v>
      </c>
      <c r="I156" s="2">
        <v>1</v>
      </c>
      <c r="J156" s="2" t="b">
        <v>0</v>
      </c>
      <c r="K156" s="2">
        <v>606</v>
      </c>
      <c r="L156" s="2">
        <v>135</v>
      </c>
      <c r="M156" s="2" t="s">
        <v>27</v>
      </c>
      <c r="N156" s="2" t="s">
        <v>28</v>
      </c>
      <c r="O156" s="2" t="s">
        <v>37</v>
      </c>
      <c r="P156" s="2">
        <v>50</v>
      </c>
      <c r="Q156" s="2">
        <v>3.8</v>
      </c>
      <c r="R156" s="2" t="b">
        <v>1</v>
      </c>
      <c r="S156" s="2" t="s">
        <v>30</v>
      </c>
      <c r="T156" s="2">
        <v>1982</v>
      </c>
      <c r="U156" s="2"/>
      <c r="V156" s="2" t="s">
        <v>38</v>
      </c>
      <c r="W156" s="2" t="s">
        <v>79</v>
      </c>
      <c r="X156" s="5" t="s">
        <v>33</v>
      </c>
    </row>
    <row r="157" spans="1:24" x14ac:dyDescent="0.25">
      <c r="A157" s="4">
        <v>8721</v>
      </c>
      <c r="B157" s="2" t="s">
        <v>281</v>
      </c>
      <c r="C157" s="2" t="s">
        <v>282</v>
      </c>
      <c r="D157" s="3">
        <v>45303</v>
      </c>
      <c r="E157" s="2">
        <v>15.99</v>
      </c>
      <c r="F157" s="2">
        <v>81</v>
      </c>
      <c r="G157" s="2" t="s">
        <v>36</v>
      </c>
      <c r="H157" s="2">
        <v>3</v>
      </c>
      <c r="I157" s="2">
        <v>5</v>
      </c>
      <c r="J157" s="2" t="b">
        <v>0</v>
      </c>
      <c r="K157" s="2">
        <v>394</v>
      </c>
      <c r="L157" s="2">
        <v>168</v>
      </c>
      <c r="M157" s="2" t="s">
        <v>43</v>
      </c>
      <c r="N157" s="2" t="s">
        <v>75</v>
      </c>
      <c r="O157" s="2" t="s">
        <v>45</v>
      </c>
      <c r="P157" s="2">
        <v>21</v>
      </c>
      <c r="Q157" s="2">
        <v>4.7</v>
      </c>
      <c r="R157" s="2" t="b">
        <v>1</v>
      </c>
      <c r="S157" s="2" t="s">
        <v>30</v>
      </c>
      <c r="T157" s="2">
        <v>510</v>
      </c>
      <c r="U157" s="2"/>
      <c r="V157" s="2" t="s">
        <v>58</v>
      </c>
      <c r="W157" s="2" t="s">
        <v>59</v>
      </c>
      <c r="X157" s="5" t="s">
        <v>33</v>
      </c>
    </row>
    <row r="158" spans="1:24" x14ac:dyDescent="0.25">
      <c r="A158" s="4">
        <v>1075</v>
      </c>
      <c r="B158" s="2" t="s">
        <v>283</v>
      </c>
      <c r="C158" s="3">
        <v>45051</v>
      </c>
      <c r="D158" s="2" t="s">
        <v>105</v>
      </c>
      <c r="E158" s="2">
        <v>7.99</v>
      </c>
      <c r="F158" s="2">
        <v>296</v>
      </c>
      <c r="G158" s="2" t="s">
        <v>100</v>
      </c>
      <c r="H158" s="2">
        <v>3</v>
      </c>
      <c r="I158" s="2">
        <v>2</v>
      </c>
      <c r="J158" s="2" t="b">
        <v>1</v>
      </c>
      <c r="K158" s="2">
        <v>411</v>
      </c>
      <c r="L158" s="2">
        <v>96</v>
      </c>
      <c r="M158" s="2" t="s">
        <v>27</v>
      </c>
      <c r="N158" s="2" t="s">
        <v>75</v>
      </c>
      <c r="O158" s="2" t="s">
        <v>64</v>
      </c>
      <c r="P158" s="2">
        <v>1</v>
      </c>
      <c r="Q158" s="2">
        <v>3.1</v>
      </c>
      <c r="R158" s="2" t="b">
        <v>0</v>
      </c>
      <c r="S158" s="2" t="s">
        <v>30</v>
      </c>
      <c r="T158" s="2">
        <v>2508</v>
      </c>
      <c r="U158" s="2"/>
      <c r="V158" s="2" t="s">
        <v>76</v>
      </c>
      <c r="W158" s="2" t="s">
        <v>59</v>
      </c>
      <c r="X158" s="5" t="s">
        <v>40</v>
      </c>
    </row>
    <row r="159" spans="1:24" x14ac:dyDescent="0.25">
      <c r="A159" s="4">
        <v>2690</v>
      </c>
      <c r="B159" s="2" t="s">
        <v>177</v>
      </c>
      <c r="C159" s="3">
        <v>45055</v>
      </c>
      <c r="D159" s="2" t="s">
        <v>168</v>
      </c>
      <c r="E159" s="2">
        <v>15.99</v>
      </c>
      <c r="F159" s="2">
        <v>466</v>
      </c>
      <c r="G159" s="2" t="s">
        <v>48</v>
      </c>
      <c r="H159" s="2">
        <v>3</v>
      </c>
      <c r="I159" s="2">
        <v>2</v>
      </c>
      <c r="J159" s="2" t="b">
        <v>0</v>
      </c>
      <c r="K159" s="2">
        <v>977</v>
      </c>
      <c r="L159" s="2">
        <v>94</v>
      </c>
      <c r="M159" s="2" t="s">
        <v>92</v>
      </c>
      <c r="N159" s="2" t="s">
        <v>75</v>
      </c>
      <c r="O159" s="2" t="s">
        <v>45</v>
      </c>
      <c r="P159" s="2">
        <v>67</v>
      </c>
      <c r="Q159" s="2">
        <v>3.6</v>
      </c>
      <c r="R159" s="2" t="b">
        <v>1</v>
      </c>
      <c r="S159" s="2" t="s">
        <v>30</v>
      </c>
      <c r="T159" s="2">
        <v>4004</v>
      </c>
      <c r="U159" s="2"/>
      <c r="V159" s="2" t="s">
        <v>31</v>
      </c>
      <c r="W159" s="2" t="s">
        <v>32</v>
      </c>
      <c r="X159" s="5" t="s">
        <v>93</v>
      </c>
    </row>
    <row r="160" spans="1:24" x14ac:dyDescent="0.25">
      <c r="A160" s="4">
        <v>7654</v>
      </c>
      <c r="B160" s="2" t="s">
        <v>120</v>
      </c>
      <c r="C160" s="2" t="s">
        <v>167</v>
      </c>
      <c r="D160" s="2" t="s">
        <v>99</v>
      </c>
      <c r="E160" s="2">
        <v>11.99</v>
      </c>
      <c r="F160" s="2">
        <v>424</v>
      </c>
      <c r="G160" s="2" t="s">
        <v>63</v>
      </c>
      <c r="H160" s="2">
        <v>5</v>
      </c>
      <c r="I160" s="2">
        <v>2</v>
      </c>
      <c r="J160" s="2" t="b">
        <v>0</v>
      </c>
      <c r="K160" s="2">
        <v>406</v>
      </c>
      <c r="L160" s="2">
        <v>150</v>
      </c>
      <c r="M160" s="2" t="s">
        <v>43</v>
      </c>
      <c r="N160" s="2" t="s">
        <v>44</v>
      </c>
      <c r="O160" s="2" t="s">
        <v>57</v>
      </c>
      <c r="P160" s="2">
        <v>50</v>
      </c>
      <c r="Q160" s="2">
        <v>3.5</v>
      </c>
      <c r="R160" s="2" t="b">
        <v>0</v>
      </c>
      <c r="S160" s="2" t="s">
        <v>30</v>
      </c>
      <c r="T160" s="2">
        <v>494</v>
      </c>
      <c r="U160" s="2"/>
      <c r="V160" s="2" t="s">
        <v>58</v>
      </c>
      <c r="W160" s="2" t="s">
        <v>39</v>
      </c>
      <c r="X160" s="5" t="s">
        <v>33</v>
      </c>
    </row>
    <row r="161" spans="1:24" x14ac:dyDescent="0.25">
      <c r="A161" s="4">
        <v>7577</v>
      </c>
      <c r="B161" s="2" t="s">
        <v>284</v>
      </c>
      <c r="C161" s="2" t="s">
        <v>285</v>
      </c>
      <c r="D161" s="3">
        <v>45363</v>
      </c>
      <c r="E161" s="2">
        <v>15.99</v>
      </c>
      <c r="F161" s="2">
        <v>233</v>
      </c>
      <c r="G161" s="2" t="s">
        <v>48</v>
      </c>
      <c r="H161" s="2">
        <v>2</v>
      </c>
      <c r="I161" s="2">
        <v>5</v>
      </c>
      <c r="J161" s="2" t="b">
        <v>1</v>
      </c>
      <c r="K161" s="2">
        <v>781</v>
      </c>
      <c r="L161" s="2">
        <v>23</v>
      </c>
      <c r="M161" s="2" t="s">
        <v>92</v>
      </c>
      <c r="N161" s="2" t="s">
        <v>56</v>
      </c>
      <c r="O161" s="2" t="s">
        <v>29</v>
      </c>
      <c r="P161" s="2">
        <v>89</v>
      </c>
      <c r="Q161" s="2">
        <v>3.3</v>
      </c>
      <c r="R161" s="2" t="b">
        <v>0</v>
      </c>
      <c r="S161" s="2" t="s">
        <v>30</v>
      </c>
      <c r="T161" s="2">
        <v>460</v>
      </c>
      <c r="U161" s="2"/>
      <c r="V161" s="2" t="s">
        <v>76</v>
      </c>
      <c r="W161" s="2" t="s">
        <v>69</v>
      </c>
      <c r="X161" s="5" t="s">
        <v>60</v>
      </c>
    </row>
    <row r="162" spans="1:24" x14ac:dyDescent="0.25">
      <c r="A162" s="4">
        <v>9814</v>
      </c>
      <c r="B162" s="2" t="s">
        <v>286</v>
      </c>
      <c r="C162" s="3">
        <v>45604</v>
      </c>
      <c r="D162" s="2" t="s">
        <v>99</v>
      </c>
      <c r="E162" s="2">
        <v>11.99</v>
      </c>
      <c r="F162" s="2">
        <v>413</v>
      </c>
      <c r="G162" s="2" t="s">
        <v>73</v>
      </c>
      <c r="H162" s="2">
        <v>1</v>
      </c>
      <c r="I162" s="2">
        <v>6</v>
      </c>
      <c r="J162" s="2" t="b">
        <v>1</v>
      </c>
      <c r="K162" s="2">
        <v>330</v>
      </c>
      <c r="L162" s="2">
        <v>63</v>
      </c>
      <c r="M162" s="2" t="s">
        <v>27</v>
      </c>
      <c r="N162" s="2" t="s">
        <v>28</v>
      </c>
      <c r="O162" s="2" t="s">
        <v>78</v>
      </c>
      <c r="P162" s="2">
        <v>50</v>
      </c>
      <c r="Q162" s="2">
        <v>4.0999999999999996</v>
      </c>
      <c r="R162" s="2" t="b">
        <v>1</v>
      </c>
      <c r="S162" s="2" t="s">
        <v>30</v>
      </c>
      <c r="T162" s="2">
        <v>1416</v>
      </c>
      <c r="U162" s="2"/>
      <c r="V162" s="2" t="s">
        <v>58</v>
      </c>
      <c r="W162" s="2" t="s">
        <v>69</v>
      </c>
      <c r="X162" s="5" t="s">
        <v>33</v>
      </c>
    </row>
    <row r="163" spans="1:24" x14ac:dyDescent="0.25">
      <c r="A163" s="4">
        <v>5423</v>
      </c>
      <c r="B163" s="2" t="s">
        <v>50</v>
      </c>
      <c r="C163" s="2" t="s">
        <v>287</v>
      </c>
      <c r="D163" s="2" t="s">
        <v>54</v>
      </c>
      <c r="E163" s="2">
        <v>7.99</v>
      </c>
      <c r="F163" s="2">
        <v>278</v>
      </c>
      <c r="G163" s="2" t="s">
        <v>26</v>
      </c>
      <c r="H163" s="2">
        <v>1</v>
      </c>
      <c r="I163" s="2">
        <v>5</v>
      </c>
      <c r="J163" s="2" t="b">
        <v>1</v>
      </c>
      <c r="K163" s="2">
        <v>163</v>
      </c>
      <c r="L163" s="2">
        <v>88</v>
      </c>
      <c r="M163" s="2" t="s">
        <v>68</v>
      </c>
      <c r="N163" s="2" t="s">
        <v>28</v>
      </c>
      <c r="O163" s="2" t="s">
        <v>45</v>
      </c>
      <c r="P163" s="2">
        <v>62</v>
      </c>
      <c r="Q163" s="2">
        <v>3.2</v>
      </c>
      <c r="R163" s="2" t="b">
        <v>0</v>
      </c>
      <c r="S163" s="2" t="s">
        <v>30</v>
      </c>
      <c r="T163" s="2">
        <v>4798</v>
      </c>
      <c r="U163" s="2"/>
      <c r="V163" s="2" t="s">
        <v>31</v>
      </c>
      <c r="W163" s="2" t="s">
        <v>69</v>
      </c>
      <c r="X163" s="5" t="s">
        <v>93</v>
      </c>
    </row>
    <row r="164" spans="1:24" x14ac:dyDescent="0.25">
      <c r="A164" s="4">
        <v>2660</v>
      </c>
      <c r="B164" s="2" t="s">
        <v>288</v>
      </c>
      <c r="C164" s="2" t="s">
        <v>289</v>
      </c>
      <c r="D164" s="3">
        <v>45394</v>
      </c>
      <c r="E164" s="2">
        <v>11.99</v>
      </c>
      <c r="F164" s="2">
        <v>351</v>
      </c>
      <c r="G164" s="2" t="s">
        <v>63</v>
      </c>
      <c r="H164" s="2">
        <v>1</v>
      </c>
      <c r="I164" s="2">
        <v>1</v>
      </c>
      <c r="J164" s="2" t="b">
        <v>1</v>
      </c>
      <c r="K164" s="2">
        <v>80</v>
      </c>
      <c r="L164" s="2">
        <v>70</v>
      </c>
      <c r="M164" s="2" t="s">
        <v>27</v>
      </c>
      <c r="N164" s="2" t="s">
        <v>56</v>
      </c>
      <c r="O164" s="2" t="s">
        <v>37</v>
      </c>
      <c r="P164" s="2">
        <v>54</v>
      </c>
      <c r="Q164" s="2">
        <v>4.5</v>
      </c>
      <c r="R164" s="2" t="b">
        <v>1</v>
      </c>
      <c r="S164" s="2" t="s">
        <v>30</v>
      </c>
      <c r="T164" s="2">
        <v>732</v>
      </c>
      <c r="U164" s="2"/>
      <c r="V164" s="2" t="s">
        <v>76</v>
      </c>
      <c r="W164" s="2" t="s">
        <v>32</v>
      </c>
      <c r="X164" s="5" t="s">
        <v>40</v>
      </c>
    </row>
    <row r="165" spans="1:24" x14ac:dyDescent="0.25">
      <c r="A165" s="4">
        <v>4206</v>
      </c>
      <c r="B165" s="2" t="s">
        <v>190</v>
      </c>
      <c r="C165" s="3">
        <v>45386</v>
      </c>
      <c r="D165" s="3">
        <v>45455</v>
      </c>
      <c r="E165" s="2">
        <v>11.99</v>
      </c>
      <c r="F165" s="2">
        <v>354</v>
      </c>
      <c r="G165" s="2" t="s">
        <v>100</v>
      </c>
      <c r="H165" s="2">
        <v>1</v>
      </c>
      <c r="I165" s="2">
        <v>3</v>
      </c>
      <c r="J165" s="2" t="b">
        <v>0</v>
      </c>
      <c r="K165" s="2">
        <v>885</v>
      </c>
      <c r="L165" s="2">
        <v>65</v>
      </c>
      <c r="M165" s="2" t="s">
        <v>49</v>
      </c>
      <c r="N165" s="2" t="s">
        <v>56</v>
      </c>
      <c r="O165" s="2" t="s">
        <v>64</v>
      </c>
      <c r="P165" s="2">
        <v>70</v>
      </c>
      <c r="Q165" s="2">
        <v>4.7</v>
      </c>
      <c r="R165" s="2" t="b">
        <v>0</v>
      </c>
      <c r="S165" s="2" t="s">
        <v>30</v>
      </c>
      <c r="T165" s="2">
        <v>4008</v>
      </c>
      <c r="U165" s="2"/>
      <c r="V165" s="2" t="s">
        <v>58</v>
      </c>
      <c r="W165" s="2" t="s">
        <v>59</v>
      </c>
      <c r="X165" s="5" t="s">
        <v>93</v>
      </c>
    </row>
    <row r="166" spans="1:24" x14ac:dyDescent="0.25">
      <c r="A166" s="4">
        <v>5269</v>
      </c>
      <c r="B166" s="2" t="s">
        <v>50</v>
      </c>
      <c r="C166" s="3">
        <v>45080</v>
      </c>
      <c r="D166" s="3">
        <v>45394</v>
      </c>
      <c r="E166" s="2">
        <v>11.99</v>
      </c>
      <c r="F166" s="2">
        <v>192</v>
      </c>
      <c r="G166" s="2" t="s">
        <v>73</v>
      </c>
      <c r="H166" s="2">
        <v>5</v>
      </c>
      <c r="I166" s="2">
        <v>4</v>
      </c>
      <c r="J166" s="2" t="b">
        <v>0</v>
      </c>
      <c r="K166" s="2">
        <v>123</v>
      </c>
      <c r="L166" s="2">
        <v>34</v>
      </c>
      <c r="M166" s="2" t="s">
        <v>55</v>
      </c>
      <c r="N166" s="2" t="s">
        <v>75</v>
      </c>
      <c r="O166" s="2" t="s">
        <v>64</v>
      </c>
      <c r="P166" s="2">
        <v>73</v>
      </c>
      <c r="Q166" s="2">
        <v>3.8</v>
      </c>
      <c r="R166" s="2" t="b">
        <v>1</v>
      </c>
      <c r="S166" s="2" t="s">
        <v>30</v>
      </c>
      <c r="T166" s="2">
        <v>4868</v>
      </c>
      <c r="U166" s="2"/>
      <c r="V166" s="2" t="s">
        <v>76</v>
      </c>
      <c r="W166" s="2" t="s">
        <v>69</v>
      </c>
      <c r="X166" s="5" t="s">
        <v>60</v>
      </c>
    </row>
    <row r="167" spans="1:24" x14ac:dyDescent="0.25">
      <c r="A167" s="4">
        <v>7922</v>
      </c>
      <c r="B167" s="2" t="s">
        <v>290</v>
      </c>
      <c r="C167" s="2" t="s">
        <v>182</v>
      </c>
      <c r="D167" s="2" t="s">
        <v>103</v>
      </c>
      <c r="E167" s="2">
        <v>7.99</v>
      </c>
      <c r="F167" s="2">
        <v>176</v>
      </c>
      <c r="G167" s="2" t="s">
        <v>51</v>
      </c>
      <c r="H167" s="2">
        <v>4</v>
      </c>
      <c r="I167" s="2">
        <v>6</v>
      </c>
      <c r="J167" s="2" t="b">
        <v>1</v>
      </c>
      <c r="K167" s="2">
        <v>830</v>
      </c>
      <c r="L167" s="2">
        <v>74</v>
      </c>
      <c r="M167" s="2" t="s">
        <v>49</v>
      </c>
      <c r="N167" s="2" t="s">
        <v>28</v>
      </c>
      <c r="O167" s="2" t="s">
        <v>37</v>
      </c>
      <c r="P167" s="2">
        <v>66</v>
      </c>
      <c r="Q167" s="2">
        <v>3.5</v>
      </c>
      <c r="R167" s="2" t="b">
        <v>1</v>
      </c>
      <c r="S167" s="2" t="s">
        <v>30</v>
      </c>
      <c r="T167" s="2">
        <v>2600</v>
      </c>
      <c r="U167" s="2"/>
      <c r="V167" s="2" t="s">
        <v>76</v>
      </c>
      <c r="W167" s="2" t="s">
        <v>32</v>
      </c>
      <c r="X167" s="5" t="s">
        <v>40</v>
      </c>
    </row>
    <row r="168" spans="1:24" x14ac:dyDescent="0.25">
      <c r="A168" s="4">
        <v>7829</v>
      </c>
      <c r="B168" s="2" t="s">
        <v>291</v>
      </c>
      <c r="C168" s="2" t="s">
        <v>292</v>
      </c>
      <c r="D168" s="2" t="s">
        <v>103</v>
      </c>
      <c r="E168" s="2">
        <v>7.99</v>
      </c>
      <c r="F168" s="2">
        <v>482</v>
      </c>
      <c r="G168" s="2" t="s">
        <v>73</v>
      </c>
      <c r="H168" s="2">
        <v>1</v>
      </c>
      <c r="I168" s="2">
        <v>4</v>
      </c>
      <c r="J168" s="2" t="b">
        <v>1</v>
      </c>
      <c r="K168" s="2">
        <v>770</v>
      </c>
      <c r="L168" s="2">
        <v>129</v>
      </c>
      <c r="M168" s="2" t="s">
        <v>43</v>
      </c>
      <c r="N168" s="2" t="s">
        <v>28</v>
      </c>
      <c r="O168" s="2" t="s">
        <v>45</v>
      </c>
      <c r="P168" s="2">
        <v>0</v>
      </c>
      <c r="Q168" s="2">
        <v>3.7</v>
      </c>
      <c r="R168" s="2" t="b">
        <v>1</v>
      </c>
      <c r="S168" s="2" t="s">
        <v>30</v>
      </c>
      <c r="T168" s="2">
        <v>3247</v>
      </c>
      <c r="U168" s="2"/>
      <c r="V168" s="2" t="s">
        <v>65</v>
      </c>
      <c r="W168" s="2" t="s">
        <v>39</v>
      </c>
      <c r="X168" s="5" t="s">
        <v>60</v>
      </c>
    </row>
    <row r="169" spans="1:24" x14ac:dyDescent="0.25">
      <c r="A169" s="4">
        <v>1715</v>
      </c>
      <c r="B169" s="2" t="s">
        <v>254</v>
      </c>
      <c r="C169" s="2" t="s">
        <v>293</v>
      </c>
      <c r="D169" s="3">
        <v>45394</v>
      </c>
      <c r="E169" s="2">
        <v>7.99</v>
      </c>
      <c r="F169" s="2">
        <v>87</v>
      </c>
      <c r="G169" s="2" t="s">
        <v>36</v>
      </c>
      <c r="H169" s="2">
        <v>3</v>
      </c>
      <c r="I169" s="2">
        <v>5</v>
      </c>
      <c r="J169" s="2" t="b">
        <v>1</v>
      </c>
      <c r="K169" s="2">
        <v>753</v>
      </c>
      <c r="L169" s="2">
        <v>181</v>
      </c>
      <c r="M169" s="2" t="s">
        <v>49</v>
      </c>
      <c r="N169" s="2" t="s">
        <v>44</v>
      </c>
      <c r="O169" s="2" t="s">
        <v>29</v>
      </c>
      <c r="P169" s="2">
        <v>51</v>
      </c>
      <c r="Q169" s="2">
        <v>3.1</v>
      </c>
      <c r="R169" s="2" t="b">
        <v>1</v>
      </c>
      <c r="S169" s="2" t="s">
        <v>30</v>
      </c>
      <c r="T169" s="2">
        <v>941</v>
      </c>
      <c r="U169" s="2"/>
      <c r="V169" s="2" t="s">
        <v>31</v>
      </c>
      <c r="W169" s="2" t="s">
        <v>59</v>
      </c>
      <c r="X169" s="5" t="s">
        <v>93</v>
      </c>
    </row>
    <row r="170" spans="1:24" x14ac:dyDescent="0.25">
      <c r="A170" s="4">
        <v>2639</v>
      </c>
      <c r="B170" s="2" t="s">
        <v>294</v>
      </c>
      <c r="C170" s="2" t="s">
        <v>155</v>
      </c>
      <c r="D170" s="3">
        <v>45485</v>
      </c>
      <c r="E170" s="2">
        <v>11.99</v>
      </c>
      <c r="F170" s="2">
        <v>163</v>
      </c>
      <c r="G170" s="2" t="s">
        <v>36</v>
      </c>
      <c r="H170" s="2">
        <v>5</v>
      </c>
      <c r="I170" s="2">
        <v>1</v>
      </c>
      <c r="J170" s="2" t="b">
        <v>1</v>
      </c>
      <c r="K170" s="2">
        <v>38</v>
      </c>
      <c r="L170" s="2">
        <v>53</v>
      </c>
      <c r="M170" s="2" t="s">
        <v>68</v>
      </c>
      <c r="N170" s="2" t="s">
        <v>44</v>
      </c>
      <c r="O170" s="2" t="s">
        <v>64</v>
      </c>
      <c r="P170" s="2">
        <v>37</v>
      </c>
      <c r="Q170" s="2">
        <v>4.5999999999999996</v>
      </c>
      <c r="R170" s="2" t="b">
        <v>0</v>
      </c>
      <c r="S170" s="2" t="s">
        <v>30</v>
      </c>
      <c r="T170" s="2">
        <v>1934</v>
      </c>
      <c r="U170" s="2"/>
      <c r="V170" s="2" t="s">
        <v>31</v>
      </c>
      <c r="W170" s="2" t="s">
        <v>32</v>
      </c>
      <c r="X170" s="5" t="s">
        <v>40</v>
      </c>
    </row>
    <row r="171" spans="1:24" x14ac:dyDescent="0.25">
      <c r="A171" s="4">
        <v>1801</v>
      </c>
      <c r="B171" s="2" t="s">
        <v>174</v>
      </c>
      <c r="C171" s="2" t="s">
        <v>295</v>
      </c>
      <c r="D171" s="2" t="s">
        <v>25</v>
      </c>
      <c r="E171" s="2">
        <v>11.99</v>
      </c>
      <c r="F171" s="2">
        <v>419</v>
      </c>
      <c r="G171" s="2" t="s">
        <v>63</v>
      </c>
      <c r="H171" s="2">
        <v>4</v>
      </c>
      <c r="I171" s="2">
        <v>5</v>
      </c>
      <c r="J171" s="2" t="b">
        <v>0</v>
      </c>
      <c r="K171" s="2">
        <v>386</v>
      </c>
      <c r="L171" s="2">
        <v>122</v>
      </c>
      <c r="M171" s="2" t="s">
        <v>74</v>
      </c>
      <c r="N171" s="2" t="s">
        <v>56</v>
      </c>
      <c r="O171" s="2" t="s">
        <v>37</v>
      </c>
      <c r="P171" s="2">
        <v>9</v>
      </c>
      <c r="Q171" s="2">
        <v>4.5999999999999996</v>
      </c>
      <c r="R171" s="2" t="b">
        <v>0</v>
      </c>
      <c r="S171" s="2" t="s">
        <v>30</v>
      </c>
      <c r="T171" s="2">
        <v>4650</v>
      </c>
      <c r="U171" s="2"/>
      <c r="V171" s="2" t="s">
        <v>38</v>
      </c>
      <c r="W171" s="2" t="s">
        <v>69</v>
      </c>
      <c r="X171" s="5" t="s">
        <v>33</v>
      </c>
    </row>
    <row r="172" spans="1:24" x14ac:dyDescent="0.25">
      <c r="A172" s="4">
        <v>9163</v>
      </c>
      <c r="B172" s="2" t="s">
        <v>274</v>
      </c>
      <c r="C172" s="3">
        <v>45020</v>
      </c>
      <c r="D172" s="2" t="s">
        <v>99</v>
      </c>
      <c r="E172" s="2">
        <v>11.99</v>
      </c>
      <c r="F172" s="2">
        <v>203</v>
      </c>
      <c r="G172" s="2" t="s">
        <v>48</v>
      </c>
      <c r="H172" s="2">
        <v>4</v>
      </c>
      <c r="I172" s="2">
        <v>4</v>
      </c>
      <c r="J172" s="2" t="b">
        <v>1</v>
      </c>
      <c r="K172" s="2">
        <v>874</v>
      </c>
      <c r="L172" s="2">
        <v>67</v>
      </c>
      <c r="M172" s="2" t="s">
        <v>55</v>
      </c>
      <c r="N172" s="2" t="s">
        <v>44</v>
      </c>
      <c r="O172" s="2" t="s">
        <v>78</v>
      </c>
      <c r="P172" s="2">
        <v>94</v>
      </c>
      <c r="Q172" s="2">
        <v>3.9</v>
      </c>
      <c r="R172" s="2" t="b">
        <v>1</v>
      </c>
      <c r="S172" s="2" t="s">
        <v>30</v>
      </c>
      <c r="T172" s="2">
        <v>4450</v>
      </c>
      <c r="U172" s="2"/>
      <c r="V172" s="2" t="s">
        <v>31</v>
      </c>
      <c r="W172" s="2" t="s">
        <v>32</v>
      </c>
      <c r="X172" s="5" t="s">
        <v>93</v>
      </c>
    </row>
    <row r="173" spans="1:24" x14ac:dyDescent="0.25">
      <c r="A173" s="4">
        <v>1284</v>
      </c>
      <c r="B173" s="2" t="s">
        <v>157</v>
      </c>
      <c r="C173" s="3">
        <v>45394</v>
      </c>
      <c r="D173" s="3">
        <v>45303</v>
      </c>
      <c r="E173" s="2">
        <v>7.99</v>
      </c>
      <c r="F173" s="2">
        <v>405</v>
      </c>
      <c r="G173" s="2" t="s">
        <v>73</v>
      </c>
      <c r="H173" s="2">
        <v>4</v>
      </c>
      <c r="I173" s="2">
        <v>3</v>
      </c>
      <c r="J173" s="2" t="b">
        <v>1</v>
      </c>
      <c r="K173" s="2">
        <v>695</v>
      </c>
      <c r="L173" s="2">
        <v>85</v>
      </c>
      <c r="M173" s="2" t="s">
        <v>68</v>
      </c>
      <c r="N173" s="2" t="s">
        <v>56</v>
      </c>
      <c r="O173" s="2" t="s">
        <v>78</v>
      </c>
      <c r="P173" s="2">
        <v>42</v>
      </c>
      <c r="Q173" s="2">
        <v>3.7</v>
      </c>
      <c r="R173" s="2" t="b">
        <v>0</v>
      </c>
      <c r="S173" s="2" t="s">
        <v>30</v>
      </c>
      <c r="T173" s="2">
        <v>2395</v>
      </c>
      <c r="U173" s="2"/>
      <c r="V173" s="2" t="s">
        <v>65</v>
      </c>
      <c r="W173" s="2" t="s">
        <v>39</v>
      </c>
      <c r="X173" s="5" t="s">
        <v>60</v>
      </c>
    </row>
    <row r="174" spans="1:24" x14ac:dyDescent="0.25">
      <c r="A174" s="4">
        <v>8774</v>
      </c>
      <c r="B174" s="2" t="s">
        <v>296</v>
      </c>
      <c r="C174" s="3">
        <v>44996</v>
      </c>
      <c r="D174" s="3">
        <v>45516</v>
      </c>
      <c r="E174" s="2">
        <v>15.99</v>
      </c>
      <c r="F174" s="2">
        <v>496</v>
      </c>
      <c r="G174" s="2" t="s">
        <v>73</v>
      </c>
      <c r="H174" s="2">
        <v>5</v>
      </c>
      <c r="I174" s="2">
        <v>6</v>
      </c>
      <c r="J174" s="2" t="b">
        <v>0</v>
      </c>
      <c r="K174" s="2">
        <v>803</v>
      </c>
      <c r="L174" s="2">
        <v>130</v>
      </c>
      <c r="M174" s="2" t="s">
        <v>27</v>
      </c>
      <c r="N174" s="2" t="s">
        <v>75</v>
      </c>
      <c r="O174" s="2" t="s">
        <v>78</v>
      </c>
      <c r="P174" s="2">
        <v>4</v>
      </c>
      <c r="Q174" s="2">
        <v>4.8</v>
      </c>
      <c r="R174" s="2" t="b">
        <v>0</v>
      </c>
      <c r="S174" s="2" t="s">
        <v>30</v>
      </c>
      <c r="T174" s="2">
        <v>4504</v>
      </c>
      <c r="U174" s="2"/>
      <c r="V174" s="2" t="s">
        <v>58</v>
      </c>
      <c r="W174" s="2" t="s">
        <v>69</v>
      </c>
      <c r="X174" s="5" t="s">
        <v>60</v>
      </c>
    </row>
    <row r="175" spans="1:24" x14ac:dyDescent="0.25">
      <c r="A175" s="4">
        <v>3866</v>
      </c>
      <c r="B175" s="2" t="s">
        <v>297</v>
      </c>
      <c r="C175" s="3">
        <v>45293</v>
      </c>
      <c r="D175" s="2" t="s">
        <v>105</v>
      </c>
      <c r="E175" s="2">
        <v>15.99</v>
      </c>
      <c r="F175" s="2">
        <v>328</v>
      </c>
      <c r="G175" s="2" t="s">
        <v>48</v>
      </c>
      <c r="H175" s="2">
        <v>2</v>
      </c>
      <c r="I175" s="2">
        <v>2</v>
      </c>
      <c r="J175" s="2" t="b">
        <v>0</v>
      </c>
      <c r="K175" s="2">
        <v>268</v>
      </c>
      <c r="L175" s="2">
        <v>50</v>
      </c>
      <c r="M175" s="2" t="s">
        <v>74</v>
      </c>
      <c r="N175" s="2" t="s">
        <v>44</v>
      </c>
      <c r="O175" s="2" t="s">
        <v>45</v>
      </c>
      <c r="P175" s="2">
        <v>3</v>
      </c>
      <c r="Q175" s="2">
        <v>4.4000000000000004</v>
      </c>
      <c r="R175" s="2" t="b">
        <v>1</v>
      </c>
      <c r="S175" s="2" t="s">
        <v>30</v>
      </c>
      <c r="T175" s="2">
        <v>3015</v>
      </c>
      <c r="U175" s="2"/>
      <c r="V175" s="2" t="s">
        <v>65</v>
      </c>
      <c r="W175" s="2" t="s">
        <v>59</v>
      </c>
      <c r="X175" s="5" t="s">
        <v>40</v>
      </c>
    </row>
    <row r="176" spans="1:24" x14ac:dyDescent="0.25">
      <c r="A176" s="4">
        <v>4477</v>
      </c>
      <c r="B176" s="2" t="s">
        <v>272</v>
      </c>
      <c r="C176" s="2" t="s">
        <v>298</v>
      </c>
      <c r="D176" s="2" t="s">
        <v>109</v>
      </c>
      <c r="E176" s="2">
        <v>7.99</v>
      </c>
      <c r="F176" s="2">
        <v>85</v>
      </c>
      <c r="G176" s="2" t="s">
        <v>36</v>
      </c>
      <c r="H176" s="2">
        <v>5</v>
      </c>
      <c r="I176" s="2">
        <v>1</v>
      </c>
      <c r="J176" s="2" t="b">
        <v>0</v>
      </c>
      <c r="K176" s="2">
        <v>429</v>
      </c>
      <c r="L176" s="2">
        <v>52</v>
      </c>
      <c r="M176" s="2" t="s">
        <v>49</v>
      </c>
      <c r="N176" s="2" t="s">
        <v>28</v>
      </c>
      <c r="O176" s="2" t="s">
        <v>37</v>
      </c>
      <c r="P176" s="2">
        <v>16</v>
      </c>
      <c r="Q176" s="2">
        <v>3.8</v>
      </c>
      <c r="R176" s="2" t="b">
        <v>0</v>
      </c>
      <c r="S176" s="2" t="s">
        <v>30</v>
      </c>
      <c r="T176" s="2">
        <v>4971</v>
      </c>
      <c r="U176" s="2"/>
      <c r="V176" s="2" t="s">
        <v>31</v>
      </c>
      <c r="W176" s="2" t="s">
        <v>69</v>
      </c>
      <c r="X176" s="5" t="s">
        <v>40</v>
      </c>
    </row>
    <row r="177" spans="1:24" x14ac:dyDescent="0.25">
      <c r="A177" s="4">
        <v>4829</v>
      </c>
      <c r="B177" s="2" t="s">
        <v>299</v>
      </c>
      <c r="C177" s="2" t="s">
        <v>300</v>
      </c>
      <c r="D177" s="2" t="s">
        <v>72</v>
      </c>
      <c r="E177" s="2">
        <v>11.99</v>
      </c>
      <c r="F177" s="2">
        <v>386</v>
      </c>
      <c r="G177" s="2" t="s">
        <v>48</v>
      </c>
      <c r="H177" s="2">
        <v>3</v>
      </c>
      <c r="I177" s="2">
        <v>4</v>
      </c>
      <c r="J177" s="2" t="b">
        <v>0</v>
      </c>
      <c r="K177" s="2">
        <v>62</v>
      </c>
      <c r="L177" s="2">
        <v>50</v>
      </c>
      <c r="M177" s="2" t="s">
        <v>74</v>
      </c>
      <c r="N177" s="2" t="s">
        <v>56</v>
      </c>
      <c r="O177" s="2" t="s">
        <v>29</v>
      </c>
      <c r="P177" s="2">
        <v>44</v>
      </c>
      <c r="Q177" s="2">
        <v>4.7</v>
      </c>
      <c r="R177" s="2" t="b">
        <v>0</v>
      </c>
      <c r="S177" s="2" t="s">
        <v>30</v>
      </c>
      <c r="T177" s="2">
        <v>2377</v>
      </c>
      <c r="U177" s="2"/>
      <c r="V177" s="2" t="s">
        <v>31</v>
      </c>
      <c r="W177" s="2" t="s">
        <v>32</v>
      </c>
      <c r="X177" s="5" t="s">
        <v>60</v>
      </c>
    </row>
    <row r="178" spans="1:24" x14ac:dyDescent="0.25">
      <c r="A178" s="4">
        <v>1257</v>
      </c>
      <c r="B178" s="2" t="s">
        <v>257</v>
      </c>
      <c r="C178" s="3">
        <v>45140</v>
      </c>
      <c r="D178" s="3">
        <v>45516</v>
      </c>
      <c r="E178" s="2">
        <v>7.99</v>
      </c>
      <c r="F178" s="2">
        <v>245</v>
      </c>
      <c r="G178" s="2" t="s">
        <v>26</v>
      </c>
      <c r="H178" s="2">
        <v>3</v>
      </c>
      <c r="I178" s="2">
        <v>4</v>
      </c>
      <c r="J178" s="2" t="b">
        <v>0</v>
      </c>
      <c r="K178" s="2">
        <v>831</v>
      </c>
      <c r="L178" s="2">
        <v>15</v>
      </c>
      <c r="M178" s="2" t="s">
        <v>43</v>
      </c>
      <c r="N178" s="2" t="s">
        <v>28</v>
      </c>
      <c r="O178" s="2" t="s">
        <v>37</v>
      </c>
      <c r="P178" s="2">
        <v>64</v>
      </c>
      <c r="Q178" s="2">
        <v>4.9000000000000004</v>
      </c>
      <c r="R178" s="2" t="b">
        <v>0</v>
      </c>
      <c r="S178" s="2" t="s">
        <v>30</v>
      </c>
      <c r="T178" s="2">
        <v>212</v>
      </c>
      <c r="U178" s="2"/>
      <c r="V178" s="2" t="s">
        <v>76</v>
      </c>
      <c r="W178" s="2" t="s">
        <v>69</v>
      </c>
      <c r="X178" s="5" t="s">
        <v>93</v>
      </c>
    </row>
    <row r="179" spans="1:24" x14ac:dyDescent="0.25">
      <c r="A179" s="4">
        <v>1897</v>
      </c>
      <c r="B179" s="2" t="s">
        <v>301</v>
      </c>
      <c r="C179" s="2" t="s">
        <v>273</v>
      </c>
      <c r="D179" s="2" t="s">
        <v>129</v>
      </c>
      <c r="E179" s="2">
        <v>11.99</v>
      </c>
      <c r="F179" s="2">
        <v>97</v>
      </c>
      <c r="G179" s="2" t="s">
        <v>63</v>
      </c>
      <c r="H179" s="2">
        <v>5</v>
      </c>
      <c r="I179" s="2">
        <v>5</v>
      </c>
      <c r="J179" s="2" t="b">
        <v>1</v>
      </c>
      <c r="K179" s="2">
        <v>737</v>
      </c>
      <c r="L179" s="2">
        <v>85</v>
      </c>
      <c r="M179" s="2" t="s">
        <v>55</v>
      </c>
      <c r="N179" s="2" t="s">
        <v>28</v>
      </c>
      <c r="O179" s="2" t="s">
        <v>78</v>
      </c>
      <c r="P179" s="2">
        <v>80</v>
      </c>
      <c r="Q179" s="2">
        <v>3.6</v>
      </c>
      <c r="R179" s="2" t="b">
        <v>1</v>
      </c>
      <c r="S179" s="2" t="s">
        <v>30</v>
      </c>
      <c r="T179" s="2">
        <v>188</v>
      </c>
      <c r="U179" s="2"/>
      <c r="V179" s="2" t="s">
        <v>31</v>
      </c>
      <c r="W179" s="2" t="s">
        <v>79</v>
      </c>
      <c r="X179" s="5" t="s">
        <v>93</v>
      </c>
    </row>
    <row r="180" spans="1:24" x14ac:dyDescent="0.25">
      <c r="A180" s="4">
        <v>3603</v>
      </c>
      <c r="B180" s="2" t="s">
        <v>302</v>
      </c>
      <c r="C180" s="3">
        <v>45020</v>
      </c>
      <c r="D180" s="2" t="s">
        <v>84</v>
      </c>
      <c r="E180" s="2">
        <v>7.99</v>
      </c>
      <c r="F180" s="2">
        <v>216</v>
      </c>
      <c r="G180" s="2" t="s">
        <v>51</v>
      </c>
      <c r="H180" s="2">
        <v>4</v>
      </c>
      <c r="I180" s="2">
        <v>3</v>
      </c>
      <c r="J180" s="2" t="b">
        <v>1</v>
      </c>
      <c r="K180" s="2">
        <v>923</v>
      </c>
      <c r="L180" s="2">
        <v>143</v>
      </c>
      <c r="M180" s="2" t="s">
        <v>27</v>
      </c>
      <c r="N180" s="2" t="s">
        <v>56</v>
      </c>
      <c r="O180" s="2" t="s">
        <v>45</v>
      </c>
      <c r="P180" s="2">
        <v>20</v>
      </c>
      <c r="Q180" s="2">
        <v>3.4</v>
      </c>
      <c r="R180" s="2" t="b">
        <v>0</v>
      </c>
      <c r="S180" s="2" t="s">
        <v>30</v>
      </c>
      <c r="T180" s="2">
        <v>4435</v>
      </c>
      <c r="U180" s="2"/>
      <c r="V180" s="2" t="s">
        <v>38</v>
      </c>
      <c r="W180" s="2" t="s">
        <v>79</v>
      </c>
      <c r="X180" s="5" t="s">
        <v>33</v>
      </c>
    </row>
    <row r="181" spans="1:24" x14ac:dyDescent="0.25">
      <c r="A181" s="4">
        <v>9256</v>
      </c>
      <c r="B181" s="2" t="s">
        <v>257</v>
      </c>
      <c r="C181" s="3">
        <v>45109</v>
      </c>
      <c r="D181" s="2" t="s">
        <v>82</v>
      </c>
      <c r="E181" s="2">
        <v>7.99</v>
      </c>
      <c r="F181" s="2">
        <v>331</v>
      </c>
      <c r="G181" s="2" t="s">
        <v>100</v>
      </c>
      <c r="H181" s="2">
        <v>5</v>
      </c>
      <c r="I181" s="2">
        <v>1</v>
      </c>
      <c r="J181" s="2" t="b">
        <v>0</v>
      </c>
      <c r="K181" s="2">
        <v>85</v>
      </c>
      <c r="L181" s="2">
        <v>117</v>
      </c>
      <c r="M181" s="2" t="s">
        <v>92</v>
      </c>
      <c r="N181" s="2" t="s">
        <v>56</v>
      </c>
      <c r="O181" s="2" t="s">
        <v>78</v>
      </c>
      <c r="P181" s="2">
        <v>21</v>
      </c>
      <c r="Q181" s="2">
        <v>4.8</v>
      </c>
      <c r="R181" s="2" t="b">
        <v>1</v>
      </c>
      <c r="S181" s="2" t="s">
        <v>30</v>
      </c>
      <c r="T181" s="2">
        <v>1454</v>
      </c>
      <c r="U181" s="2"/>
      <c r="V181" s="2" t="s">
        <v>58</v>
      </c>
      <c r="W181" s="2" t="s">
        <v>39</v>
      </c>
      <c r="X181" s="5" t="s">
        <v>93</v>
      </c>
    </row>
    <row r="182" spans="1:24" x14ac:dyDescent="0.25">
      <c r="A182" s="4">
        <v>9469</v>
      </c>
      <c r="B182" s="2" t="s">
        <v>101</v>
      </c>
      <c r="C182" s="3">
        <v>45205</v>
      </c>
      <c r="D182" s="2" t="s">
        <v>87</v>
      </c>
      <c r="E182" s="2">
        <v>11.99</v>
      </c>
      <c r="F182" s="2">
        <v>451</v>
      </c>
      <c r="G182" s="2" t="s">
        <v>48</v>
      </c>
      <c r="H182" s="2">
        <v>2</v>
      </c>
      <c r="I182" s="2">
        <v>3</v>
      </c>
      <c r="J182" s="2" t="b">
        <v>0</v>
      </c>
      <c r="K182" s="2">
        <v>59</v>
      </c>
      <c r="L182" s="2">
        <v>38</v>
      </c>
      <c r="M182" s="2" t="s">
        <v>74</v>
      </c>
      <c r="N182" s="2" t="s">
        <v>56</v>
      </c>
      <c r="O182" s="2" t="s">
        <v>37</v>
      </c>
      <c r="P182" s="2">
        <v>94</v>
      </c>
      <c r="Q182" s="2">
        <v>3</v>
      </c>
      <c r="R182" s="2" t="b">
        <v>1</v>
      </c>
      <c r="S182" s="2" t="s">
        <v>30</v>
      </c>
      <c r="T182" s="2">
        <v>2841</v>
      </c>
      <c r="U182" s="2"/>
      <c r="V182" s="2" t="s">
        <v>65</v>
      </c>
      <c r="W182" s="2" t="s">
        <v>69</v>
      </c>
      <c r="X182" s="5" t="s">
        <v>40</v>
      </c>
    </row>
    <row r="183" spans="1:24" x14ac:dyDescent="0.25">
      <c r="A183" s="4">
        <v>7136</v>
      </c>
      <c r="B183" s="2" t="s">
        <v>143</v>
      </c>
      <c r="C183" s="2" t="s">
        <v>303</v>
      </c>
      <c r="D183" s="2" t="s">
        <v>42</v>
      </c>
      <c r="E183" s="2">
        <v>7.99</v>
      </c>
      <c r="F183" s="2">
        <v>326</v>
      </c>
      <c r="G183" s="2" t="s">
        <v>26</v>
      </c>
      <c r="H183" s="2">
        <v>5</v>
      </c>
      <c r="I183" s="2">
        <v>1</v>
      </c>
      <c r="J183" s="2" t="b">
        <v>0</v>
      </c>
      <c r="K183" s="2">
        <v>590</v>
      </c>
      <c r="L183" s="2">
        <v>105</v>
      </c>
      <c r="M183" s="2" t="s">
        <v>92</v>
      </c>
      <c r="N183" s="2" t="s">
        <v>28</v>
      </c>
      <c r="O183" s="2" t="s">
        <v>29</v>
      </c>
      <c r="P183" s="2">
        <v>56</v>
      </c>
      <c r="Q183" s="2">
        <v>3.3</v>
      </c>
      <c r="R183" s="2" t="b">
        <v>0</v>
      </c>
      <c r="S183" s="2" t="s">
        <v>30</v>
      </c>
      <c r="T183" s="2">
        <v>1626</v>
      </c>
      <c r="U183" s="2"/>
      <c r="V183" s="2" t="s">
        <v>31</v>
      </c>
      <c r="W183" s="2" t="s">
        <v>39</v>
      </c>
      <c r="X183" s="5" t="s">
        <v>93</v>
      </c>
    </row>
    <row r="184" spans="1:24" x14ac:dyDescent="0.25">
      <c r="A184" s="4">
        <v>2321</v>
      </c>
      <c r="B184" s="2" t="s">
        <v>304</v>
      </c>
      <c r="C184" s="2" t="s">
        <v>305</v>
      </c>
      <c r="D184" s="2" t="s">
        <v>42</v>
      </c>
      <c r="E184" s="2">
        <v>15.99</v>
      </c>
      <c r="F184" s="2">
        <v>358</v>
      </c>
      <c r="G184" s="2" t="s">
        <v>36</v>
      </c>
      <c r="H184" s="2">
        <v>3</v>
      </c>
      <c r="I184" s="2">
        <v>1</v>
      </c>
      <c r="J184" s="2" t="b">
        <v>0</v>
      </c>
      <c r="K184" s="2">
        <v>348</v>
      </c>
      <c r="L184" s="2">
        <v>49</v>
      </c>
      <c r="M184" s="2" t="s">
        <v>92</v>
      </c>
      <c r="N184" s="2" t="s">
        <v>44</v>
      </c>
      <c r="O184" s="2" t="s">
        <v>29</v>
      </c>
      <c r="P184" s="2">
        <v>14</v>
      </c>
      <c r="Q184" s="2">
        <v>4.2</v>
      </c>
      <c r="R184" s="2" t="b">
        <v>0</v>
      </c>
      <c r="S184" s="2" t="s">
        <v>30</v>
      </c>
      <c r="T184" s="2">
        <v>111</v>
      </c>
      <c r="U184" s="2"/>
      <c r="V184" s="2" t="s">
        <v>38</v>
      </c>
      <c r="W184" s="2" t="s">
        <v>32</v>
      </c>
      <c r="X184" s="5" t="s">
        <v>60</v>
      </c>
    </row>
    <row r="185" spans="1:24" x14ac:dyDescent="0.25">
      <c r="A185" s="4">
        <v>4243</v>
      </c>
      <c r="B185" s="2" t="s">
        <v>272</v>
      </c>
      <c r="C185" s="2" t="s">
        <v>306</v>
      </c>
      <c r="D185" s="2" t="s">
        <v>168</v>
      </c>
      <c r="E185" s="2">
        <v>15.99</v>
      </c>
      <c r="F185" s="2">
        <v>91</v>
      </c>
      <c r="G185" s="2" t="s">
        <v>26</v>
      </c>
      <c r="H185" s="2">
        <v>2</v>
      </c>
      <c r="I185" s="2">
        <v>1</v>
      </c>
      <c r="J185" s="2" t="b">
        <v>1</v>
      </c>
      <c r="K185" s="2">
        <v>561</v>
      </c>
      <c r="L185" s="2">
        <v>153</v>
      </c>
      <c r="M185" s="2" t="s">
        <v>43</v>
      </c>
      <c r="N185" s="2" t="s">
        <v>75</v>
      </c>
      <c r="O185" s="2" t="s">
        <v>64</v>
      </c>
      <c r="P185" s="2">
        <v>7</v>
      </c>
      <c r="Q185" s="2">
        <v>4.0999999999999996</v>
      </c>
      <c r="R185" s="2" t="b">
        <v>0</v>
      </c>
      <c r="S185" s="2" t="s">
        <v>30</v>
      </c>
      <c r="T185" s="2">
        <v>450</v>
      </c>
      <c r="U185" s="2"/>
      <c r="V185" s="2" t="s">
        <v>76</v>
      </c>
      <c r="W185" s="2" t="s">
        <v>79</v>
      </c>
      <c r="X185" s="5" t="s">
        <v>60</v>
      </c>
    </row>
    <row r="186" spans="1:24" x14ac:dyDescent="0.25">
      <c r="A186" s="4">
        <v>8015</v>
      </c>
      <c r="B186" s="2" t="s">
        <v>307</v>
      </c>
      <c r="C186" s="2" t="s">
        <v>225</v>
      </c>
      <c r="D186" s="2" t="s">
        <v>103</v>
      </c>
      <c r="E186" s="2">
        <v>7.99</v>
      </c>
      <c r="F186" s="2">
        <v>478</v>
      </c>
      <c r="G186" s="2" t="s">
        <v>26</v>
      </c>
      <c r="H186" s="2">
        <v>2</v>
      </c>
      <c r="I186" s="2">
        <v>2</v>
      </c>
      <c r="J186" s="2" t="b">
        <v>1</v>
      </c>
      <c r="K186" s="2">
        <v>214</v>
      </c>
      <c r="L186" s="2">
        <v>191</v>
      </c>
      <c r="M186" s="2" t="s">
        <v>49</v>
      </c>
      <c r="N186" s="2" t="s">
        <v>44</v>
      </c>
      <c r="O186" s="2" t="s">
        <v>57</v>
      </c>
      <c r="P186" s="2">
        <v>44</v>
      </c>
      <c r="Q186" s="2">
        <v>3.6</v>
      </c>
      <c r="R186" s="2" t="b">
        <v>0</v>
      </c>
      <c r="S186" s="2" t="s">
        <v>30</v>
      </c>
      <c r="T186" s="2">
        <v>3325</v>
      </c>
      <c r="U186" s="2"/>
      <c r="V186" s="2" t="s">
        <v>38</v>
      </c>
      <c r="W186" s="2" t="s">
        <v>32</v>
      </c>
      <c r="X186" s="5" t="s">
        <v>93</v>
      </c>
    </row>
    <row r="187" spans="1:24" x14ac:dyDescent="0.25">
      <c r="A187" s="4">
        <v>3440</v>
      </c>
      <c r="B187" s="2" t="s">
        <v>101</v>
      </c>
      <c r="C187" s="2" t="s">
        <v>308</v>
      </c>
      <c r="D187" s="2" t="s">
        <v>82</v>
      </c>
      <c r="E187" s="2">
        <v>7.99</v>
      </c>
      <c r="F187" s="2">
        <v>16</v>
      </c>
      <c r="G187" s="2" t="s">
        <v>51</v>
      </c>
      <c r="H187" s="2">
        <v>3</v>
      </c>
      <c r="I187" s="2">
        <v>4</v>
      </c>
      <c r="J187" s="2" t="b">
        <v>0</v>
      </c>
      <c r="K187" s="2">
        <v>964</v>
      </c>
      <c r="L187" s="2">
        <v>111</v>
      </c>
      <c r="M187" s="2" t="s">
        <v>92</v>
      </c>
      <c r="N187" s="2" t="s">
        <v>28</v>
      </c>
      <c r="O187" s="2" t="s">
        <v>45</v>
      </c>
      <c r="P187" s="2">
        <v>52</v>
      </c>
      <c r="Q187" s="2">
        <v>3.1</v>
      </c>
      <c r="R187" s="2" t="b">
        <v>1</v>
      </c>
      <c r="S187" s="2" t="s">
        <v>30</v>
      </c>
      <c r="T187" s="2">
        <v>3059</v>
      </c>
      <c r="U187" s="2"/>
      <c r="V187" s="2" t="s">
        <v>76</v>
      </c>
      <c r="W187" s="2" t="s">
        <v>59</v>
      </c>
      <c r="X187" s="5" t="s">
        <v>60</v>
      </c>
    </row>
    <row r="188" spans="1:24" x14ac:dyDescent="0.25">
      <c r="A188" s="4">
        <v>9914</v>
      </c>
      <c r="B188" s="2" t="s">
        <v>197</v>
      </c>
      <c r="C188" s="2" t="s">
        <v>309</v>
      </c>
      <c r="D188" s="3">
        <v>45516</v>
      </c>
      <c r="E188" s="2">
        <v>11.99</v>
      </c>
      <c r="F188" s="2">
        <v>44</v>
      </c>
      <c r="G188" s="2" t="s">
        <v>73</v>
      </c>
      <c r="H188" s="2">
        <v>2</v>
      </c>
      <c r="I188" s="2">
        <v>1</v>
      </c>
      <c r="J188" s="2" t="b">
        <v>1</v>
      </c>
      <c r="K188" s="2">
        <v>897</v>
      </c>
      <c r="L188" s="2">
        <v>62</v>
      </c>
      <c r="M188" s="2" t="s">
        <v>74</v>
      </c>
      <c r="N188" s="2" t="s">
        <v>28</v>
      </c>
      <c r="O188" s="2" t="s">
        <v>64</v>
      </c>
      <c r="P188" s="2">
        <v>18</v>
      </c>
      <c r="Q188" s="2">
        <v>4.4000000000000004</v>
      </c>
      <c r="R188" s="2" t="b">
        <v>0</v>
      </c>
      <c r="S188" s="2" t="s">
        <v>30</v>
      </c>
      <c r="T188" s="2">
        <v>1065</v>
      </c>
      <c r="U188" s="2"/>
      <c r="V188" s="2" t="s">
        <v>31</v>
      </c>
      <c r="W188" s="2" t="s">
        <v>32</v>
      </c>
      <c r="X188" s="5" t="s">
        <v>93</v>
      </c>
    </row>
    <row r="189" spans="1:24" x14ac:dyDescent="0.25">
      <c r="A189" s="4">
        <v>5045</v>
      </c>
      <c r="B189" s="2" t="s">
        <v>140</v>
      </c>
      <c r="C189" s="2" t="s">
        <v>62</v>
      </c>
      <c r="D189" s="2" t="s">
        <v>134</v>
      </c>
      <c r="E189" s="2">
        <v>11.99</v>
      </c>
      <c r="F189" s="2">
        <v>100</v>
      </c>
      <c r="G189" s="2" t="s">
        <v>73</v>
      </c>
      <c r="H189" s="2">
        <v>4</v>
      </c>
      <c r="I189" s="2">
        <v>1</v>
      </c>
      <c r="J189" s="2" t="b">
        <v>1</v>
      </c>
      <c r="K189" s="2">
        <v>983</v>
      </c>
      <c r="L189" s="2">
        <v>191</v>
      </c>
      <c r="M189" s="2" t="s">
        <v>92</v>
      </c>
      <c r="N189" s="2" t="s">
        <v>28</v>
      </c>
      <c r="O189" s="2" t="s">
        <v>45</v>
      </c>
      <c r="P189" s="2">
        <v>53</v>
      </c>
      <c r="Q189" s="2">
        <v>4.5</v>
      </c>
      <c r="R189" s="2" t="b">
        <v>0</v>
      </c>
      <c r="S189" s="2" t="s">
        <v>30</v>
      </c>
      <c r="T189" s="2">
        <v>2575</v>
      </c>
      <c r="U189" s="2"/>
      <c r="V189" s="2" t="s">
        <v>76</v>
      </c>
      <c r="W189" s="2" t="s">
        <v>59</v>
      </c>
      <c r="X189" s="5" t="s">
        <v>93</v>
      </c>
    </row>
    <row r="190" spans="1:24" x14ac:dyDescent="0.25">
      <c r="A190" s="4">
        <v>1379</v>
      </c>
      <c r="B190" s="2" t="s">
        <v>240</v>
      </c>
      <c r="C190" s="2" t="s">
        <v>310</v>
      </c>
      <c r="D190" s="3">
        <v>45424</v>
      </c>
      <c r="E190" s="2">
        <v>11.99</v>
      </c>
      <c r="F190" s="2">
        <v>44</v>
      </c>
      <c r="G190" s="2" t="s">
        <v>36</v>
      </c>
      <c r="H190" s="2">
        <v>5</v>
      </c>
      <c r="I190" s="2">
        <v>4</v>
      </c>
      <c r="J190" s="2" t="b">
        <v>1</v>
      </c>
      <c r="K190" s="2">
        <v>432</v>
      </c>
      <c r="L190" s="2">
        <v>73</v>
      </c>
      <c r="M190" s="2" t="s">
        <v>49</v>
      </c>
      <c r="N190" s="2" t="s">
        <v>28</v>
      </c>
      <c r="O190" s="2" t="s">
        <v>64</v>
      </c>
      <c r="P190" s="2">
        <v>88</v>
      </c>
      <c r="Q190" s="2">
        <v>4.5999999999999996</v>
      </c>
      <c r="R190" s="2" t="b">
        <v>0</v>
      </c>
      <c r="S190" s="2" t="s">
        <v>30</v>
      </c>
      <c r="T190" s="2">
        <v>1690</v>
      </c>
      <c r="U190" s="2"/>
      <c r="V190" s="2" t="s">
        <v>65</v>
      </c>
      <c r="W190" s="2" t="s">
        <v>32</v>
      </c>
      <c r="X190" s="5" t="s">
        <v>40</v>
      </c>
    </row>
    <row r="191" spans="1:24" x14ac:dyDescent="0.25">
      <c r="A191" s="4">
        <v>6099</v>
      </c>
      <c r="B191" s="2" t="s">
        <v>311</v>
      </c>
      <c r="C191" s="2" t="s">
        <v>312</v>
      </c>
      <c r="D191" s="2" t="s">
        <v>99</v>
      </c>
      <c r="E191" s="2">
        <v>11.99</v>
      </c>
      <c r="F191" s="2">
        <v>37</v>
      </c>
      <c r="G191" s="2" t="s">
        <v>73</v>
      </c>
      <c r="H191" s="2">
        <v>3</v>
      </c>
      <c r="I191" s="2">
        <v>1</v>
      </c>
      <c r="J191" s="2" t="b">
        <v>1</v>
      </c>
      <c r="K191" s="2">
        <v>881</v>
      </c>
      <c r="L191" s="2">
        <v>189</v>
      </c>
      <c r="M191" s="2" t="s">
        <v>43</v>
      </c>
      <c r="N191" s="2" t="s">
        <v>44</v>
      </c>
      <c r="O191" s="2" t="s">
        <v>78</v>
      </c>
      <c r="P191" s="2">
        <v>32</v>
      </c>
      <c r="Q191" s="2">
        <v>3.9</v>
      </c>
      <c r="R191" s="2" t="b">
        <v>0</v>
      </c>
      <c r="S191" s="2" t="s">
        <v>30</v>
      </c>
      <c r="T191" s="2">
        <v>1382</v>
      </c>
      <c r="U191" s="2"/>
      <c r="V191" s="2" t="s">
        <v>31</v>
      </c>
      <c r="W191" s="2" t="s">
        <v>32</v>
      </c>
      <c r="X191" s="5" t="s">
        <v>60</v>
      </c>
    </row>
    <row r="192" spans="1:24" x14ac:dyDescent="0.25">
      <c r="A192" s="4">
        <v>4696</v>
      </c>
      <c r="B192" s="2" t="s">
        <v>313</v>
      </c>
      <c r="C192" s="2" t="s">
        <v>314</v>
      </c>
      <c r="D192" s="3">
        <v>45394</v>
      </c>
      <c r="E192" s="2">
        <v>15.99</v>
      </c>
      <c r="F192" s="2">
        <v>48</v>
      </c>
      <c r="G192" s="2" t="s">
        <v>26</v>
      </c>
      <c r="H192" s="2">
        <v>5</v>
      </c>
      <c r="I192" s="2">
        <v>2</v>
      </c>
      <c r="J192" s="2" t="b">
        <v>0</v>
      </c>
      <c r="K192" s="2">
        <v>331</v>
      </c>
      <c r="L192" s="2">
        <v>93</v>
      </c>
      <c r="M192" s="2" t="s">
        <v>27</v>
      </c>
      <c r="N192" s="2" t="s">
        <v>75</v>
      </c>
      <c r="O192" s="2" t="s">
        <v>78</v>
      </c>
      <c r="P192" s="2">
        <v>66</v>
      </c>
      <c r="Q192" s="2">
        <v>3.7</v>
      </c>
      <c r="R192" s="2" t="b">
        <v>0</v>
      </c>
      <c r="S192" s="2" t="s">
        <v>30</v>
      </c>
      <c r="T192" s="2">
        <v>1050</v>
      </c>
      <c r="U192" s="2"/>
      <c r="V192" s="2" t="s">
        <v>65</v>
      </c>
      <c r="W192" s="2" t="s">
        <v>39</v>
      </c>
      <c r="X192" s="5" t="s">
        <v>33</v>
      </c>
    </row>
    <row r="193" spans="1:24" x14ac:dyDescent="0.25">
      <c r="A193" s="4">
        <v>4808</v>
      </c>
      <c r="B193" s="2" t="s">
        <v>280</v>
      </c>
      <c r="C193" s="2" t="s">
        <v>315</v>
      </c>
      <c r="D193" s="2" t="s">
        <v>99</v>
      </c>
      <c r="E193" s="2">
        <v>7.99</v>
      </c>
      <c r="F193" s="2">
        <v>371</v>
      </c>
      <c r="G193" s="2" t="s">
        <v>100</v>
      </c>
      <c r="H193" s="2">
        <v>1</v>
      </c>
      <c r="I193" s="2">
        <v>1</v>
      </c>
      <c r="J193" s="2" t="b">
        <v>1</v>
      </c>
      <c r="K193" s="2">
        <v>819</v>
      </c>
      <c r="L193" s="2">
        <v>71</v>
      </c>
      <c r="M193" s="2" t="s">
        <v>43</v>
      </c>
      <c r="N193" s="2" t="s">
        <v>28</v>
      </c>
      <c r="O193" s="2" t="s">
        <v>57</v>
      </c>
      <c r="P193" s="2">
        <v>36</v>
      </c>
      <c r="Q193" s="2">
        <v>4.0999999999999996</v>
      </c>
      <c r="R193" s="2" t="b">
        <v>1</v>
      </c>
      <c r="S193" s="2" t="s">
        <v>30</v>
      </c>
      <c r="T193" s="2">
        <v>2328</v>
      </c>
      <c r="U193" s="2"/>
      <c r="V193" s="2" t="s">
        <v>38</v>
      </c>
      <c r="W193" s="2" t="s">
        <v>69</v>
      </c>
      <c r="X193" s="5" t="s">
        <v>33</v>
      </c>
    </row>
    <row r="194" spans="1:24" x14ac:dyDescent="0.25">
      <c r="A194" s="4">
        <v>3633</v>
      </c>
      <c r="B194" s="2" t="s">
        <v>316</v>
      </c>
      <c r="C194" s="2" t="s">
        <v>103</v>
      </c>
      <c r="D194" s="3">
        <v>45577</v>
      </c>
      <c r="E194" s="2">
        <v>7.99</v>
      </c>
      <c r="F194" s="2">
        <v>176</v>
      </c>
      <c r="G194" s="2" t="s">
        <v>26</v>
      </c>
      <c r="H194" s="2">
        <v>5</v>
      </c>
      <c r="I194" s="2">
        <v>1</v>
      </c>
      <c r="J194" s="2" t="b">
        <v>1</v>
      </c>
      <c r="K194" s="2">
        <v>936</v>
      </c>
      <c r="L194" s="2">
        <v>11</v>
      </c>
      <c r="M194" s="2" t="s">
        <v>92</v>
      </c>
      <c r="N194" s="2" t="s">
        <v>75</v>
      </c>
      <c r="O194" s="2" t="s">
        <v>64</v>
      </c>
      <c r="P194" s="2">
        <v>42</v>
      </c>
      <c r="Q194" s="2">
        <v>3.2</v>
      </c>
      <c r="R194" s="2" t="b">
        <v>0</v>
      </c>
      <c r="S194" s="2" t="s">
        <v>30</v>
      </c>
      <c r="T194" s="2">
        <v>4414</v>
      </c>
      <c r="U194" s="2"/>
      <c r="V194" s="2" t="s">
        <v>31</v>
      </c>
      <c r="W194" s="2" t="s">
        <v>32</v>
      </c>
      <c r="X194" s="5" t="s">
        <v>33</v>
      </c>
    </row>
    <row r="195" spans="1:24" x14ac:dyDescent="0.25">
      <c r="A195" s="4">
        <v>4979</v>
      </c>
      <c r="B195" s="2" t="s">
        <v>255</v>
      </c>
      <c r="C195" s="2" t="s">
        <v>317</v>
      </c>
      <c r="D195" s="2" t="s">
        <v>156</v>
      </c>
      <c r="E195" s="2">
        <v>15.99</v>
      </c>
      <c r="F195" s="2">
        <v>312</v>
      </c>
      <c r="G195" s="2" t="s">
        <v>36</v>
      </c>
      <c r="H195" s="2">
        <v>4</v>
      </c>
      <c r="I195" s="2">
        <v>4</v>
      </c>
      <c r="J195" s="2" t="b">
        <v>0</v>
      </c>
      <c r="K195" s="2">
        <v>321</v>
      </c>
      <c r="L195" s="2">
        <v>19</v>
      </c>
      <c r="M195" s="2" t="s">
        <v>68</v>
      </c>
      <c r="N195" s="2" t="s">
        <v>28</v>
      </c>
      <c r="O195" s="2" t="s">
        <v>57</v>
      </c>
      <c r="P195" s="2">
        <v>18</v>
      </c>
      <c r="Q195" s="2">
        <v>4.3</v>
      </c>
      <c r="R195" s="2" t="b">
        <v>1</v>
      </c>
      <c r="S195" s="2" t="s">
        <v>30</v>
      </c>
      <c r="T195" s="2">
        <v>3980</v>
      </c>
      <c r="U195" s="2"/>
      <c r="V195" s="2" t="s">
        <v>65</v>
      </c>
      <c r="W195" s="2" t="s">
        <v>39</v>
      </c>
      <c r="X195" s="5" t="s">
        <v>40</v>
      </c>
    </row>
    <row r="196" spans="1:24" x14ac:dyDescent="0.25">
      <c r="A196" s="4">
        <v>2214</v>
      </c>
      <c r="B196" s="2" t="s">
        <v>318</v>
      </c>
      <c r="C196" s="2" t="s">
        <v>319</v>
      </c>
      <c r="D196" s="2" t="s">
        <v>156</v>
      </c>
      <c r="E196" s="2">
        <v>7.99</v>
      </c>
      <c r="F196" s="2">
        <v>375</v>
      </c>
      <c r="G196" s="2" t="s">
        <v>100</v>
      </c>
      <c r="H196" s="2">
        <v>1</v>
      </c>
      <c r="I196" s="2">
        <v>1</v>
      </c>
      <c r="J196" s="2" t="b">
        <v>1</v>
      </c>
      <c r="K196" s="2">
        <v>244</v>
      </c>
      <c r="L196" s="2">
        <v>106</v>
      </c>
      <c r="M196" s="2" t="s">
        <v>55</v>
      </c>
      <c r="N196" s="2" t="s">
        <v>28</v>
      </c>
      <c r="O196" s="2" t="s">
        <v>78</v>
      </c>
      <c r="P196" s="2">
        <v>16</v>
      </c>
      <c r="Q196" s="2">
        <v>3.9</v>
      </c>
      <c r="R196" s="2" t="b">
        <v>1</v>
      </c>
      <c r="S196" s="2" t="s">
        <v>30</v>
      </c>
      <c r="T196" s="2">
        <v>3596</v>
      </c>
      <c r="U196" s="2"/>
      <c r="V196" s="2" t="s">
        <v>31</v>
      </c>
      <c r="W196" s="2" t="s">
        <v>39</v>
      </c>
      <c r="X196" s="5" t="s">
        <v>33</v>
      </c>
    </row>
    <row r="197" spans="1:24" x14ac:dyDescent="0.25">
      <c r="A197" s="4">
        <v>6606</v>
      </c>
      <c r="B197" s="2" t="s">
        <v>311</v>
      </c>
      <c r="C197" s="2" t="s">
        <v>320</v>
      </c>
      <c r="D197" s="2" t="s">
        <v>168</v>
      </c>
      <c r="E197" s="2">
        <v>15.99</v>
      </c>
      <c r="F197" s="2">
        <v>134</v>
      </c>
      <c r="G197" s="2" t="s">
        <v>48</v>
      </c>
      <c r="H197" s="2">
        <v>3</v>
      </c>
      <c r="I197" s="2">
        <v>5</v>
      </c>
      <c r="J197" s="2" t="b">
        <v>1</v>
      </c>
      <c r="K197" s="2">
        <v>826</v>
      </c>
      <c r="L197" s="2">
        <v>160</v>
      </c>
      <c r="M197" s="2" t="s">
        <v>92</v>
      </c>
      <c r="N197" s="2" t="s">
        <v>75</v>
      </c>
      <c r="O197" s="2" t="s">
        <v>64</v>
      </c>
      <c r="P197" s="2">
        <v>96</v>
      </c>
      <c r="Q197" s="2">
        <v>3.6</v>
      </c>
      <c r="R197" s="2" t="b">
        <v>1</v>
      </c>
      <c r="S197" s="2" t="s">
        <v>30</v>
      </c>
      <c r="T197" s="2">
        <v>1150</v>
      </c>
      <c r="U197" s="2"/>
      <c r="V197" s="2" t="s">
        <v>31</v>
      </c>
      <c r="W197" s="2" t="s">
        <v>39</v>
      </c>
      <c r="X197" s="5" t="s">
        <v>33</v>
      </c>
    </row>
    <row r="198" spans="1:24" x14ac:dyDescent="0.25">
      <c r="A198" s="4">
        <v>4246</v>
      </c>
      <c r="B198" s="2" t="s">
        <v>259</v>
      </c>
      <c r="C198" s="2" t="s">
        <v>321</v>
      </c>
      <c r="D198" s="2" t="s">
        <v>35</v>
      </c>
      <c r="E198" s="2">
        <v>7.99</v>
      </c>
      <c r="F198" s="2">
        <v>91</v>
      </c>
      <c r="G198" s="2" t="s">
        <v>36</v>
      </c>
      <c r="H198" s="2">
        <v>5</v>
      </c>
      <c r="I198" s="2">
        <v>1</v>
      </c>
      <c r="J198" s="2" t="b">
        <v>0</v>
      </c>
      <c r="K198" s="2">
        <v>159</v>
      </c>
      <c r="L198" s="2">
        <v>14</v>
      </c>
      <c r="M198" s="2" t="s">
        <v>49</v>
      </c>
      <c r="N198" s="2" t="s">
        <v>28</v>
      </c>
      <c r="O198" s="2" t="s">
        <v>57</v>
      </c>
      <c r="P198" s="2">
        <v>85</v>
      </c>
      <c r="Q198" s="2">
        <v>4.4000000000000004</v>
      </c>
      <c r="R198" s="2" t="b">
        <v>0</v>
      </c>
      <c r="S198" s="2" t="s">
        <v>30</v>
      </c>
      <c r="T198" s="2">
        <v>1858</v>
      </c>
      <c r="U198" s="2"/>
      <c r="V198" s="2" t="s">
        <v>58</v>
      </c>
      <c r="W198" s="2" t="s">
        <v>32</v>
      </c>
      <c r="X198" s="5" t="s">
        <v>33</v>
      </c>
    </row>
    <row r="199" spans="1:24" x14ac:dyDescent="0.25">
      <c r="A199" s="4">
        <v>2836</v>
      </c>
      <c r="B199" s="2" t="s">
        <v>232</v>
      </c>
      <c r="C199" s="3">
        <v>45475</v>
      </c>
      <c r="D199" s="2" t="s">
        <v>72</v>
      </c>
      <c r="E199" s="2">
        <v>7.99</v>
      </c>
      <c r="F199" s="2">
        <v>359</v>
      </c>
      <c r="G199" s="2" t="s">
        <v>63</v>
      </c>
      <c r="H199" s="2">
        <v>2</v>
      </c>
      <c r="I199" s="2">
        <v>6</v>
      </c>
      <c r="J199" s="2" t="b">
        <v>0</v>
      </c>
      <c r="K199" s="2">
        <v>305</v>
      </c>
      <c r="L199" s="2">
        <v>81</v>
      </c>
      <c r="M199" s="2" t="s">
        <v>68</v>
      </c>
      <c r="N199" s="2" t="s">
        <v>75</v>
      </c>
      <c r="O199" s="2" t="s">
        <v>37</v>
      </c>
      <c r="P199" s="2">
        <v>28</v>
      </c>
      <c r="Q199" s="2">
        <v>3.3</v>
      </c>
      <c r="R199" s="2" t="b">
        <v>0</v>
      </c>
      <c r="S199" s="2" t="s">
        <v>30</v>
      </c>
      <c r="T199" s="2">
        <v>1926</v>
      </c>
      <c r="U199" s="2"/>
      <c r="V199" s="2" t="s">
        <v>38</v>
      </c>
      <c r="W199" s="2" t="s">
        <v>79</v>
      </c>
      <c r="X199" s="5" t="s">
        <v>60</v>
      </c>
    </row>
    <row r="200" spans="1:24" x14ac:dyDescent="0.25">
      <c r="A200" s="4">
        <v>6963</v>
      </c>
      <c r="B200" s="2" t="s">
        <v>322</v>
      </c>
      <c r="C200" s="3">
        <v>45084</v>
      </c>
      <c r="D200" s="2" t="s">
        <v>168</v>
      </c>
      <c r="E200" s="2">
        <v>15.99</v>
      </c>
      <c r="F200" s="2">
        <v>172</v>
      </c>
      <c r="G200" s="2" t="s">
        <v>73</v>
      </c>
      <c r="H200" s="2">
        <v>2</v>
      </c>
      <c r="I200" s="2">
        <v>6</v>
      </c>
      <c r="J200" s="2" t="b">
        <v>0</v>
      </c>
      <c r="K200" s="2">
        <v>841</v>
      </c>
      <c r="L200" s="2">
        <v>83</v>
      </c>
      <c r="M200" s="2" t="s">
        <v>49</v>
      </c>
      <c r="N200" s="2" t="s">
        <v>28</v>
      </c>
      <c r="O200" s="2" t="s">
        <v>78</v>
      </c>
      <c r="P200" s="2">
        <v>44</v>
      </c>
      <c r="Q200" s="2">
        <v>5</v>
      </c>
      <c r="R200" s="2" t="b">
        <v>1</v>
      </c>
      <c r="S200" s="2" t="s">
        <v>30</v>
      </c>
      <c r="T200" s="2">
        <v>2933</v>
      </c>
      <c r="U200" s="2"/>
      <c r="V200" s="2" t="s">
        <v>76</v>
      </c>
      <c r="W200" s="2" t="s">
        <v>39</v>
      </c>
      <c r="X200" s="5" t="s">
        <v>40</v>
      </c>
    </row>
    <row r="201" spans="1:24" x14ac:dyDescent="0.25">
      <c r="A201" s="4">
        <v>2243</v>
      </c>
      <c r="B201" s="2" t="s">
        <v>323</v>
      </c>
      <c r="C201" s="2" t="s">
        <v>324</v>
      </c>
      <c r="D201" s="3">
        <v>45334</v>
      </c>
      <c r="E201" s="2">
        <v>11.99</v>
      </c>
      <c r="F201" s="2">
        <v>490</v>
      </c>
      <c r="G201" s="2" t="s">
        <v>73</v>
      </c>
      <c r="H201" s="2">
        <v>3</v>
      </c>
      <c r="I201" s="2">
        <v>3</v>
      </c>
      <c r="J201" s="2" t="b">
        <v>1</v>
      </c>
      <c r="K201" s="2">
        <v>123</v>
      </c>
      <c r="L201" s="2">
        <v>183</v>
      </c>
      <c r="M201" s="2" t="s">
        <v>92</v>
      </c>
      <c r="N201" s="2" t="s">
        <v>75</v>
      </c>
      <c r="O201" s="2" t="s">
        <v>37</v>
      </c>
      <c r="P201" s="2">
        <v>45</v>
      </c>
      <c r="Q201" s="2">
        <v>4.4000000000000004</v>
      </c>
      <c r="R201" s="2" t="b">
        <v>0</v>
      </c>
      <c r="S201" s="2" t="s">
        <v>30</v>
      </c>
      <c r="T201" s="2">
        <v>2397</v>
      </c>
      <c r="U201" s="2"/>
      <c r="V201" s="2" t="s">
        <v>38</v>
      </c>
      <c r="W201" s="2" t="s">
        <v>59</v>
      </c>
      <c r="X201" s="5" t="s">
        <v>40</v>
      </c>
    </row>
    <row r="202" spans="1:24" x14ac:dyDescent="0.25">
      <c r="A202" s="4">
        <v>5081</v>
      </c>
      <c r="B202" s="2" t="s">
        <v>325</v>
      </c>
      <c r="C202" s="2" t="s">
        <v>326</v>
      </c>
      <c r="D202" s="2" t="s">
        <v>84</v>
      </c>
      <c r="E202" s="2">
        <v>11.99</v>
      </c>
      <c r="F202" s="2">
        <v>16</v>
      </c>
      <c r="G202" s="2" t="s">
        <v>100</v>
      </c>
      <c r="H202" s="2">
        <v>1</v>
      </c>
      <c r="I202" s="2">
        <v>5</v>
      </c>
      <c r="J202" s="2" t="b">
        <v>1</v>
      </c>
      <c r="K202" s="2">
        <v>803</v>
      </c>
      <c r="L202" s="2">
        <v>196</v>
      </c>
      <c r="M202" s="2" t="s">
        <v>68</v>
      </c>
      <c r="N202" s="2" t="s">
        <v>75</v>
      </c>
      <c r="O202" s="2" t="s">
        <v>29</v>
      </c>
      <c r="P202" s="2">
        <v>90</v>
      </c>
      <c r="Q202" s="2">
        <v>4.3</v>
      </c>
      <c r="R202" s="2" t="b">
        <v>1</v>
      </c>
      <c r="S202" s="2" t="s">
        <v>30</v>
      </c>
      <c r="T202" s="2">
        <v>1946</v>
      </c>
      <c r="U202" s="2"/>
      <c r="V202" s="2" t="s">
        <v>58</v>
      </c>
      <c r="W202" s="2" t="s">
        <v>69</v>
      </c>
      <c r="X202" s="5" t="s">
        <v>33</v>
      </c>
    </row>
    <row r="203" spans="1:24" x14ac:dyDescent="0.25">
      <c r="A203" s="4">
        <v>4171</v>
      </c>
      <c r="B203" s="2" t="s">
        <v>224</v>
      </c>
      <c r="C203" s="3">
        <v>45389</v>
      </c>
      <c r="D203" s="2" t="s">
        <v>42</v>
      </c>
      <c r="E203" s="2">
        <v>11.99</v>
      </c>
      <c r="F203" s="2">
        <v>291</v>
      </c>
      <c r="G203" s="2" t="s">
        <v>48</v>
      </c>
      <c r="H203" s="2">
        <v>2</v>
      </c>
      <c r="I203" s="2">
        <v>1</v>
      </c>
      <c r="J203" s="2" t="b">
        <v>1</v>
      </c>
      <c r="K203" s="2">
        <v>380</v>
      </c>
      <c r="L203" s="2">
        <v>106</v>
      </c>
      <c r="M203" s="2" t="s">
        <v>43</v>
      </c>
      <c r="N203" s="2" t="s">
        <v>28</v>
      </c>
      <c r="O203" s="2" t="s">
        <v>57</v>
      </c>
      <c r="P203" s="2">
        <v>22</v>
      </c>
      <c r="Q203" s="2">
        <v>4.0999999999999996</v>
      </c>
      <c r="R203" s="2" t="b">
        <v>0</v>
      </c>
      <c r="S203" s="2" t="s">
        <v>30</v>
      </c>
      <c r="T203" s="2">
        <v>2576</v>
      </c>
      <c r="U203" s="2"/>
      <c r="V203" s="2" t="s">
        <v>58</v>
      </c>
      <c r="W203" s="2" t="s">
        <v>69</v>
      </c>
      <c r="X203" s="5" t="s">
        <v>40</v>
      </c>
    </row>
    <row r="204" spans="1:24" x14ac:dyDescent="0.25">
      <c r="A204" s="4">
        <v>7399</v>
      </c>
      <c r="B204" s="2" t="s">
        <v>201</v>
      </c>
      <c r="C204" s="2" t="s">
        <v>327</v>
      </c>
      <c r="D204" s="3">
        <v>45547</v>
      </c>
      <c r="E204" s="2">
        <v>11.99</v>
      </c>
      <c r="F204" s="2">
        <v>119</v>
      </c>
      <c r="G204" s="2" t="s">
        <v>100</v>
      </c>
      <c r="H204" s="2">
        <v>2</v>
      </c>
      <c r="I204" s="2">
        <v>5</v>
      </c>
      <c r="J204" s="2" t="b">
        <v>1</v>
      </c>
      <c r="K204" s="2">
        <v>344</v>
      </c>
      <c r="L204" s="2">
        <v>93</v>
      </c>
      <c r="M204" s="2" t="s">
        <v>74</v>
      </c>
      <c r="N204" s="2" t="s">
        <v>44</v>
      </c>
      <c r="O204" s="2" t="s">
        <v>29</v>
      </c>
      <c r="P204" s="2">
        <v>0</v>
      </c>
      <c r="Q204" s="2">
        <v>4.2</v>
      </c>
      <c r="R204" s="2" t="b">
        <v>0</v>
      </c>
      <c r="S204" s="2" t="s">
        <v>30</v>
      </c>
      <c r="T204" s="2">
        <v>2259</v>
      </c>
      <c r="U204" s="2"/>
      <c r="V204" s="2" t="s">
        <v>76</v>
      </c>
      <c r="W204" s="2" t="s">
        <v>69</v>
      </c>
      <c r="X204" s="5" t="s">
        <v>33</v>
      </c>
    </row>
    <row r="205" spans="1:24" x14ac:dyDescent="0.25">
      <c r="A205" s="4">
        <v>1110</v>
      </c>
      <c r="B205" s="2" t="s">
        <v>247</v>
      </c>
      <c r="C205" s="3">
        <v>45417</v>
      </c>
      <c r="D205" s="3">
        <v>45394</v>
      </c>
      <c r="E205" s="2">
        <v>11.99</v>
      </c>
      <c r="F205" s="2">
        <v>35</v>
      </c>
      <c r="G205" s="2" t="s">
        <v>26</v>
      </c>
      <c r="H205" s="2">
        <v>2</v>
      </c>
      <c r="I205" s="2">
        <v>3</v>
      </c>
      <c r="J205" s="2" t="b">
        <v>1</v>
      </c>
      <c r="K205" s="2">
        <v>908</v>
      </c>
      <c r="L205" s="2">
        <v>128</v>
      </c>
      <c r="M205" s="2" t="s">
        <v>27</v>
      </c>
      <c r="N205" s="2" t="s">
        <v>28</v>
      </c>
      <c r="O205" s="2" t="s">
        <v>57</v>
      </c>
      <c r="P205" s="2">
        <v>86</v>
      </c>
      <c r="Q205" s="2">
        <v>3.2</v>
      </c>
      <c r="R205" s="2" t="b">
        <v>1</v>
      </c>
      <c r="S205" s="2" t="s">
        <v>30</v>
      </c>
      <c r="T205" s="2">
        <v>1068</v>
      </c>
      <c r="U205" s="2"/>
      <c r="V205" s="2" t="s">
        <v>76</v>
      </c>
      <c r="W205" s="2" t="s">
        <v>32</v>
      </c>
      <c r="X205" s="5" t="s">
        <v>40</v>
      </c>
    </row>
    <row r="206" spans="1:24" x14ac:dyDescent="0.25">
      <c r="A206" s="4">
        <v>5630</v>
      </c>
      <c r="B206" s="2" t="s">
        <v>328</v>
      </c>
      <c r="C206" s="3">
        <v>45028</v>
      </c>
      <c r="D206" s="2" t="s">
        <v>156</v>
      </c>
      <c r="E206" s="2">
        <v>7.99</v>
      </c>
      <c r="F206" s="2">
        <v>88</v>
      </c>
      <c r="G206" s="2" t="s">
        <v>36</v>
      </c>
      <c r="H206" s="2">
        <v>4</v>
      </c>
      <c r="I206" s="2">
        <v>6</v>
      </c>
      <c r="J206" s="2" t="b">
        <v>1</v>
      </c>
      <c r="K206" s="2">
        <v>782</v>
      </c>
      <c r="L206" s="2">
        <v>180</v>
      </c>
      <c r="M206" s="2" t="s">
        <v>27</v>
      </c>
      <c r="N206" s="2" t="s">
        <v>44</v>
      </c>
      <c r="O206" s="2" t="s">
        <v>78</v>
      </c>
      <c r="P206" s="2">
        <v>86</v>
      </c>
      <c r="Q206" s="2">
        <v>5</v>
      </c>
      <c r="R206" s="2" t="b">
        <v>1</v>
      </c>
      <c r="S206" s="2" t="s">
        <v>30</v>
      </c>
      <c r="T206" s="2">
        <v>2928</v>
      </c>
      <c r="U206" s="2"/>
      <c r="V206" s="2" t="s">
        <v>58</v>
      </c>
      <c r="W206" s="2" t="s">
        <v>69</v>
      </c>
      <c r="X206" s="5" t="s">
        <v>33</v>
      </c>
    </row>
    <row r="207" spans="1:24" x14ac:dyDescent="0.25">
      <c r="A207" s="4">
        <v>9430</v>
      </c>
      <c r="B207" s="2" t="s">
        <v>329</v>
      </c>
      <c r="C207" s="3">
        <v>44996</v>
      </c>
      <c r="D207" s="2" t="s">
        <v>134</v>
      </c>
      <c r="E207" s="2">
        <v>7.99</v>
      </c>
      <c r="F207" s="2">
        <v>312</v>
      </c>
      <c r="G207" s="2" t="s">
        <v>48</v>
      </c>
      <c r="H207" s="2">
        <v>4</v>
      </c>
      <c r="I207" s="2">
        <v>1</v>
      </c>
      <c r="J207" s="2" t="b">
        <v>0</v>
      </c>
      <c r="K207" s="2">
        <v>769</v>
      </c>
      <c r="L207" s="2">
        <v>140</v>
      </c>
      <c r="M207" s="2" t="s">
        <v>49</v>
      </c>
      <c r="N207" s="2" t="s">
        <v>44</v>
      </c>
      <c r="O207" s="2" t="s">
        <v>45</v>
      </c>
      <c r="P207" s="2">
        <v>94</v>
      </c>
      <c r="Q207" s="2">
        <v>4.8</v>
      </c>
      <c r="R207" s="2" t="b">
        <v>1</v>
      </c>
      <c r="S207" s="2" t="s">
        <v>30</v>
      </c>
      <c r="T207" s="2">
        <v>3674</v>
      </c>
      <c r="U207" s="2"/>
      <c r="V207" s="2" t="s">
        <v>58</v>
      </c>
      <c r="W207" s="2" t="s">
        <v>69</v>
      </c>
      <c r="X207" s="5" t="s">
        <v>40</v>
      </c>
    </row>
    <row r="208" spans="1:24" x14ac:dyDescent="0.25">
      <c r="A208" s="4">
        <v>7436</v>
      </c>
      <c r="B208" s="2" t="s">
        <v>330</v>
      </c>
      <c r="C208" s="2" t="s">
        <v>331</v>
      </c>
      <c r="D208" s="2" t="s">
        <v>72</v>
      </c>
      <c r="E208" s="2">
        <v>15.99</v>
      </c>
      <c r="F208" s="2">
        <v>238</v>
      </c>
      <c r="G208" s="2" t="s">
        <v>48</v>
      </c>
      <c r="H208" s="2">
        <v>4</v>
      </c>
      <c r="I208" s="2">
        <v>1</v>
      </c>
      <c r="J208" s="2" t="b">
        <v>1</v>
      </c>
      <c r="K208" s="2">
        <v>233</v>
      </c>
      <c r="L208" s="2">
        <v>102</v>
      </c>
      <c r="M208" s="2" t="s">
        <v>43</v>
      </c>
      <c r="N208" s="2" t="s">
        <v>44</v>
      </c>
      <c r="O208" s="2" t="s">
        <v>29</v>
      </c>
      <c r="P208" s="2">
        <v>78</v>
      </c>
      <c r="Q208" s="2">
        <v>3.1</v>
      </c>
      <c r="R208" s="2" t="b">
        <v>0</v>
      </c>
      <c r="S208" s="2" t="s">
        <v>30</v>
      </c>
      <c r="T208" s="2">
        <v>130</v>
      </c>
      <c r="U208" s="2"/>
      <c r="V208" s="2" t="s">
        <v>58</v>
      </c>
      <c r="W208" s="2" t="s">
        <v>79</v>
      </c>
      <c r="X208" s="5" t="s">
        <v>33</v>
      </c>
    </row>
    <row r="209" spans="1:24" x14ac:dyDescent="0.25">
      <c r="A209" s="4">
        <v>2147</v>
      </c>
      <c r="B209" s="2" t="s">
        <v>332</v>
      </c>
      <c r="C209" s="3">
        <v>45627</v>
      </c>
      <c r="D209" s="3">
        <v>45608</v>
      </c>
      <c r="E209" s="2">
        <v>11.99</v>
      </c>
      <c r="F209" s="2">
        <v>132</v>
      </c>
      <c r="G209" s="2" t="s">
        <v>26</v>
      </c>
      <c r="H209" s="2">
        <v>4</v>
      </c>
      <c r="I209" s="2">
        <v>6</v>
      </c>
      <c r="J209" s="2" t="b">
        <v>1</v>
      </c>
      <c r="K209" s="2">
        <v>170</v>
      </c>
      <c r="L209" s="2">
        <v>164</v>
      </c>
      <c r="M209" s="2" t="s">
        <v>92</v>
      </c>
      <c r="N209" s="2" t="s">
        <v>44</v>
      </c>
      <c r="O209" s="2" t="s">
        <v>64</v>
      </c>
      <c r="P209" s="2">
        <v>71</v>
      </c>
      <c r="Q209" s="2">
        <v>3.3</v>
      </c>
      <c r="R209" s="2" t="b">
        <v>1</v>
      </c>
      <c r="S209" s="2" t="s">
        <v>30</v>
      </c>
      <c r="T209" s="2">
        <v>4873</v>
      </c>
      <c r="U209" s="2"/>
      <c r="V209" s="2" t="s">
        <v>65</v>
      </c>
      <c r="W209" s="2" t="s">
        <v>69</v>
      </c>
      <c r="X209" s="5" t="s">
        <v>60</v>
      </c>
    </row>
    <row r="210" spans="1:24" x14ac:dyDescent="0.25">
      <c r="A210" s="4">
        <v>3264</v>
      </c>
      <c r="B210" s="2" t="s">
        <v>118</v>
      </c>
      <c r="C210" s="2" t="s">
        <v>333</v>
      </c>
      <c r="D210" s="3">
        <v>45547</v>
      </c>
      <c r="E210" s="2">
        <v>11.99</v>
      </c>
      <c r="F210" s="2">
        <v>456</v>
      </c>
      <c r="G210" s="2" t="s">
        <v>73</v>
      </c>
      <c r="H210" s="2">
        <v>1</v>
      </c>
      <c r="I210" s="2">
        <v>6</v>
      </c>
      <c r="J210" s="2" t="b">
        <v>1</v>
      </c>
      <c r="K210" s="2">
        <v>945</v>
      </c>
      <c r="L210" s="2">
        <v>114</v>
      </c>
      <c r="M210" s="2" t="s">
        <v>49</v>
      </c>
      <c r="N210" s="2" t="s">
        <v>56</v>
      </c>
      <c r="O210" s="2" t="s">
        <v>37</v>
      </c>
      <c r="P210" s="2">
        <v>44</v>
      </c>
      <c r="Q210" s="2">
        <v>3</v>
      </c>
      <c r="R210" s="2" t="b">
        <v>0</v>
      </c>
      <c r="S210" s="2" t="s">
        <v>30</v>
      </c>
      <c r="T210" s="2">
        <v>96</v>
      </c>
      <c r="U210" s="2"/>
      <c r="V210" s="2" t="s">
        <v>31</v>
      </c>
      <c r="W210" s="2" t="s">
        <v>79</v>
      </c>
      <c r="X210" s="5" t="s">
        <v>33</v>
      </c>
    </row>
    <row r="211" spans="1:24" x14ac:dyDescent="0.25">
      <c r="A211" s="4">
        <v>1214</v>
      </c>
      <c r="B211" s="2" t="s">
        <v>334</v>
      </c>
      <c r="C211" s="3">
        <v>45144</v>
      </c>
      <c r="D211" s="3">
        <v>45608</v>
      </c>
      <c r="E211" s="2">
        <v>11.99</v>
      </c>
      <c r="F211" s="2">
        <v>281</v>
      </c>
      <c r="G211" s="2" t="s">
        <v>26</v>
      </c>
      <c r="H211" s="2">
        <v>5</v>
      </c>
      <c r="I211" s="2">
        <v>6</v>
      </c>
      <c r="J211" s="2" t="b">
        <v>1</v>
      </c>
      <c r="K211" s="2">
        <v>945</v>
      </c>
      <c r="L211" s="2">
        <v>108</v>
      </c>
      <c r="M211" s="2" t="s">
        <v>74</v>
      </c>
      <c r="N211" s="2" t="s">
        <v>28</v>
      </c>
      <c r="O211" s="2" t="s">
        <v>64</v>
      </c>
      <c r="P211" s="2">
        <v>98</v>
      </c>
      <c r="Q211" s="2">
        <v>3.8</v>
      </c>
      <c r="R211" s="2" t="b">
        <v>1</v>
      </c>
      <c r="S211" s="2" t="s">
        <v>30</v>
      </c>
      <c r="T211" s="2">
        <v>110</v>
      </c>
      <c r="U211" s="2"/>
      <c r="V211" s="2" t="s">
        <v>65</v>
      </c>
      <c r="W211" s="2" t="s">
        <v>59</v>
      </c>
      <c r="X211" s="5" t="s">
        <v>93</v>
      </c>
    </row>
    <row r="212" spans="1:24" x14ac:dyDescent="0.25">
      <c r="A212" s="4">
        <v>6050</v>
      </c>
      <c r="B212" s="2" t="s">
        <v>335</v>
      </c>
      <c r="C212" s="3">
        <v>45512</v>
      </c>
      <c r="D212" s="2" t="s">
        <v>109</v>
      </c>
      <c r="E212" s="2">
        <v>11.99</v>
      </c>
      <c r="F212" s="2">
        <v>281</v>
      </c>
      <c r="G212" s="2" t="s">
        <v>63</v>
      </c>
      <c r="H212" s="2">
        <v>5</v>
      </c>
      <c r="I212" s="2">
        <v>3</v>
      </c>
      <c r="J212" s="2" t="b">
        <v>0</v>
      </c>
      <c r="K212" s="2">
        <v>217</v>
      </c>
      <c r="L212" s="2">
        <v>162</v>
      </c>
      <c r="M212" s="2" t="s">
        <v>27</v>
      </c>
      <c r="N212" s="2" t="s">
        <v>44</v>
      </c>
      <c r="O212" s="2" t="s">
        <v>45</v>
      </c>
      <c r="P212" s="2">
        <v>0</v>
      </c>
      <c r="Q212" s="2">
        <v>3.4</v>
      </c>
      <c r="R212" s="2" t="b">
        <v>0</v>
      </c>
      <c r="S212" s="2" t="s">
        <v>30</v>
      </c>
      <c r="T212" s="2">
        <v>225</v>
      </c>
      <c r="U212" s="2"/>
      <c r="V212" s="2" t="s">
        <v>31</v>
      </c>
      <c r="W212" s="2" t="s">
        <v>69</v>
      </c>
      <c r="X212" s="5" t="s">
        <v>33</v>
      </c>
    </row>
    <row r="213" spans="1:24" x14ac:dyDescent="0.25">
      <c r="A213" s="4">
        <v>7395</v>
      </c>
      <c r="B213" s="2" t="s">
        <v>130</v>
      </c>
      <c r="C213" s="2" t="s">
        <v>185</v>
      </c>
      <c r="D213" s="3">
        <v>45424</v>
      </c>
      <c r="E213" s="2">
        <v>11.99</v>
      </c>
      <c r="F213" s="2">
        <v>73</v>
      </c>
      <c r="G213" s="2" t="s">
        <v>26</v>
      </c>
      <c r="H213" s="2">
        <v>1</v>
      </c>
      <c r="I213" s="2">
        <v>1</v>
      </c>
      <c r="J213" s="2" t="b">
        <v>1</v>
      </c>
      <c r="K213" s="2">
        <v>664</v>
      </c>
      <c r="L213" s="2">
        <v>123</v>
      </c>
      <c r="M213" s="2" t="s">
        <v>68</v>
      </c>
      <c r="N213" s="2" t="s">
        <v>44</v>
      </c>
      <c r="O213" s="2" t="s">
        <v>37</v>
      </c>
      <c r="P213" s="2">
        <v>70</v>
      </c>
      <c r="Q213" s="2">
        <v>4.4000000000000004</v>
      </c>
      <c r="R213" s="2" t="b">
        <v>1</v>
      </c>
      <c r="S213" s="2" t="s">
        <v>30</v>
      </c>
      <c r="T213" s="2">
        <v>4083</v>
      </c>
      <c r="U213" s="2"/>
      <c r="V213" s="2" t="s">
        <v>58</v>
      </c>
      <c r="W213" s="2" t="s">
        <v>39</v>
      </c>
      <c r="X213" s="5" t="s">
        <v>33</v>
      </c>
    </row>
    <row r="214" spans="1:24" x14ac:dyDescent="0.25">
      <c r="A214" s="4">
        <v>3904</v>
      </c>
      <c r="B214" s="2" t="s">
        <v>224</v>
      </c>
      <c r="C214" s="2" t="s">
        <v>155</v>
      </c>
      <c r="D214" s="3">
        <v>45547</v>
      </c>
      <c r="E214" s="2">
        <v>11.99</v>
      </c>
      <c r="F214" s="2">
        <v>365</v>
      </c>
      <c r="G214" s="2" t="s">
        <v>63</v>
      </c>
      <c r="H214" s="2">
        <v>3</v>
      </c>
      <c r="I214" s="2">
        <v>1</v>
      </c>
      <c r="J214" s="2" t="b">
        <v>1</v>
      </c>
      <c r="K214" s="2">
        <v>679</v>
      </c>
      <c r="L214" s="2">
        <v>1</v>
      </c>
      <c r="M214" s="2" t="s">
        <v>92</v>
      </c>
      <c r="N214" s="2" t="s">
        <v>44</v>
      </c>
      <c r="O214" s="2" t="s">
        <v>78</v>
      </c>
      <c r="P214" s="2">
        <v>100</v>
      </c>
      <c r="Q214" s="2">
        <v>4.7</v>
      </c>
      <c r="R214" s="2" t="b">
        <v>0</v>
      </c>
      <c r="S214" s="2" t="s">
        <v>30</v>
      </c>
      <c r="T214" s="2">
        <v>2714</v>
      </c>
      <c r="U214" s="2"/>
      <c r="V214" s="2" t="s">
        <v>76</v>
      </c>
      <c r="W214" s="2" t="s">
        <v>32</v>
      </c>
      <c r="X214" s="5" t="s">
        <v>40</v>
      </c>
    </row>
    <row r="215" spans="1:24" x14ac:dyDescent="0.25">
      <c r="A215" s="4">
        <v>6545</v>
      </c>
      <c r="B215" s="2" t="s">
        <v>147</v>
      </c>
      <c r="C215" s="2" t="s">
        <v>108</v>
      </c>
      <c r="D215" s="3">
        <v>45516</v>
      </c>
      <c r="E215" s="2">
        <v>7.99</v>
      </c>
      <c r="F215" s="2">
        <v>61</v>
      </c>
      <c r="G215" s="2" t="s">
        <v>36</v>
      </c>
      <c r="H215" s="2">
        <v>1</v>
      </c>
      <c r="I215" s="2">
        <v>5</v>
      </c>
      <c r="J215" s="2" t="b">
        <v>1</v>
      </c>
      <c r="K215" s="2">
        <v>242</v>
      </c>
      <c r="L215" s="2">
        <v>200</v>
      </c>
      <c r="M215" s="2" t="s">
        <v>74</v>
      </c>
      <c r="N215" s="2" t="s">
        <v>75</v>
      </c>
      <c r="O215" s="2" t="s">
        <v>45</v>
      </c>
      <c r="P215" s="2">
        <v>53</v>
      </c>
      <c r="Q215" s="2">
        <v>4.8</v>
      </c>
      <c r="R215" s="2" t="b">
        <v>1</v>
      </c>
      <c r="S215" s="2" t="s">
        <v>30</v>
      </c>
      <c r="T215" s="2">
        <v>674</v>
      </c>
      <c r="U215" s="2"/>
      <c r="V215" s="2" t="s">
        <v>65</v>
      </c>
      <c r="W215" s="2" t="s">
        <v>32</v>
      </c>
      <c r="X215" s="5" t="s">
        <v>33</v>
      </c>
    </row>
    <row r="216" spans="1:24" x14ac:dyDescent="0.25">
      <c r="A216" s="4">
        <v>3131</v>
      </c>
      <c r="B216" s="2" t="s">
        <v>153</v>
      </c>
      <c r="C216" s="3">
        <v>45236</v>
      </c>
      <c r="D216" s="2" t="s">
        <v>134</v>
      </c>
      <c r="E216" s="2">
        <v>15.99</v>
      </c>
      <c r="F216" s="2">
        <v>399</v>
      </c>
      <c r="G216" s="2" t="s">
        <v>48</v>
      </c>
      <c r="H216" s="2">
        <v>3</v>
      </c>
      <c r="I216" s="2">
        <v>5</v>
      </c>
      <c r="J216" s="2" t="b">
        <v>0</v>
      </c>
      <c r="K216" s="2">
        <v>541</v>
      </c>
      <c r="L216" s="2">
        <v>158</v>
      </c>
      <c r="M216" s="2" t="s">
        <v>49</v>
      </c>
      <c r="N216" s="2" t="s">
        <v>44</v>
      </c>
      <c r="O216" s="2" t="s">
        <v>78</v>
      </c>
      <c r="P216" s="2">
        <v>4</v>
      </c>
      <c r="Q216" s="2">
        <v>4.9000000000000004</v>
      </c>
      <c r="R216" s="2" t="b">
        <v>1</v>
      </c>
      <c r="S216" s="2" t="s">
        <v>30</v>
      </c>
      <c r="T216" s="2">
        <v>948</v>
      </c>
      <c r="U216" s="2"/>
      <c r="V216" s="2" t="s">
        <v>65</v>
      </c>
      <c r="W216" s="2" t="s">
        <v>79</v>
      </c>
      <c r="X216" s="5" t="s">
        <v>60</v>
      </c>
    </row>
    <row r="217" spans="1:24" x14ac:dyDescent="0.25">
      <c r="A217" s="4">
        <v>8589</v>
      </c>
      <c r="B217" s="2" t="s">
        <v>207</v>
      </c>
      <c r="C217" s="2" t="s">
        <v>336</v>
      </c>
      <c r="D217" s="2" t="s">
        <v>84</v>
      </c>
      <c r="E217" s="2">
        <v>11.99</v>
      </c>
      <c r="F217" s="2">
        <v>102</v>
      </c>
      <c r="G217" s="2" t="s">
        <v>100</v>
      </c>
      <c r="H217" s="2">
        <v>2</v>
      </c>
      <c r="I217" s="2">
        <v>1</v>
      </c>
      <c r="J217" s="2" t="b">
        <v>1</v>
      </c>
      <c r="K217" s="2">
        <v>108</v>
      </c>
      <c r="L217" s="2">
        <v>105</v>
      </c>
      <c r="M217" s="2" t="s">
        <v>92</v>
      </c>
      <c r="N217" s="2" t="s">
        <v>28</v>
      </c>
      <c r="O217" s="2" t="s">
        <v>64</v>
      </c>
      <c r="P217" s="2">
        <v>76</v>
      </c>
      <c r="Q217" s="2">
        <v>4.7</v>
      </c>
      <c r="R217" s="2" t="b">
        <v>0</v>
      </c>
      <c r="S217" s="2" t="s">
        <v>30</v>
      </c>
      <c r="T217" s="2">
        <v>933</v>
      </c>
      <c r="U217" s="2"/>
      <c r="V217" s="2" t="s">
        <v>38</v>
      </c>
      <c r="W217" s="2" t="s">
        <v>32</v>
      </c>
      <c r="X217" s="5" t="s">
        <v>93</v>
      </c>
    </row>
    <row r="218" spans="1:24" x14ac:dyDescent="0.25">
      <c r="A218" s="4">
        <v>2908</v>
      </c>
      <c r="B218" s="2" t="s">
        <v>248</v>
      </c>
      <c r="C218" s="2" t="s">
        <v>250</v>
      </c>
      <c r="D218" s="2" t="s">
        <v>82</v>
      </c>
      <c r="E218" s="2">
        <v>11.99</v>
      </c>
      <c r="F218" s="2">
        <v>88</v>
      </c>
      <c r="G218" s="2" t="s">
        <v>48</v>
      </c>
      <c r="H218" s="2">
        <v>4</v>
      </c>
      <c r="I218" s="2">
        <v>2</v>
      </c>
      <c r="J218" s="2" t="b">
        <v>1</v>
      </c>
      <c r="K218" s="2">
        <v>343</v>
      </c>
      <c r="L218" s="2">
        <v>163</v>
      </c>
      <c r="M218" s="2" t="s">
        <v>92</v>
      </c>
      <c r="N218" s="2" t="s">
        <v>75</v>
      </c>
      <c r="O218" s="2" t="s">
        <v>37</v>
      </c>
      <c r="P218" s="2">
        <v>89</v>
      </c>
      <c r="Q218" s="2">
        <v>5</v>
      </c>
      <c r="R218" s="2" t="b">
        <v>1</v>
      </c>
      <c r="S218" s="2" t="s">
        <v>30</v>
      </c>
      <c r="T218" s="2">
        <v>2914</v>
      </c>
      <c r="U218" s="2"/>
      <c r="V218" s="2" t="s">
        <v>58</v>
      </c>
      <c r="W218" s="2" t="s">
        <v>79</v>
      </c>
      <c r="X218" s="5" t="s">
        <v>40</v>
      </c>
    </row>
    <row r="219" spans="1:24" x14ac:dyDescent="0.25">
      <c r="A219" s="4">
        <v>5209</v>
      </c>
      <c r="B219" s="2" t="s">
        <v>238</v>
      </c>
      <c r="C219" s="3">
        <v>45204</v>
      </c>
      <c r="D219" s="2" t="s">
        <v>54</v>
      </c>
      <c r="E219" s="2">
        <v>11.99</v>
      </c>
      <c r="F219" s="2">
        <v>92</v>
      </c>
      <c r="G219" s="2" t="s">
        <v>100</v>
      </c>
      <c r="H219" s="2">
        <v>5</v>
      </c>
      <c r="I219" s="2">
        <v>3</v>
      </c>
      <c r="J219" s="2" t="b">
        <v>1</v>
      </c>
      <c r="K219" s="2">
        <v>477</v>
      </c>
      <c r="L219" s="2">
        <v>38</v>
      </c>
      <c r="M219" s="2" t="s">
        <v>92</v>
      </c>
      <c r="N219" s="2" t="s">
        <v>56</v>
      </c>
      <c r="O219" s="2" t="s">
        <v>64</v>
      </c>
      <c r="P219" s="2">
        <v>71</v>
      </c>
      <c r="Q219" s="2">
        <v>3.9</v>
      </c>
      <c r="R219" s="2" t="b">
        <v>1</v>
      </c>
      <c r="S219" s="2" t="s">
        <v>30</v>
      </c>
      <c r="T219" s="2">
        <v>3928</v>
      </c>
      <c r="U219" s="2"/>
      <c r="V219" s="2" t="s">
        <v>31</v>
      </c>
      <c r="W219" s="2" t="s">
        <v>69</v>
      </c>
      <c r="X219" s="5" t="s">
        <v>40</v>
      </c>
    </row>
    <row r="220" spans="1:24" x14ac:dyDescent="0.25">
      <c r="A220" s="4">
        <v>2319</v>
      </c>
      <c r="B220" s="2" t="s">
        <v>150</v>
      </c>
      <c r="C220" s="3">
        <v>44932</v>
      </c>
      <c r="D220" s="2" t="s">
        <v>84</v>
      </c>
      <c r="E220" s="2">
        <v>15.99</v>
      </c>
      <c r="F220" s="2">
        <v>295</v>
      </c>
      <c r="G220" s="2" t="s">
        <v>36</v>
      </c>
      <c r="H220" s="2">
        <v>5</v>
      </c>
      <c r="I220" s="2">
        <v>4</v>
      </c>
      <c r="J220" s="2" t="b">
        <v>0</v>
      </c>
      <c r="K220" s="2">
        <v>767</v>
      </c>
      <c r="L220" s="2">
        <v>190</v>
      </c>
      <c r="M220" s="2" t="s">
        <v>92</v>
      </c>
      <c r="N220" s="2" t="s">
        <v>56</v>
      </c>
      <c r="O220" s="2" t="s">
        <v>57</v>
      </c>
      <c r="P220" s="2">
        <v>7</v>
      </c>
      <c r="Q220" s="2">
        <v>4.0999999999999996</v>
      </c>
      <c r="R220" s="2" t="b">
        <v>0</v>
      </c>
      <c r="S220" s="2" t="s">
        <v>30</v>
      </c>
      <c r="T220" s="2">
        <v>2559</v>
      </c>
      <c r="U220" s="2"/>
      <c r="V220" s="2" t="s">
        <v>31</v>
      </c>
      <c r="W220" s="2" t="s">
        <v>32</v>
      </c>
      <c r="X220" s="5" t="s">
        <v>40</v>
      </c>
    </row>
    <row r="221" spans="1:24" x14ac:dyDescent="0.25">
      <c r="A221" s="4">
        <v>9026</v>
      </c>
      <c r="B221" s="2" t="s">
        <v>197</v>
      </c>
      <c r="C221" s="3">
        <v>45356</v>
      </c>
      <c r="D221" s="2" t="s">
        <v>82</v>
      </c>
      <c r="E221" s="2">
        <v>11.99</v>
      </c>
      <c r="F221" s="2">
        <v>139</v>
      </c>
      <c r="G221" s="2" t="s">
        <v>73</v>
      </c>
      <c r="H221" s="2">
        <v>1</v>
      </c>
      <c r="I221" s="2">
        <v>5</v>
      </c>
      <c r="J221" s="2" t="b">
        <v>1</v>
      </c>
      <c r="K221" s="2">
        <v>12</v>
      </c>
      <c r="L221" s="2">
        <v>9</v>
      </c>
      <c r="M221" s="2" t="s">
        <v>49</v>
      </c>
      <c r="N221" s="2" t="s">
        <v>56</v>
      </c>
      <c r="O221" s="2" t="s">
        <v>57</v>
      </c>
      <c r="P221" s="2">
        <v>21</v>
      </c>
      <c r="Q221" s="2">
        <v>4.8</v>
      </c>
      <c r="R221" s="2" t="b">
        <v>1</v>
      </c>
      <c r="S221" s="2" t="s">
        <v>30</v>
      </c>
      <c r="T221" s="2">
        <v>2571</v>
      </c>
      <c r="U221" s="2"/>
      <c r="V221" s="2" t="s">
        <v>76</v>
      </c>
      <c r="W221" s="2" t="s">
        <v>32</v>
      </c>
      <c r="X221" s="5" t="s">
        <v>40</v>
      </c>
    </row>
    <row r="222" spans="1:24" x14ac:dyDescent="0.25">
      <c r="A222" s="4">
        <v>2723</v>
      </c>
      <c r="B222" s="2" t="s">
        <v>337</v>
      </c>
      <c r="C222" s="3">
        <v>44935</v>
      </c>
      <c r="D222" s="2" t="s">
        <v>156</v>
      </c>
      <c r="E222" s="2">
        <v>15.99</v>
      </c>
      <c r="F222" s="2">
        <v>416</v>
      </c>
      <c r="G222" s="2" t="s">
        <v>26</v>
      </c>
      <c r="H222" s="2">
        <v>1</v>
      </c>
      <c r="I222" s="2">
        <v>2</v>
      </c>
      <c r="J222" s="2" t="b">
        <v>1</v>
      </c>
      <c r="K222" s="2">
        <v>920</v>
      </c>
      <c r="L222" s="2">
        <v>79</v>
      </c>
      <c r="M222" s="2" t="s">
        <v>55</v>
      </c>
      <c r="N222" s="2" t="s">
        <v>44</v>
      </c>
      <c r="O222" s="2" t="s">
        <v>78</v>
      </c>
      <c r="P222" s="2">
        <v>20</v>
      </c>
      <c r="Q222" s="2">
        <v>4.4000000000000004</v>
      </c>
      <c r="R222" s="2" t="b">
        <v>0</v>
      </c>
      <c r="S222" s="2" t="s">
        <v>30</v>
      </c>
      <c r="T222" s="2">
        <v>3834</v>
      </c>
      <c r="U222" s="2"/>
      <c r="V222" s="2" t="s">
        <v>31</v>
      </c>
      <c r="W222" s="2" t="s">
        <v>79</v>
      </c>
      <c r="X222" s="5" t="s">
        <v>40</v>
      </c>
    </row>
    <row r="223" spans="1:24" x14ac:dyDescent="0.25">
      <c r="A223" s="4">
        <v>5487</v>
      </c>
      <c r="B223" s="2" t="s">
        <v>148</v>
      </c>
      <c r="C223" s="2" t="s">
        <v>338</v>
      </c>
      <c r="D223" s="2" t="s">
        <v>129</v>
      </c>
      <c r="E223" s="2">
        <v>7.99</v>
      </c>
      <c r="F223" s="2">
        <v>173</v>
      </c>
      <c r="G223" s="2" t="s">
        <v>73</v>
      </c>
      <c r="H223" s="2">
        <v>2</v>
      </c>
      <c r="I223" s="2">
        <v>2</v>
      </c>
      <c r="J223" s="2" t="b">
        <v>0</v>
      </c>
      <c r="K223" s="2">
        <v>819</v>
      </c>
      <c r="L223" s="2">
        <v>174</v>
      </c>
      <c r="M223" s="2" t="s">
        <v>27</v>
      </c>
      <c r="N223" s="2" t="s">
        <v>28</v>
      </c>
      <c r="O223" s="2" t="s">
        <v>29</v>
      </c>
      <c r="P223" s="2">
        <v>34</v>
      </c>
      <c r="Q223" s="2">
        <v>4.0999999999999996</v>
      </c>
      <c r="R223" s="2" t="b">
        <v>0</v>
      </c>
      <c r="S223" s="2" t="s">
        <v>30</v>
      </c>
      <c r="T223" s="2">
        <v>4714</v>
      </c>
      <c r="U223" s="2"/>
      <c r="V223" s="2" t="s">
        <v>65</v>
      </c>
      <c r="W223" s="2" t="s">
        <v>39</v>
      </c>
      <c r="X223" s="5" t="s">
        <v>40</v>
      </c>
    </row>
    <row r="224" spans="1:24" x14ac:dyDescent="0.25">
      <c r="A224" s="4">
        <v>4656</v>
      </c>
      <c r="B224" s="2" t="s">
        <v>207</v>
      </c>
      <c r="C224" s="2" t="s">
        <v>339</v>
      </c>
      <c r="D224" s="2" t="s">
        <v>168</v>
      </c>
      <c r="E224" s="2">
        <v>7.99</v>
      </c>
      <c r="F224" s="2">
        <v>75</v>
      </c>
      <c r="G224" s="2" t="s">
        <v>26</v>
      </c>
      <c r="H224" s="2">
        <v>3</v>
      </c>
      <c r="I224" s="2">
        <v>5</v>
      </c>
      <c r="J224" s="2" t="b">
        <v>0</v>
      </c>
      <c r="K224" s="2">
        <v>607</v>
      </c>
      <c r="L224" s="2">
        <v>94</v>
      </c>
      <c r="M224" s="2" t="s">
        <v>43</v>
      </c>
      <c r="N224" s="2" t="s">
        <v>75</v>
      </c>
      <c r="O224" s="2" t="s">
        <v>37</v>
      </c>
      <c r="P224" s="2">
        <v>57</v>
      </c>
      <c r="Q224" s="2">
        <v>3.8</v>
      </c>
      <c r="R224" s="2" t="b">
        <v>1</v>
      </c>
      <c r="S224" s="2" t="s">
        <v>30</v>
      </c>
      <c r="T224" s="2">
        <v>4800</v>
      </c>
      <c r="U224" s="2"/>
      <c r="V224" s="2" t="s">
        <v>58</v>
      </c>
      <c r="W224" s="2" t="s">
        <v>39</v>
      </c>
      <c r="X224" s="5" t="s">
        <v>93</v>
      </c>
    </row>
    <row r="225" spans="1:24" x14ac:dyDescent="0.25">
      <c r="A225" s="4">
        <v>5718</v>
      </c>
      <c r="B225" s="2" t="s">
        <v>340</v>
      </c>
      <c r="C225" s="2" t="s">
        <v>341</v>
      </c>
      <c r="D225" s="2" t="s">
        <v>105</v>
      </c>
      <c r="E225" s="2">
        <v>15.99</v>
      </c>
      <c r="F225" s="2">
        <v>173</v>
      </c>
      <c r="G225" s="2" t="s">
        <v>48</v>
      </c>
      <c r="H225" s="2">
        <v>1</v>
      </c>
      <c r="I225" s="2">
        <v>6</v>
      </c>
      <c r="J225" s="2" t="b">
        <v>1</v>
      </c>
      <c r="K225" s="2">
        <v>346</v>
      </c>
      <c r="L225" s="2">
        <v>76</v>
      </c>
      <c r="M225" s="2" t="s">
        <v>43</v>
      </c>
      <c r="N225" s="2" t="s">
        <v>28</v>
      </c>
      <c r="O225" s="2" t="s">
        <v>57</v>
      </c>
      <c r="P225" s="2">
        <v>28</v>
      </c>
      <c r="Q225" s="2">
        <v>3.3</v>
      </c>
      <c r="R225" s="2" t="b">
        <v>0</v>
      </c>
      <c r="S225" s="2" t="s">
        <v>30</v>
      </c>
      <c r="T225" s="2">
        <v>1610</v>
      </c>
      <c r="U225" s="2"/>
      <c r="V225" s="2" t="s">
        <v>31</v>
      </c>
      <c r="W225" s="2" t="s">
        <v>69</v>
      </c>
      <c r="X225" s="5" t="s">
        <v>93</v>
      </c>
    </row>
    <row r="226" spans="1:24" x14ac:dyDescent="0.25">
      <c r="A226" s="4">
        <v>1215</v>
      </c>
      <c r="B226" s="2" t="s">
        <v>342</v>
      </c>
      <c r="C226" s="2" t="s">
        <v>343</v>
      </c>
      <c r="D226" s="2" t="s">
        <v>99</v>
      </c>
      <c r="E226" s="2">
        <v>7.99</v>
      </c>
      <c r="F226" s="2">
        <v>421</v>
      </c>
      <c r="G226" s="2" t="s">
        <v>51</v>
      </c>
      <c r="H226" s="2">
        <v>3</v>
      </c>
      <c r="I226" s="2">
        <v>1</v>
      </c>
      <c r="J226" s="2" t="b">
        <v>1</v>
      </c>
      <c r="K226" s="2">
        <v>668</v>
      </c>
      <c r="L226" s="2">
        <v>17</v>
      </c>
      <c r="M226" s="2" t="s">
        <v>43</v>
      </c>
      <c r="N226" s="2" t="s">
        <v>56</v>
      </c>
      <c r="O226" s="2" t="s">
        <v>57</v>
      </c>
      <c r="P226" s="2">
        <v>7</v>
      </c>
      <c r="Q226" s="2">
        <v>4</v>
      </c>
      <c r="R226" s="2" t="b">
        <v>1</v>
      </c>
      <c r="S226" s="2" t="s">
        <v>30</v>
      </c>
      <c r="T226" s="2">
        <v>2780</v>
      </c>
      <c r="U226" s="2"/>
      <c r="V226" s="2" t="s">
        <v>76</v>
      </c>
      <c r="W226" s="2" t="s">
        <v>39</v>
      </c>
      <c r="X226" s="5" t="s">
        <v>40</v>
      </c>
    </row>
    <row r="227" spans="1:24" x14ac:dyDescent="0.25">
      <c r="A227" s="4">
        <v>3427</v>
      </c>
      <c r="B227" s="2" t="s">
        <v>344</v>
      </c>
      <c r="C227" s="3">
        <v>45211</v>
      </c>
      <c r="D227" s="3">
        <v>45485</v>
      </c>
      <c r="E227" s="2">
        <v>15.99</v>
      </c>
      <c r="F227" s="2">
        <v>29</v>
      </c>
      <c r="G227" s="2" t="s">
        <v>48</v>
      </c>
      <c r="H227" s="2">
        <v>5</v>
      </c>
      <c r="I227" s="2">
        <v>2</v>
      </c>
      <c r="J227" s="2" t="b">
        <v>1</v>
      </c>
      <c r="K227" s="2">
        <v>317</v>
      </c>
      <c r="L227" s="2">
        <v>116</v>
      </c>
      <c r="M227" s="2" t="s">
        <v>27</v>
      </c>
      <c r="N227" s="2" t="s">
        <v>56</v>
      </c>
      <c r="O227" s="2" t="s">
        <v>37</v>
      </c>
      <c r="P227" s="2">
        <v>78</v>
      </c>
      <c r="Q227" s="2">
        <v>3.8</v>
      </c>
      <c r="R227" s="2" t="b">
        <v>1</v>
      </c>
      <c r="S227" s="2" t="s">
        <v>30</v>
      </c>
      <c r="T227" s="2">
        <v>639</v>
      </c>
      <c r="U227" s="2"/>
      <c r="V227" s="2" t="s">
        <v>76</v>
      </c>
      <c r="W227" s="2" t="s">
        <v>39</v>
      </c>
      <c r="X227" s="5" t="s">
        <v>60</v>
      </c>
    </row>
    <row r="228" spans="1:24" x14ac:dyDescent="0.25">
      <c r="A228" s="4">
        <v>2428</v>
      </c>
      <c r="B228" s="2" t="s">
        <v>345</v>
      </c>
      <c r="C228" s="2" t="s">
        <v>346</v>
      </c>
      <c r="D228" s="2" t="s">
        <v>134</v>
      </c>
      <c r="E228" s="2">
        <v>7.99</v>
      </c>
      <c r="F228" s="2">
        <v>180</v>
      </c>
      <c r="G228" s="2" t="s">
        <v>73</v>
      </c>
      <c r="H228" s="2">
        <v>2</v>
      </c>
      <c r="I228" s="2">
        <v>4</v>
      </c>
      <c r="J228" s="2" t="b">
        <v>1</v>
      </c>
      <c r="K228" s="2">
        <v>297</v>
      </c>
      <c r="L228" s="2">
        <v>19</v>
      </c>
      <c r="M228" s="2" t="s">
        <v>92</v>
      </c>
      <c r="N228" s="2" t="s">
        <v>56</v>
      </c>
      <c r="O228" s="2" t="s">
        <v>29</v>
      </c>
      <c r="P228" s="2">
        <v>84</v>
      </c>
      <c r="Q228" s="2">
        <v>4.9000000000000004</v>
      </c>
      <c r="R228" s="2" t="b">
        <v>0</v>
      </c>
      <c r="S228" s="2" t="s">
        <v>30</v>
      </c>
      <c r="T228" s="2">
        <v>1960</v>
      </c>
      <c r="U228" s="2"/>
      <c r="V228" s="2" t="s">
        <v>31</v>
      </c>
      <c r="W228" s="2" t="s">
        <v>59</v>
      </c>
      <c r="X228" s="5" t="s">
        <v>93</v>
      </c>
    </row>
    <row r="229" spans="1:24" x14ac:dyDescent="0.25">
      <c r="A229" s="4">
        <v>1947</v>
      </c>
      <c r="B229" s="2" t="s">
        <v>347</v>
      </c>
      <c r="C229" s="3">
        <v>45300</v>
      </c>
      <c r="D229" s="2" t="s">
        <v>156</v>
      </c>
      <c r="E229" s="2">
        <v>11.99</v>
      </c>
      <c r="F229" s="2">
        <v>469</v>
      </c>
      <c r="G229" s="2" t="s">
        <v>26</v>
      </c>
      <c r="H229" s="2">
        <v>4</v>
      </c>
      <c r="I229" s="2">
        <v>6</v>
      </c>
      <c r="J229" s="2" t="b">
        <v>1</v>
      </c>
      <c r="K229" s="2">
        <v>866</v>
      </c>
      <c r="L229" s="2">
        <v>120</v>
      </c>
      <c r="M229" s="2" t="s">
        <v>43</v>
      </c>
      <c r="N229" s="2" t="s">
        <v>56</v>
      </c>
      <c r="O229" s="2" t="s">
        <v>64</v>
      </c>
      <c r="P229" s="2">
        <v>92</v>
      </c>
      <c r="Q229" s="2">
        <v>3.6</v>
      </c>
      <c r="R229" s="2" t="b">
        <v>1</v>
      </c>
      <c r="S229" s="2" t="s">
        <v>30</v>
      </c>
      <c r="T229" s="2">
        <v>1764</v>
      </c>
      <c r="U229" s="2"/>
      <c r="V229" s="2" t="s">
        <v>58</v>
      </c>
      <c r="W229" s="2" t="s">
        <v>59</v>
      </c>
      <c r="X229" s="5" t="s">
        <v>33</v>
      </c>
    </row>
    <row r="230" spans="1:24" x14ac:dyDescent="0.25">
      <c r="A230" s="4">
        <v>5036</v>
      </c>
      <c r="B230" s="2" t="s">
        <v>290</v>
      </c>
      <c r="C230" s="2" t="s">
        <v>348</v>
      </c>
      <c r="D230" s="2" t="s">
        <v>168</v>
      </c>
      <c r="E230" s="2">
        <v>15.99</v>
      </c>
      <c r="F230" s="2">
        <v>381</v>
      </c>
      <c r="G230" s="2" t="s">
        <v>63</v>
      </c>
      <c r="H230" s="2">
        <v>5</v>
      </c>
      <c r="I230" s="2">
        <v>1</v>
      </c>
      <c r="J230" s="2" t="b">
        <v>1</v>
      </c>
      <c r="K230" s="2">
        <v>286</v>
      </c>
      <c r="L230" s="2">
        <v>121</v>
      </c>
      <c r="M230" s="2" t="s">
        <v>43</v>
      </c>
      <c r="N230" s="2" t="s">
        <v>75</v>
      </c>
      <c r="O230" s="2" t="s">
        <v>78</v>
      </c>
      <c r="P230" s="2">
        <v>57</v>
      </c>
      <c r="Q230" s="2">
        <v>4.0999999999999996</v>
      </c>
      <c r="R230" s="2" t="b">
        <v>1</v>
      </c>
      <c r="S230" s="2" t="s">
        <v>30</v>
      </c>
      <c r="T230" s="2">
        <v>967</v>
      </c>
      <c r="U230" s="2"/>
      <c r="V230" s="2" t="s">
        <v>31</v>
      </c>
      <c r="W230" s="2" t="s">
        <v>59</v>
      </c>
      <c r="X230" s="5" t="s">
        <v>93</v>
      </c>
    </row>
    <row r="231" spans="1:24" x14ac:dyDescent="0.25">
      <c r="A231" s="4">
        <v>5857</v>
      </c>
      <c r="B231" s="2" t="s">
        <v>88</v>
      </c>
      <c r="C231" s="3">
        <v>45424</v>
      </c>
      <c r="D231" s="2" t="s">
        <v>35</v>
      </c>
      <c r="E231" s="2">
        <v>15.99</v>
      </c>
      <c r="F231" s="2">
        <v>263</v>
      </c>
      <c r="G231" s="2" t="s">
        <v>63</v>
      </c>
      <c r="H231" s="2">
        <v>5</v>
      </c>
      <c r="I231" s="2">
        <v>5</v>
      </c>
      <c r="J231" s="2" t="b">
        <v>0</v>
      </c>
      <c r="K231" s="2">
        <v>95</v>
      </c>
      <c r="L231" s="2">
        <v>149</v>
      </c>
      <c r="M231" s="2" t="s">
        <v>74</v>
      </c>
      <c r="N231" s="2" t="s">
        <v>56</v>
      </c>
      <c r="O231" s="2" t="s">
        <v>78</v>
      </c>
      <c r="P231" s="2">
        <v>17</v>
      </c>
      <c r="Q231" s="2">
        <v>4</v>
      </c>
      <c r="R231" s="2" t="b">
        <v>1</v>
      </c>
      <c r="S231" s="2" t="s">
        <v>30</v>
      </c>
      <c r="T231" s="2">
        <v>2086</v>
      </c>
      <c r="U231" s="2"/>
      <c r="V231" s="2" t="s">
        <v>58</v>
      </c>
      <c r="W231" s="2" t="s">
        <v>79</v>
      </c>
      <c r="X231" s="5" t="s">
        <v>93</v>
      </c>
    </row>
    <row r="232" spans="1:24" x14ac:dyDescent="0.25">
      <c r="A232" s="4">
        <v>8770</v>
      </c>
      <c r="B232" s="2" t="s">
        <v>106</v>
      </c>
      <c r="C232" s="3">
        <v>45268</v>
      </c>
      <c r="D232" s="2" t="s">
        <v>134</v>
      </c>
      <c r="E232" s="2">
        <v>7.99</v>
      </c>
      <c r="F232" s="2">
        <v>48</v>
      </c>
      <c r="G232" s="2" t="s">
        <v>36</v>
      </c>
      <c r="H232" s="2">
        <v>4</v>
      </c>
      <c r="I232" s="2">
        <v>2</v>
      </c>
      <c r="J232" s="2" t="b">
        <v>0</v>
      </c>
      <c r="K232" s="2">
        <v>938</v>
      </c>
      <c r="L232" s="2">
        <v>92</v>
      </c>
      <c r="M232" s="2" t="s">
        <v>43</v>
      </c>
      <c r="N232" s="2" t="s">
        <v>75</v>
      </c>
      <c r="O232" s="2" t="s">
        <v>78</v>
      </c>
      <c r="P232" s="2">
        <v>99</v>
      </c>
      <c r="Q232" s="2">
        <v>4.2</v>
      </c>
      <c r="R232" s="2" t="b">
        <v>1</v>
      </c>
      <c r="S232" s="2" t="s">
        <v>30</v>
      </c>
      <c r="T232" s="2">
        <v>3288</v>
      </c>
      <c r="U232" s="2"/>
      <c r="V232" s="2" t="s">
        <v>58</v>
      </c>
      <c r="W232" s="2" t="s">
        <v>79</v>
      </c>
      <c r="X232" s="5" t="s">
        <v>33</v>
      </c>
    </row>
    <row r="233" spans="1:24" x14ac:dyDescent="0.25">
      <c r="A233" s="4">
        <v>4118</v>
      </c>
      <c r="B233" s="2" t="s">
        <v>349</v>
      </c>
      <c r="C233" s="2" t="s">
        <v>350</v>
      </c>
      <c r="D233" s="2" t="s">
        <v>54</v>
      </c>
      <c r="E233" s="2">
        <v>11.99</v>
      </c>
      <c r="F233" s="2">
        <v>447</v>
      </c>
      <c r="G233" s="2" t="s">
        <v>51</v>
      </c>
      <c r="H233" s="2">
        <v>3</v>
      </c>
      <c r="I233" s="2">
        <v>4</v>
      </c>
      <c r="J233" s="2" t="b">
        <v>0</v>
      </c>
      <c r="K233" s="2">
        <v>264</v>
      </c>
      <c r="L233" s="2">
        <v>55</v>
      </c>
      <c r="M233" s="2" t="s">
        <v>68</v>
      </c>
      <c r="N233" s="2" t="s">
        <v>28</v>
      </c>
      <c r="O233" s="2" t="s">
        <v>45</v>
      </c>
      <c r="P233" s="2">
        <v>58</v>
      </c>
      <c r="Q233" s="2">
        <v>3.6</v>
      </c>
      <c r="R233" s="2" t="b">
        <v>0</v>
      </c>
      <c r="S233" s="2" t="s">
        <v>30</v>
      </c>
      <c r="T233" s="2">
        <v>1486</v>
      </c>
      <c r="U233" s="2"/>
      <c r="V233" s="2" t="s">
        <v>31</v>
      </c>
      <c r="W233" s="2" t="s">
        <v>79</v>
      </c>
      <c r="X233" s="5" t="s">
        <v>93</v>
      </c>
    </row>
    <row r="234" spans="1:24" x14ac:dyDescent="0.25">
      <c r="A234" s="4">
        <v>7162</v>
      </c>
      <c r="B234" s="2" t="s">
        <v>351</v>
      </c>
      <c r="C234" s="2" t="s">
        <v>206</v>
      </c>
      <c r="D234" s="2" t="s">
        <v>42</v>
      </c>
      <c r="E234" s="2">
        <v>15.99</v>
      </c>
      <c r="F234" s="2">
        <v>415</v>
      </c>
      <c r="G234" s="2" t="s">
        <v>48</v>
      </c>
      <c r="H234" s="2">
        <v>1</v>
      </c>
      <c r="I234" s="2">
        <v>3</v>
      </c>
      <c r="J234" s="2" t="b">
        <v>1</v>
      </c>
      <c r="K234" s="2">
        <v>44</v>
      </c>
      <c r="L234" s="2">
        <v>10</v>
      </c>
      <c r="M234" s="2" t="s">
        <v>92</v>
      </c>
      <c r="N234" s="2" t="s">
        <v>44</v>
      </c>
      <c r="O234" s="2" t="s">
        <v>78</v>
      </c>
      <c r="P234" s="2">
        <v>91</v>
      </c>
      <c r="Q234" s="2">
        <v>3.3</v>
      </c>
      <c r="R234" s="2" t="b">
        <v>0</v>
      </c>
      <c r="S234" s="2" t="s">
        <v>30</v>
      </c>
      <c r="T234" s="2">
        <v>223</v>
      </c>
      <c r="U234" s="2"/>
      <c r="V234" s="2" t="s">
        <v>58</v>
      </c>
      <c r="W234" s="2" t="s">
        <v>79</v>
      </c>
      <c r="X234" s="5" t="s">
        <v>93</v>
      </c>
    </row>
    <row r="235" spans="1:24" x14ac:dyDescent="0.25">
      <c r="A235" s="4">
        <v>9278</v>
      </c>
      <c r="B235" s="2" t="s">
        <v>304</v>
      </c>
      <c r="C235" s="2" t="s">
        <v>352</v>
      </c>
      <c r="D235" s="2" t="s">
        <v>42</v>
      </c>
      <c r="E235" s="2">
        <v>7.99</v>
      </c>
      <c r="F235" s="2">
        <v>429</v>
      </c>
      <c r="G235" s="2" t="s">
        <v>36</v>
      </c>
      <c r="H235" s="2">
        <v>5</v>
      </c>
      <c r="I235" s="2">
        <v>4</v>
      </c>
      <c r="J235" s="2" t="b">
        <v>0</v>
      </c>
      <c r="K235" s="2">
        <v>944</v>
      </c>
      <c r="L235" s="2">
        <v>165</v>
      </c>
      <c r="M235" s="2" t="s">
        <v>92</v>
      </c>
      <c r="N235" s="2" t="s">
        <v>28</v>
      </c>
      <c r="O235" s="2" t="s">
        <v>78</v>
      </c>
      <c r="P235" s="2">
        <v>12</v>
      </c>
      <c r="Q235" s="2">
        <v>4.7</v>
      </c>
      <c r="R235" s="2" t="b">
        <v>1</v>
      </c>
      <c r="S235" s="2" t="s">
        <v>30</v>
      </c>
      <c r="T235" s="2">
        <v>2394</v>
      </c>
      <c r="U235" s="2"/>
      <c r="V235" s="2" t="s">
        <v>76</v>
      </c>
      <c r="W235" s="2" t="s">
        <v>69</v>
      </c>
      <c r="X235" s="5" t="s">
        <v>60</v>
      </c>
    </row>
    <row r="236" spans="1:24" x14ac:dyDescent="0.25">
      <c r="A236" s="4">
        <v>5406</v>
      </c>
      <c r="B236" s="2" t="s">
        <v>353</v>
      </c>
      <c r="C236" s="3">
        <v>45636</v>
      </c>
      <c r="D236" s="3">
        <v>45485</v>
      </c>
      <c r="E236" s="2">
        <v>7.99</v>
      </c>
      <c r="F236" s="2">
        <v>26</v>
      </c>
      <c r="G236" s="2" t="s">
        <v>36</v>
      </c>
      <c r="H236" s="2">
        <v>5</v>
      </c>
      <c r="I236" s="2">
        <v>5</v>
      </c>
      <c r="J236" s="2" t="b">
        <v>0</v>
      </c>
      <c r="K236" s="2">
        <v>542</v>
      </c>
      <c r="L236" s="2">
        <v>152</v>
      </c>
      <c r="M236" s="2" t="s">
        <v>43</v>
      </c>
      <c r="N236" s="2" t="s">
        <v>56</v>
      </c>
      <c r="O236" s="2" t="s">
        <v>45</v>
      </c>
      <c r="P236" s="2">
        <v>6</v>
      </c>
      <c r="Q236" s="2">
        <v>3.1</v>
      </c>
      <c r="R236" s="2" t="b">
        <v>0</v>
      </c>
      <c r="S236" s="2" t="s">
        <v>30</v>
      </c>
      <c r="T236" s="2">
        <v>4329</v>
      </c>
      <c r="U236" s="2"/>
      <c r="V236" s="2" t="s">
        <v>31</v>
      </c>
      <c r="W236" s="2" t="s">
        <v>59</v>
      </c>
      <c r="X236" s="5" t="s">
        <v>60</v>
      </c>
    </row>
    <row r="237" spans="1:24" x14ac:dyDescent="0.25">
      <c r="A237" s="4">
        <v>4641</v>
      </c>
      <c r="B237" s="2" t="s">
        <v>311</v>
      </c>
      <c r="C237" s="3">
        <v>45635</v>
      </c>
      <c r="D237" s="3">
        <v>45516</v>
      </c>
      <c r="E237" s="2">
        <v>15.99</v>
      </c>
      <c r="F237" s="2">
        <v>101</v>
      </c>
      <c r="G237" s="2" t="s">
        <v>100</v>
      </c>
      <c r="H237" s="2">
        <v>4</v>
      </c>
      <c r="I237" s="2">
        <v>6</v>
      </c>
      <c r="J237" s="2" t="b">
        <v>1</v>
      </c>
      <c r="K237" s="2">
        <v>350</v>
      </c>
      <c r="L237" s="2">
        <v>17</v>
      </c>
      <c r="M237" s="2" t="s">
        <v>68</v>
      </c>
      <c r="N237" s="2" t="s">
        <v>28</v>
      </c>
      <c r="O237" s="2" t="s">
        <v>45</v>
      </c>
      <c r="P237" s="2">
        <v>11</v>
      </c>
      <c r="Q237" s="2">
        <v>3.4</v>
      </c>
      <c r="R237" s="2" t="b">
        <v>1</v>
      </c>
      <c r="S237" s="2" t="s">
        <v>30</v>
      </c>
      <c r="T237" s="2">
        <v>2193</v>
      </c>
      <c r="U237" s="2"/>
      <c r="V237" s="2" t="s">
        <v>76</v>
      </c>
      <c r="W237" s="2" t="s">
        <v>32</v>
      </c>
      <c r="X237" s="5" t="s">
        <v>93</v>
      </c>
    </row>
    <row r="238" spans="1:24" x14ac:dyDescent="0.25">
      <c r="A238" s="4">
        <v>3969</v>
      </c>
      <c r="B238" s="2" t="s">
        <v>329</v>
      </c>
      <c r="C238" s="2" t="s">
        <v>354</v>
      </c>
      <c r="D238" s="3">
        <v>45638</v>
      </c>
      <c r="E238" s="2">
        <v>15.99</v>
      </c>
      <c r="F238" s="2">
        <v>461</v>
      </c>
      <c r="G238" s="2" t="s">
        <v>48</v>
      </c>
      <c r="H238" s="2">
        <v>2</v>
      </c>
      <c r="I238" s="2">
        <v>6</v>
      </c>
      <c r="J238" s="2" t="b">
        <v>1</v>
      </c>
      <c r="K238" s="2">
        <v>31</v>
      </c>
      <c r="L238" s="2">
        <v>173</v>
      </c>
      <c r="M238" s="2" t="s">
        <v>43</v>
      </c>
      <c r="N238" s="2" t="s">
        <v>28</v>
      </c>
      <c r="O238" s="2" t="s">
        <v>57</v>
      </c>
      <c r="P238" s="2">
        <v>84</v>
      </c>
      <c r="Q238" s="2">
        <v>3.5</v>
      </c>
      <c r="R238" s="2" t="b">
        <v>1</v>
      </c>
      <c r="S238" s="2" t="s">
        <v>30</v>
      </c>
      <c r="T238" s="2">
        <v>3730</v>
      </c>
      <c r="U238" s="2"/>
      <c r="V238" s="2" t="s">
        <v>76</v>
      </c>
      <c r="W238" s="2" t="s">
        <v>39</v>
      </c>
      <c r="X238" s="5" t="s">
        <v>60</v>
      </c>
    </row>
    <row r="239" spans="1:24" x14ac:dyDescent="0.25">
      <c r="A239" s="4">
        <v>3078</v>
      </c>
      <c r="B239" s="2" t="s">
        <v>355</v>
      </c>
      <c r="C239" s="2" t="s">
        <v>173</v>
      </c>
      <c r="D239" s="2" t="s">
        <v>42</v>
      </c>
      <c r="E239" s="2">
        <v>7.99</v>
      </c>
      <c r="F239" s="2">
        <v>246</v>
      </c>
      <c r="G239" s="2" t="s">
        <v>26</v>
      </c>
      <c r="H239" s="2">
        <v>3</v>
      </c>
      <c r="I239" s="2">
        <v>3</v>
      </c>
      <c r="J239" s="2" t="b">
        <v>0</v>
      </c>
      <c r="K239" s="2">
        <v>358</v>
      </c>
      <c r="L239" s="2">
        <v>158</v>
      </c>
      <c r="M239" s="2" t="s">
        <v>74</v>
      </c>
      <c r="N239" s="2" t="s">
        <v>56</v>
      </c>
      <c r="O239" s="2" t="s">
        <v>29</v>
      </c>
      <c r="P239" s="2">
        <v>18</v>
      </c>
      <c r="Q239" s="2">
        <v>3.8</v>
      </c>
      <c r="R239" s="2" t="b">
        <v>0</v>
      </c>
      <c r="S239" s="2" t="s">
        <v>30</v>
      </c>
      <c r="T239" s="2">
        <v>2234</v>
      </c>
      <c r="U239" s="2"/>
      <c r="V239" s="2" t="s">
        <v>58</v>
      </c>
      <c r="W239" s="2" t="s">
        <v>59</v>
      </c>
      <c r="X239" s="5" t="s">
        <v>93</v>
      </c>
    </row>
    <row r="240" spans="1:24" x14ac:dyDescent="0.25">
      <c r="A240" s="4">
        <v>2808</v>
      </c>
      <c r="B240" s="2" t="s">
        <v>177</v>
      </c>
      <c r="C240" s="3">
        <v>45271</v>
      </c>
      <c r="D240" s="2" t="s">
        <v>42</v>
      </c>
      <c r="E240" s="2">
        <v>15.99</v>
      </c>
      <c r="F240" s="2">
        <v>91</v>
      </c>
      <c r="G240" s="2" t="s">
        <v>63</v>
      </c>
      <c r="H240" s="2">
        <v>3</v>
      </c>
      <c r="I240" s="2">
        <v>6</v>
      </c>
      <c r="J240" s="2" t="b">
        <v>0</v>
      </c>
      <c r="K240" s="2">
        <v>961</v>
      </c>
      <c r="L240" s="2">
        <v>170</v>
      </c>
      <c r="M240" s="2" t="s">
        <v>27</v>
      </c>
      <c r="N240" s="2" t="s">
        <v>28</v>
      </c>
      <c r="O240" s="2" t="s">
        <v>45</v>
      </c>
      <c r="P240" s="2">
        <v>87</v>
      </c>
      <c r="Q240" s="2">
        <v>4.2</v>
      </c>
      <c r="R240" s="2" t="b">
        <v>0</v>
      </c>
      <c r="S240" s="2" t="s">
        <v>30</v>
      </c>
      <c r="T240" s="2">
        <v>718</v>
      </c>
      <c r="U240" s="2"/>
      <c r="V240" s="2" t="s">
        <v>58</v>
      </c>
      <c r="W240" s="2" t="s">
        <v>39</v>
      </c>
      <c r="X240" s="5" t="s">
        <v>93</v>
      </c>
    </row>
    <row r="241" spans="1:24" x14ac:dyDescent="0.25">
      <c r="A241" s="4">
        <v>7484</v>
      </c>
      <c r="B241" s="2" t="s">
        <v>340</v>
      </c>
      <c r="C241" s="3">
        <v>45516</v>
      </c>
      <c r="D241" s="2" t="s">
        <v>134</v>
      </c>
      <c r="E241" s="2">
        <v>11.99</v>
      </c>
      <c r="F241" s="2">
        <v>152</v>
      </c>
      <c r="G241" s="2" t="s">
        <v>100</v>
      </c>
      <c r="H241" s="2">
        <v>5</v>
      </c>
      <c r="I241" s="2">
        <v>1</v>
      </c>
      <c r="J241" s="2" t="b">
        <v>0</v>
      </c>
      <c r="K241" s="2">
        <v>623</v>
      </c>
      <c r="L241" s="2">
        <v>180</v>
      </c>
      <c r="M241" s="2" t="s">
        <v>43</v>
      </c>
      <c r="N241" s="2" t="s">
        <v>75</v>
      </c>
      <c r="O241" s="2" t="s">
        <v>78</v>
      </c>
      <c r="P241" s="2">
        <v>89</v>
      </c>
      <c r="Q241" s="2">
        <v>4.5</v>
      </c>
      <c r="R241" s="2" t="b">
        <v>1</v>
      </c>
      <c r="S241" s="2" t="s">
        <v>30</v>
      </c>
      <c r="T241" s="2">
        <v>1594</v>
      </c>
      <c r="U241" s="2"/>
      <c r="V241" s="2" t="s">
        <v>31</v>
      </c>
      <c r="W241" s="2" t="s">
        <v>39</v>
      </c>
      <c r="X241" s="5" t="s">
        <v>33</v>
      </c>
    </row>
    <row r="242" spans="1:24" x14ac:dyDescent="0.25">
      <c r="A242" s="4">
        <v>2396</v>
      </c>
      <c r="B242" s="2" t="s">
        <v>272</v>
      </c>
      <c r="C242" s="3">
        <v>44969</v>
      </c>
      <c r="D242" s="2" t="s">
        <v>87</v>
      </c>
      <c r="E242" s="2">
        <v>11.99</v>
      </c>
      <c r="F242" s="2">
        <v>283</v>
      </c>
      <c r="G242" s="2" t="s">
        <v>26</v>
      </c>
      <c r="H242" s="2">
        <v>3</v>
      </c>
      <c r="I242" s="2">
        <v>5</v>
      </c>
      <c r="J242" s="2" t="b">
        <v>0</v>
      </c>
      <c r="K242" s="2">
        <v>466</v>
      </c>
      <c r="L242" s="2">
        <v>139</v>
      </c>
      <c r="M242" s="2" t="s">
        <v>49</v>
      </c>
      <c r="N242" s="2" t="s">
        <v>28</v>
      </c>
      <c r="O242" s="2" t="s">
        <v>29</v>
      </c>
      <c r="P242" s="2">
        <v>62</v>
      </c>
      <c r="Q242" s="2">
        <v>4</v>
      </c>
      <c r="R242" s="2" t="b">
        <v>1</v>
      </c>
      <c r="S242" s="2" t="s">
        <v>30</v>
      </c>
      <c r="T242" s="2">
        <v>681</v>
      </c>
      <c r="U242" s="2"/>
      <c r="V242" s="2" t="s">
        <v>65</v>
      </c>
      <c r="W242" s="2" t="s">
        <v>32</v>
      </c>
      <c r="X242" s="5" t="s">
        <v>40</v>
      </c>
    </row>
    <row r="243" spans="1:24" x14ac:dyDescent="0.25">
      <c r="A243" s="4">
        <v>2472</v>
      </c>
      <c r="B243" s="2" t="s">
        <v>325</v>
      </c>
      <c r="C243" s="2" t="s">
        <v>356</v>
      </c>
      <c r="D243" s="2" t="s">
        <v>87</v>
      </c>
      <c r="E243" s="2">
        <v>7.99</v>
      </c>
      <c r="F243" s="2">
        <v>61</v>
      </c>
      <c r="G243" s="2" t="s">
        <v>73</v>
      </c>
      <c r="H243" s="2">
        <v>3</v>
      </c>
      <c r="I243" s="2">
        <v>4</v>
      </c>
      <c r="J243" s="2" t="b">
        <v>0</v>
      </c>
      <c r="K243" s="2">
        <v>860</v>
      </c>
      <c r="L243" s="2">
        <v>145</v>
      </c>
      <c r="M243" s="2" t="s">
        <v>55</v>
      </c>
      <c r="N243" s="2" t="s">
        <v>44</v>
      </c>
      <c r="O243" s="2" t="s">
        <v>57</v>
      </c>
      <c r="P243" s="2">
        <v>82</v>
      </c>
      <c r="Q243" s="2">
        <v>4.7</v>
      </c>
      <c r="R243" s="2" t="b">
        <v>1</v>
      </c>
      <c r="S243" s="2" t="s">
        <v>30</v>
      </c>
      <c r="T243" s="2">
        <v>428</v>
      </c>
      <c r="U243" s="2"/>
      <c r="V243" s="2" t="s">
        <v>76</v>
      </c>
      <c r="W243" s="2" t="s">
        <v>79</v>
      </c>
      <c r="X243" s="5" t="s">
        <v>33</v>
      </c>
    </row>
    <row r="244" spans="1:24" x14ac:dyDescent="0.25">
      <c r="A244" s="4">
        <v>7939</v>
      </c>
      <c r="B244" s="2" t="s">
        <v>357</v>
      </c>
      <c r="C244" s="3">
        <v>45147</v>
      </c>
      <c r="D244" s="2" t="s">
        <v>87</v>
      </c>
      <c r="E244" s="2">
        <v>11.99</v>
      </c>
      <c r="F244" s="2">
        <v>410</v>
      </c>
      <c r="G244" s="2" t="s">
        <v>73</v>
      </c>
      <c r="H244" s="2">
        <v>5</v>
      </c>
      <c r="I244" s="2">
        <v>6</v>
      </c>
      <c r="J244" s="2" t="b">
        <v>0</v>
      </c>
      <c r="K244" s="2">
        <v>410</v>
      </c>
      <c r="L244" s="2">
        <v>125</v>
      </c>
      <c r="M244" s="2" t="s">
        <v>92</v>
      </c>
      <c r="N244" s="2" t="s">
        <v>28</v>
      </c>
      <c r="O244" s="2" t="s">
        <v>37</v>
      </c>
      <c r="P244" s="2">
        <v>68</v>
      </c>
      <c r="Q244" s="2">
        <v>4.7</v>
      </c>
      <c r="R244" s="2" t="b">
        <v>0</v>
      </c>
      <c r="S244" s="2" t="s">
        <v>30</v>
      </c>
      <c r="T244" s="2">
        <v>2542</v>
      </c>
      <c r="U244" s="2"/>
      <c r="V244" s="2" t="s">
        <v>38</v>
      </c>
      <c r="W244" s="2" t="s">
        <v>39</v>
      </c>
      <c r="X244" s="5" t="s">
        <v>60</v>
      </c>
    </row>
    <row r="245" spans="1:24" x14ac:dyDescent="0.25">
      <c r="A245" s="4">
        <v>8269</v>
      </c>
      <c r="B245" s="2" t="s">
        <v>88</v>
      </c>
      <c r="C245" s="2" t="s">
        <v>358</v>
      </c>
      <c r="D245" s="2" t="s">
        <v>72</v>
      </c>
      <c r="E245" s="2">
        <v>7.99</v>
      </c>
      <c r="F245" s="2">
        <v>88</v>
      </c>
      <c r="G245" s="2" t="s">
        <v>26</v>
      </c>
      <c r="H245" s="2">
        <v>3</v>
      </c>
      <c r="I245" s="2">
        <v>1</v>
      </c>
      <c r="J245" s="2" t="b">
        <v>0</v>
      </c>
      <c r="K245" s="2">
        <v>69</v>
      </c>
      <c r="L245" s="2">
        <v>75</v>
      </c>
      <c r="M245" s="2" t="s">
        <v>55</v>
      </c>
      <c r="N245" s="2" t="s">
        <v>56</v>
      </c>
      <c r="O245" s="2" t="s">
        <v>37</v>
      </c>
      <c r="P245" s="2">
        <v>80</v>
      </c>
      <c r="Q245" s="2">
        <v>4.0999999999999996</v>
      </c>
      <c r="R245" s="2" t="b">
        <v>0</v>
      </c>
      <c r="S245" s="2" t="s">
        <v>30</v>
      </c>
      <c r="T245" s="2">
        <v>4763</v>
      </c>
      <c r="U245" s="2"/>
      <c r="V245" s="2" t="s">
        <v>58</v>
      </c>
      <c r="W245" s="2" t="s">
        <v>79</v>
      </c>
      <c r="X245" s="5" t="s">
        <v>40</v>
      </c>
    </row>
    <row r="246" spans="1:24" x14ac:dyDescent="0.25">
      <c r="A246" s="4">
        <v>9073</v>
      </c>
      <c r="B246" s="2" t="s">
        <v>104</v>
      </c>
      <c r="C246" s="3">
        <v>45237</v>
      </c>
      <c r="D246" s="3">
        <v>45547</v>
      </c>
      <c r="E246" s="2">
        <v>15.99</v>
      </c>
      <c r="F246" s="2">
        <v>322</v>
      </c>
      <c r="G246" s="2" t="s">
        <v>51</v>
      </c>
      <c r="H246" s="2">
        <v>3</v>
      </c>
      <c r="I246" s="2">
        <v>4</v>
      </c>
      <c r="J246" s="2" t="b">
        <v>1</v>
      </c>
      <c r="K246" s="2">
        <v>424</v>
      </c>
      <c r="L246" s="2">
        <v>74</v>
      </c>
      <c r="M246" s="2" t="s">
        <v>68</v>
      </c>
      <c r="N246" s="2" t="s">
        <v>56</v>
      </c>
      <c r="O246" s="2" t="s">
        <v>78</v>
      </c>
      <c r="P246" s="2">
        <v>3</v>
      </c>
      <c r="Q246" s="2">
        <v>3</v>
      </c>
      <c r="R246" s="2" t="b">
        <v>0</v>
      </c>
      <c r="S246" s="2" t="s">
        <v>30</v>
      </c>
      <c r="T246" s="2">
        <v>486</v>
      </c>
      <c r="U246" s="2"/>
      <c r="V246" s="2" t="s">
        <v>76</v>
      </c>
      <c r="W246" s="2" t="s">
        <v>69</v>
      </c>
      <c r="X246" s="5" t="s">
        <v>40</v>
      </c>
    </row>
    <row r="247" spans="1:24" x14ac:dyDescent="0.25">
      <c r="A247" s="4">
        <v>9879</v>
      </c>
      <c r="B247" s="2" t="s">
        <v>143</v>
      </c>
      <c r="C247" s="3">
        <v>44959</v>
      </c>
      <c r="D247" s="3">
        <v>45394</v>
      </c>
      <c r="E247" s="2">
        <v>7.99</v>
      </c>
      <c r="F247" s="2">
        <v>217</v>
      </c>
      <c r="G247" s="2" t="s">
        <v>63</v>
      </c>
      <c r="H247" s="2">
        <v>3</v>
      </c>
      <c r="I247" s="2">
        <v>3</v>
      </c>
      <c r="J247" s="2" t="b">
        <v>0</v>
      </c>
      <c r="K247" s="2">
        <v>377</v>
      </c>
      <c r="L247" s="2">
        <v>136</v>
      </c>
      <c r="M247" s="2" t="s">
        <v>43</v>
      </c>
      <c r="N247" s="2" t="s">
        <v>28</v>
      </c>
      <c r="O247" s="2" t="s">
        <v>45</v>
      </c>
      <c r="P247" s="2">
        <v>8</v>
      </c>
      <c r="Q247" s="2">
        <v>4.2</v>
      </c>
      <c r="R247" s="2" t="b">
        <v>1</v>
      </c>
      <c r="S247" s="2" t="s">
        <v>30</v>
      </c>
      <c r="T247" s="2">
        <v>4327</v>
      </c>
      <c r="U247" s="2"/>
      <c r="V247" s="2" t="s">
        <v>76</v>
      </c>
      <c r="W247" s="2" t="s">
        <v>39</v>
      </c>
      <c r="X247" s="5" t="s">
        <v>33</v>
      </c>
    </row>
    <row r="248" spans="1:24" x14ac:dyDescent="0.25">
      <c r="A248" s="4">
        <v>3822</v>
      </c>
      <c r="B248" s="2" t="s">
        <v>359</v>
      </c>
      <c r="C248" s="3">
        <v>44993</v>
      </c>
      <c r="D248" s="3">
        <v>45394</v>
      </c>
      <c r="E248" s="2">
        <v>15.99</v>
      </c>
      <c r="F248" s="2">
        <v>180</v>
      </c>
      <c r="G248" s="2" t="s">
        <v>26</v>
      </c>
      <c r="H248" s="2">
        <v>3</v>
      </c>
      <c r="I248" s="2">
        <v>4</v>
      </c>
      <c r="J248" s="2" t="b">
        <v>0</v>
      </c>
      <c r="K248" s="2">
        <v>132</v>
      </c>
      <c r="L248" s="2">
        <v>127</v>
      </c>
      <c r="M248" s="2" t="s">
        <v>27</v>
      </c>
      <c r="N248" s="2" t="s">
        <v>56</v>
      </c>
      <c r="O248" s="2" t="s">
        <v>64</v>
      </c>
      <c r="P248" s="2">
        <v>79</v>
      </c>
      <c r="Q248" s="2">
        <v>4.8</v>
      </c>
      <c r="R248" s="2" t="b">
        <v>1</v>
      </c>
      <c r="S248" s="2" t="s">
        <v>30</v>
      </c>
      <c r="T248" s="2">
        <v>2938</v>
      </c>
      <c r="U248" s="2"/>
      <c r="V248" s="2" t="s">
        <v>31</v>
      </c>
      <c r="W248" s="2" t="s">
        <v>32</v>
      </c>
      <c r="X248" s="5" t="s">
        <v>93</v>
      </c>
    </row>
    <row r="249" spans="1:24" x14ac:dyDescent="0.25">
      <c r="A249" s="4">
        <v>9183</v>
      </c>
      <c r="B249" s="2" t="s">
        <v>101</v>
      </c>
      <c r="C249" s="2" t="s">
        <v>149</v>
      </c>
      <c r="D249" s="3">
        <v>45547</v>
      </c>
      <c r="E249" s="2">
        <v>15.99</v>
      </c>
      <c r="F249" s="2">
        <v>11</v>
      </c>
      <c r="G249" s="2" t="s">
        <v>48</v>
      </c>
      <c r="H249" s="2">
        <v>1</v>
      </c>
      <c r="I249" s="2">
        <v>1</v>
      </c>
      <c r="J249" s="2" t="b">
        <v>0</v>
      </c>
      <c r="K249" s="2">
        <v>818</v>
      </c>
      <c r="L249" s="2">
        <v>45</v>
      </c>
      <c r="M249" s="2" t="s">
        <v>74</v>
      </c>
      <c r="N249" s="2" t="s">
        <v>28</v>
      </c>
      <c r="O249" s="2" t="s">
        <v>57</v>
      </c>
      <c r="P249" s="2">
        <v>97</v>
      </c>
      <c r="Q249" s="2">
        <v>4.9000000000000004</v>
      </c>
      <c r="R249" s="2" t="b">
        <v>0</v>
      </c>
      <c r="S249" s="2" t="s">
        <v>30</v>
      </c>
      <c r="T249" s="2">
        <v>1429</v>
      </c>
      <c r="U249" s="2"/>
      <c r="V249" s="2" t="s">
        <v>38</v>
      </c>
      <c r="W249" s="2" t="s">
        <v>59</v>
      </c>
      <c r="X249" s="5" t="s">
        <v>93</v>
      </c>
    </row>
    <row r="250" spans="1:24" x14ac:dyDescent="0.25">
      <c r="A250" s="4">
        <v>8674</v>
      </c>
      <c r="B250" s="2" t="s">
        <v>360</v>
      </c>
      <c r="C250" s="3">
        <v>44927</v>
      </c>
      <c r="D250" s="2" t="s">
        <v>84</v>
      </c>
      <c r="E250" s="2">
        <v>15.99</v>
      </c>
      <c r="F250" s="2">
        <v>455</v>
      </c>
      <c r="G250" s="2" t="s">
        <v>73</v>
      </c>
      <c r="H250" s="2">
        <v>5</v>
      </c>
      <c r="I250" s="2">
        <v>6</v>
      </c>
      <c r="J250" s="2" t="b">
        <v>1</v>
      </c>
      <c r="K250" s="2">
        <v>813</v>
      </c>
      <c r="L250" s="2">
        <v>155</v>
      </c>
      <c r="M250" s="2" t="s">
        <v>43</v>
      </c>
      <c r="N250" s="2" t="s">
        <v>75</v>
      </c>
      <c r="O250" s="2" t="s">
        <v>78</v>
      </c>
      <c r="P250" s="2">
        <v>85</v>
      </c>
      <c r="Q250" s="2">
        <v>3.6</v>
      </c>
      <c r="R250" s="2" t="b">
        <v>1</v>
      </c>
      <c r="S250" s="2" t="s">
        <v>30</v>
      </c>
      <c r="T250" s="2">
        <v>2897</v>
      </c>
      <c r="U250" s="2"/>
      <c r="V250" s="2" t="s">
        <v>58</v>
      </c>
      <c r="W250" s="2" t="s">
        <v>39</v>
      </c>
      <c r="X250" s="5" t="s">
        <v>60</v>
      </c>
    </row>
    <row r="251" spans="1:24" x14ac:dyDescent="0.25">
      <c r="A251" s="4">
        <v>2481</v>
      </c>
      <c r="B251" s="2" t="s">
        <v>361</v>
      </c>
      <c r="C251" s="2" t="s">
        <v>362</v>
      </c>
      <c r="D251" s="2" t="s">
        <v>84</v>
      </c>
      <c r="E251" s="2">
        <v>7.99</v>
      </c>
      <c r="F251" s="2">
        <v>487</v>
      </c>
      <c r="G251" s="2" t="s">
        <v>100</v>
      </c>
      <c r="H251" s="2">
        <v>2</v>
      </c>
      <c r="I251" s="2">
        <v>6</v>
      </c>
      <c r="J251" s="2" t="b">
        <v>0</v>
      </c>
      <c r="K251" s="2">
        <v>362</v>
      </c>
      <c r="L251" s="2">
        <v>130</v>
      </c>
      <c r="M251" s="2" t="s">
        <v>92</v>
      </c>
      <c r="N251" s="2" t="s">
        <v>75</v>
      </c>
      <c r="O251" s="2" t="s">
        <v>64</v>
      </c>
      <c r="P251" s="2">
        <v>36</v>
      </c>
      <c r="Q251" s="2">
        <v>3.3</v>
      </c>
      <c r="R251" s="2" t="b">
        <v>1</v>
      </c>
      <c r="S251" s="2" t="s">
        <v>30</v>
      </c>
      <c r="T251" s="2">
        <v>274</v>
      </c>
      <c r="U251" s="2"/>
      <c r="V251" s="2" t="s">
        <v>58</v>
      </c>
      <c r="W251" s="2" t="s">
        <v>69</v>
      </c>
      <c r="X251" s="5" t="s">
        <v>60</v>
      </c>
    </row>
    <row r="252" spans="1:24" x14ac:dyDescent="0.25">
      <c r="A252" s="4">
        <v>8729</v>
      </c>
      <c r="B252" s="2" t="s">
        <v>363</v>
      </c>
      <c r="C252" s="3">
        <v>45536</v>
      </c>
      <c r="D252" s="2" t="s">
        <v>25</v>
      </c>
      <c r="E252" s="2">
        <v>7.99</v>
      </c>
      <c r="F252" s="2">
        <v>459</v>
      </c>
      <c r="G252" s="2" t="s">
        <v>51</v>
      </c>
      <c r="H252" s="2">
        <v>2</v>
      </c>
      <c r="I252" s="2">
        <v>4</v>
      </c>
      <c r="J252" s="2" t="b">
        <v>0</v>
      </c>
      <c r="K252" s="2">
        <v>573</v>
      </c>
      <c r="L252" s="2">
        <v>190</v>
      </c>
      <c r="M252" s="2" t="s">
        <v>68</v>
      </c>
      <c r="N252" s="2" t="s">
        <v>28</v>
      </c>
      <c r="O252" s="2" t="s">
        <v>57</v>
      </c>
      <c r="P252" s="2">
        <v>81</v>
      </c>
      <c r="Q252" s="2">
        <v>4.3</v>
      </c>
      <c r="R252" s="2" t="b">
        <v>0</v>
      </c>
      <c r="S252" s="2" t="s">
        <v>30</v>
      </c>
      <c r="T252" s="2">
        <v>3910</v>
      </c>
      <c r="U252" s="2"/>
      <c r="V252" s="2" t="s">
        <v>65</v>
      </c>
      <c r="W252" s="2" t="s">
        <v>69</v>
      </c>
      <c r="X252" s="5" t="s">
        <v>60</v>
      </c>
    </row>
    <row r="253" spans="1:24" x14ac:dyDescent="0.25">
      <c r="A253" s="4">
        <v>5534</v>
      </c>
      <c r="B253" s="2" t="s">
        <v>364</v>
      </c>
      <c r="C253" s="3">
        <v>45019</v>
      </c>
      <c r="D253" s="2" t="s">
        <v>25</v>
      </c>
      <c r="E253" s="2">
        <v>7.99</v>
      </c>
      <c r="F253" s="2">
        <v>74</v>
      </c>
      <c r="G253" s="2" t="s">
        <v>36</v>
      </c>
      <c r="H253" s="2">
        <v>2</v>
      </c>
      <c r="I253" s="2">
        <v>1</v>
      </c>
      <c r="J253" s="2" t="b">
        <v>0</v>
      </c>
      <c r="K253" s="2">
        <v>657</v>
      </c>
      <c r="L253" s="2">
        <v>88</v>
      </c>
      <c r="M253" s="2" t="s">
        <v>43</v>
      </c>
      <c r="N253" s="2" t="s">
        <v>44</v>
      </c>
      <c r="O253" s="2" t="s">
        <v>45</v>
      </c>
      <c r="P253" s="2">
        <v>40</v>
      </c>
      <c r="Q253" s="2">
        <v>3.8</v>
      </c>
      <c r="R253" s="2" t="b">
        <v>0</v>
      </c>
      <c r="S253" s="2" t="s">
        <v>30</v>
      </c>
      <c r="T253" s="2">
        <v>130</v>
      </c>
      <c r="U253" s="2"/>
      <c r="V253" s="2" t="s">
        <v>38</v>
      </c>
      <c r="W253" s="2" t="s">
        <v>59</v>
      </c>
      <c r="X253" s="5" t="s">
        <v>60</v>
      </c>
    </row>
    <row r="254" spans="1:24" x14ac:dyDescent="0.25">
      <c r="A254" s="4">
        <v>9785</v>
      </c>
      <c r="B254" s="2" t="s">
        <v>259</v>
      </c>
      <c r="C254" s="3">
        <v>45383</v>
      </c>
      <c r="D254" s="2" t="s">
        <v>103</v>
      </c>
      <c r="E254" s="2">
        <v>11.99</v>
      </c>
      <c r="F254" s="2">
        <v>54</v>
      </c>
      <c r="G254" s="2" t="s">
        <v>26</v>
      </c>
      <c r="H254" s="2">
        <v>5</v>
      </c>
      <c r="I254" s="2">
        <v>4</v>
      </c>
      <c r="J254" s="2" t="b">
        <v>0</v>
      </c>
      <c r="K254" s="2">
        <v>659</v>
      </c>
      <c r="L254" s="2">
        <v>2</v>
      </c>
      <c r="M254" s="2" t="s">
        <v>74</v>
      </c>
      <c r="N254" s="2" t="s">
        <v>28</v>
      </c>
      <c r="O254" s="2" t="s">
        <v>45</v>
      </c>
      <c r="P254" s="2">
        <v>82</v>
      </c>
      <c r="Q254" s="2">
        <v>4.3</v>
      </c>
      <c r="R254" s="2" t="b">
        <v>1</v>
      </c>
      <c r="S254" s="2" t="s">
        <v>30</v>
      </c>
      <c r="T254" s="2">
        <v>2557</v>
      </c>
      <c r="U254" s="2"/>
      <c r="V254" s="2" t="s">
        <v>38</v>
      </c>
      <c r="W254" s="2" t="s">
        <v>32</v>
      </c>
      <c r="X254" s="5" t="s">
        <v>60</v>
      </c>
    </row>
    <row r="255" spans="1:24" x14ac:dyDescent="0.25">
      <c r="A255" s="4">
        <v>9609</v>
      </c>
      <c r="B255" s="2" t="s">
        <v>344</v>
      </c>
      <c r="C255" s="3">
        <v>44994</v>
      </c>
      <c r="D255" s="2" t="s">
        <v>99</v>
      </c>
      <c r="E255" s="2">
        <v>11.99</v>
      </c>
      <c r="F255" s="2">
        <v>292</v>
      </c>
      <c r="G255" s="2" t="s">
        <v>100</v>
      </c>
      <c r="H255" s="2">
        <v>3</v>
      </c>
      <c r="I255" s="2">
        <v>4</v>
      </c>
      <c r="J255" s="2" t="b">
        <v>1</v>
      </c>
      <c r="K255" s="2">
        <v>653</v>
      </c>
      <c r="L255" s="2">
        <v>173</v>
      </c>
      <c r="M255" s="2" t="s">
        <v>68</v>
      </c>
      <c r="N255" s="2" t="s">
        <v>44</v>
      </c>
      <c r="O255" s="2" t="s">
        <v>29</v>
      </c>
      <c r="P255" s="2">
        <v>8</v>
      </c>
      <c r="Q255" s="2">
        <v>3.5</v>
      </c>
      <c r="R255" s="2" t="b">
        <v>0</v>
      </c>
      <c r="S255" s="2" t="s">
        <v>30</v>
      </c>
      <c r="T255" s="2">
        <v>3823</v>
      </c>
      <c r="U255" s="2"/>
      <c r="V255" s="2" t="s">
        <v>38</v>
      </c>
      <c r="W255" s="2" t="s">
        <v>69</v>
      </c>
      <c r="X255" s="5" t="s">
        <v>40</v>
      </c>
    </row>
    <row r="256" spans="1:24" x14ac:dyDescent="0.25">
      <c r="A256" s="4">
        <v>2829</v>
      </c>
      <c r="B256" s="2" t="s">
        <v>365</v>
      </c>
      <c r="C256" s="2" t="s">
        <v>366</v>
      </c>
      <c r="D256" s="3">
        <v>45547</v>
      </c>
      <c r="E256" s="2">
        <v>15.99</v>
      </c>
      <c r="F256" s="2">
        <v>23</v>
      </c>
      <c r="G256" s="2" t="s">
        <v>26</v>
      </c>
      <c r="H256" s="2">
        <v>2</v>
      </c>
      <c r="I256" s="2">
        <v>2</v>
      </c>
      <c r="J256" s="2" t="b">
        <v>0</v>
      </c>
      <c r="K256" s="2">
        <v>577</v>
      </c>
      <c r="L256" s="2">
        <v>131</v>
      </c>
      <c r="M256" s="2" t="s">
        <v>92</v>
      </c>
      <c r="N256" s="2" t="s">
        <v>56</v>
      </c>
      <c r="O256" s="2" t="s">
        <v>37</v>
      </c>
      <c r="P256" s="2">
        <v>14</v>
      </c>
      <c r="Q256" s="2">
        <v>3.9</v>
      </c>
      <c r="R256" s="2" t="b">
        <v>0</v>
      </c>
      <c r="S256" s="2" t="s">
        <v>30</v>
      </c>
      <c r="T256" s="2">
        <v>4048</v>
      </c>
      <c r="U256" s="2"/>
      <c r="V256" s="2" t="s">
        <v>65</v>
      </c>
      <c r="W256" s="2" t="s">
        <v>39</v>
      </c>
      <c r="X256" s="5" t="s">
        <v>93</v>
      </c>
    </row>
    <row r="257" spans="1:24" x14ac:dyDescent="0.25">
      <c r="A257" s="4">
        <v>1714</v>
      </c>
      <c r="B257" s="2" t="s">
        <v>367</v>
      </c>
      <c r="C257" s="2" t="s">
        <v>368</v>
      </c>
      <c r="D257" s="2" t="s">
        <v>214</v>
      </c>
      <c r="E257" s="2">
        <v>11.99</v>
      </c>
      <c r="F257" s="2">
        <v>147</v>
      </c>
      <c r="G257" s="2" t="s">
        <v>63</v>
      </c>
      <c r="H257" s="2">
        <v>3</v>
      </c>
      <c r="I257" s="2">
        <v>1</v>
      </c>
      <c r="J257" s="2" t="b">
        <v>1</v>
      </c>
      <c r="K257" s="2">
        <v>802</v>
      </c>
      <c r="L257" s="2">
        <v>177</v>
      </c>
      <c r="M257" s="2" t="s">
        <v>92</v>
      </c>
      <c r="N257" s="2" t="s">
        <v>56</v>
      </c>
      <c r="O257" s="2" t="s">
        <v>37</v>
      </c>
      <c r="P257" s="2">
        <v>21</v>
      </c>
      <c r="Q257" s="2">
        <v>3.5</v>
      </c>
      <c r="R257" s="2" t="b">
        <v>1</v>
      </c>
      <c r="S257" s="2" t="s">
        <v>30</v>
      </c>
      <c r="T257" s="2">
        <v>3173</v>
      </c>
      <c r="U257" s="2"/>
      <c r="V257" s="2" t="s">
        <v>58</v>
      </c>
      <c r="W257" s="2" t="s">
        <v>32</v>
      </c>
      <c r="X257" s="5" t="s">
        <v>60</v>
      </c>
    </row>
    <row r="258" spans="1:24" x14ac:dyDescent="0.25">
      <c r="A258" s="4">
        <v>4475</v>
      </c>
      <c r="B258" s="2" t="s">
        <v>369</v>
      </c>
      <c r="C258" s="2" t="s">
        <v>370</v>
      </c>
      <c r="D258" s="3">
        <v>45638</v>
      </c>
      <c r="E258" s="2">
        <v>7.99</v>
      </c>
      <c r="F258" s="2">
        <v>221</v>
      </c>
      <c r="G258" s="2" t="s">
        <v>26</v>
      </c>
      <c r="H258" s="2">
        <v>2</v>
      </c>
      <c r="I258" s="2">
        <v>4</v>
      </c>
      <c r="J258" s="2" t="b">
        <v>0</v>
      </c>
      <c r="K258" s="2">
        <v>702</v>
      </c>
      <c r="L258" s="2">
        <v>130</v>
      </c>
      <c r="M258" s="2" t="s">
        <v>43</v>
      </c>
      <c r="N258" s="2" t="s">
        <v>28</v>
      </c>
      <c r="O258" s="2" t="s">
        <v>78</v>
      </c>
      <c r="P258" s="2">
        <v>36</v>
      </c>
      <c r="Q258" s="2">
        <v>4.3</v>
      </c>
      <c r="R258" s="2" t="b">
        <v>0</v>
      </c>
      <c r="S258" s="2" t="s">
        <v>30</v>
      </c>
      <c r="T258" s="2">
        <v>3289</v>
      </c>
      <c r="U258" s="2"/>
      <c r="V258" s="2" t="s">
        <v>65</v>
      </c>
      <c r="W258" s="2" t="s">
        <v>39</v>
      </c>
      <c r="X258" s="5" t="s">
        <v>40</v>
      </c>
    </row>
    <row r="259" spans="1:24" x14ac:dyDescent="0.25">
      <c r="A259" s="4">
        <v>9820</v>
      </c>
      <c r="B259" s="2" t="s">
        <v>153</v>
      </c>
      <c r="C259" s="2" t="s">
        <v>319</v>
      </c>
      <c r="D259" s="2" t="s">
        <v>99</v>
      </c>
      <c r="E259" s="2">
        <v>7.99</v>
      </c>
      <c r="F259" s="2">
        <v>40</v>
      </c>
      <c r="G259" s="2" t="s">
        <v>51</v>
      </c>
      <c r="H259" s="2">
        <v>2</v>
      </c>
      <c r="I259" s="2">
        <v>1</v>
      </c>
      <c r="J259" s="2" t="b">
        <v>1</v>
      </c>
      <c r="K259" s="2">
        <v>92</v>
      </c>
      <c r="L259" s="2">
        <v>184</v>
      </c>
      <c r="M259" s="2" t="s">
        <v>49</v>
      </c>
      <c r="N259" s="2" t="s">
        <v>56</v>
      </c>
      <c r="O259" s="2" t="s">
        <v>45</v>
      </c>
      <c r="P259" s="2">
        <v>66</v>
      </c>
      <c r="Q259" s="2">
        <v>4.0999999999999996</v>
      </c>
      <c r="R259" s="2" t="b">
        <v>1</v>
      </c>
      <c r="S259" s="2" t="s">
        <v>30</v>
      </c>
      <c r="T259" s="2">
        <v>4377</v>
      </c>
      <c r="U259" s="2"/>
      <c r="V259" s="2" t="s">
        <v>58</v>
      </c>
      <c r="W259" s="2" t="s">
        <v>39</v>
      </c>
      <c r="X259" s="5" t="s">
        <v>93</v>
      </c>
    </row>
    <row r="260" spans="1:24" x14ac:dyDescent="0.25">
      <c r="A260" s="4">
        <v>3261</v>
      </c>
      <c r="B260" s="2" t="s">
        <v>179</v>
      </c>
      <c r="C260" s="2" t="s">
        <v>163</v>
      </c>
      <c r="D260" s="2" t="s">
        <v>25</v>
      </c>
      <c r="E260" s="2">
        <v>11.99</v>
      </c>
      <c r="F260" s="2">
        <v>365</v>
      </c>
      <c r="G260" s="2" t="s">
        <v>48</v>
      </c>
      <c r="H260" s="2">
        <v>1</v>
      </c>
      <c r="I260" s="2">
        <v>5</v>
      </c>
      <c r="J260" s="2" t="b">
        <v>1</v>
      </c>
      <c r="K260" s="2">
        <v>582</v>
      </c>
      <c r="L260" s="2">
        <v>162</v>
      </c>
      <c r="M260" s="2" t="s">
        <v>68</v>
      </c>
      <c r="N260" s="2" t="s">
        <v>75</v>
      </c>
      <c r="O260" s="2" t="s">
        <v>29</v>
      </c>
      <c r="P260" s="2">
        <v>8</v>
      </c>
      <c r="Q260" s="2">
        <v>3.3</v>
      </c>
      <c r="R260" s="2" t="b">
        <v>0</v>
      </c>
      <c r="S260" s="2" t="s">
        <v>30</v>
      </c>
      <c r="T260" s="2">
        <v>995</v>
      </c>
      <c r="U260" s="2"/>
      <c r="V260" s="2" t="s">
        <v>65</v>
      </c>
      <c r="W260" s="2" t="s">
        <v>39</v>
      </c>
      <c r="X260" s="5" t="s">
        <v>40</v>
      </c>
    </row>
    <row r="261" spans="1:24" x14ac:dyDescent="0.25">
      <c r="A261" s="4">
        <v>6130</v>
      </c>
      <c r="B261" s="2" t="s">
        <v>157</v>
      </c>
      <c r="C261" s="2" t="s">
        <v>371</v>
      </c>
      <c r="D261" s="2" t="s">
        <v>129</v>
      </c>
      <c r="E261" s="2">
        <v>11.99</v>
      </c>
      <c r="F261" s="2">
        <v>360</v>
      </c>
      <c r="G261" s="2" t="s">
        <v>100</v>
      </c>
      <c r="H261" s="2">
        <v>1</v>
      </c>
      <c r="I261" s="2">
        <v>2</v>
      </c>
      <c r="J261" s="2" t="b">
        <v>1</v>
      </c>
      <c r="K261" s="2">
        <v>161</v>
      </c>
      <c r="L261" s="2">
        <v>93</v>
      </c>
      <c r="M261" s="2" t="s">
        <v>55</v>
      </c>
      <c r="N261" s="2" t="s">
        <v>44</v>
      </c>
      <c r="O261" s="2" t="s">
        <v>57</v>
      </c>
      <c r="P261" s="2">
        <v>30</v>
      </c>
      <c r="Q261" s="2">
        <v>3.3</v>
      </c>
      <c r="R261" s="2" t="b">
        <v>1</v>
      </c>
      <c r="S261" s="2" t="s">
        <v>30</v>
      </c>
      <c r="T261" s="2">
        <v>2299</v>
      </c>
      <c r="U261" s="2"/>
      <c r="V261" s="2" t="s">
        <v>38</v>
      </c>
      <c r="W261" s="2" t="s">
        <v>79</v>
      </c>
      <c r="X261" s="5" t="s">
        <v>93</v>
      </c>
    </row>
    <row r="262" spans="1:24" x14ac:dyDescent="0.25">
      <c r="A262" s="4">
        <v>9399</v>
      </c>
      <c r="B262" s="2" t="s">
        <v>183</v>
      </c>
      <c r="C262" s="2" t="s">
        <v>372</v>
      </c>
      <c r="D262" s="2" t="s">
        <v>105</v>
      </c>
      <c r="E262" s="2">
        <v>7.99</v>
      </c>
      <c r="F262" s="2">
        <v>127</v>
      </c>
      <c r="G262" s="2" t="s">
        <v>26</v>
      </c>
      <c r="H262" s="2">
        <v>2</v>
      </c>
      <c r="I262" s="2">
        <v>2</v>
      </c>
      <c r="J262" s="2" t="b">
        <v>0</v>
      </c>
      <c r="K262" s="2">
        <v>842</v>
      </c>
      <c r="L262" s="2">
        <v>24</v>
      </c>
      <c r="M262" s="2" t="s">
        <v>43</v>
      </c>
      <c r="N262" s="2" t="s">
        <v>75</v>
      </c>
      <c r="O262" s="2" t="s">
        <v>57</v>
      </c>
      <c r="P262" s="2">
        <v>72</v>
      </c>
      <c r="Q262" s="2">
        <v>3.2</v>
      </c>
      <c r="R262" s="2" t="b">
        <v>1</v>
      </c>
      <c r="S262" s="2" t="s">
        <v>30</v>
      </c>
      <c r="T262" s="2">
        <v>4644</v>
      </c>
      <c r="U262" s="2"/>
      <c r="V262" s="2" t="s">
        <v>31</v>
      </c>
      <c r="W262" s="2" t="s">
        <v>39</v>
      </c>
      <c r="X262" s="5" t="s">
        <v>33</v>
      </c>
    </row>
    <row r="263" spans="1:24" x14ac:dyDescent="0.25">
      <c r="A263" s="4">
        <v>6047</v>
      </c>
      <c r="B263" s="2" t="s">
        <v>284</v>
      </c>
      <c r="C263" s="2" t="s">
        <v>109</v>
      </c>
      <c r="D263" s="3">
        <v>45334</v>
      </c>
      <c r="E263" s="2">
        <v>15.99</v>
      </c>
      <c r="F263" s="2">
        <v>30</v>
      </c>
      <c r="G263" s="2" t="s">
        <v>63</v>
      </c>
      <c r="H263" s="2">
        <v>3</v>
      </c>
      <c r="I263" s="2">
        <v>2</v>
      </c>
      <c r="J263" s="2" t="b">
        <v>1</v>
      </c>
      <c r="K263" s="2">
        <v>609</v>
      </c>
      <c r="L263" s="2">
        <v>6</v>
      </c>
      <c r="M263" s="2" t="s">
        <v>43</v>
      </c>
      <c r="N263" s="2" t="s">
        <v>28</v>
      </c>
      <c r="O263" s="2" t="s">
        <v>45</v>
      </c>
      <c r="P263" s="2">
        <v>57</v>
      </c>
      <c r="Q263" s="2">
        <v>3</v>
      </c>
      <c r="R263" s="2" t="b">
        <v>1</v>
      </c>
      <c r="S263" s="2" t="s">
        <v>30</v>
      </c>
      <c r="T263" s="2">
        <v>746</v>
      </c>
      <c r="U263" s="2"/>
      <c r="V263" s="2" t="s">
        <v>76</v>
      </c>
      <c r="W263" s="2" t="s">
        <v>79</v>
      </c>
      <c r="X263" s="5" t="s">
        <v>33</v>
      </c>
    </row>
    <row r="264" spans="1:24" x14ac:dyDescent="0.25">
      <c r="A264" s="4">
        <v>7789</v>
      </c>
      <c r="B264" s="2" t="s">
        <v>120</v>
      </c>
      <c r="C264" s="2" t="s">
        <v>158</v>
      </c>
      <c r="D264" s="2" t="s">
        <v>156</v>
      </c>
      <c r="E264" s="2">
        <v>7.99</v>
      </c>
      <c r="F264" s="2">
        <v>222</v>
      </c>
      <c r="G264" s="2" t="s">
        <v>36</v>
      </c>
      <c r="H264" s="2">
        <v>1</v>
      </c>
      <c r="I264" s="2">
        <v>6</v>
      </c>
      <c r="J264" s="2" t="b">
        <v>0</v>
      </c>
      <c r="K264" s="2">
        <v>391</v>
      </c>
      <c r="L264" s="2">
        <v>17</v>
      </c>
      <c r="M264" s="2" t="s">
        <v>27</v>
      </c>
      <c r="N264" s="2" t="s">
        <v>75</v>
      </c>
      <c r="O264" s="2" t="s">
        <v>29</v>
      </c>
      <c r="P264" s="2">
        <v>21</v>
      </c>
      <c r="Q264" s="2">
        <v>3.4</v>
      </c>
      <c r="R264" s="2" t="b">
        <v>1</v>
      </c>
      <c r="S264" s="2" t="s">
        <v>30</v>
      </c>
      <c r="T264" s="2">
        <v>2835</v>
      </c>
      <c r="U264" s="2"/>
      <c r="V264" s="2" t="s">
        <v>76</v>
      </c>
      <c r="W264" s="2" t="s">
        <v>69</v>
      </c>
      <c r="X264" s="5" t="s">
        <v>40</v>
      </c>
    </row>
    <row r="265" spans="1:24" x14ac:dyDescent="0.25">
      <c r="A265" s="4">
        <v>6111</v>
      </c>
      <c r="B265" s="2" t="s">
        <v>176</v>
      </c>
      <c r="C265" s="3">
        <v>45241</v>
      </c>
      <c r="D265" s="2" t="s">
        <v>25</v>
      </c>
      <c r="E265" s="2">
        <v>11.99</v>
      </c>
      <c r="F265" s="2">
        <v>168</v>
      </c>
      <c r="G265" s="2" t="s">
        <v>100</v>
      </c>
      <c r="H265" s="2">
        <v>1</v>
      </c>
      <c r="I265" s="2">
        <v>2</v>
      </c>
      <c r="J265" s="2" t="b">
        <v>0</v>
      </c>
      <c r="K265" s="2">
        <v>247</v>
      </c>
      <c r="L265" s="2">
        <v>172</v>
      </c>
      <c r="M265" s="2" t="s">
        <v>92</v>
      </c>
      <c r="N265" s="2" t="s">
        <v>75</v>
      </c>
      <c r="O265" s="2" t="s">
        <v>78</v>
      </c>
      <c r="P265" s="2">
        <v>98</v>
      </c>
      <c r="Q265" s="2">
        <v>3.5</v>
      </c>
      <c r="R265" s="2" t="b">
        <v>0</v>
      </c>
      <c r="S265" s="2" t="s">
        <v>30</v>
      </c>
      <c r="T265" s="2">
        <v>3626</v>
      </c>
      <c r="U265" s="2"/>
      <c r="V265" s="2" t="s">
        <v>58</v>
      </c>
      <c r="W265" s="2" t="s">
        <v>32</v>
      </c>
      <c r="X265" s="5" t="s">
        <v>40</v>
      </c>
    </row>
    <row r="266" spans="1:24" x14ac:dyDescent="0.25">
      <c r="A266" s="4">
        <v>4968</v>
      </c>
      <c r="B266" s="2" t="s">
        <v>373</v>
      </c>
      <c r="C266" s="3">
        <v>45600</v>
      </c>
      <c r="D266" s="2" t="s">
        <v>214</v>
      </c>
      <c r="E266" s="2">
        <v>7.99</v>
      </c>
      <c r="F266" s="2">
        <v>317</v>
      </c>
      <c r="G266" s="2" t="s">
        <v>73</v>
      </c>
      <c r="H266" s="2">
        <v>5</v>
      </c>
      <c r="I266" s="2">
        <v>1</v>
      </c>
      <c r="J266" s="2" t="b">
        <v>0</v>
      </c>
      <c r="K266" s="2">
        <v>559</v>
      </c>
      <c r="L266" s="2">
        <v>113</v>
      </c>
      <c r="M266" s="2" t="s">
        <v>55</v>
      </c>
      <c r="N266" s="2" t="s">
        <v>56</v>
      </c>
      <c r="O266" s="2" t="s">
        <v>64</v>
      </c>
      <c r="P266" s="2">
        <v>92</v>
      </c>
      <c r="Q266" s="2">
        <v>4.5999999999999996</v>
      </c>
      <c r="R266" s="2" t="b">
        <v>0</v>
      </c>
      <c r="S266" s="2" t="s">
        <v>30</v>
      </c>
      <c r="T266" s="2">
        <v>1000</v>
      </c>
      <c r="U266" s="2"/>
      <c r="V266" s="2" t="s">
        <v>65</v>
      </c>
      <c r="W266" s="2" t="s">
        <v>79</v>
      </c>
      <c r="X266" s="5" t="s">
        <v>40</v>
      </c>
    </row>
    <row r="267" spans="1:24" x14ac:dyDescent="0.25">
      <c r="A267" s="4">
        <v>2739</v>
      </c>
      <c r="B267" s="2" t="s">
        <v>374</v>
      </c>
      <c r="C267" s="2" t="s">
        <v>372</v>
      </c>
      <c r="D267" s="2" t="s">
        <v>84</v>
      </c>
      <c r="E267" s="2">
        <v>15.99</v>
      </c>
      <c r="F267" s="2">
        <v>285</v>
      </c>
      <c r="G267" s="2" t="s">
        <v>51</v>
      </c>
      <c r="H267" s="2">
        <v>1</v>
      </c>
      <c r="I267" s="2">
        <v>3</v>
      </c>
      <c r="J267" s="2" t="b">
        <v>0</v>
      </c>
      <c r="K267" s="2">
        <v>706</v>
      </c>
      <c r="L267" s="2">
        <v>22</v>
      </c>
      <c r="M267" s="2" t="s">
        <v>49</v>
      </c>
      <c r="N267" s="2" t="s">
        <v>28</v>
      </c>
      <c r="O267" s="2" t="s">
        <v>45</v>
      </c>
      <c r="P267" s="2">
        <v>4</v>
      </c>
      <c r="Q267" s="2">
        <v>3.4</v>
      </c>
      <c r="R267" s="2" t="b">
        <v>1</v>
      </c>
      <c r="S267" s="2" t="s">
        <v>30</v>
      </c>
      <c r="T267" s="2">
        <v>368</v>
      </c>
      <c r="U267" s="2"/>
      <c r="V267" s="2" t="s">
        <v>38</v>
      </c>
      <c r="W267" s="2" t="s">
        <v>39</v>
      </c>
      <c r="X267" s="5" t="s">
        <v>33</v>
      </c>
    </row>
    <row r="268" spans="1:24" x14ac:dyDescent="0.25">
      <c r="A268" s="4">
        <v>6974</v>
      </c>
      <c r="B268" s="2" t="s">
        <v>77</v>
      </c>
      <c r="C268" s="2" t="s">
        <v>375</v>
      </c>
      <c r="D268" s="2" t="s">
        <v>105</v>
      </c>
      <c r="E268" s="2">
        <v>11.99</v>
      </c>
      <c r="F268" s="2">
        <v>420</v>
      </c>
      <c r="G268" s="2" t="s">
        <v>73</v>
      </c>
      <c r="H268" s="2">
        <v>1</v>
      </c>
      <c r="I268" s="2">
        <v>2</v>
      </c>
      <c r="J268" s="2" t="b">
        <v>0</v>
      </c>
      <c r="K268" s="2">
        <v>1000</v>
      </c>
      <c r="L268" s="2">
        <v>159</v>
      </c>
      <c r="M268" s="2" t="s">
        <v>55</v>
      </c>
      <c r="N268" s="2" t="s">
        <v>75</v>
      </c>
      <c r="O268" s="2" t="s">
        <v>37</v>
      </c>
      <c r="P268" s="2">
        <v>22</v>
      </c>
      <c r="Q268" s="2">
        <v>4.8</v>
      </c>
      <c r="R268" s="2" t="b">
        <v>0</v>
      </c>
      <c r="S268" s="2" t="s">
        <v>30</v>
      </c>
      <c r="T268" s="2">
        <v>2229</v>
      </c>
      <c r="U268" s="2"/>
      <c r="V268" s="2" t="s">
        <v>58</v>
      </c>
      <c r="W268" s="2" t="s">
        <v>39</v>
      </c>
      <c r="X268" s="5" t="s">
        <v>60</v>
      </c>
    </row>
    <row r="269" spans="1:24" x14ac:dyDescent="0.25">
      <c r="A269" s="4">
        <v>1784</v>
      </c>
      <c r="B269" s="2" t="s">
        <v>244</v>
      </c>
      <c r="C269" s="3">
        <v>45236</v>
      </c>
      <c r="D269" s="2" t="s">
        <v>129</v>
      </c>
      <c r="E269" s="2">
        <v>15.99</v>
      </c>
      <c r="F269" s="2">
        <v>100</v>
      </c>
      <c r="G269" s="2" t="s">
        <v>36</v>
      </c>
      <c r="H269" s="2">
        <v>5</v>
      </c>
      <c r="I269" s="2">
        <v>1</v>
      </c>
      <c r="J269" s="2" t="b">
        <v>1</v>
      </c>
      <c r="K269" s="2">
        <v>586</v>
      </c>
      <c r="L269" s="2">
        <v>32</v>
      </c>
      <c r="M269" s="2" t="s">
        <v>92</v>
      </c>
      <c r="N269" s="2" t="s">
        <v>56</v>
      </c>
      <c r="O269" s="2" t="s">
        <v>29</v>
      </c>
      <c r="P269" s="2">
        <v>100</v>
      </c>
      <c r="Q269" s="2">
        <v>3.6</v>
      </c>
      <c r="R269" s="2" t="b">
        <v>1</v>
      </c>
      <c r="S269" s="2" t="s">
        <v>30</v>
      </c>
      <c r="T269" s="2">
        <v>2643</v>
      </c>
      <c r="U269" s="2"/>
      <c r="V269" s="2" t="s">
        <v>38</v>
      </c>
      <c r="W269" s="2" t="s">
        <v>39</v>
      </c>
      <c r="X269" s="5" t="s">
        <v>93</v>
      </c>
    </row>
    <row r="270" spans="1:24" x14ac:dyDescent="0.25">
      <c r="A270" s="4">
        <v>8077</v>
      </c>
      <c r="B270" s="2" t="s">
        <v>128</v>
      </c>
      <c r="C270" s="3">
        <v>45357</v>
      </c>
      <c r="D270" s="2" t="s">
        <v>103</v>
      </c>
      <c r="E270" s="2">
        <v>11.99</v>
      </c>
      <c r="F270" s="2">
        <v>426</v>
      </c>
      <c r="G270" s="2" t="s">
        <v>51</v>
      </c>
      <c r="H270" s="2">
        <v>4</v>
      </c>
      <c r="I270" s="2">
        <v>6</v>
      </c>
      <c r="J270" s="2" t="b">
        <v>0</v>
      </c>
      <c r="K270" s="2">
        <v>450</v>
      </c>
      <c r="L270" s="2">
        <v>92</v>
      </c>
      <c r="M270" s="2" t="s">
        <v>74</v>
      </c>
      <c r="N270" s="2" t="s">
        <v>44</v>
      </c>
      <c r="O270" s="2" t="s">
        <v>29</v>
      </c>
      <c r="P270" s="2">
        <v>71</v>
      </c>
      <c r="Q270" s="2">
        <v>4.0999999999999996</v>
      </c>
      <c r="R270" s="2" t="b">
        <v>0</v>
      </c>
      <c r="S270" s="2" t="s">
        <v>30</v>
      </c>
      <c r="T270" s="2">
        <v>2647</v>
      </c>
      <c r="U270" s="2"/>
      <c r="V270" s="2" t="s">
        <v>31</v>
      </c>
      <c r="W270" s="2" t="s">
        <v>39</v>
      </c>
      <c r="X270" s="5" t="s">
        <v>60</v>
      </c>
    </row>
    <row r="271" spans="1:24" x14ac:dyDescent="0.25">
      <c r="A271" s="4">
        <v>2727</v>
      </c>
      <c r="B271" s="2" t="s">
        <v>376</v>
      </c>
      <c r="C271" s="2" t="s">
        <v>377</v>
      </c>
      <c r="D271" s="3">
        <v>45516</v>
      </c>
      <c r="E271" s="2">
        <v>7.99</v>
      </c>
      <c r="F271" s="2">
        <v>263</v>
      </c>
      <c r="G271" s="2" t="s">
        <v>100</v>
      </c>
      <c r="H271" s="2">
        <v>1</v>
      </c>
      <c r="I271" s="2">
        <v>4</v>
      </c>
      <c r="J271" s="2" t="b">
        <v>1</v>
      </c>
      <c r="K271" s="2">
        <v>468</v>
      </c>
      <c r="L271" s="2">
        <v>95</v>
      </c>
      <c r="M271" s="2" t="s">
        <v>55</v>
      </c>
      <c r="N271" s="2" t="s">
        <v>44</v>
      </c>
      <c r="O271" s="2" t="s">
        <v>64</v>
      </c>
      <c r="P271" s="2">
        <v>87</v>
      </c>
      <c r="Q271" s="2">
        <v>3.5</v>
      </c>
      <c r="R271" s="2" t="b">
        <v>0</v>
      </c>
      <c r="S271" s="2" t="s">
        <v>30</v>
      </c>
      <c r="T271" s="2">
        <v>4497</v>
      </c>
      <c r="U271" s="2"/>
      <c r="V271" s="2" t="s">
        <v>76</v>
      </c>
      <c r="W271" s="2" t="s">
        <v>39</v>
      </c>
      <c r="X271" s="5" t="s">
        <v>40</v>
      </c>
    </row>
    <row r="272" spans="1:24" x14ac:dyDescent="0.25">
      <c r="A272" s="4">
        <v>7661</v>
      </c>
      <c r="B272" s="2" t="s">
        <v>378</v>
      </c>
      <c r="C272" s="2" t="s">
        <v>200</v>
      </c>
      <c r="D272" s="2" t="s">
        <v>42</v>
      </c>
      <c r="E272" s="2">
        <v>11.99</v>
      </c>
      <c r="F272" s="2">
        <v>162</v>
      </c>
      <c r="G272" s="2" t="s">
        <v>26</v>
      </c>
      <c r="H272" s="2">
        <v>1</v>
      </c>
      <c r="I272" s="2">
        <v>1</v>
      </c>
      <c r="J272" s="2" t="b">
        <v>0</v>
      </c>
      <c r="K272" s="2">
        <v>370</v>
      </c>
      <c r="L272" s="2">
        <v>130</v>
      </c>
      <c r="M272" s="2" t="s">
        <v>27</v>
      </c>
      <c r="N272" s="2" t="s">
        <v>44</v>
      </c>
      <c r="O272" s="2" t="s">
        <v>29</v>
      </c>
      <c r="P272" s="2">
        <v>49</v>
      </c>
      <c r="Q272" s="2">
        <v>4.0999999999999996</v>
      </c>
      <c r="R272" s="2" t="b">
        <v>1</v>
      </c>
      <c r="S272" s="2" t="s">
        <v>30</v>
      </c>
      <c r="T272" s="2">
        <v>1121</v>
      </c>
      <c r="U272" s="2"/>
      <c r="V272" s="2" t="s">
        <v>58</v>
      </c>
      <c r="W272" s="2" t="s">
        <v>69</v>
      </c>
      <c r="X272" s="5" t="s">
        <v>93</v>
      </c>
    </row>
    <row r="273" spans="1:24" x14ac:dyDescent="0.25">
      <c r="A273" s="4">
        <v>5083</v>
      </c>
      <c r="B273" s="2" t="s">
        <v>148</v>
      </c>
      <c r="C273" s="2" t="s">
        <v>156</v>
      </c>
      <c r="D273" s="2" t="s">
        <v>109</v>
      </c>
      <c r="E273" s="2">
        <v>15.99</v>
      </c>
      <c r="F273" s="2">
        <v>19</v>
      </c>
      <c r="G273" s="2" t="s">
        <v>100</v>
      </c>
      <c r="H273" s="2">
        <v>3</v>
      </c>
      <c r="I273" s="2">
        <v>2</v>
      </c>
      <c r="J273" s="2" t="b">
        <v>1</v>
      </c>
      <c r="K273" s="2">
        <v>781</v>
      </c>
      <c r="L273" s="2">
        <v>179</v>
      </c>
      <c r="M273" s="2" t="s">
        <v>43</v>
      </c>
      <c r="N273" s="2" t="s">
        <v>44</v>
      </c>
      <c r="O273" s="2" t="s">
        <v>37</v>
      </c>
      <c r="P273" s="2">
        <v>8</v>
      </c>
      <c r="Q273" s="2">
        <v>4.3</v>
      </c>
      <c r="R273" s="2" t="b">
        <v>0</v>
      </c>
      <c r="S273" s="2" t="s">
        <v>30</v>
      </c>
      <c r="T273" s="2">
        <v>1525</v>
      </c>
      <c r="U273" s="2"/>
      <c r="V273" s="2" t="s">
        <v>65</v>
      </c>
      <c r="W273" s="2" t="s">
        <v>69</v>
      </c>
      <c r="X273" s="5" t="s">
        <v>40</v>
      </c>
    </row>
    <row r="274" spans="1:24" x14ac:dyDescent="0.25">
      <c r="A274" s="4">
        <v>7275</v>
      </c>
      <c r="B274" s="2" t="s">
        <v>379</v>
      </c>
      <c r="C274" s="3">
        <v>45421</v>
      </c>
      <c r="D274" s="3">
        <v>45485</v>
      </c>
      <c r="E274" s="2">
        <v>11.99</v>
      </c>
      <c r="F274" s="2">
        <v>358</v>
      </c>
      <c r="G274" s="2" t="s">
        <v>100</v>
      </c>
      <c r="H274" s="2">
        <v>5</v>
      </c>
      <c r="I274" s="2">
        <v>4</v>
      </c>
      <c r="J274" s="2" t="b">
        <v>1</v>
      </c>
      <c r="K274" s="2">
        <v>829</v>
      </c>
      <c r="L274" s="2">
        <v>62</v>
      </c>
      <c r="M274" s="2" t="s">
        <v>74</v>
      </c>
      <c r="N274" s="2" t="s">
        <v>28</v>
      </c>
      <c r="O274" s="2" t="s">
        <v>37</v>
      </c>
      <c r="P274" s="2">
        <v>65</v>
      </c>
      <c r="Q274" s="2">
        <v>3.4</v>
      </c>
      <c r="R274" s="2" t="b">
        <v>0</v>
      </c>
      <c r="S274" s="2" t="s">
        <v>30</v>
      </c>
      <c r="T274" s="2">
        <v>3488</v>
      </c>
      <c r="U274" s="2"/>
      <c r="V274" s="2" t="s">
        <v>58</v>
      </c>
      <c r="W274" s="2" t="s">
        <v>79</v>
      </c>
      <c r="X274" s="5" t="s">
        <v>33</v>
      </c>
    </row>
    <row r="275" spans="1:24" x14ac:dyDescent="0.25">
      <c r="A275" s="4">
        <v>7316</v>
      </c>
      <c r="B275" s="2" t="s">
        <v>380</v>
      </c>
      <c r="C275" s="2" t="s">
        <v>381</v>
      </c>
      <c r="D275" s="2" t="s">
        <v>35</v>
      </c>
      <c r="E275" s="2">
        <v>11.99</v>
      </c>
      <c r="F275" s="2">
        <v>183</v>
      </c>
      <c r="G275" s="2" t="s">
        <v>36</v>
      </c>
      <c r="H275" s="2">
        <v>3</v>
      </c>
      <c r="I275" s="2">
        <v>5</v>
      </c>
      <c r="J275" s="2" t="b">
        <v>0</v>
      </c>
      <c r="K275" s="2">
        <v>944</v>
      </c>
      <c r="L275" s="2">
        <v>94</v>
      </c>
      <c r="M275" s="2" t="s">
        <v>43</v>
      </c>
      <c r="N275" s="2" t="s">
        <v>28</v>
      </c>
      <c r="O275" s="2" t="s">
        <v>64</v>
      </c>
      <c r="P275" s="2">
        <v>72</v>
      </c>
      <c r="Q275" s="2">
        <v>4.7</v>
      </c>
      <c r="R275" s="2" t="b">
        <v>0</v>
      </c>
      <c r="S275" s="2" t="s">
        <v>30</v>
      </c>
      <c r="T275" s="2">
        <v>3009</v>
      </c>
      <c r="U275" s="2"/>
      <c r="V275" s="2" t="s">
        <v>58</v>
      </c>
      <c r="W275" s="2" t="s">
        <v>69</v>
      </c>
      <c r="X275" s="5" t="s">
        <v>33</v>
      </c>
    </row>
    <row r="276" spans="1:24" x14ac:dyDescent="0.25">
      <c r="A276" s="4">
        <v>4497</v>
      </c>
      <c r="B276" s="2" t="s">
        <v>382</v>
      </c>
      <c r="C276" s="3">
        <v>44986</v>
      </c>
      <c r="D276" s="2" t="s">
        <v>35</v>
      </c>
      <c r="E276" s="2">
        <v>15.99</v>
      </c>
      <c r="F276" s="2">
        <v>63</v>
      </c>
      <c r="G276" s="2" t="s">
        <v>26</v>
      </c>
      <c r="H276" s="2">
        <v>4</v>
      </c>
      <c r="I276" s="2">
        <v>4</v>
      </c>
      <c r="J276" s="2" t="b">
        <v>0</v>
      </c>
      <c r="K276" s="2">
        <v>670</v>
      </c>
      <c r="L276" s="2">
        <v>72</v>
      </c>
      <c r="M276" s="2" t="s">
        <v>27</v>
      </c>
      <c r="N276" s="2" t="s">
        <v>28</v>
      </c>
      <c r="O276" s="2" t="s">
        <v>57</v>
      </c>
      <c r="P276" s="2">
        <v>27</v>
      </c>
      <c r="Q276" s="2">
        <v>4.8</v>
      </c>
      <c r="R276" s="2" t="b">
        <v>0</v>
      </c>
      <c r="S276" s="2" t="s">
        <v>30</v>
      </c>
      <c r="T276" s="2">
        <v>15</v>
      </c>
      <c r="U276" s="2"/>
      <c r="V276" s="2" t="s">
        <v>31</v>
      </c>
      <c r="W276" s="2" t="s">
        <v>32</v>
      </c>
      <c r="X276" s="5" t="s">
        <v>40</v>
      </c>
    </row>
    <row r="277" spans="1:24" x14ac:dyDescent="0.25">
      <c r="A277" s="4">
        <v>8685</v>
      </c>
      <c r="B277" s="2" t="s">
        <v>138</v>
      </c>
      <c r="C277" s="3">
        <v>45538</v>
      </c>
      <c r="D277" s="2" t="s">
        <v>84</v>
      </c>
      <c r="E277" s="2">
        <v>11.99</v>
      </c>
      <c r="F277" s="2">
        <v>446</v>
      </c>
      <c r="G277" s="2" t="s">
        <v>51</v>
      </c>
      <c r="H277" s="2">
        <v>5</v>
      </c>
      <c r="I277" s="2">
        <v>3</v>
      </c>
      <c r="J277" s="2" t="b">
        <v>1</v>
      </c>
      <c r="K277" s="2">
        <v>831</v>
      </c>
      <c r="L277" s="2">
        <v>37</v>
      </c>
      <c r="M277" s="2" t="s">
        <v>92</v>
      </c>
      <c r="N277" s="2" t="s">
        <v>28</v>
      </c>
      <c r="O277" s="2" t="s">
        <v>64</v>
      </c>
      <c r="P277" s="2">
        <v>54</v>
      </c>
      <c r="Q277" s="2">
        <v>3.3</v>
      </c>
      <c r="R277" s="2" t="b">
        <v>1</v>
      </c>
      <c r="S277" s="2" t="s">
        <v>30</v>
      </c>
      <c r="T277" s="2">
        <v>3007</v>
      </c>
      <c r="U277" s="2"/>
      <c r="V277" s="2" t="s">
        <v>58</v>
      </c>
      <c r="W277" s="2" t="s">
        <v>69</v>
      </c>
      <c r="X277" s="5" t="s">
        <v>40</v>
      </c>
    </row>
    <row r="278" spans="1:24" x14ac:dyDescent="0.25">
      <c r="A278" s="4">
        <v>8583</v>
      </c>
      <c r="B278" s="2" t="s">
        <v>118</v>
      </c>
      <c r="C278" s="2" t="s">
        <v>317</v>
      </c>
      <c r="D278" s="2" t="s">
        <v>99</v>
      </c>
      <c r="E278" s="2">
        <v>15.99</v>
      </c>
      <c r="F278" s="2">
        <v>352</v>
      </c>
      <c r="G278" s="2" t="s">
        <v>48</v>
      </c>
      <c r="H278" s="2">
        <v>3</v>
      </c>
      <c r="I278" s="2">
        <v>3</v>
      </c>
      <c r="J278" s="2" t="b">
        <v>0</v>
      </c>
      <c r="K278" s="2">
        <v>154</v>
      </c>
      <c r="L278" s="2">
        <v>148</v>
      </c>
      <c r="M278" s="2" t="s">
        <v>92</v>
      </c>
      <c r="N278" s="2" t="s">
        <v>44</v>
      </c>
      <c r="O278" s="2" t="s">
        <v>64</v>
      </c>
      <c r="P278" s="2">
        <v>39</v>
      </c>
      <c r="Q278" s="2">
        <v>4.7</v>
      </c>
      <c r="R278" s="2" t="b">
        <v>1</v>
      </c>
      <c r="S278" s="2" t="s">
        <v>30</v>
      </c>
      <c r="T278" s="2">
        <v>4588</v>
      </c>
      <c r="U278" s="2"/>
      <c r="V278" s="2" t="s">
        <v>65</v>
      </c>
      <c r="W278" s="2" t="s">
        <v>32</v>
      </c>
      <c r="X278" s="5" t="s">
        <v>60</v>
      </c>
    </row>
    <row r="279" spans="1:24" x14ac:dyDescent="0.25">
      <c r="A279" s="4">
        <v>1062</v>
      </c>
      <c r="B279" s="2" t="s">
        <v>179</v>
      </c>
      <c r="C279" s="3">
        <v>45361</v>
      </c>
      <c r="D279" s="2" t="s">
        <v>25</v>
      </c>
      <c r="E279" s="2">
        <v>7.99</v>
      </c>
      <c r="F279" s="2">
        <v>209</v>
      </c>
      <c r="G279" s="2" t="s">
        <v>48</v>
      </c>
      <c r="H279" s="2">
        <v>2</v>
      </c>
      <c r="I279" s="2">
        <v>6</v>
      </c>
      <c r="J279" s="2" t="b">
        <v>0</v>
      </c>
      <c r="K279" s="2">
        <v>707</v>
      </c>
      <c r="L279" s="2">
        <v>162</v>
      </c>
      <c r="M279" s="2" t="s">
        <v>27</v>
      </c>
      <c r="N279" s="2" t="s">
        <v>44</v>
      </c>
      <c r="O279" s="2" t="s">
        <v>37</v>
      </c>
      <c r="P279" s="2">
        <v>95</v>
      </c>
      <c r="Q279" s="2">
        <v>3.5</v>
      </c>
      <c r="R279" s="2" t="b">
        <v>1</v>
      </c>
      <c r="S279" s="2" t="s">
        <v>30</v>
      </c>
      <c r="T279" s="2">
        <v>73</v>
      </c>
      <c r="U279" s="2"/>
      <c r="V279" s="2" t="s">
        <v>31</v>
      </c>
      <c r="W279" s="2" t="s">
        <v>79</v>
      </c>
      <c r="X279" s="5" t="s">
        <v>33</v>
      </c>
    </row>
    <row r="280" spans="1:24" x14ac:dyDescent="0.25">
      <c r="A280" s="4">
        <v>2593</v>
      </c>
      <c r="B280" s="2" t="s">
        <v>130</v>
      </c>
      <c r="C280" s="2" t="s">
        <v>246</v>
      </c>
      <c r="D280" s="3">
        <v>45608</v>
      </c>
      <c r="E280" s="2">
        <v>7.99</v>
      </c>
      <c r="F280" s="2">
        <v>311</v>
      </c>
      <c r="G280" s="2" t="s">
        <v>63</v>
      </c>
      <c r="H280" s="2">
        <v>5</v>
      </c>
      <c r="I280" s="2">
        <v>6</v>
      </c>
      <c r="J280" s="2" t="b">
        <v>0</v>
      </c>
      <c r="K280" s="2">
        <v>587</v>
      </c>
      <c r="L280" s="2">
        <v>140</v>
      </c>
      <c r="M280" s="2" t="s">
        <v>55</v>
      </c>
      <c r="N280" s="2" t="s">
        <v>28</v>
      </c>
      <c r="O280" s="2" t="s">
        <v>45</v>
      </c>
      <c r="P280" s="2">
        <v>43</v>
      </c>
      <c r="Q280" s="2">
        <v>3.6</v>
      </c>
      <c r="R280" s="2" t="b">
        <v>1</v>
      </c>
      <c r="S280" s="2" t="s">
        <v>30</v>
      </c>
      <c r="T280" s="2">
        <v>4635</v>
      </c>
      <c r="U280" s="2"/>
      <c r="V280" s="2" t="s">
        <v>31</v>
      </c>
      <c r="W280" s="2" t="s">
        <v>59</v>
      </c>
      <c r="X280" s="5" t="s">
        <v>93</v>
      </c>
    </row>
    <row r="281" spans="1:24" x14ac:dyDescent="0.25">
      <c r="A281" s="4">
        <v>3951</v>
      </c>
      <c r="B281" s="2" t="s">
        <v>383</v>
      </c>
      <c r="C281" s="2" t="s">
        <v>384</v>
      </c>
      <c r="D281" s="3">
        <v>45455</v>
      </c>
      <c r="E281" s="2">
        <v>11.99</v>
      </c>
      <c r="F281" s="2">
        <v>293</v>
      </c>
      <c r="G281" s="2" t="s">
        <v>48</v>
      </c>
      <c r="H281" s="2">
        <v>3</v>
      </c>
      <c r="I281" s="2">
        <v>6</v>
      </c>
      <c r="J281" s="2" t="b">
        <v>1</v>
      </c>
      <c r="K281" s="2">
        <v>158</v>
      </c>
      <c r="L281" s="2">
        <v>119</v>
      </c>
      <c r="M281" s="2" t="s">
        <v>55</v>
      </c>
      <c r="N281" s="2" t="s">
        <v>56</v>
      </c>
      <c r="O281" s="2" t="s">
        <v>57</v>
      </c>
      <c r="P281" s="2">
        <v>60</v>
      </c>
      <c r="Q281" s="2">
        <v>3.7</v>
      </c>
      <c r="R281" s="2" t="b">
        <v>0</v>
      </c>
      <c r="S281" s="2" t="s">
        <v>30</v>
      </c>
      <c r="T281" s="2">
        <v>1882</v>
      </c>
      <c r="U281" s="2"/>
      <c r="V281" s="2" t="s">
        <v>76</v>
      </c>
      <c r="W281" s="2" t="s">
        <v>69</v>
      </c>
      <c r="X281" s="5" t="s">
        <v>33</v>
      </c>
    </row>
    <row r="282" spans="1:24" x14ac:dyDescent="0.25">
      <c r="A282" s="4">
        <v>8580</v>
      </c>
      <c r="B282" s="2" t="s">
        <v>385</v>
      </c>
      <c r="C282" s="3">
        <v>45328</v>
      </c>
      <c r="D282" s="3">
        <v>45577</v>
      </c>
      <c r="E282" s="2">
        <v>15.99</v>
      </c>
      <c r="F282" s="2">
        <v>119</v>
      </c>
      <c r="G282" s="2" t="s">
        <v>100</v>
      </c>
      <c r="H282" s="2">
        <v>4</v>
      </c>
      <c r="I282" s="2">
        <v>2</v>
      </c>
      <c r="J282" s="2" t="b">
        <v>0</v>
      </c>
      <c r="K282" s="2">
        <v>936</v>
      </c>
      <c r="L282" s="2">
        <v>188</v>
      </c>
      <c r="M282" s="2" t="s">
        <v>27</v>
      </c>
      <c r="N282" s="2" t="s">
        <v>75</v>
      </c>
      <c r="O282" s="2" t="s">
        <v>45</v>
      </c>
      <c r="P282" s="2">
        <v>59</v>
      </c>
      <c r="Q282" s="2">
        <v>4.0999999999999996</v>
      </c>
      <c r="R282" s="2" t="b">
        <v>1</v>
      </c>
      <c r="S282" s="2" t="s">
        <v>30</v>
      </c>
      <c r="T282" s="2">
        <v>1690</v>
      </c>
      <c r="U282" s="2"/>
      <c r="V282" s="2" t="s">
        <v>38</v>
      </c>
      <c r="W282" s="2" t="s">
        <v>39</v>
      </c>
      <c r="X282" s="5" t="s">
        <v>93</v>
      </c>
    </row>
    <row r="283" spans="1:24" x14ac:dyDescent="0.25">
      <c r="A283" s="4">
        <v>4372</v>
      </c>
      <c r="B283" s="2" t="s">
        <v>157</v>
      </c>
      <c r="C283" s="2" t="s">
        <v>386</v>
      </c>
      <c r="D283" s="3">
        <v>45424</v>
      </c>
      <c r="E283" s="2">
        <v>15.99</v>
      </c>
      <c r="F283" s="2">
        <v>329</v>
      </c>
      <c r="G283" s="2" t="s">
        <v>48</v>
      </c>
      <c r="H283" s="2">
        <v>2</v>
      </c>
      <c r="I283" s="2">
        <v>1</v>
      </c>
      <c r="J283" s="2" t="b">
        <v>0</v>
      </c>
      <c r="K283" s="2">
        <v>670</v>
      </c>
      <c r="L283" s="2">
        <v>94</v>
      </c>
      <c r="M283" s="2" t="s">
        <v>49</v>
      </c>
      <c r="N283" s="2" t="s">
        <v>28</v>
      </c>
      <c r="O283" s="2" t="s">
        <v>29</v>
      </c>
      <c r="P283" s="2">
        <v>61</v>
      </c>
      <c r="Q283" s="2">
        <v>3</v>
      </c>
      <c r="R283" s="2" t="b">
        <v>0</v>
      </c>
      <c r="S283" s="2" t="s">
        <v>30</v>
      </c>
      <c r="T283" s="2">
        <v>2572</v>
      </c>
      <c r="U283" s="2"/>
      <c r="V283" s="2" t="s">
        <v>65</v>
      </c>
      <c r="W283" s="2" t="s">
        <v>32</v>
      </c>
      <c r="X283" s="5" t="s">
        <v>60</v>
      </c>
    </row>
    <row r="284" spans="1:24" x14ac:dyDescent="0.25">
      <c r="A284" s="4">
        <v>4463</v>
      </c>
      <c r="B284" s="2" t="s">
        <v>387</v>
      </c>
      <c r="C284" s="2" t="s">
        <v>388</v>
      </c>
      <c r="D284" s="2" t="s">
        <v>156</v>
      </c>
      <c r="E284" s="2">
        <v>15.99</v>
      </c>
      <c r="F284" s="2">
        <v>141</v>
      </c>
      <c r="G284" s="2" t="s">
        <v>63</v>
      </c>
      <c r="H284" s="2">
        <v>5</v>
      </c>
      <c r="I284" s="2">
        <v>5</v>
      </c>
      <c r="J284" s="2" t="b">
        <v>1</v>
      </c>
      <c r="K284" s="2">
        <v>636</v>
      </c>
      <c r="L284" s="2">
        <v>186</v>
      </c>
      <c r="M284" s="2" t="s">
        <v>49</v>
      </c>
      <c r="N284" s="2" t="s">
        <v>56</v>
      </c>
      <c r="O284" s="2" t="s">
        <v>45</v>
      </c>
      <c r="P284" s="2">
        <v>95</v>
      </c>
      <c r="Q284" s="2">
        <v>3.6</v>
      </c>
      <c r="R284" s="2" t="b">
        <v>0</v>
      </c>
      <c r="S284" s="2" t="s">
        <v>30</v>
      </c>
      <c r="T284" s="2">
        <v>3865</v>
      </c>
      <c r="U284" s="2"/>
      <c r="V284" s="2" t="s">
        <v>65</v>
      </c>
      <c r="W284" s="2" t="s">
        <v>59</v>
      </c>
      <c r="X284" s="5" t="s">
        <v>33</v>
      </c>
    </row>
    <row r="285" spans="1:24" x14ac:dyDescent="0.25">
      <c r="A285" s="4">
        <v>7498</v>
      </c>
      <c r="B285" s="2" t="s">
        <v>389</v>
      </c>
      <c r="C285" s="3">
        <v>45171</v>
      </c>
      <c r="D285" s="2" t="s">
        <v>156</v>
      </c>
      <c r="E285" s="2">
        <v>11.99</v>
      </c>
      <c r="F285" s="2">
        <v>15</v>
      </c>
      <c r="G285" s="2" t="s">
        <v>51</v>
      </c>
      <c r="H285" s="2">
        <v>1</v>
      </c>
      <c r="I285" s="2">
        <v>3</v>
      </c>
      <c r="J285" s="2" t="b">
        <v>1</v>
      </c>
      <c r="K285" s="2">
        <v>700</v>
      </c>
      <c r="L285" s="2">
        <v>64</v>
      </c>
      <c r="M285" s="2" t="s">
        <v>68</v>
      </c>
      <c r="N285" s="2" t="s">
        <v>75</v>
      </c>
      <c r="O285" s="2" t="s">
        <v>57</v>
      </c>
      <c r="P285" s="2">
        <v>35</v>
      </c>
      <c r="Q285" s="2">
        <v>4.7</v>
      </c>
      <c r="R285" s="2" t="b">
        <v>0</v>
      </c>
      <c r="S285" s="2" t="s">
        <v>30</v>
      </c>
      <c r="T285" s="2">
        <v>380</v>
      </c>
      <c r="U285" s="2"/>
      <c r="V285" s="2" t="s">
        <v>65</v>
      </c>
      <c r="W285" s="2" t="s">
        <v>39</v>
      </c>
      <c r="X285" s="5" t="s">
        <v>33</v>
      </c>
    </row>
    <row r="286" spans="1:24" x14ac:dyDescent="0.25">
      <c r="A286" s="4">
        <v>9618</v>
      </c>
      <c r="B286" s="2" t="s">
        <v>234</v>
      </c>
      <c r="C286" s="2" t="s">
        <v>390</v>
      </c>
      <c r="D286" s="2" t="s">
        <v>90</v>
      </c>
      <c r="E286" s="2">
        <v>11.99</v>
      </c>
      <c r="F286" s="2">
        <v>30</v>
      </c>
      <c r="G286" s="2" t="s">
        <v>73</v>
      </c>
      <c r="H286" s="2">
        <v>5</v>
      </c>
      <c r="I286" s="2">
        <v>4</v>
      </c>
      <c r="J286" s="2" t="b">
        <v>1</v>
      </c>
      <c r="K286" s="2">
        <v>310</v>
      </c>
      <c r="L286" s="2">
        <v>162</v>
      </c>
      <c r="M286" s="2" t="s">
        <v>68</v>
      </c>
      <c r="N286" s="2" t="s">
        <v>44</v>
      </c>
      <c r="O286" s="2" t="s">
        <v>37</v>
      </c>
      <c r="P286" s="2">
        <v>30</v>
      </c>
      <c r="Q286" s="2">
        <v>3.1</v>
      </c>
      <c r="R286" s="2" t="b">
        <v>1</v>
      </c>
      <c r="S286" s="2" t="s">
        <v>30</v>
      </c>
      <c r="T286" s="2">
        <v>3566</v>
      </c>
      <c r="U286" s="2"/>
      <c r="V286" s="2" t="s">
        <v>58</v>
      </c>
      <c r="W286" s="2" t="s">
        <v>39</v>
      </c>
      <c r="X286" s="5" t="s">
        <v>40</v>
      </c>
    </row>
    <row r="287" spans="1:24" x14ac:dyDescent="0.25">
      <c r="A287" s="4">
        <v>1813</v>
      </c>
      <c r="B287" s="2" t="s">
        <v>391</v>
      </c>
      <c r="C287" s="2" t="s">
        <v>392</v>
      </c>
      <c r="D287" s="2" t="s">
        <v>168</v>
      </c>
      <c r="E287" s="2">
        <v>11.99</v>
      </c>
      <c r="F287" s="2">
        <v>145</v>
      </c>
      <c r="G287" s="2" t="s">
        <v>63</v>
      </c>
      <c r="H287" s="2">
        <v>2</v>
      </c>
      <c r="I287" s="2">
        <v>4</v>
      </c>
      <c r="J287" s="2" t="b">
        <v>0</v>
      </c>
      <c r="K287" s="2">
        <v>237</v>
      </c>
      <c r="L287" s="2">
        <v>32</v>
      </c>
      <c r="M287" s="2" t="s">
        <v>68</v>
      </c>
      <c r="N287" s="2" t="s">
        <v>75</v>
      </c>
      <c r="O287" s="2" t="s">
        <v>78</v>
      </c>
      <c r="P287" s="2">
        <v>39</v>
      </c>
      <c r="Q287" s="2">
        <v>4.8</v>
      </c>
      <c r="R287" s="2" t="b">
        <v>0</v>
      </c>
      <c r="S287" s="2" t="s">
        <v>30</v>
      </c>
      <c r="T287" s="2">
        <v>1835</v>
      </c>
      <c r="U287" s="2"/>
      <c r="V287" s="2" t="s">
        <v>38</v>
      </c>
      <c r="W287" s="2" t="s">
        <v>69</v>
      </c>
      <c r="X287" s="5" t="s">
        <v>60</v>
      </c>
    </row>
    <row r="288" spans="1:24" x14ac:dyDescent="0.25">
      <c r="A288" s="4">
        <v>3009</v>
      </c>
      <c r="B288" s="2" t="s">
        <v>393</v>
      </c>
      <c r="C288" s="2" t="s">
        <v>394</v>
      </c>
      <c r="D288" s="2" t="s">
        <v>25</v>
      </c>
      <c r="E288" s="2">
        <v>15.99</v>
      </c>
      <c r="F288" s="2">
        <v>250</v>
      </c>
      <c r="G288" s="2" t="s">
        <v>51</v>
      </c>
      <c r="H288" s="2">
        <v>4</v>
      </c>
      <c r="I288" s="2">
        <v>3</v>
      </c>
      <c r="J288" s="2" t="b">
        <v>0</v>
      </c>
      <c r="K288" s="2">
        <v>774</v>
      </c>
      <c r="L288" s="2">
        <v>88</v>
      </c>
      <c r="M288" s="2" t="s">
        <v>68</v>
      </c>
      <c r="N288" s="2" t="s">
        <v>44</v>
      </c>
      <c r="O288" s="2" t="s">
        <v>45</v>
      </c>
      <c r="P288" s="2">
        <v>64</v>
      </c>
      <c r="Q288" s="2">
        <v>3.3</v>
      </c>
      <c r="R288" s="2" t="b">
        <v>0</v>
      </c>
      <c r="S288" s="2" t="s">
        <v>30</v>
      </c>
      <c r="T288" s="2">
        <v>1882</v>
      </c>
      <c r="U288" s="2"/>
      <c r="V288" s="2" t="s">
        <v>38</v>
      </c>
      <c r="W288" s="2" t="s">
        <v>59</v>
      </c>
      <c r="X288" s="5" t="s">
        <v>60</v>
      </c>
    </row>
    <row r="289" spans="1:24" x14ac:dyDescent="0.25">
      <c r="A289" s="4">
        <v>8210</v>
      </c>
      <c r="B289" s="2" t="s">
        <v>114</v>
      </c>
      <c r="C289" s="3">
        <v>45047</v>
      </c>
      <c r="D289" s="2" t="s">
        <v>82</v>
      </c>
      <c r="E289" s="2">
        <v>15.99</v>
      </c>
      <c r="F289" s="2">
        <v>243</v>
      </c>
      <c r="G289" s="2" t="s">
        <v>63</v>
      </c>
      <c r="H289" s="2">
        <v>2</v>
      </c>
      <c r="I289" s="2">
        <v>6</v>
      </c>
      <c r="J289" s="2" t="b">
        <v>1</v>
      </c>
      <c r="K289" s="2">
        <v>532</v>
      </c>
      <c r="L289" s="2">
        <v>110</v>
      </c>
      <c r="M289" s="2" t="s">
        <v>74</v>
      </c>
      <c r="N289" s="2" t="s">
        <v>28</v>
      </c>
      <c r="O289" s="2" t="s">
        <v>57</v>
      </c>
      <c r="P289" s="2">
        <v>73</v>
      </c>
      <c r="Q289" s="2">
        <v>4.7</v>
      </c>
      <c r="R289" s="2" t="b">
        <v>0</v>
      </c>
      <c r="S289" s="2" t="s">
        <v>30</v>
      </c>
      <c r="T289" s="2">
        <v>525</v>
      </c>
      <c r="U289" s="2"/>
      <c r="V289" s="2" t="s">
        <v>31</v>
      </c>
      <c r="W289" s="2" t="s">
        <v>69</v>
      </c>
      <c r="X289" s="5" t="s">
        <v>93</v>
      </c>
    </row>
    <row r="290" spans="1:24" x14ac:dyDescent="0.25">
      <c r="A290" s="4">
        <v>8439</v>
      </c>
      <c r="B290" s="2" t="s">
        <v>395</v>
      </c>
      <c r="C290" s="2" t="s">
        <v>396</v>
      </c>
      <c r="D290" s="2" t="s">
        <v>134</v>
      </c>
      <c r="E290" s="2">
        <v>11.99</v>
      </c>
      <c r="F290" s="2">
        <v>392</v>
      </c>
      <c r="G290" s="2" t="s">
        <v>63</v>
      </c>
      <c r="H290" s="2">
        <v>4</v>
      </c>
      <c r="I290" s="2">
        <v>1</v>
      </c>
      <c r="J290" s="2" t="b">
        <v>1</v>
      </c>
      <c r="K290" s="2">
        <v>813</v>
      </c>
      <c r="L290" s="2">
        <v>2</v>
      </c>
      <c r="M290" s="2" t="s">
        <v>49</v>
      </c>
      <c r="N290" s="2" t="s">
        <v>75</v>
      </c>
      <c r="O290" s="2" t="s">
        <v>64</v>
      </c>
      <c r="P290" s="2">
        <v>57</v>
      </c>
      <c r="Q290" s="2">
        <v>3</v>
      </c>
      <c r="R290" s="2" t="b">
        <v>1</v>
      </c>
      <c r="S290" s="2" t="s">
        <v>30</v>
      </c>
      <c r="T290" s="2">
        <v>1025</v>
      </c>
      <c r="U290" s="2"/>
      <c r="V290" s="2" t="s">
        <v>38</v>
      </c>
      <c r="W290" s="2" t="s">
        <v>59</v>
      </c>
      <c r="X290" s="5" t="s">
        <v>93</v>
      </c>
    </row>
    <row r="291" spans="1:24" x14ac:dyDescent="0.25">
      <c r="A291" s="4">
        <v>8310</v>
      </c>
      <c r="B291" s="2" t="s">
        <v>344</v>
      </c>
      <c r="C291" s="2" t="s">
        <v>397</v>
      </c>
      <c r="D291" s="3">
        <v>45608</v>
      </c>
      <c r="E291" s="2">
        <v>11.99</v>
      </c>
      <c r="F291" s="2">
        <v>389</v>
      </c>
      <c r="G291" s="2" t="s">
        <v>36</v>
      </c>
      <c r="H291" s="2">
        <v>5</v>
      </c>
      <c r="I291" s="2">
        <v>4</v>
      </c>
      <c r="J291" s="2" t="b">
        <v>0</v>
      </c>
      <c r="K291" s="2">
        <v>727</v>
      </c>
      <c r="L291" s="2">
        <v>26</v>
      </c>
      <c r="M291" s="2" t="s">
        <v>74</v>
      </c>
      <c r="N291" s="2" t="s">
        <v>28</v>
      </c>
      <c r="O291" s="2" t="s">
        <v>64</v>
      </c>
      <c r="P291" s="2">
        <v>67</v>
      </c>
      <c r="Q291" s="2">
        <v>3.4</v>
      </c>
      <c r="R291" s="2" t="b">
        <v>0</v>
      </c>
      <c r="S291" s="2" t="s">
        <v>30</v>
      </c>
      <c r="T291" s="2">
        <v>2508</v>
      </c>
      <c r="U291" s="2"/>
      <c r="V291" s="2" t="s">
        <v>31</v>
      </c>
      <c r="W291" s="2" t="s">
        <v>69</v>
      </c>
      <c r="X291" s="5" t="s">
        <v>93</v>
      </c>
    </row>
    <row r="292" spans="1:24" x14ac:dyDescent="0.25">
      <c r="A292" s="4">
        <v>6369</v>
      </c>
      <c r="B292" s="2" t="s">
        <v>143</v>
      </c>
      <c r="C292" s="2" t="s">
        <v>398</v>
      </c>
      <c r="D292" s="2" t="s">
        <v>99</v>
      </c>
      <c r="E292" s="2">
        <v>7.99</v>
      </c>
      <c r="F292" s="2">
        <v>414</v>
      </c>
      <c r="G292" s="2" t="s">
        <v>63</v>
      </c>
      <c r="H292" s="2">
        <v>4</v>
      </c>
      <c r="I292" s="2">
        <v>6</v>
      </c>
      <c r="J292" s="2" t="b">
        <v>1</v>
      </c>
      <c r="K292" s="2">
        <v>271</v>
      </c>
      <c r="L292" s="2">
        <v>51</v>
      </c>
      <c r="M292" s="2" t="s">
        <v>55</v>
      </c>
      <c r="N292" s="2" t="s">
        <v>28</v>
      </c>
      <c r="O292" s="2" t="s">
        <v>37</v>
      </c>
      <c r="P292" s="2">
        <v>8</v>
      </c>
      <c r="Q292" s="2">
        <v>4.3</v>
      </c>
      <c r="R292" s="2" t="b">
        <v>0</v>
      </c>
      <c r="S292" s="2" t="s">
        <v>30</v>
      </c>
      <c r="T292" s="2">
        <v>1546</v>
      </c>
      <c r="U292" s="2"/>
      <c r="V292" s="2" t="s">
        <v>38</v>
      </c>
      <c r="W292" s="2" t="s">
        <v>39</v>
      </c>
      <c r="X292" s="5" t="s">
        <v>40</v>
      </c>
    </row>
    <row r="293" spans="1:24" x14ac:dyDescent="0.25">
      <c r="A293" s="4">
        <v>5721</v>
      </c>
      <c r="B293" s="2" t="s">
        <v>399</v>
      </c>
      <c r="C293" s="3">
        <v>45236</v>
      </c>
      <c r="D293" s="3">
        <v>45638</v>
      </c>
      <c r="E293" s="2">
        <v>15.99</v>
      </c>
      <c r="F293" s="2">
        <v>415</v>
      </c>
      <c r="G293" s="2" t="s">
        <v>51</v>
      </c>
      <c r="H293" s="2">
        <v>2</v>
      </c>
      <c r="I293" s="2">
        <v>1</v>
      </c>
      <c r="J293" s="2" t="b">
        <v>0</v>
      </c>
      <c r="K293" s="2">
        <v>958</v>
      </c>
      <c r="L293" s="2">
        <v>192</v>
      </c>
      <c r="M293" s="2" t="s">
        <v>27</v>
      </c>
      <c r="N293" s="2" t="s">
        <v>56</v>
      </c>
      <c r="O293" s="2" t="s">
        <v>37</v>
      </c>
      <c r="P293" s="2">
        <v>22</v>
      </c>
      <c r="Q293" s="2">
        <v>4.8</v>
      </c>
      <c r="R293" s="2" t="b">
        <v>1</v>
      </c>
      <c r="S293" s="2" t="s">
        <v>30</v>
      </c>
      <c r="T293" s="2">
        <v>1955</v>
      </c>
      <c r="U293" s="2"/>
      <c r="V293" s="2" t="s">
        <v>76</v>
      </c>
      <c r="W293" s="2" t="s">
        <v>32</v>
      </c>
      <c r="X293" s="5" t="s">
        <v>93</v>
      </c>
    </row>
    <row r="294" spans="1:24" x14ac:dyDescent="0.25">
      <c r="A294" s="4">
        <v>4204</v>
      </c>
      <c r="B294" s="2" t="s">
        <v>169</v>
      </c>
      <c r="C294" s="3">
        <v>45271</v>
      </c>
      <c r="D294" s="2" t="s">
        <v>42</v>
      </c>
      <c r="E294" s="2">
        <v>11.99</v>
      </c>
      <c r="F294" s="2">
        <v>494</v>
      </c>
      <c r="G294" s="2" t="s">
        <v>63</v>
      </c>
      <c r="H294" s="2">
        <v>5</v>
      </c>
      <c r="I294" s="2">
        <v>6</v>
      </c>
      <c r="J294" s="2" t="b">
        <v>1</v>
      </c>
      <c r="K294" s="2">
        <v>202</v>
      </c>
      <c r="L294" s="2">
        <v>163</v>
      </c>
      <c r="M294" s="2" t="s">
        <v>49</v>
      </c>
      <c r="N294" s="2" t="s">
        <v>44</v>
      </c>
      <c r="O294" s="2" t="s">
        <v>57</v>
      </c>
      <c r="P294" s="2">
        <v>61</v>
      </c>
      <c r="Q294" s="2">
        <v>4</v>
      </c>
      <c r="R294" s="2" t="b">
        <v>1</v>
      </c>
      <c r="S294" s="2" t="s">
        <v>30</v>
      </c>
      <c r="T294" s="2">
        <v>4889</v>
      </c>
      <c r="U294" s="2"/>
      <c r="V294" s="2" t="s">
        <v>76</v>
      </c>
      <c r="W294" s="2" t="s">
        <v>32</v>
      </c>
      <c r="X294" s="5" t="s">
        <v>60</v>
      </c>
    </row>
    <row r="295" spans="1:24" x14ac:dyDescent="0.25">
      <c r="A295" s="4">
        <v>5666</v>
      </c>
      <c r="B295" s="2" t="s">
        <v>272</v>
      </c>
      <c r="C295" s="2" t="s">
        <v>400</v>
      </c>
      <c r="D295" s="2" t="s">
        <v>84</v>
      </c>
      <c r="E295" s="2">
        <v>7.99</v>
      </c>
      <c r="F295" s="2">
        <v>109</v>
      </c>
      <c r="G295" s="2" t="s">
        <v>36</v>
      </c>
      <c r="H295" s="2">
        <v>4</v>
      </c>
      <c r="I295" s="2">
        <v>4</v>
      </c>
      <c r="J295" s="2" t="b">
        <v>1</v>
      </c>
      <c r="K295" s="2">
        <v>899</v>
      </c>
      <c r="L295" s="2">
        <v>11</v>
      </c>
      <c r="M295" s="2" t="s">
        <v>49</v>
      </c>
      <c r="N295" s="2" t="s">
        <v>56</v>
      </c>
      <c r="O295" s="2" t="s">
        <v>37</v>
      </c>
      <c r="P295" s="2">
        <v>63</v>
      </c>
      <c r="Q295" s="2">
        <v>4.3</v>
      </c>
      <c r="R295" s="2" t="b">
        <v>0</v>
      </c>
      <c r="S295" s="2" t="s">
        <v>30</v>
      </c>
      <c r="T295" s="2">
        <v>1185</v>
      </c>
      <c r="U295" s="2"/>
      <c r="V295" s="2" t="s">
        <v>65</v>
      </c>
      <c r="W295" s="2" t="s">
        <v>59</v>
      </c>
      <c r="X295" s="5" t="s">
        <v>33</v>
      </c>
    </row>
    <row r="296" spans="1:24" x14ac:dyDescent="0.25">
      <c r="A296" s="4">
        <v>5943</v>
      </c>
      <c r="B296" s="2" t="s">
        <v>401</v>
      </c>
      <c r="C296" s="2" t="s">
        <v>213</v>
      </c>
      <c r="D296" s="3">
        <v>45485</v>
      </c>
      <c r="E296" s="2">
        <v>7.99</v>
      </c>
      <c r="F296" s="2">
        <v>200</v>
      </c>
      <c r="G296" s="2" t="s">
        <v>100</v>
      </c>
      <c r="H296" s="2">
        <v>1</v>
      </c>
      <c r="I296" s="2">
        <v>2</v>
      </c>
      <c r="J296" s="2" t="b">
        <v>0</v>
      </c>
      <c r="K296" s="2">
        <v>465</v>
      </c>
      <c r="L296" s="2">
        <v>35</v>
      </c>
      <c r="M296" s="2" t="s">
        <v>55</v>
      </c>
      <c r="N296" s="2" t="s">
        <v>75</v>
      </c>
      <c r="O296" s="2" t="s">
        <v>45</v>
      </c>
      <c r="P296" s="2">
        <v>29</v>
      </c>
      <c r="Q296" s="2">
        <v>4.7</v>
      </c>
      <c r="R296" s="2" t="b">
        <v>1</v>
      </c>
      <c r="S296" s="2" t="s">
        <v>30</v>
      </c>
      <c r="T296" s="2">
        <v>3040</v>
      </c>
      <c r="U296" s="2"/>
      <c r="V296" s="2" t="s">
        <v>38</v>
      </c>
      <c r="W296" s="2" t="s">
        <v>79</v>
      </c>
      <c r="X296" s="5" t="s">
        <v>40</v>
      </c>
    </row>
    <row r="297" spans="1:24" x14ac:dyDescent="0.25">
      <c r="A297" s="4">
        <v>3202</v>
      </c>
      <c r="B297" s="2" t="s">
        <v>52</v>
      </c>
      <c r="C297" s="2" t="s">
        <v>312</v>
      </c>
      <c r="D297" s="3">
        <v>45394</v>
      </c>
      <c r="E297" s="2">
        <v>11.99</v>
      </c>
      <c r="F297" s="2">
        <v>134</v>
      </c>
      <c r="G297" s="2" t="s">
        <v>48</v>
      </c>
      <c r="H297" s="2">
        <v>4</v>
      </c>
      <c r="I297" s="2">
        <v>1</v>
      </c>
      <c r="J297" s="2" t="b">
        <v>1</v>
      </c>
      <c r="K297" s="2">
        <v>459</v>
      </c>
      <c r="L297" s="2">
        <v>105</v>
      </c>
      <c r="M297" s="2" t="s">
        <v>49</v>
      </c>
      <c r="N297" s="2" t="s">
        <v>75</v>
      </c>
      <c r="O297" s="2" t="s">
        <v>37</v>
      </c>
      <c r="P297" s="2">
        <v>3</v>
      </c>
      <c r="Q297" s="2">
        <v>3.7</v>
      </c>
      <c r="R297" s="2" t="b">
        <v>1</v>
      </c>
      <c r="S297" s="2" t="s">
        <v>30</v>
      </c>
      <c r="T297" s="2">
        <v>4729</v>
      </c>
      <c r="U297" s="2"/>
      <c r="V297" s="2" t="s">
        <v>31</v>
      </c>
      <c r="W297" s="2" t="s">
        <v>69</v>
      </c>
      <c r="X297" s="5" t="s">
        <v>93</v>
      </c>
    </row>
    <row r="298" spans="1:24" x14ac:dyDescent="0.25">
      <c r="A298" s="4">
        <v>4512</v>
      </c>
      <c r="B298" s="2" t="s">
        <v>259</v>
      </c>
      <c r="C298" s="2" t="s">
        <v>402</v>
      </c>
      <c r="D298" s="2" t="s">
        <v>90</v>
      </c>
      <c r="E298" s="2">
        <v>11.99</v>
      </c>
      <c r="F298" s="2">
        <v>250</v>
      </c>
      <c r="G298" s="2" t="s">
        <v>51</v>
      </c>
      <c r="H298" s="2">
        <v>5</v>
      </c>
      <c r="I298" s="2">
        <v>2</v>
      </c>
      <c r="J298" s="2" t="b">
        <v>0</v>
      </c>
      <c r="K298" s="2">
        <v>611</v>
      </c>
      <c r="L298" s="2">
        <v>170</v>
      </c>
      <c r="M298" s="2" t="s">
        <v>49</v>
      </c>
      <c r="N298" s="2" t="s">
        <v>56</v>
      </c>
      <c r="O298" s="2" t="s">
        <v>64</v>
      </c>
      <c r="P298" s="2">
        <v>71</v>
      </c>
      <c r="Q298" s="2">
        <v>3.9</v>
      </c>
      <c r="R298" s="2" t="b">
        <v>0</v>
      </c>
      <c r="S298" s="2" t="s">
        <v>30</v>
      </c>
      <c r="T298" s="2">
        <v>4193</v>
      </c>
      <c r="U298" s="2"/>
      <c r="V298" s="2" t="s">
        <v>31</v>
      </c>
      <c r="W298" s="2" t="s">
        <v>39</v>
      </c>
      <c r="X298" s="5" t="s">
        <v>40</v>
      </c>
    </row>
    <row r="299" spans="1:24" x14ac:dyDescent="0.25">
      <c r="A299" s="4">
        <v>2075</v>
      </c>
      <c r="B299" s="2" t="s">
        <v>347</v>
      </c>
      <c r="C299" s="2" t="s">
        <v>403</v>
      </c>
      <c r="D299" s="3">
        <v>45547</v>
      </c>
      <c r="E299" s="2">
        <v>7.99</v>
      </c>
      <c r="F299" s="2">
        <v>305</v>
      </c>
      <c r="G299" s="2" t="s">
        <v>36</v>
      </c>
      <c r="H299" s="2">
        <v>2</v>
      </c>
      <c r="I299" s="2">
        <v>3</v>
      </c>
      <c r="J299" s="2" t="b">
        <v>1</v>
      </c>
      <c r="K299" s="2">
        <v>49</v>
      </c>
      <c r="L299" s="2">
        <v>146</v>
      </c>
      <c r="M299" s="2" t="s">
        <v>27</v>
      </c>
      <c r="N299" s="2" t="s">
        <v>44</v>
      </c>
      <c r="O299" s="2" t="s">
        <v>45</v>
      </c>
      <c r="P299" s="2">
        <v>48</v>
      </c>
      <c r="Q299" s="2">
        <v>4.5999999999999996</v>
      </c>
      <c r="R299" s="2" t="b">
        <v>0</v>
      </c>
      <c r="S299" s="2" t="s">
        <v>30</v>
      </c>
      <c r="T299" s="2">
        <v>4626</v>
      </c>
      <c r="U299" s="2"/>
      <c r="V299" s="2" t="s">
        <v>58</v>
      </c>
      <c r="W299" s="2" t="s">
        <v>79</v>
      </c>
      <c r="X299" s="5" t="s">
        <v>60</v>
      </c>
    </row>
    <row r="300" spans="1:24" x14ac:dyDescent="0.25">
      <c r="A300" s="4">
        <v>4057</v>
      </c>
      <c r="B300" s="2" t="s">
        <v>404</v>
      </c>
      <c r="C300" s="3">
        <v>45570</v>
      </c>
      <c r="D300" s="2" t="s">
        <v>105</v>
      </c>
      <c r="E300" s="2">
        <v>15.99</v>
      </c>
      <c r="F300" s="2">
        <v>256</v>
      </c>
      <c r="G300" s="2" t="s">
        <v>73</v>
      </c>
      <c r="H300" s="2">
        <v>5</v>
      </c>
      <c r="I300" s="2">
        <v>3</v>
      </c>
      <c r="J300" s="2" t="b">
        <v>0</v>
      </c>
      <c r="K300" s="2">
        <v>929</v>
      </c>
      <c r="L300" s="2">
        <v>89</v>
      </c>
      <c r="M300" s="2" t="s">
        <v>43</v>
      </c>
      <c r="N300" s="2" t="s">
        <v>28</v>
      </c>
      <c r="O300" s="2" t="s">
        <v>57</v>
      </c>
      <c r="P300" s="2">
        <v>89</v>
      </c>
      <c r="Q300" s="2">
        <v>3.3</v>
      </c>
      <c r="R300" s="2" t="b">
        <v>0</v>
      </c>
      <c r="S300" s="2" t="s">
        <v>30</v>
      </c>
      <c r="T300" s="2">
        <v>60</v>
      </c>
      <c r="U300" s="2"/>
      <c r="V300" s="2" t="s">
        <v>31</v>
      </c>
      <c r="W300" s="2" t="s">
        <v>79</v>
      </c>
      <c r="X300" s="5" t="s">
        <v>60</v>
      </c>
    </row>
    <row r="301" spans="1:24" x14ac:dyDescent="0.25">
      <c r="A301" s="4">
        <v>5537</v>
      </c>
      <c r="B301" s="2" t="s">
        <v>212</v>
      </c>
      <c r="C301" s="3">
        <v>45635</v>
      </c>
      <c r="D301" s="2" t="s">
        <v>54</v>
      </c>
      <c r="E301" s="2">
        <v>11.99</v>
      </c>
      <c r="F301" s="2">
        <v>214</v>
      </c>
      <c r="G301" s="2" t="s">
        <v>51</v>
      </c>
      <c r="H301" s="2">
        <v>1</v>
      </c>
      <c r="I301" s="2">
        <v>3</v>
      </c>
      <c r="J301" s="2" t="b">
        <v>0</v>
      </c>
      <c r="K301" s="2">
        <v>39</v>
      </c>
      <c r="L301" s="2">
        <v>89</v>
      </c>
      <c r="M301" s="2" t="s">
        <v>43</v>
      </c>
      <c r="N301" s="2" t="s">
        <v>44</v>
      </c>
      <c r="O301" s="2" t="s">
        <v>29</v>
      </c>
      <c r="P301" s="2">
        <v>37</v>
      </c>
      <c r="Q301" s="2">
        <v>3.5</v>
      </c>
      <c r="R301" s="2" t="b">
        <v>1</v>
      </c>
      <c r="S301" s="2" t="s">
        <v>30</v>
      </c>
      <c r="T301" s="2">
        <v>2597</v>
      </c>
      <c r="U301" s="2"/>
      <c r="V301" s="2" t="s">
        <v>76</v>
      </c>
      <c r="W301" s="2" t="s">
        <v>69</v>
      </c>
      <c r="X301" s="5" t="s">
        <v>60</v>
      </c>
    </row>
    <row r="302" spans="1:24" x14ac:dyDescent="0.25">
      <c r="A302" s="4">
        <v>9520</v>
      </c>
      <c r="B302" s="2" t="s">
        <v>405</v>
      </c>
      <c r="C302" s="3">
        <v>45054</v>
      </c>
      <c r="D302" s="3">
        <v>45303</v>
      </c>
      <c r="E302" s="2">
        <v>11.99</v>
      </c>
      <c r="F302" s="2">
        <v>272</v>
      </c>
      <c r="G302" s="2" t="s">
        <v>100</v>
      </c>
      <c r="H302" s="2">
        <v>1</v>
      </c>
      <c r="I302" s="2">
        <v>2</v>
      </c>
      <c r="J302" s="2" t="b">
        <v>0</v>
      </c>
      <c r="K302" s="2">
        <v>520</v>
      </c>
      <c r="L302" s="2">
        <v>170</v>
      </c>
      <c r="M302" s="2" t="s">
        <v>74</v>
      </c>
      <c r="N302" s="2" t="s">
        <v>28</v>
      </c>
      <c r="O302" s="2" t="s">
        <v>37</v>
      </c>
      <c r="P302" s="2">
        <v>100</v>
      </c>
      <c r="Q302" s="2">
        <v>5</v>
      </c>
      <c r="R302" s="2" t="b">
        <v>0</v>
      </c>
      <c r="S302" s="2" t="s">
        <v>30</v>
      </c>
      <c r="T302" s="2">
        <v>260</v>
      </c>
      <c r="U302" s="2"/>
      <c r="V302" s="2" t="s">
        <v>76</v>
      </c>
      <c r="W302" s="2" t="s">
        <v>79</v>
      </c>
      <c r="X302" s="5" t="s">
        <v>60</v>
      </c>
    </row>
    <row r="303" spans="1:24" x14ac:dyDescent="0.25">
      <c r="A303" s="4">
        <v>1081</v>
      </c>
      <c r="B303" s="2" t="s">
        <v>406</v>
      </c>
      <c r="C303" s="2" t="s">
        <v>407</v>
      </c>
      <c r="D303" s="2" t="s">
        <v>168</v>
      </c>
      <c r="E303" s="2">
        <v>15.99</v>
      </c>
      <c r="F303" s="2">
        <v>144</v>
      </c>
      <c r="G303" s="2" t="s">
        <v>36</v>
      </c>
      <c r="H303" s="2">
        <v>3</v>
      </c>
      <c r="I303" s="2">
        <v>4</v>
      </c>
      <c r="J303" s="2" t="b">
        <v>0</v>
      </c>
      <c r="K303" s="2">
        <v>501</v>
      </c>
      <c r="L303" s="2">
        <v>64</v>
      </c>
      <c r="M303" s="2" t="s">
        <v>43</v>
      </c>
      <c r="N303" s="2" t="s">
        <v>44</v>
      </c>
      <c r="O303" s="2" t="s">
        <v>64</v>
      </c>
      <c r="P303" s="2">
        <v>98</v>
      </c>
      <c r="Q303" s="2">
        <v>3.3</v>
      </c>
      <c r="R303" s="2" t="b">
        <v>0</v>
      </c>
      <c r="S303" s="2" t="s">
        <v>30</v>
      </c>
      <c r="T303" s="2">
        <v>1544</v>
      </c>
      <c r="U303" s="2"/>
      <c r="V303" s="2" t="s">
        <v>76</v>
      </c>
      <c r="W303" s="2" t="s">
        <v>32</v>
      </c>
      <c r="X303" s="5" t="s">
        <v>33</v>
      </c>
    </row>
    <row r="304" spans="1:24" x14ac:dyDescent="0.25">
      <c r="A304" s="4">
        <v>7621</v>
      </c>
      <c r="B304" s="2" t="s">
        <v>405</v>
      </c>
      <c r="C304" s="3">
        <v>45086</v>
      </c>
      <c r="D304" s="3">
        <v>45455</v>
      </c>
      <c r="E304" s="2">
        <v>7.99</v>
      </c>
      <c r="F304" s="2">
        <v>381</v>
      </c>
      <c r="G304" s="2" t="s">
        <v>36</v>
      </c>
      <c r="H304" s="2">
        <v>5</v>
      </c>
      <c r="I304" s="2">
        <v>6</v>
      </c>
      <c r="J304" s="2" t="b">
        <v>0</v>
      </c>
      <c r="K304" s="2">
        <v>593</v>
      </c>
      <c r="L304" s="2">
        <v>46</v>
      </c>
      <c r="M304" s="2" t="s">
        <v>68</v>
      </c>
      <c r="N304" s="2" t="s">
        <v>44</v>
      </c>
      <c r="O304" s="2" t="s">
        <v>64</v>
      </c>
      <c r="P304" s="2">
        <v>10</v>
      </c>
      <c r="Q304" s="2">
        <v>4.5999999999999996</v>
      </c>
      <c r="R304" s="2" t="b">
        <v>1</v>
      </c>
      <c r="S304" s="2" t="s">
        <v>30</v>
      </c>
      <c r="T304" s="2">
        <v>4528</v>
      </c>
      <c r="U304" s="2"/>
      <c r="V304" s="2" t="s">
        <v>76</v>
      </c>
      <c r="W304" s="2" t="s">
        <v>79</v>
      </c>
      <c r="X304" s="5" t="s">
        <v>40</v>
      </c>
    </row>
    <row r="305" spans="1:24" x14ac:dyDescent="0.25">
      <c r="A305" s="4">
        <v>4558</v>
      </c>
      <c r="B305" s="2" t="s">
        <v>204</v>
      </c>
      <c r="C305" s="2" t="s">
        <v>386</v>
      </c>
      <c r="D305" s="2" t="s">
        <v>84</v>
      </c>
      <c r="E305" s="2">
        <v>11.99</v>
      </c>
      <c r="F305" s="2">
        <v>292</v>
      </c>
      <c r="G305" s="2" t="s">
        <v>36</v>
      </c>
      <c r="H305" s="2">
        <v>4</v>
      </c>
      <c r="I305" s="2">
        <v>2</v>
      </c>
      <c r="J305" s="2" t="b">
        <v>1</v>
      </c>
      <c r="K305" s="2">
        <v>109</v>
      </c>
      <c r="L305" s="2">
        <v>68</v>
      </c>
      <c r="M305" s="2" t="s">
        <v>74</v>
      </c>
      <c r="N305" s="2" t="s">
        <v>56</v>
      </c>
      <c r="O305" s="2" t="s">
        <v>64</v>
      </c>
      <c r="P305" s="2">
        <v>95</v>
      </c>
      <c r="Q305" s="2">
        <v>4.3</v>
      </c>
      <c r="R305" s="2" t="b">
        <v>0</v>
      </c>
      <c r="S305" s="2" t="s">
        <v>30</v>
      </c>
      <c r="T305" s="2">
        <v>1127</v>
      </c>
      <c r="U305" s="2"/>
      <c r="V305" s="2" t="s">
        <v>65</v>
      </c>
      <c r="W305" s="2" t="s">
        <v>79</v>
      </c>
      <c r="X305" s="5" t="s">
        <v>40</v>
      </c>
    </row>
    <row r="306" spans="1:24" x14ac:dyDescent="0.25">
      <c r="A306" s="4">
        <v>6628</v>
      </c>
      <c r="B306" s="2" t="s">
        <v>357</v>
      </c>
      <c r="C306" s="2" t="s">
        <v>81</v>
      </c>
      <c r="D306" s="2" t="s">
        <v>35</v>
      </c>
      <c r="E306" s="2">
        <v>11.99</v>
      </c>
      <c r="F306" s="2">
        <v>358</v>
      </c>
      <c r="G306" s="2" t="s">
        <v>100</v>
      </c>
      <c r="H306" s="2">
        <v>4</v>
      </c>
      <c r="I306" s="2">
        <v>3</v>
      </c>
      <c r="J306" s="2" t="b">
        <v>0</v>
      </c>
      <c r="K306" s="2">
        <v>472</v>
      </c>
      <c r="L306" s="2">
        <v>65</v>
      </c>
      <c r="M306" s="2" t="s">
        <v>55</v>
      </c>
      <c r="N306" s="2" t="s">
        <v>44</v>
      </c>
      <c r="O306" s="2" t="s">
        <v>57</v>
      </c>
      <c r="P306" s="2">
        <v>92</v>
      </c>
      <c r="Q306" s="2">
        <v>4</v>
      </c>
      <c r="R306" s="2" t="b">
        <v>0</v>
      </c>
      <c r="S306" s="2" t="s">
        <v>30</v>
      </c>
      <c r="T306" s="2">
        <v>4542</v>
      </c>
      <c r="U306" s="2"/>
      <c r="V306" s="2" t="s">
        <v>31</v>
      </c>
      <c r="W306" s="2" t="s">
        <v>69</v>
      </c>
      <c r="X306" s="5" t="s">
        <v>40</v>
      </c>
    </row>
    <row r="307" spans="1:24" x14ac:dyDescent="0.25">
      <c r="A307" s="4">
        <v>7643</v>
      </c>
      <c r="B307" s="2" t="s">
        <v>408</v>
      </c>
      <c r="C307" s="3">
        <v>45572</v>
      </c>
      <c r="D307" s="3">
        <v>45363</v>
      </c>
      <c r="E307" s="2">
        <v>15.99</v>
      </c>
      <c r="F307" s="2">
        <v>426</v>
      </c>
      <c r="G307" s="2" t="s">
        <v>48</v>
      </c>
      <c r="H307" s="2">
        <v>1</v>
      </c>
      <c r="I307" s="2">
        <v>6</v>
      </c>
      <c r="J307" s="2" t="b">
        <v>1</v>
      </c>
      <c r="K307" s="2">
        <v>229</v>
      </c>
      <c r="L307" s="2">
        <v>120</v>
      </c>
      <c r="M307" s="2" t="s">
        <v>27</v>
      </c>
      <c r="N307" s="2" t="s">
        <v>28</v>
      </c>
      <c r="O307" s="2" t="s">
        <v>78</v>
      </c>
      <c r="P307" s="2">
        <v>38</v>
      </c>
      <c r="Q307" s="2">
        <v>3.3</v>
      </c>
      <c r="R307" s="2" t="b">
        <v>1</v>
      </c>
      <c r="S307" s="2" t="s">
        <v>30</v>
      </c>
      <c r="T307" s="2">
        <v>1436</v>
      </c>
      <c r="U307" s="2"/>
      <c r="V307" s="2" t="s">
        <v>31</v>
      </c>
      <c r="W307" s="2" t="s">
        <v>79</v>
      </c>
      <c r="X307" s="5" t="s">
        <v>60</v>
      </c>
    </row>
    <row r="308" spans="1:24" x14ac:dyDescent="0.25">
      <c r="A308" s="4">
        <v>4709</v>
      </c>
      <c r="B308" s="2" t="s">
        <v>409</v>
      </c>
      <c r="C308" s="2" t="s">
        <v>113</v>
      </c>
      <c r="D308" s="2" t="s">
        <v>156</v>
      </c>
      <c r="E308" s="2">
        <v>11.99</v>
      </c>
      <c r="F308" s="2">
        <v>474</v>
      </c>
      <c r="G308" s="2" t="s">
        <v>73</v>
      </c>
      <c r="H308" s="2">
        <v>5</v>
      </c>
      <c r="I308" s="2">
        <v>1</v>
      </c>
      <c r="J308" s="2" t="b">
        <v>0</v>
      </c>
      <c r="K308" s="2">
        <v>487</v>
      </c>
      <c r="L308" s="2">
        <v>107</v>
      </c>
      <c r="M308" s="2" t="s">
        <v>68</v>
      </c>
      <c r="N308" s="2" t="s">
        <v>44</v>
      </c>
      <c r="O308" s="2" t="s">
        <v>37</v>
      </c>
      <c r="P308" s="2">
        <v>66</v>
      </c>
      <c r="Q308" s="2">
        <v>4</v>
      </c>
      <c r="R308" s="2" t="b">
        <v>0</v>
      </c>
      <c r="S308" s="2" t="s">
        <v>30</v>
      </c>
      <c r="T308" s="2">
        <v>4438</v>
      </c>
      <c r="U308" s="2"/>
      <c r="V308" s="2" t="s">
        <v>38</v>
      </c>
      <c r="W308" s="2" t="s">
        <v>69</v>
      </c>
      <c r="X308" s="5" t="s">
        <v>33</v>
      </c>
    </row>
    <row r="309" spans="1:24" x14ac:dyDescent="0.25">
      <c r="A309" s="4">
        <v>8408</v>
      </c>
      <c r="B309" s="2" t="s">
        <v>176</v>
      </c>
      <c r="C309" s="2" t="s">
        <v>410</v>
      </c>
      <c r="D309" s="3">
        <v>45638</v>
      </c>
      <c r="E309" s="2">
        <v>7.99</v>
      </c>
      <c r="F309" s="2">
        <v>286</v>
      </c>
      <c r="G309" s="2" t="s">
        <v>51</v>
      </c>
      <c r="H309" s="2">
        <v>2</v>
      </c>
      <c r="I309" s="2">
        <v>5</v>
      </c>
      <c r="J309" s="2" t="b">
        <v>1</v>
      </c>
      <c r="K309" s="2">
        <v>543</v>
      </c>
      <c r="L309" s="2">
        <v>16</v>
      </c>
      <c r="M309" s="2" t="s">
        <v>27</v>
      </c>
      <c r="N309" s="2" t="s">
        <v>56</v>
      </c>
      <c r="O309" s="2" t="s">
        <v>45</v>
      </c>
      <c r="P309" s="2">
        <v>8</v>
      </c>
      <c r="Q309" s="2">
        <v>3.7</v>
      </c>
      <c r="R309" s="2" t="b">
        <v>1</v>
      </c>
      <c r="S309" s="2" t="s">
        <v>30</v>
      </c>
      <c r="T309" s="2">
        <v>3130</v>
      </c>
      <c r="U309" s="2"/>
      <c r="V309" s="2" t="s">
        <v>31</v>
      </c>
      <c r="W309" s="2" t="s">
        <v>32</v>
      </c>
      <c r="X309" s="5" t="s">
        <v>93</v>
      </c>
    </row>
    <row r="310" spans="1:24" x14ac:dyDescent="0.25">
      <c r="A310" s="4">
        <v>3530</v>
      </c>
      <c r="B310" s="2" t="s">
        <v>411</v>
      </c>
      <c r="C310" s="3">
        <v>45575</v>
      </c>
      <c r="D310" s="3">
        <v>45455</v>
      </c>
      <c r="E310" s="2">
        <v>15.99</v>
      </c>
      <c r="F310" s="2">
        <v>498</v>
      </c>
      <c r="G310" s="2" t="s">
        <v>36</v>
      </c>
      <c r="H310" s="2">
        <v>5</v>
      </c>
      <c r="I310" s="2">
        <v>6</v>
      </c>
      <c r="J310" s="2" t="b">
        <v>0</v>
      </c>
      <c r="K310" s="2">
        <v>105</v>
      </c>
      <c r="L310" s="2">
        <v>35</v>
      </c>
      <c r="M310" s="2" t="s">
        <v>55</v>
      </c>
      <c r="N310" s="2" t="s">
        <v>44</v>
      </c>
      <c r="O310" s="2" t="s">
        <v>64</v>
      </c>
      <c r="P310" s="2">
        <v>6</v>
      </c>
      <c r="Q310" s="2">
        <v>3.9</v>
      </c>
      <c r="R310" s="2" t="b">
        <v>1</v>
      </c>
      <c r="S310" s="2" t="s">
        <v>30</v>
      </c>
      <c r="T310" s="2">
        <v>3379</v>
      </c>
      <c r="U310" s="2"/>
      <c r="V310" s="2" t="s">
        <v>38</v>
      </c>
      <c r="W310" s="2" t="s">
        <v>39</v>
      </c>
      <c r="X310" s="5" t="s">
        <v>33</v>
      </c>
    </row>
    <row r="311" spans="1:24" x14ac:dyDescent="0.25">
      <c r="A311" s="4">
        <v>3779</v>
      </c>
      <c r="B311" s="2" t="s">
        <v>291</v>
      </c>
      <c r="C311" s="2" t="s">
        <v>392</v>
      </c>
      <c r="D311" s="2" t="s">
        <v>35</v>
      </c>
      <c r="E311" s="2">
        <v>11.99</v>
      </c>
      <c r="F311" s="2">
        <v>32</v>
      </c>
      <c r="G311" s="2" t="s">
        <v>36</v>
      </c>
      <c r="H311" s="2">
        <v>2</v>
      </c>
      <c r="I311" s="2">
        <v>4</v>
      </c>
      <c r="J311" s="2" t="b">
        <v>0</v>
      </c>
      <c r="K311" s="2">
        <v>334</v>
      </c>
      <c r="L311" s="2">
        <v>151</v>
      </c>
      <c r="M311" s="2" t="s">
        <v>49</v>
      </c>
      <c r="N311" s="2" t="s">
        <v>75</v>
      </c>
      <c r="O311" s="2" t="s">
        <v>57</v>
      </c>
      <c r="P311" s="2">
        <v>88</v>
      </c>
      <c r="Q311" s="2">
        <v>3.4</v>
      </c>
      <c r="R311" s="2" t="b">
        <v>0</v>
      </c>
      <c r="S311" s="2" t="s">
        <v>30</v>
      </c>
      <c r="T311" s="2">
        <v>3696</v>
      </c>
      <c r="U311" s="2"/>
      <c r="V311" s="2" t="s">
        <v>76</v>
      </c>
      <c r="W311" s="2" t="s">
        <v>39</v>
      </c>
      <c r="X311" s="5" t="s">
        <v>40</v>
      </c>
    </row>
    <row r="312" spans="1:24" x14ac:dyDescent="0.25">
      <c r="A312" s="4">
        <v>8564</v>
      </c>
      <c r="B312" s="2" t="s">
        <v>202</v>
      </c>
      <c r="C312" s="2" t="s">
        <v>412</v>
      </c>
      <c r="D312" s="3">
        <v>45303</v>
      </c>
      <c r="E312" s="2">
        <v>7.99</v>
      </c>
      <c r="F312" s="2">
        <v>84</v>
      </c>
      <c r="G312" s="2" t="s">
        <v>100</v>
      </c>
      <c r="H312" s="2">
        <v>1</v>
      </c>
      <c r="I312" s="2">
        <v>2</v>
      </c>
      <c r="J312" s="2" t="b">
        <v>1</v>
      </c>
      <c r="K312" s="2">
        <v>871</v>
      </c>
      <c r="L312" s="2">
        <v>187</v>
      </c>
      <c r="M312" s="2" t="s">
        <v>27</v>
      </c>
      <c r="N312" s="2" t="s">
        <v>44</v>
      </c>
      <c r="O312" s="2" t="s">
        <v>45</v>
      </c>
      <c r="P312" s="2">
        <v>96</v>
      </c>
      <c r="Q312" s="2">
        <v>4.5</v>
      </c>
      <c r="R312" s="2" t="b">
        <v>1</v>
      </c>
      <c r="S312" s="2" t="s">
        <v>30</v>
      </c>
      <c r="T312" s="2">
        <v>2416</v>
      </c>
      <c r="U312" s="2"/>
      <c r="V312" s="2" t="s">
        <v>31</v>
      </c>
      <c r="W312" s="2" t="s">
        <v>69</v>
      </c>
      <c r="X312" s="5" t="s">
        <v>33</v>
      </c>
    </row>
    <row r="313" spans="1:24" x14ac:dyDescent="0.25">
      <c r="A313" s="4">
        <v>8731</v>
      </c>
      <c r="B313" s="2" t="s">
        <v>177</v>
      </c>
      <c r="C313" s="2" t="s">
        <v>198</v>
      </c>
      <c r="D313" s="3">
        <v>45334</v>
      </c>
      <c r="E313" s="2">
        <v>15.99</v>
      </c>
      <c r="F313" s="2">
        <v>210</v>
      </c>
      <c r="G313" s="2" t="s">
        <v>100</v>
      </c>
      <c r="H313" s="2">
        <v>5</v>
      </c>
      <c r="I313" s="2">
        <v>5</v>
      </c>
      <c r="J313" s="2" t="b">
        <v>0</v>
      </c>
      <c r="K313" s="2">
        <v>206</v>
      </c>
      <c r="L313" s="2">
        <v>194</v>
      </c>
      <c r="M313" s="2" t="s">
        <v>43</v>
      </c>
      <c r="N313" s="2" t="s">
        <v>28</v>
      </c>
      <c r="O313" s="2" t="s">
        <v>29</v>
      </c>
      <c r="P313" s="2">
        <v>62</v>
      </c>
      <c r="Q313" s="2">
        <v>3.9</v>
      </c>
      <c r="R313" s="2" t="b">
        <v>0</v>
      </c>
      <c r="S313" s="2" t="s">
        <v>30</v>
      </c>
      <c r="T313" s="2">
        <v>2856</v>
      </c>
      <c r="U313" s="2"/>
      <c r="V313" s="2" t="s">
        <v>31</v>
      </c>
      <c r="W313" s="2" t="s">
        <v>69</v>
      </c>
      <c r="X313" s="5" t="s">
        <v>40</v>
      </c>
    </row>
    <row r="314" spans="1:24" x14ac:dyDescent="0.25">
      <c r="A314" s="4">
        <v>5000</v>
      </c>
      <c r="B314" s="2" t="s">
        <v>150</v>
      </c>
      <c r="C314" s="2" t="s">
        <v>413</v>
      </c>
      <c r="D314" s="2" t="s">
        <v>156</v>
      </c>
      <c r="E314" s="2">
        <v>15.99</v>
      </c>
      <c r="F314" s="2">
        <v>231</v>
      </c>
      <c r="G314" s="2" t="s">
        <v>63</v>
      </c>
      <c r="H314" s="2">
        <v>3</v>
      </c>
      <c r="I314" s="2">
        <v>5</v>
      </c>
      <c r="J314" s="2" t="b">
        <v>1</v>
      </c>
      <c r="K314" s="2">
        <v>701</v>
      </c>
      <c r="L314" s="2">
        <v>173</v>
      </c>
      <c r="M314" s="2" t="s">
        <v>55</v>
      </c>
      <c r="N314" s="2" t="s">
        <v>56</v>
      </c>
      <c r="O314" s="2" t="s">
        <v>37</v>
      </c>
      <c r="P314" s="2">
        <v>65</v>
      </c>
      <c r="Q314" s="2">
        <v>3.4</v>
      </c>
      <c r="R314" s="2" t="b">
        <v>1</v>
      </c>
      <c r="S314" s="2" t="s">
        <v>30</v>
      </c>
      <c r="T314" s="2">
        <v>4177</v>
      </c>
      <c r="U314" s="2"/>
      <c r="V314" s="2" t="s">
        <v>31</v>
      </c>
      <c r="W314" s="2" t="s">
        <v>59</v>
      </c>
      <c r="X314" s="5" t="s">
        <v>60</v>
      </c>
    </row>
    <row r="315" spans="1:24" x14ac:dyDescent="0.25">
      <c r="A315" s="4">
        <v>3882</v>
      </c>
      <c r="B315" s="2" t="s">
        <v>318</v>
      </c>
      <c r="C315" s="3">
        <v>45303</v>
      </c>
      <c r="D315" s="2" t="s">
        <v>35</v>
      </c>
      <c r="E315" s="2">
        <v>15.99</v>
      </c>
      <c r="F315" s="2">
        <v>246</v>
      </c>
      <c r="G315" s="2" t="s">
        <v>36</v>
      </c>
      <c r="H315" s="2">
        <v>3</v>
      </c>
      <c r="I315" s="2">
        <v>3</v>
      </c>
      <c r="J315" s="2" t="b">
        <v>0</v>
      </c>
      <c r="K315" s="2">
        <v>505</v>
      </c>
      <c r="L315" s="2">
        <v>129</v>
      </c>
      <c r="M315" s="2" t="s">
        <v>43</v>
      </c>
      <c r="N315" s="2" t="s">
        <v>56</v>
      </c>
      <c r="O315" s="2" t="s">
        <v>64</v>
      </c>
      <c r="P315" s="2">
        <v>82</v>
      </c>
      <c r="Q315" s="2">
        <v>4.9000000000000004</v>
      </c>
      <c r="R315" s="2" t="b">
        <v>0</v>
      </c>
      <c r="S315" s="2" t="s">
        <v>30</v>
      </c>
      <c r="T315" s="2">
        <v>1912</v>
      </c>
      <c r="U315" s="2"/>
      <c r="V315" s="2" t="s">
        <v>65</v>
      </c>
      <c r="W315" s="2" t="s">
        <v>59</v>
      </c>
      <c r="X315" s="5" t="s">
        <v>40</v>
      </c>
    </row>
    <row r="316" spans="1:24" x14ac:dyDescent="0.25">
      <c r="A316" s="4">
        <v>4551</v>
      </c>
      <c r="B316" s="2" t="s">
        <v>414</v>
      </c>
      <c r="C316" s="2" t="s">
        <v>415</v>
      </c>
      <c r="D316" s="2" t="s">
        <v>54</v>
      </c>
      <c r="E316" s="2">
        <v>11.99</v>
      </c>
      <c r="F316" s="2">
        <v>174</v>
      </c>
      <c r="G316" s="2" t="s">
        <v>100</v>
      </c>
      <c r="H316" s="2">
        <v>1</v>
      </c>
      <c r="I316" s="2">
        <v>6</v>
      </c>
      <c r="J316" s="2" t="b">
        <v>1</v>
      </c>
      <c r="K316" s="2">
        <v>239</v>
      </c>
      <c r="L316" s="2">
        <v>175</v>
      </c>
      <c r="M316" s="2" t="s">
        <v>27</v>
      </c>
      <c r="N316" s="2" t="s">
        <v>56</v>
      </c>
      <c r="O316" s="2" t="s">
        <v>64</v>
      </c>
      <c r="P316" s="2">
        <v>65</v>
      </c>
      <c r="Q316" s="2">
        <v>3.7</v>
      </c>
      <c r="R316" s="2" t="b">
        <v>0</v>
      </c>
      <c r="S316" s="2" t="s">
        <v>30</v>
      </c>
      <c r="T316" s="2">
        <v>2388</v>
      </c>
      <c r="U316" s="2"/>
      <c r="V316" s="2" t="s">
        <v>76</v>
      </c>
      <c r="W316" s="2" t="s">
        <v>59</v>
      </c>
      <c r="X316" s="5" t="s">
        <v>60</v>
      </c>
    </row>
    <row r="317" spans="1:24" x14ac:dyDescent="0.25">
      <c r="A317" s="4">
        <v>7970</v>
      </c>
      <c r="B317" s="2" t="s">
        <v>169</v>
      </c>
      <c r="C317" s="2" t="s">
        <v>416</v>
      </c>
      <c r="D317" s="2" t="s">
        <v>54</v>
      </c>
      <c r="E317" s="2">
        <v>15.99</v>
      </c>
      <c r="F317" s="2">
        <v>298</v>
      </c>
      <c r="G317" s="2" t="s">
        <v>73</v>
      </c>
      <c r="H317" s="2">
        <v>3</v>
      </c>
      <c r="I317" s="2">
        <v>1</v>
      </c>
      <c r="J317" s="2" t="b">
        <v>1</v>
      </c>
      <c r="K317" s="2">
        <v>115</v>
      </c>
      <c r="L317" s="2">
        <v>168</v>
      </c>
      <c r="M317" s="2" t="s">
        <v>74</v>
      </c>
      <c r="N317" s="2" t="s">
        <v>28</v>
      </c>
      <c r="O317" s="2" t="s">
        <v>29</v>
      </c>
      <c r="P317" s="2">
        <v>27</v>
      </c>
      <c r="Q317" s="2">
        <v>3</v>
      </c>
      <c r="R317" s="2" t="b">
        <v>0</v>
      </c>
      <c r="S317" s="2" t="s">
        <v>30</v>
      </c>
      <c r="T317" s="2">
        <v>4216</v>
      </c>
      <c r="U317" s="2"/>
      <c r="V317" s="2" t="s">
        <v>31</v>
      </c>
      <c r="W317" s="2" t="s">
        <v>79</v>
      </c>
      <c r="X317" s="5" t="s">
        <v>60</v>
      </c>
    </row>
    <row r="318" spans="1:24" x14ac:dyDescent="0.25">
      <c r="A318" s="4">
        <v>2466</v>
      </c>
      <c r="B318" s="2" t="s">
        <v>417</v>
      </c>
      <c r="C318" s="2" t="s">
        <v>418</v>
      </c>
      <c r="D318" s="3">
        <v>45363</v>
      </c>
      <c r="E318" s="2">
        <v>11.99</v>
      </c>
      <c r="F318" s="2">
        <v>344</v>
      </c>
      <c r="G318" s="2" t="s">
        <v>51</v>
      </c>
      <c r="H318" s="2">
        <v>5</v>
      </c>
      <c r="I318" s="2">
        <v>2</v>
      </c>
      <c r="J318" s="2" t="b">
        <v>0</v>
      </c>
      <c r="K318" s="2">
        <v>142</v>
      </c>
      <c r="L318" s="2">
        <v>113</v>
      </c>
      <c r="M318" s="2" t="s">
        <v>27</v>
      </c>
      <c r="N318" s="2" t="s">
        <v>28</v>
      </c>
      <c r="O318" s="2" t="s">
        <v>37</v>
      </c>
      <c r="P318" s="2">
        <v>100</v>
      </c>
      <c r="Q318" s="2">
        <v>4.5999999999999996</v>
      </c>
      <c r="R318" s="2" t="b">
        <v>1</v>
      </c>
      <c r="S318" s="2" t="s">
        <v>30</v>
      </c>
      <c r="T318" s="2">
        <v>599</v>
      </c>
      <c r="U318" s="2"/>
      <c r="V318" s="2" t="s">
        <v>65</v>
      </c>
      <c r="W318" s="2" t="s">
        <v>39</v>
      </c>
      <c r="X318" s="5" t="s">
        <v>93</v>
      </c>
    </row>
    <row r="319" spans="1:24" x14ac:dyDescent="0.25">
      <c r="A319" s="4">
        <v>1303</v>
      </c>
      <c r="B319" s="2" t="s">
        <v>140</v>
      </c>
      <c r="C319" s="2" t="s">
        <v>71</v>
      </c>
      <c r="D319" s="3">
        <v>45394</v>
      </c>
      <c r="E319" s="2">
        <v>11.99</v>
      </c>
      <c r="F319" s="2">
        <v>264</v>
      </c>
      <c r="G319" s="2" t="s">
        <v>100</v>
      </c>
      <c r="H319" s="2">
        <v>2</v>
      </c>
      <c r="I319" s="2">
        <v>1</v>
      </c>
      <c r="J319" s="2" t="b">
        <v>1</v>
      </c>
      <c r="K319" s="2">
        <v>744</v>
      </c>
      <c r="L319" s="2">
        <v>33</v>
      </c>
      <c r="M319" s="2" t="s">
        <v>68</v>
      </c>
      <c r="N319" s="2" t="s">
        <v>75</v>
      </c>
      <c r="O319" s="2" t="s">
        <v>64</v>
      </c>
      <c r="P319" s="2">
        <v>29</v>
      </c>
      <c r="Q319" s="2">
        <v>4.9000000000000004</v>
      </c>
      <c r="R319" s="2" t="b">
        <v>1</v>
      </c>
      <c r="S319" s="2" t="s">
        <v>30</v>
      </c>
      <c r="T319" s="2">
        <v>804</v>
      </c>
      <c r="U319" s="2"/>
      <c r="V319" s="2" t="s">
        <v>38</v>
      </c>
      <c r="W319" s="2" t="s">
        <v>39</v>
      </c>
      <c r="X319" s="5" t="s">
        <v>40</v>
      </c>
    </row>
    <row r="320" spans="1:24" x14ac:dyDescent="0.25">
      <c r="A320" s="4">
        <v>9832</v>
      </c>
      <c r="B320" s="2" t="s">
        <v>311</v>
      </c>
      <c r="C320" s="2" t="s">
        <v>246</v>
      </c>
      <c r="D320" s="2" t="s">
        <v>134</v>
      </c>
      <c r="E320" s="2">
        <v>7.99</v>
      </c>
      <c r="F320" s="2">
        <v>380</v>
      </c>
      <c r="G320" s="2" t="s">
        <v>36</v>
      </c>
      <c r="H320" s="2">
        <v>2</v>
      </c>
      <c r="I320" s="2">
        <v>5</v>
      </c>
      <c r="J320" s="2" t="b">
        <v>1</v>
      </c>
      <c r="K320" s="2">
        <v>820</v>
      </c>
      <c r="L320" s="2">
        <v>17</v>
      </c>
      <c r="M320" s="2" t="s">
        <v>68</v>
      </c>
      <c r="N320" s="2" t="s">
        <v>28</v>
      </c>
      <c r="O320" s="2" t="s">
        <v>78</v>
      </c>
      <c r="P320" s="2">
        <v>93</v>
      </c>
      <c r="Q320" s="2">
        <v>3</v>
      </c>
      <c r="R320" s="2" t="b">
        <v>0</v>
      </c>
      <c r="S320" s="2" t="s">
        <v>30</v>
      </c>
      <c r="T320" s="2">
        <v>4565</v>
      </c>
      <c r="U320" s="2"/>
      <c r="V320" s="2" t="s">
        <v>65</v>
      </c>
      <c r="W320" s="2" t="s">
        <v>39</v>
      </c>
      <c r="X320" s="5" t="s">
        <v>40</v>
      </c>
    </row>
    <row r="321" spans="1:24" x14ac:dyDescent="0.25">
      <c r="A321" s="4">
        <v>3618</v>
      </c>
      <c r="B321" s="2" t="s">
        <v>284</v>
      </c>
      <c r="C321" s="3">
        <v>45353</v>
      </c>
      <c r="D321" s="3">
        <v>45363</v>
      </c>
      <c r="E321" s="2">
        <v>11.99</v>
      </c>
      <c r="F321" s="2">
        <v>160</v>
      </c>
      <c r="G321" s="2" t="s">
        <v>26</v>
      </c>
      <c r="H321" s="2">
        <v>2</v>
      </c>
      <c r="I321" s="2">
        <v>1</v>
      </c>
      <c r="J321" s="2" t="b">
        <v>0</v>
      </c>
      <c r="K321" s="2">
        <v>940</v>
      </c>
      <c r="L321" s="2">
        <v>50</v>
      </c>
      <c r="M321" s="2" t="s">
        <v>68</v>
      </c>
      <c r="N321" s="2" t="s">
        <v>75</v>
      </c>
      <c r="O321" s="2" t="s">
        <v>37</v>
      </c>
      <c r="P321" s="2">
        <v>71</v>
      </c>
      <c r="Q321" s="2">
        <v>3</v>
      </c>
      <c r="R321" s="2" t="b">
        <v>0</v>
      </c>
      <c r="S321" s="2" t="s">
        <v>30</v>
      </c>
      <c r="T321" s="2">
        <v>1095</v>
      </c>
      <c r="U321" s="2"/>
      <c r="V321" s="2" t="s">
        <v>38</v>
      </c>
      <c r="W321" s="2" t="s">
        <v>79</v>
      </c>
      <c r="X321" s="5" t="s">
        <v>33</v>
      </c>
    </row>
    <row r="322" spans="1:24" x14ac:dyDescent="0.25">
      <c r="A322" s="4">
        <v>7424</v>
      </c>
      <c r="B322" s="2" t="s">
        <v>148</v>
      </c>
      <c r="C322" s="3">
        <v>45146</v>
      </c>
      <c r="D322" s="2" t="s">
        <v>25</v>
      </c>
      <c r="E322" s="2">
        <v>7.99</v>
      </c>
      <c r="F322" s="2">
        <v>55</v>
      </c>
      <c r="G322" s="2" t="s">
        <v>73</v>
      </c>
      <c r="H322" s="2">
        <v>4</v>
      </c>
      <c r="I322" s="2">
        <v>6</v>
      </c>
      <c r="J322" s="2" t="b">
        <v>1</v>
      </c>
      <c r="K322" s="2">
        <v>135</v>
      </c>
      <c r="L322" s="2">
        <v>138</v>
      </c>
      <c r="M322" s="2" t="s">
        <v>74</v>
      </c>
      <c r="N322" s="2" t="s">
        <v>56</v>
      </c>
      <c r="O322" s="2" t="s">
        <v>78</v>
      </c>
      <c r="P322" s="2">
        <v>5</v>
      </c>
      <c r="Q322" s="2">
        <v>3.4</v>
      </c>
      <c r="R322" s="2" t="b">
        <v>0</v>
      </c>
      <c r="S322" s="2" t="s">
        <v>30</v>
      </c>
      <c r="T322" s="2">
        <v>1512</v>
      </c>
      <c r="U322" s="2"/>
      <c r="V322" s="2" t="s">
        <v>76</v>
      </c>
      <c r="W322" s="2" t="s">
        <v>69</v>
      </c>
      <c r="X322" s="5" t="s">
        <v>40</v>
      </c>
    </row>
    <row r="323" spans="1:24" x14ac:dyDescent="0.25">
      <c r="A323" s="4">
        <v>8414</v>
      </c>
      <c r="B323" s="2" t="s">
        <v>148</v>
      </c>
      <c r="C323" s="2" t="s">
        <v>419</v>
      </c>
      <c r="D323" s="2" t="s">
        <v>82</v>
      </c>
      <c r="E323" s="2">
        <v>11.99</v>
      </c>
      <c r="F323" s="2">
        <v>70</v>
      </c>
      <c r="G323" s="2" t="s">
        <v>36</v>
      </c>
      <c r="H323" s="2">
        <v>2</v>
      </c>
      <c r="I323" s="2">
        <v>3</v>
      </c>
      <c r="J323" s="2" t="b">
        <v>1</v>
      </c>
      <c r="K323" s="2">
        <v>803</v>
      </c>
      <c r="L323" s="2">
        <v>51</v>
      </c>
      <c r="M323" s="2" t="s">
        <v>55</v>
      </c>
      <c r="N323" s="2" t="s">
        <v>75</v>
      </c>
      <c r="O323" s="2" t="s">
        <v>45</v>
      </c>
      <c r="P323" s="2">
        <v>24</v>
      </c>
      <c r="Q323" s="2">
        <v>3.8</v>
      </c>
      <c r="R323" s="2" t="b">
        <v>0</v>
      </c>
      <c r="S323" s="2" t="s">
        <v>30</v>
      </c>
      <c r="T323" s="2">
        <v>1422</v>
      </c>
      <c r="U323" s="2"/>
      <c r="V323" s="2" t="s">
        <v>65</v>
      </c>
      <c r="W323" s="2" t="s">
        <v>79</v>
      </c>
      <c r="X323" s="5" t="s">
        <v>93</v>
      </c>
    </row>
    <row r="324" spans="1:24" x14ac:dyDescent="0.25">
      <c r="A324" s="4">
        <v>5688</v>
      </c>
      <c r="B324" s="2" t="s">
        <v>140</v>
      </c>
      <c r="C324" s="2" t="s">
        <v>420</v>
      </c>
      <c r="D324" s="2" t="s">
        <v>90</v>
      </c>
      <c r="E324" s="2">
        <v>7.99</v>
      </c>
      <c r="F324" s="2">
        <v>256</v>
      </c>
      <c r="G324" s="2" t="s">
        <v>36</v>
      </c>
      <c r="H324" s="2">
        <v>3</v>
      </c>
      <c r="I324" s="2">
        <v>3</v>
      </c>
      <c r="J324" s="2" t="b">
        <v>0</v>
      </c>
      <c r="K324" s="2">
        <v>322</v>
      </c>
      <c r="L324" s="2">
        <v>199</v>
      </c>
      <c r="M324" s="2" t="s">
        <v>43</v>
      </c>
      <c r="N324" s="2" t="s">
        <v>56</v>
      </c>
      <c r="O324" s="2" t="s">
        <v>64</v>
      </c>
      <c r="P324" s="2">
        <v>65</v>
      </c>
      <c r="Q324" s="2">
        <v>4.5</v>
      </c>
      <c r="R324" s="2" t="b">
        <v>0</v>
      </c>
      <c r="S324" s="2" t="s">
        <v>30</v>
      </c>
      <c r="T324" s="2">
        <v>147</v>
      </c>
      <c r="U324" s="2"/>
      <c r="V324" s="2" t="s">
        <v>31</v>
      </c>
      <c r="W324" s="2" t="s">
        <v>69</v>
      </c>
      <c r="X324" s="5" t="s">
        <v>60</v>
      </c>
    </row>
    <row r="325" spans="1:24" x14ac:dyDescent="0.25">
      <c r="A325" s="4">
        <v>2062</v>
      </c>
      <c r="B325" s="2" t="s">
        <v>421</v>
      </c>
      <c r="C325" s="2" t="s">
        <v>220</v>
      </c>
      <c r="D325" s="2" t="s">
        <v>156</v>
      </c>
      <c r="E325" s="2">
        <v>15.99</v>
      </c>
      <c r="F325" s="2">
        <v>436</v>
      </c>
      <c r="G325" s="2" t="s">
        <v>51</v>
      </c>
      <c r="H325" s="2">
        <v>5</v>
      </c>
      <c r="I325" s="2">
        <v>6</v>
      </c>
      <c r="J325" s="2" t="b">
        <v>1</v>
      </c>
      <c r="K325" s="2">
        <v>424</v>
      </c>
      <c r="L325" s="2">
        <v>111</v>
      </c>
      <c r="M325" s="2" t="s">
        <v>92</v>
      </c>
      <c r="N325" s="2" t="s">
        <v>56</v>
      </c>
      <c r="O325" s="2" t="s">
        <v>37</v>
      </c>
      <c r="P325" s="2">
        <v>64</v>
      </c>
      <c r="Q325" s="2">
        <v>3.5</v>
      </c>
      <c r="R325" s="2" t="b">
        <v>1</v>
      </c>
      <c r="S325" s="2" t="s">
        <v>30</v>
      </c>
      <c r="T325" s="2">
        <v>4317</v>
      </c>
      <c r="U325" s="2"/>
      <c r="V325" s="2" t="s">
        <v>58</v>
      </c>
      <c r="W325" s="2" t="s">
        <v>69</v>
      </c>
      <c r="X325" s="5" t="s">
        <v>33</v>
      </c>
    </row>
    <row r="326" spans="1:24" x14ac:dyDescent="0.25">
      <c r="A326" s="4">
        <v>5031</v>
      </c>
      <c r="B326" s="2" t="s">
        <v>422</v>
      </c>
      <c r="C326" s="3">
        <v>45024</v>
      </c>
      <c r="D326" s="2" t="s">
        <v>99</v>
      </c>
      <c r="E326" s="2">
        <v>7.99</v>
      </c>
      <c r="F326" s="2">
        <v>394</v>
      </c>
      <c r="G326" s="2" t="s">
        <v>26</v>
      </c>
      <c r="H326" s="2">
        <v>2</v>
      </c>
      <c r="I326" s="2">
        <v>6</v>
      </c>
      <c r="J326" s="2" t="b">
        <v>1</v>
      </c>
      <c r="K326" s="2">
        <v>60</v>
      </c>
      <c r="L326" s="2">
        <v>159</v>
      </c>
      <c r="M326" s="2" t="s">
        <v>49</v>
      </c>
      <c r="N326" s="2" t="s">
        <v>28</v>
      </c>
      <c r="O326" s="2" t="s">
        <v>37</v>
      </c>
      <c r="P326" s="2">
        <v>51</v>
      </c>
      <c r="Q326" s="2">
        <v>3</v>
      </c>
      <c r="R326" s="2" t="b">
        <v>1</v>
      </c>
      <c r="S326" s="2" t="s">
        <v>30</v>
      </c>
      <c r="T326" s="2">
        <v>3197</v>
      </c>
      <c r="U326" s="2"/>
      <c r="V326" s="2" t="s">
        <v>38</v>
      </c>
      <c r="W326" s="2" t="s">
        <v>59</v>
      </c>
      <c r="X326" s="5" t="s">
        <v>33</v>
      </c>
    </row>
    <row r="327" spans="1:24" x14ac:dyDescent="0.25">
      <c r="A327" s="4">
        <v>1162</v>
      </c>
      <c r="B327" s="2" t="s">
        <v>294</v>
      </c>
      <c r="C327" s="2" t="s">
        <v>423</v>
      </c>
      <c r="D327" s="2" t="s">
        <v>168</v>
      </c>
      <c r="E327" s="2">
        <v>15.99</v>
      </c>
      <c r="F327" s="2">
        <v>131</v>
      </c>
      <c r="G327" s="2" t="s">
        <v>48</v>
      </c>
      <c r="H327" s="2">
        <v>3</v>
      </c>
      <c r="I327" s="2">
        <v>3</v>
      </c>
      <c r="J327" s="2" t="b">
        <v>0</v>
      </c>
      <c r="K327" s="2">
        <v>865</v>
      </c>
      <c r="L327" s="2">
        <v>8</v>
      </c>
      <c r="M327" s="2" t="s">
        <v>55</v>
      </c>
      <c r="N327" s="2" t="s">
        <v>44</v>
      </c>
      <c r="O327" s="2" t="s">
        <v>57</v>
      </c>
      <c r="P327" s="2">
        <v>78</v>
      </c>
      <c r="Q327" s="2">
        <v>4.5999999999999996</v>
      </c>
      <c r="R327" s="2" t="b">
        <v>0</v>
      </c>
      <c r="S327" s="2" t="s">
        <v>30</v>
      </c>
      <c r="T327" s="2">
        <v>1413</v>
      </c>
      <c r="U327" s="2"/>
      <c r="V327" s="2" t="s">
        <v>58</v>
      </c>
      <c r="W327" s="2" t="s">
        <v>69</v>
      </c>
      <c r="X327" s="5" t="s">
        <v>93</v>
      </c>
    </row>
    <row r="328" spans="1:24" x14ac:dyDescent="0.25">
      <c r="A328" s="4">
        <v>6564</v>
      </c>
      <c r="B328" s="2" t="s">
        <v>153</v>
      </c>
      <c r="C328" s="2" t="s">
        <v>398</v>
      </c>
      <c r="D328" s="3">
        <v>45485</v>
      </c>
      <c r="E328" s="2">
        <v>11.99</v>
      </c>
      <c r="F328" s="2">
        <v>98</v>
      </c>
      <c r="G328" s="2" t="s">
        <v>36</v>
      </c>
      <c r="H328" s="2">
        <v>5</v>
      </c>
      <c r="I328" s="2">
        <v>2</v>
      </c>
      <c r="J328" s="2" t="b">
        <v>1</v>
      </c>
      <c r="K328" s="2">
        <v>526</v>
      </c>
      <c r="L328" s="2">
        <v>144</v>
      </c>
      <c r="M328" s="2" t="s">
        <v>27</v>
      </c>
      <c r="N328" s="2" t="s">
        <v>44</v>
      </c>
      <c r="O328" s="2" t="s">
        <v>64</v>
      </c>
      <c r="P328" s="2">
        <v>10</v>
      </c>
      <c r="Q328" s="2">
        <v>3.9</v>
      </c>
      <c r="R328" s="2" t="b">
        <v>1</v>
      </c>
      <c r="S328" s="2" t="s">
        <v>30</v>
      </c>
      <c r="T328" s="2">
        <v>747</v>
      </c>
      <c r="U328" s="2"/>
      <c r="V328" s="2" t="s">
        <v>65</v>
      </c>
      <c r="W328" s="2" t="s">
        <v>39</v>
      </c>
      <c r="X328" s="5" t="s">
        <v>93</v>
      </c>
    </row>
    <row r="329" spans="1:24" x14ac:dyDescent="0.25">
      <c r="A329" s="4">
        <v>9298</v>
      </c>
      <c r="B329" s="2" t="s">
        <v>174</v>
      </c>
      <c r="C329" s="3">
        <v>45328</v>
      </c>
      <c r="D329" s="3">
        <v>45394</v>
      </c>
      <c r="E329" s="2">
        <v>11.99</v>
      </c>
      <c r="F329" s="2">
        <v>276</v>
      </c>
      <c r="G329" s="2" t="s">
        <v>73</v>
      </c>
      <c r="H329" s="2">
        <v>5</v>
      </c>
      <c r="I329" s="2">
        <v>4</v>
      </c>
      <c r="J329" s="2" t="b">
        <v>0</v>
      </c>
      <c r="K329" s="2">
        <v>389</v>
      </c>
      <c r="L329" s="2">
        <v>177</v>
      </c>
      <c r="M329" s="2" t="s">
        <v>92</v>
      </c>
      <c r="N329" s="2" t="s">
        <v>28</v>
      </c>
      <c r="O329" s="2" t="s">
        <v>64</v>
      </c>
      <c r="P329" s="2">
        <v>19</v>
      </c>
      <c r="Q329" s="2">
        <v>4.3</v>
      </c>
      <c r="R329" s="2" t="b">
        <v>0</v>
      </c>
      <c r="S329" s="2" t="s">
        <v>30</v>
      </c>
      <c r="T329" s="2">
        <v>1099</v>
      </c>
      <c r="U329" s="2"/>
      <c r="V329" s="2" t="s">
        <v>76</v>
      </c>
      <c r="W329" s="2" t="s">
        <v>79</v>
      </c>
      <c r="X329" s="5" t="s">
        <v>40</v>
      </c>
    </row>
    <row r="330" spans="1:24" x14ac:dyDescent="0.25">
      <c r="A330" s="4">
        <v>4216</v>
      </c>
      <c r="B330" s="2" t="s">
        <v>424</v>
      </c>
      <c r="C330" s="2" t="s">
        <v>425</v>
      </c>
      <c r="D330" s="2" t="s">
        <v>54</v>
      </c>
      <c r="E330" s="2">
        <v>11.99</v>
      </c>
      <c r="F330" s="2">
        <v>251</v>
      </c>
      <c r="G330" s="2" t="s">
        <v>26</v>
      </c>
      <c r="H330" s="2">
        <v>3</v>
      </c>
      <c r="I330" s="2">
        <v>3</v>
      </c>
      <c r="J330" s="2" t="b">
        <v>0</v>
      </c>
      <c r="K330" s="2">
        <v>922</v>
      </c>
      <c r="L330" s="2">
        <v>106</v>
      </c>
      <c r="M330" s="2" t="s">
        <v>68</v>
      </c>
      <c r="N330" s="2" t="s">
        <v>44</v>
      </c>
      <c r="O330" s="2" t="s">
        <v>29</v>
      </c>
      <c r="P330" s="2">
        <v>56</v>
      </c>
      <c r="Q330" s="2">
        <v>4.3</v>
      </c>
      <c r="R330" s="2" t="b">
        <v>1</v>
      </c>
      <c r="S330" s="2" t="s">
        <v>30</v>
      </c>
      <c r="T330" s="2">
        <v>585</v>
      </c>
      <c r="U330" s="2"/>
      <c r="V330" s="2" t="s">
        <v>31</v>
      </c>
      <c r="W330" s="2" t="s">
        <v>39</v>
      </c>
      <c r="X330" s="5" t="s">
        <v>33</v>
      </c>
    </row>
    <row r="331" spans="1:24" x14ac:dyDescent="0.25">
      <c r="A331" s="4">
        <v>3677</v>
      </c>
      <c r="B331" s="2" t="s">
        <v>226</v>
      </c>
      <c r="C331" s="3">
        <v>45141</v>
      </c>
      <c r="D331" s="2" t="s">
        <v>168</v>
      </c>
      <c r="E331" s="2">
        <v>7.99</v>
      </c>
      <c r="F331" s="2">
        <v>233</v>
      </c>
      <c r="G331" s="2" t="s">
        <v>48</v>
      </c>
      <c r="H331" s="2">
        <v>4</v>
      </c>
      <c r="I331" s="2">
        <v>2</v>
      </c>
      <c r="J331" s="2" t="b">
        <v>1</v>
      </c>
      <c r="K331" s="2">
        <v>485</v>
      </c>
      <c r="L331" s="2">
        <v>37</v>
      </c>
      <c r="M331" s="2" t="s">
        <v>43</v>
      </c>
      <c r="N331" s="2" t="s">
        <v>28</v>
      </c>
      <c r="O331" s="2" t="s">
        <v>45</v>
      </c>
      <c r="P331" s="2">
        <v>47</v>
      </c>
      <c r="Q331" s="2">
        <v>3.4</v>
      </c>
      <c r="R331" s="2" t="b">
        <v>1</v>
      </c>
      <c r="S331" s="2" t="s">
        <v>30</v>
      </c>
      <c r="T331" s="2">
        <v>615</v>
      </c>
      <c r="U331" s="2"/>
      <c r="V331" s="2" t="s">
        <v>31</v>
      </c>
      <c r="W331" s="2" t="s">
        <v>39</v>
      </c>
      <c r="X331" s="5" t="s">
        <v>93</v>
      </c>
    </row>
    <row r="332" spans="1:24" x14ac:dyDescent="0.25">
      <c r="A332" s="4">
        <v>8453</v>
      </c>
      <c r="B332" s="2" t="s">
        <v>344</v>
      </c>
      <c r="C332" s="2" t="s">
        <v>426</v>
      </c>
      <c r="D332" s="2" t="s">
        <v>99</v>
      </c>
      <c r="E332" s="2">
        <v>11.99</v>
      </c>
      <c r="F332" s="2">
        <v>136</v>
      </c>
      <c r="G332" s="2" t="s">
        <v>100</v>
      </c>
      <c r="H332" s="2">
        <v>2</v>
      </c>
      <c r="I332" s="2">
        <v>5</v>
      </c>
      <c r="J332" s="2" t="b">
        <v>1</v>
      </c>
      <c r="K332" s="2">
        <v>112</v>
      </c>
      <c r="L332" s="2">
        <v>181</v>
      </c>
      <c r="M332" s="2" t="s">
        <v>55</v>
      </c>
      <c r="N332" s="2" t="s">
        <v>75</v>
      </c>
      <c r="O332" s="2" t="s">
        <v>29</v>
      </c>
      <c r="P332" s="2">
        <v>15</v>
      </c>
      <c r="Q332" s="2">
        <v>3.6</v>
      </c>
      <c r="R332" s="2" t="b">
        <v>0</v>
      </c>
      <c r="S332" s="2" t="s">
        <v>30</v>
      </c>
      <c r="T332" s="2">
        <v>2634</v>
      </c>
      <c r="U332" s="2"/>
      <c r="V332" s="2" t="s">
        <v>65</v>
      </c>
      <c r="W332" s="2" t="s">
        <v>59</v>
      </c>
      <c r="X332" s="5" t="s">
        <v>60</v>
      </c>
    </row>
    <row r="333" spans="1:24" x14ac:dyDescent="0.25">
      <c r="A333" s="4">
        <v>6231</v>
      </c>
      <c r="B333" s="2" t="s">
        <v>186</v>
      </c>
      <c r="C333" s="2" t="s">
        <v>427</v>
      </c>
      <c r="D333" s="3">
        <v>45485</v>
      </c>
      <c r="E333" s="2">
        <v>15.99</v>
      </c>
      <c r="F333" s="2">
        <v>248</v>
      </c>
      <c r="G333" s="2" t="s">
        <v>63</v>
      </c>
      <c r="H333" s="2">
        <v>1</v>
      </c>
      <c r="I333" s="2">
        <v>6</v>
      </c>
      <c r="J333" s="2" t="b">
        <v>0</v>
      </c>
      <c r="K333" s="2">
        <v>181</v>
      </c>
      <c r="L333" s="2">
        <v>13</v>
      </c>
      <c r="M333" s="2" t="s">
        <v>92</v>
      </c>
      <c r="N333" s="2" t="s">
        <v>56</v>
      </c>
      <c r="O333" s="2" t="s">
        <v>57</v>
      </c>
      <c r="P333" s="2">
        <v>43</v>
      </c>
      <c r="Q333" s="2">
        <v>4.9000000000000004</v>
      </c>
      <c r="R333" s="2" t="b">
        <v>1</v>
      </c>
      <c r="S333" s="2" t="s">
        <v>30</v>
      </c>
      <c r="T333" s="2">
        <v>136</v>
      </c>
      <c r="U333" s="2"/>
      <c r="V333" s="2" t="s">
        <v>65</v>
      </c>
      <c r="W333" s="2" t="s">
        <v>69</v>
      </c>
      <c r="X333" s="5" t="s">
        <v>33</v>
      </c>
    </row>
    <row r="334" spans="1:24" x14ac:dyDescent="0.25">
      <c r="A334" s="4">
        <v>1481</v>
      </c>
      <c r="B334" s="2" t="s">
        <v>52</v>
      </c>
      <c r="C334" s="2" t="s">
        <v>279</v>
      </c>
      <c r="D334" s="3">
        <v>45303</v>
      </c>
      <c r="E334" s="2">
        <v>7.99</v>
      </c>
      <c r="F334" s="2">
        <v>180</v>
      </c>
      <c r="G334" s="2" t="s">
        <v>51</v>
      </c>
      <c r="H334" s="2">
        <v>3</v>
      </c>
      <c r="I334" s="2">
        <v>4</v>
      </c>
      <c r="J334" s="2" t="b">
        <v>0</v>
      </c>
      <c r="K334" s="2">
        <v>936</v>
      </c>
      <c r="L334" s="2">
        <v>166</v>
      </c>
      <c r="M334" s="2" t="s">
        <v>49</v>
      </c>
      <c r="N334" s="2" t="s">
        <v>44</v>
      </c>
      <c r="O334" s="2" t="s">
        <v>64</v>
      </c>
      <c r="P334" s="2">
        <v>71</v>
      </c>
      <c r="Q334" s="2">
        <v>4.9000000000000004</v>
      </c>
      <c r="R334" s="2" t="b">
        <v>1</v>
      </c>
      <c r="S334" s="2" t="s">
        <v>30</v>
      </c>
      <c r="T334" s="2">
        <v>4566</v>
      </c>
      <c r="U334" s="2"/>
      <c r="V334" s="2" t="s">
        <v>31</v>
      </c>
      <c r="W334" s="2" t="s">
        <v>69</v>
      </c>
      <c r="X334" s="5" t="s">
        <v>60</v>
      </c>
    </row>
    <row r="335" spans="1:24" x14ac:dyDescent="0.25">
      <c r="A335" s="4">
        <v>7400</v>
      </c>
      <c r="B335" s="2" t="s">
        <v>428</v>
      </c>
      <c r="C335" s="3">
        <v>45540</v>
      </c>
      <c r="D335" s="2" t="s">
        <v>35</v>
      </c>
      <c r="E335" s="2">
        <v>11.99</v>
      </c>
      <c r="F335" s="2">
        <v>254</v>
      </c>
      <c r="G335" s="2" t="s">
        <v>26</v>
      </c>
      <c r="H335" s="2">
        <v>4</v>
      </c>
      <c r="I335" s="2">
        <v>1</v>
      </c>
      <c r="J335" s="2" t="b">
        <v>1</v>
      </c>
      <c r="K335" s="2">
        <v>406</v>
      </c>
      <c r="L335" s="2">
        <v>47</v>
      </c>
      <c r="M335" s="2" t="s">
        <v>68</v>
      </c>
      <c r="N335" s="2" t="s">
        <v>44</v>
      </c>
      <c r="O335" s="2" t="s">
        <v>45</v>
      </c>
      <c r="P335" s="2">
        <v>5</v>
      </c>
      <c r="Q335" s="2">
        <v>3.6</v>
      </c>
      <c r="R335" s="2" t="b">
        <v>0</v>
      </c>
      <c r="S335" s="2" t="s">
        <v>30</v>
      </c>
      <c r="T335" s="2">
        <v>3281</v>
      </c>
      <c r="U335" s="2"/>
      <c r="V335" s="2" t="s">
        <v>38</v>
      </c>
      <c r="W335" s="2" t="s">
        <v>69</v>
      </c>
      <c r="X335" s="5" t="s">
        <v>33</v>
      </c>
    </row>
    <row r="336" spans="1:24" x14ac:dyDescent="0.25">
      <c r="A336" s="4">
        <v>7447</v>
      </c>
      <c r="B336" s="2" t="s">
        <v>130</v>
      </c>
      <c r="C336" s="2" t="s">
        <v>429</v>
      </c>
      <c r="D336" s="2" t="s">
        <v>84</v>
      </c>
      <c r="E336" s="2">
        <v>7.99</v>
      </c>
      <c r="F336" s="2">
        <v>108</v>
      </c>
      <c r="G336" s="2" t="s">
        <v>36</v>
      </c>
      <c r="H336" s="2">
        <v>2</v>
      </c>
      <c r="I336" s="2">
        <v>1</v>
      </c>
      <c r="J336" s="2" t="b">
        <v>0</v>
      </c>
      <c r="K336" s="2">
        <v>717</v>
      </c>
      <c r="L336" s="2">
        <v>84</v>
      </c>
      <c r="M336" s="2" t="s">
        <v>74</v>
      </c>
      <c r="N336" s="2" t="s">
        <v>28</v>
      </c>
      <c r="O336" s="2" t="s">
        <v>29</v>
      </c>
      <c r="P336" s="2">
        <v>82</v>
      </c>
      <c r="Q336" s="2">
        <v>3.9</v>
      </c>
      <c r="R336" s="2" t="b">
        <v>0</v>
      </c>
      <c r="S336" s="2" t="s">
        <v>30</v>
      </c>
      <c r="T336" s="2">
        <v>1559</v>
      </c>
      <c r="U336" s="2"/>
      <c r="V336" s="2" t="s">
        <v>58</v>
      </c>
      <c r="W336" s="2" t="s">
        <v>32</v>
      </c>
      <c r="X336" s="5" t="s">
        <v>33</v>
      </c>
    </row>
    <row r="337" spans="1:24" x14ac:dyDescent="0.25">
      <c r="A337" s="4">
        <v>4597</v>
      </c>
      <c r="B337" s="2" t="s">
        <v>244</v>
      </c>
      <c r="C337" s="3">
        <v>45573</v>
      </c>
      <c r="D337" s="2" t="s">
        <v>25</v>
      </c>
      <c r="E337" s="2">
        <v>7.99</v>
      </c>
      <c r="F337" s="2">
        <v>183</v>
      </c>
      <c r="G337" s="2" t="s">
        <v>51</v>
      </c>
      <c r="H337" s="2">
        <v>4</v>
      </c>
      <c r="I337" s="2">
        <v>5</v>
      </c>
      <c r="J337" s="2" t="b">
        <v>0</v>
      </c>
      <c r="K337" s="2">
        <v>833</v>
      </c>
      <c r="L337" s="2">
        <v>154</v>
      </c>
      <c r="M337" s="2" t="s">
        <v>92</v>
      </c>
      <c r="N337" s="2" t="s">
        <v>28</v>
      </c>
      <c r="O337" s="2" t="s">
        <v>37</v>
      </c>
      <c r="P337" s="2">
        <v>46</v>
      </c>
      <c r="Q337" s="2">
        <v>3.9</v>
      </c>
      <c r="R337" s="2" t="b">
        <v>0</v>
      </c>
      <c r="S337" s="2" t="s">
        <v>30</v>
      </c>
      <c r="T337" s="2">
        <v>3113</v>
      </c>
      <c r="U337" s="2"/>
      <c r="V337" s="2" t="s">
        <v>76</v>
      </c>
      <c r="W337" s="2" t="s">
        <v>32</v>
      </c>
      <c r="X337" s="5" t="s">
        <v>40</v>
      </c>
    </row>
    <row r="338" spans="1:24" x14ac:dyDescent="0.25">
      <c r="A338" s="4">
        <v>3173</v>
      </c>
      <c r="B338" s="2" t="s">
        <v>236</v>
      </c>
      <c r="C338" s="2" t="s">
        <v>430</v>
      </c>
      <c r="D338" s="3">
        <v>45547</v>
      </c>
      <c r="E338" s="2">
        <v>7.99</v>
      </c>
      <c r="F338" s="2">
        <v>53</v>
      </c>
      <c r="G338" s="2" t="s">
        <v>48</v>
      </c>
      <c r="H338" s="2">
        <v>2</v>
      </c>
      <c r="I338" s="2">
        <v>4</v>
      </c>
      <c r="J338" s="2" t="b">
        <v>1</v>
      </c>
      <c r="K338" s="2">
        <v>304</v>
      </c>
      <c r="L338" s="2">
        <v>49</v>
      </c>
      <c r="M338" s="2" t="s">
        <v>92</v>
      </c>
      <c r="N338" s="2" t="s">
        <v>75</v>
      </c>
      <c r="O338" s="2" t="s">
        <v>64</v>
      </c>
      <c r="P338" s="2">
        <v>57</v>
      </c>
      <c r="Q338" s="2">
        <v>4.3</v>
      </c>
      <c r="R338" s="2" t="b">
        <v>0</v>
      </c>
      <c r="S338" s="2" t="s">
        <v>30</v>
      </c>
      <c r="T338" s="2">
        <v>3836</v>
      </c>
      <c r="U338" s="2"/>
      <c r="V338" s="2" t="s">
        <v>38</v>
      </c>
      <c r="W338" s="2" t="s">
        <v>39</v>
      </c>
      <c r="X338" s="5" t="s">
        <v>40</v>
      </c>
    </row>
    <row r="339" spans="1:24" x14ac:dyDescent="0.25">
      <c r="A339" s="4">
        <v>9514</v>
      </c>
      <c r="B339" s="2" t="s">
        <v>431</v>
      </c>
      <c r="C339" s="3">
        <v>45083</v>
      </c>
      <c r="D339" s="3">
        <v>45577</v>
      </c>
      <c r="E339" s="2">
        <v>7.99</v>
      </c>
      <c r="F339" s="2">
        <v>120</v>
      </c>
      <c r="G339" s="2" t="s">
        <v>63</v>
      </c>
      <c r="H339" s="2">
        <v>3</v>
      </c>
      <c r="I339" s="2">
        <v>3</v>
      </c>
      <c r="J339" s="2" t="b">
        <v>1</v>
      </c>
      <c r="K339" s="2">
        <v>802</v>
      </c>
      <c r="L339" s="2">
        <v>31</v>
      </c>
      <c r="M339" s="2" t="s">
        <v>49</v>
      </c>
      <c r="N339" s="2" t="s">
        <v>44</v>
      </c>
      <c r="O339" s="2" t="s">
        <v>29</v>
      </c>
      <c r="P339" s="2">
        <v>16</v>
      </c>
      <c r="Q339" s="2">
        <v>4</v>
      </c>
      <c r="R339" s="2" t="b">
        <v>1</v>
      </c>
      <c r="S339" s="2" t="s">
        <v>30</v>
      </c>
      <c r="T339" s="2">
        <v>1522</v>
      </c>
      <c r="U339" s="2"/>
      <c r="V339" s="2" t="s">
        <v>65</v>
      </c>
      <c r="W339" s="2" t="s">
        <v>39</v>
      </c>
      <c r="X339" s="5" t="s">
        <v>40</v>
      </c>
    </row>
    <row r="340" spans="1:24" x14ac:dyDescent="0.25">
      <c r="A340" s="4">
        <v>4985</v>
      </c>
      <c r="B340" s="2" t="s">
        <v>157</v>
      </c>
      <c r="C340" s="3">
        <v>45238</v>
      </c>
      <c r="D340" s="3">
        <v>45303</v>
      </c>
      <c r="E340" s="2">
        <v>7.99</v>
      </c>
      <c r="F340" s="2">
        <v>118</v>
      </c>
      <c r="G340" s="2" t="s">
        <v>48</v>
      </c>
      <c r="H340" s="2">
        <v>5</v>
      </c>
      <c r="I340" s="2">
        <v>4</v>
      </c>
      <c r="J340" s="2" t="b">
        <v>0</v>
      </c>
      <c r="K340" s="2">
        <v>522</v>
      </c>
      <c r="L340" s="2">
        <v>160</v>
      </c>
      <c r="M340" s="2" t="s">
        <v>49</v>
      </c>
      <c r="N340" s="2" t="s">
        <v>75</v>
      </c>
      <c r="O340" s="2" t="s">
        <v>45</v>
      </c>
      <c r="P340" s="2">
        <v>94</v>
      </c>
      <c r="Q340" s="2">
        <v>4.0999999999999996</v>
      </c>
      <c r="R340" s="2" t="b">
        <v>1</v>
      </c>
      <c r="S340" s="2" t="s">
        <v>30</v>
      </c>
      <c r="T340" s="2">
        <v>1756</v>
      </c>
      <c r="U340" s="2"/>
      <c r="V340" s="2" t="s">
        <v>38</v>
      </c>
      <c r="W340" s="2" t="s">
        <v>59</v>
      </c>
      <c r="X340" s="5" t="s">
        <v>33</v>
      </c>
    </row>
    <row r="341" spans="1:24" x14ac:dyDescent="0.25">
      <c r="A341" s="4">
        <v>4486</v>
      </c>
      <c r="B341" s="2" t="s">
        <v>395</v>
      </c>
      <c r="C341" s="3">
        <v>45413</v>
      </c>
      <c r="D341" s="2" t="s">
        <v>25</v>
      </c>
      <c r="E341" s="2">
        <v>7.99</v>
      </c>
      <c r="F341" s="2">
        <v>113</v>
      </c>
      <c r="G341" s="2" t="s">
        <v>36</v>
      </c>
      <c r="H341" s="2">
        <v>1</v>
      </c>
      <c r="I341" s="2">
        <v>1</v>
      </c>
      <c r="J341" s="2" t="b">
        <v>0</v>
      </c>
      <c r="K341" s="2">
        <v>177</v>
      </c>
      <c r="L341" s="2">
        <v>3</v>
      </c>
      <c r="M341" s="2" t="s">
        <v>68</v>
      </c>
      <c r="N341" s="2" t="s">
        <v>75</v>
      </c>
      <c r="O341" s="2" t="s">
        <v>64</v>
      </c>
      <c r="P341" s="2">
        <v>69</v>
      </c>
      <c r="Q341" s="2">
        <v>4.8</v>
      </c>
      <c r="R341" s="2" t="b">
        <v>0</v>
      </c>
      <c r="S341" s="2" t="s">
        <v>30</v>
      </c>
      <c r="T341" s="2">
        <v>1542</v>
      </c>
      <c r="U341" s="2"/>
      <c r="V341" s="2" t="s">
        <v>38</v>
      </c>
      <c r="W341" s="2" t="s">
        <v>79</v>
      </c>
      <c r="X341" s="5" t="s">
        <v>33</v>
      </c>
    </row>
    <row r="342" spans="1:24" x14ac:dyDescent="0.25">
      <c r="A342" s="4">
        <v>8756</v>
      </c>
      <c r="B342" s="2" t="s">
        <v>143</v>
      </c>
      <c r="C342" s="2" t="s">
        <v>432</v>
      </c>
      <c r="D342" s="3">
        <v>45547</v>
      </c>
      <c r="E342" s="2">
        <v>7.99</v>
      </c>
      <c r="F342" s="2">
        <v>138</v>
      </c>
      <c r="G342" s="2" t="s">
        <v>36</v>
      </c>
      <c r="H342" s="2">
        <v>3</v>
      </c>
      <c r="I342" s="2">
        <v>2</v>
      </c>
      <c r="J342" s="2" t="b">
        <v>1</v>
      </c>
      <c r="K342" s="2">
        <v>811</v>
      </c>
      <c r="L342" s="2">
        <v>37</v>
      </c>
      <c r="M342" s="2" t="s">
        <v>68</v>
      </c>
      <c r="N342" s="2" t="s">
        <v>44</v>
      </c>
      <c r="O342" s="2" t="s">
        <v>45</v>
      </c>
      <c r="P342" s="2">
        <v>36</v>
      </c>
      <c r="Q342" s="2">
        <v>3.6</v>
      </c>
      <c r="R342" s="2" t="b">
        <v>0</v>
      </c>
      <c r="S342" s="2" t="s">
        <v>30</v>
      </c>
      <c r="T342" s="2">
        <v>77</v>
      </c>
      <c r="U342" s="2"/>
      <c r="V342" s="2" t="s">
        <v>31</v>
      </c>
      <c r="W342" s="2" t="s">
        <v>32</v>
      </c>
      <c r="X342" s="5" t="s">
        <v>40</v>
      </c>
    </row>
    <row r="343" spans="1:24" x14ac:dyDescent="0.25">
      <c r="A343" s="4">
        <v>9121</v>
      </c>
      <c r="B343" s="2" t="s">
        <v>262</v>
      </c>
      <c r="C343" s="2" t="s">
        <v>314</v>
      </c>
      <c r="D343" s="3">
        <v>45638</v>
      </c>
      <c r="E343" s="2">
        <v>7.99</v>
      </c>
      <c r="F343" s="2">
        <v>178</v>
      </c>
      <c r="G343" s="2" t="s">
        <v>63</v>
      </c>
      <c r="H343" s="2">
        <v>1</v>
      </c>
      <c r="I343" s="2">
        <v>4</v>
      </c>
      <c r="J343" s="2" t="b">
        <v>0</v>
      </c>
      <c r="K343" s="2">
        <v>239</v>
      </c>
      <c r="L343" s="2">
        <v>126</v>
      </c>
      <c r="M343" s="2" t="s">
        <v>43</v>
      </c>
      <c r="N343" s="2" t="s">
        <v>75</v>
      </c>
      <c r="O343" s="2" t="s">
        <v>64</v>
      </c>
      <c r="P343" s="2">
        <v>86</v>
      </c>
      <c r="Q343" s="2">
        <v>3.9</v>
      </c>
      <c r="R343" s="2" t="b">
        <v>0</v>
      </c>
      <c r="S343" s="2" t="s">
        <v>30</v>
      </c>
      <c r="T343" s="2">
        <v>4356</v>
      </c>
      <c r="U343" s="2"/>
      <c r="V343" s="2" t="s">
        <v>65</v>
      </c>
      <c r="W343" s="2" t="s">
        <v>69</v>
      </c>
      <c r="X343" s="5" t="s">
        <v>40</v>
      </c>
    </row>
    <row r="344" spans="1:24" x14ac:dyDescent="0.25">
      <c r="A344" s="4">
        <v>6471</v>
      </c>
      <c r="B344" s="2" t="s">
        <v>88</v>
      </c>
      <c r="C344" s="2" t="s">
        <v>433</v>
      </c>
      <c r="D344" s="2" t="s">
        <v>87</v>
      </c>
      <c r="E344" s="2">
        <v>7.99</v>
      </c>
      <c r="F344" s="2">
        <v>105</v>
      </c>
      <c r="G344" s="2" t="s">
        <v>73</v>
      </c>
      <c r="H344" s="2">
        <v>4</v>
      </c>
      <c r="I344" s="2">
        <v>3</v>
      </c>
      <c r="J344" s="2" t="b">
        <v>1</v>
      </c>
      <c r="K344" s="2">
        <v>49</v>
      </c>
      <c r="L344" s="2">
        <v>71</v>
      </c>
      <c r="M344" s="2" t="s">
        <v>68</v>
      </c>
      <c r="N344" s="2" t="s">
        <v>56</v>
      </c>
      <c r="O344" s="2" t="s">
        <v>78</v>
      </c>
      <c r="P344" s="2">
        <v>8</v>
      </c>
      <c r="Q344" s="2">
        <v>3.6</v>
      </c>
      <c r="R344" s="2" t="b">
        <v>0</v>
      </c>
      <c r="S344" s="2" t="s">
        <v>30</v>
      </c>
      <c r="T344" s="2">
        <v>1989</v>
      </c>
      <c r="U344" s="2"/>
      <c r="V344" s="2" t="s">
        <v>38</v>
      </c>
      <c r="W344" s="2" t="s">
        <v>69</v>
      </c>
      <c r="X344" s="5" t="s">
        <v>93</v>
      </c>
    </row>
    <row r="345" spans="1:24" x14ac:dyDescent="0.25">
      <c r="A345" s="4">
        <v>6601</v>
      </c>
      <c r="B345" s="2" t="s">
        <v>434</v>
      </c>
      <c r="C345" s="2" t="s">
        <v>354</v>
      </c>
      <c r="D345" s="2" t="s">
        <v>103</v>
      </c>
      <c r="E345" s="2">
        <v>7.99</v>
      </c>
      <c r="F345" s="2">
        <v>283</v>
      </c>
      <c r="G345" s="2" t="s">
        <v>26</v>
      </c>
      <c r="H345" s="2">
        <v>1</v>
      </c>
      <c r="I345" s="2">
        <v>5</v>
      </c>
      <c r="J345" s="2" t="b">
        <v>1</v>
      </c>
      <c r="K345" s="2">
        <v>407</v>
      </c>
      <c r="L345" s="2">
        <v>15</v>
      </c>
      <c r="M345" s="2" t="s">
        <v>92</v>
      </c>
      <c r="N345" s="2" t="s">
        <v>44</v>
      </c>
      <c r="O345" s="2" t="s">
        <v>78</v>
      </c>
      <c r="P345" s="2">
        <v>26</v>
      </c>
      <c r="Q345" s="2">
        <v>3.1</v>
      </c>
      <c r="R345" s="2" t="b">
        <v>1</v>
      </c>
      <c r="S345" s="2" t="s">
        <v>30</v>
      </c>
      <c r="T345" s="2">
        <v>906</v>
      </c>
      <c r="U345" s="2"/>
      <c r="V345" s="2" t="s">
        <v>58</v>
      </c>
      <c r="W345" s="2" t="s">
        <v>79</v>
      </c>
      <c r="X345" s="5" t="s">
        <v>93</v>
      </c>
    </row>
    <row r="346" spans="1:24" x14ac:dyDescent="0.25">
      <c r="A346" s="4">
        <v>4340</v>
      </c>
      <c r="B346" s="2" t="s">
        <v>435</v>
      </c>
      <c r="C346" s="2" t="s">
        <v>436</v>
      </c>
      <c r="D346" s="3">
        <v>45485</v>
      </c>
      <c r="E346" s="2">
        <v>15.99</v>
      </c>
      <c r="F346" s="2">
        <v>154</v>
      </c>
      <c r="G346" s="2" t="s">
        <v>48</v>
      </c>
      <c r="H346" s="2">
        <v>4</v>
      </c>
      <c r="I346" s="2">
        <v>5</v>
      </c>
      <c r="J346" s="2" t="b">
        <v>1</v>
      </c>
      <c r="K346" s="2">
        <v>804</v>
      </c>
      <c r="L346" s="2">
        <v>106</v>
      </c>
      <c r="M346" s="2" t="s">
        <v>49</v>
      </c>
      <c r="N346" s="2" t="s">
        <v>28</v>
      </c>
      <c r="O346" s="2" t="s">
        <v>64</v>
      </c>
      <c r="P346" s="2">
        <v>60</v>
      </c>
      <c r="Q346" s="2">
        <v>4.8</v>
      </c>
      <c r="R346" s="2" t="b">
        <v>0</v>
      </c>
      <c r="S346" s="2" t="s">
        <v>30</v>
      </c>
      <c r="T346" s="2">
        <v>4108</v>
      </c>
      <c r="U346" s="2"/>
      <c r="V346" s="2" t="s">
        <v>65</v>
      </c>
      <c r="W346" s="2" t="s">
        <v>79</v>
      </c>
      <c r="X346" s="5" t="s">
        <v>33</v>
      </c>
    </row>
    <row r="347" spans="1:24" x14ac:dyDescent="0.25">
      <c r="A347" s="4">
        <v>5112</v>
      </c>
      <c r="B347" s="2" t="s">
        <v>228</v>
      </c>
      <c r="C347" s="3">
        <v>45423</v>
      </c>
      <c r="D347" s="2" t="s">
        <v>42</v>
      </c>
      <c r="E347" s="2">
        <v>15.99</v>
      </c>
      <c r="F347" s="2">
        <v>240</v>
      </c>
      <c r="G347" s="2" t="s">
        <v>63</v>
      </c>
      <c r="H347" s="2">
        <v>2</v>
      </c>
      <c r="I347" s="2">
        <v>6</v>
      </c>
      <c r="J347" s="2" t="b">
        <v>1</v>
      </c>
      <c r="K347" s="2">
        <v>564</v>
      </c>
      <c r="L347" s="2">
        <v>121</v>
      </c>
      <c r="M347" s="2" t="s">
        <v>27</v>
      </c>
      <c r="N347" s="2" t="s">
        <v>75</v>
      </c>
      <c r="O347" s="2" t="s">
        <v>29</v>
      </c>
      <c r="P347" s="2">
        <v>40</v>
      </c>
      <c r="Q347" s="2">
        <v>3.5</v>
      </c>
      <c r="R347" s="2" t="b">
        <v>1</v>
      </c>
      <c r="S347" s="2" t="s">
        <v>30</v>
      </c>
      <c r="T347" s="2">
        <v>333</v>
      </c>
      <c r="U347" s="2"/>
      <c r="V347" s="2" t="s">
        <v>58</v>
      </c>
      <c r="W347" s="2" t="s">
        <v>39</v>
      </c>
      <c r="X347" s="5" t="s">
        <v>40</v>
      </c>
    </row>
    <row r="348" spans="1:24" x14ac:dyDescent="0.25">
      <c r="A348" s="4">
        <v>5700</v>
      </c>
      <c r="B348" s="2" t="s">
        <v>242</v>
      </c>
      <c r="C348" s="2" t="s">
        <v>437</v>
      </c>
      <c r="D348" s="3">
        <v>45547</v>
      </c>
      <c r="E348" s="2">
        <v>11.99</v>
      </c>
      <c r="F348" s="2">
        <v>29</v>
      </c>
      <c r="G348" s="2" t="s">
        <v>48</v>
      </c>
      <c r="H348" s="2">
        <v>1</v>
      </c>
      <c r="I348" s="2">
        <v>5</v>
      </c>
      <c r="J348" s="2" t="b">
        <v>1</v>
      </c>
      <c r="K348" s="2">
        <v>625</v>
      </c>
      <c r="L348" s="2">
        <v>165</v>
      </c>
      <c r="M348" s="2" t="s">
        <v>92</v>
      </c>
      <c r="N348" s="2" t="s">
        <v>56</v>
      </c>
      <c r="O348" s="2" t="s">
        <v>57</v>
      </c>
      <c r="P348" s="2">
        <v>41</v>
      </c>
      <c r="Q348" s="2">
        <v>4.3</v>
      </c>
      <c r="R348" s="2" t="b">
        <v>0</v>
      </c>
      <c r="S348" s="2" t="s">
        <v>30</v>
      </c>
      <c r="T348" s="2">
        <v>3847</v>
      </c>
      <c r="U348" s="2"/>
      <c r="V348" s="2" t="s">
        <v>65</v>
      </c>
      <c r="W348" s="2" t="s">
        <v>59</v>
      </c>
      <c r="X348" s="5" t="s">
        <v>93</v>
      </c>
    </row>
    <row r="349" spans="1:24" x14ac:dyDescent="0.25">
      <c r="A349" s="4">
        <v>8617</v>
      </c>
      <c r="B349" s="2" t="s">
        <v>140</v>
      </c>
      <c r="C349" s="2" t="s">
        <v>438</v>
      </c>
      <c r="D349" s="3">
        <v>45608</v>
      </c>
      <c r="E349" s="2">
        <v>15.99</v>
      </c>
      <c r="F349" s="2">
        <v>202</v>
      </c>
      <c r="G349" s="2" t="s">
        <v>73</v>
      </c>
      <c r="H349" s="2">
        <v>1</v>
      </c>
      <c r="I349" s="2">
        <v>2</v>
      </c>
      <c r="J349" s="2" t="b">
        <v>1</v>
      </c>
      <c r="K349" s="2">
        <v>260</v>
      </c>
      <c r="L349" s="2">
        <v>53</v>
      </c>
      <c r="M349" s="2" t="s">
        <v>68</v>
      </c>
      <c r="N349" s="2" t="s">
        <v>75</v>
      </c>
      <c r="O349" s="2" t="s">
        <v>64</v>
      </c>
      <c r="P349" s="2">
        <v>13</v>
      </c>
      <c r="Q349" s="2">
        <v>3.9</v>
      </c>
      <c r="R349" s="2" t="b">
        <v>1</v>
      </c>
      <c r="S349" s="2" t="s">
        <v>30</v>
      </c>
      <c r="T349" s="2">
        <v>1423</v>
      </c>
      <c r="U349" s="2"/>
      <c r="V349" s="2" t="s">
        <v>65</v>
      </c>
      <c r="W349" s="2" t="s">
        <v>79</v>
      </c>
      <c r="X349" s="5" t="s">
        <v>40</v>
      </c>
    </row>
    <row r="350" spans="1:24" x14ac:dyDescent="0.25">
      <c r="A350" s="4">
        <v>9149</v>
      </c>
      <c r="B350" s="2" t="s">
        <v>439</v>
      </c>
      <c r="C350" s="3">
        <v>45047</v>
      </c>
      <c r="D350" s="2" t="s">
        <v>72</v>
      </c>
      <c r="E350" s="2">
        <v>15.99</v>
      </c>
      <c r="F350" s="2">
        <v>348</v>
      </c>
      <c r="G350" s="2" t="s">
        <v>51</v>
      </c>
      <c r="H350" s="2">
        <v>2</v>
      </c>
      <c r="I350" s="2">
        <v>6</v>
      </c>
      <c r="J350" s="2" t="b">
        <v>1</v>
      </c>
      <c r="K350" s="2">
        <v>378</v>
      </c>
      <c r="L350" s="2">
        <v>56</v>
      </c>
      <c r="M350" s="2" t="s">
        <v>68</v>
      </c>
      <c r="N350" s="2" t="s">
        <v>44</v>
      </c>
      <c r="O350" s="2" t="s">
        <v>57</v>
      </c>
      <c r="P350" s="2">
        <v>9</v>
      </c>
      <c r="Q350" s="2">
        <v>4.5</v>
      </c>
      <c r="R350" s="2" t="b">
        <v>1</v>
      </c>
      <c r="S350" s="2" t="s">
        <v>30</v>
      </c>
      <c r="T350" s="2">
        <v>595</v>
      </c>
      <c r="U350" s="2"/>
      <c r="V350" s="2" t="s">
        <v>58</v>
      </c>
      <c r="W350" s="2" t="s">
        <v>59</v>
      </c>
      <c r="X350" s="5" t="s">
        <v>93</v>
      </c>
    </row>
    <row r="351" spans="1:24" x14ac:dyDescent="0.25">
      <c r="A351" s="4">
        <v>8651</v>
      </c>
      <c r="B351" s="2" t="s">
        <v>283</v>
      </c>
      <c r="C351" s="2" t="s">
        <v>440</v>
      </c>
      <c r="D351" s="2" t="s">
        <v>214</v>
      </c>
      <c r="E351" s="2">
        <v>15.99</v>
      </c>
      <c r="F351" s="2">
        <v>380</v>
      </c>
      <c r="G351" s="2" t="s">
        <v>100</v>
      </c>
      <c r="H351" s="2">
        <v>5</v>
      </c>
      <c r="I351" s="2">
        <v>5</v>
      </c>
      <c r="J351" s="2" t="b">
        <v>0</v>
      </c>
      <c r="K351" s="2">
        <v>334</v>
      </c>
      <c r="L351" s="2">
        <v>175</v>
      </c>
      <c r="M351" s="2" t="s">
        <v>92</v>
      </c>
      <c r="N351" s="2" t="s">
        <v>56</v>
      </c>
      <c r="O351" s="2" t="s">
        <v>37</v>
      </c>
      <c r="P351" s="2">
        <v>69</v>
      </c>
      <c r="Q351" s="2">
        <v>3.1</v>
      </c>
      <c r="R351" s="2" t="b">
        <v>0</v>
      </c>
      <c r="S351" s="2" t="s">
        <v>30</v>
      </c>
      <c r="T351" s="2">
        <v>4445</v>
      </c>
      <c r="U351" s="2"/>
      <c r="V351" s="2" t="s">
        <v>76</v>
      </c>
      <c r="W351" s="2" t="s">
        <v>79</v>
      </c>
      <c r="X351" s="5" t="s">
        <v>33</v>
      </c>
    </row>
    <row r="352" spans="1:24" x14ac:dyDescent="0.25">
      <c r="A352" s="4">
        <v>1495</v>
      </c>
      <c r="B352" s="2" t="s">
        <v>441</v>
      </c>
      <c r="C352" s="2" t="s">
        <v>440</v>
      </c>
      <c r="D352" s="2" t="s">
        <v>82</v>
      </c>
      <c r="E352" s="2">
        <v>15.99</v>
      </c>
      <c r="F352" s="2">
        <v>254</v>
      </c>
      <c r="G352" s="2" t="s">
        <v>100</v>
      </c>
      <c r="H352" s="2">
        <v>3</v>
      </c>
      <c r="I352" s="2">
        <v>2</v>
      </c>
      <c r="J352" s="2" t="b">
        <v>0</v>
      </c>
      <c r="K352" s="2">
        <v>544</v>
      </c>
      <c r="L352" s="2">
        <v>89</v>
      </c>
      <c r="M352" s="2" t="s">
        <v>92</v>
      </c>
      <c r="N352" s="2" t="s">
        <v>44</v>
      </c>
      <c r="O352" s="2" t="s">
        <v>64</v>
      </c>
      <c r="P352" s="2">
        <v>97</v>
      </c>
      <c r="Q352" s="2">
        <v>3.1</v>
      </c>
      <c r="R352" s="2" t="b">
        <v>0</v>
      </c>
      <c r="S352" s="2" t="s">
        <v>30</v>
      </c>
      <c r="T352" s="2">
        <v>144</v>
      </c>
      <c r="U352" s="2"/>
      <c r="V352" s="2" t="s">
        <v>31</v>
      </c>
      <c r="W352" s="2" t="s">
        <v>39</v>
      </c>
      <c r="X352" s="5" t="s">
        <v>33</v>
      </c>
    </row>
    <row r="353" spans="1:24" x14ac:dyDescent="0.25">
      <c r="A353" s="4">
        <v>7359</v>
      </c>
      <c r="B353" s="2" t="s">
        <v>190</v>
      </c>
      <c r="C353" s="2" t="s">
        <v>442</v>
      </c>
      <c r="D353" s="2" t="s">
        <v>72</v>
      </c>
      <c r="E353" s="2">
        <v>15.99</v>
      </c>
      <c r="F353" s="2">
        <v>477</v>
      </c>
      <c r="G353" s="2" t="s">
        <v>26</v>
      </c>
      <c r="H353" s="2">
        <v>2</v>
      </c>
      <c r="I353" s="2">
        <v>3</v>
      </c>
      <c r="J353" s="2" t="b">
        <v>1</v>
      </c>
      <c r="K353" s="2">
        <v>899</v>
      </c>
      <c r="L353" s="2">
        <v>97</v>
      </c>
      <c r="M353" s="2" t="s">
        <v>27</v>
      </c>
      <c r="N353" s="2" t="s">
        <v>56</v>
      </c>
      <c r="O353" s="2" t="s">
        <v>64</v>
      </c>
      <c r="P353" s="2">
        <v>42</v>
      </c>
      <c r="Q353" s="2">
        <v>4.7</v>
      </c>
      <c r="R353" s="2" t="b">
        <v>1</v>
      </c>
      <c r="S353" s="2" t="s">
        <v>30</v>
      </c>
      <c r="T353" s="2">
        <v>3428</v>
      </c>
      <c r="U353" s="2"/>
      <c r="V353" s="2" t="s">
        <v>65</v>
      </c>
      <c r="W353" s="2" t="s">
        <v>69</v>
      </c>
      <c r="X353" s="5" t="s">
        <v>60</v>
      </c>
    </row>
    <row r="354" spans="1:24" x14ac:dyDescent="0.25">
      <c r="A354" s="4">
        <v>6525</v>
      </c>
      <c r="B354" s="2" t="s">
        <v>284</v>
      </c>
      <c r="C354" s="2" t="s">
        <v>443</v>
      </c>
      <c r="D354" s="2" t="s">
        <v>82</v>
      </c>
      <c r="E354" s="2">
        <v>15.99</v>
      </c>
      <c r="F354" s="2">
        <v>385</v>
      </c>
      <c r="G354" s="2" t="s">
        <v>73</v>
      </c>
      <c r="H354" s="2">
        <v>3</v>
      </c>
      <c r="I354" s="2">
        <v>1</v>
      </c>
      <c r="J354" s="2" t="b">
        <v>0</v>
      </c>
      <c r="K354" s="2">
        <v>807</v>
      </c>
      <c r="L354" s="2">
        <v>188</v>
      </c>
      <c r="M354" s="2" t="s">
        <v>27</v>
      </c>
      <c r="N354" s="2" t="s">
        <v>56</v>
      </c>
      <c r="O354" s="2" t="s">
        <v>78</v>
      </c>
      <c r="P354" s="2">
        <v>3</v>
      </c>
      <c r="Q354" s="2">
        <v>3.4</v>
      </c>
      <c r="R354" s="2" t="b">
        <v>0</v>
      </c>
      <c r="S354" s="2" t="s">
        <v>30</v>
      </c>
      <c r="T354" s="2">
        <v>4919</v>
      </c>
      <c r="U354" s="2"/>
      <c r="V354" s="2" t="s">
        <v>76</v>
      </c>
      <c r="W354" s="2" t="s">
        <v>32</v>
      </c>
      <c r="X354" s="5" t="s">
        <v>93</v>
      </c>
    </row>
    <row r="355" spans="1:24" x14ac:dyDescent="0.25">
      <c r="A355" s="4">
        <v>7207</v>
      </c>
      <c r="B355" s="2" t="s">
        <v>383</v>
      </c>
      <c r="C355" s="2" t="s">
        <v>440</v>
      </c>
      <c r="D355" s="2" t="s">
        <v>72</v>
      </c>
      <c r="E355" s="2">
        <v>7.99</v>
      </c>
      <c r="F355" s="2">
        <v>336</v>
      </c>
      <c r="G355" s="2" t="s">
        <v>48</v>
      </c>
      <c r="H355" s="2">
        <v>1</v>
      </c>
      <c r="I355" s="2">
        <v>2</v>
      </c>
      <c r="J355" s="2" t="b">
        <v>0</v>
      </c>
      <c r="K355" s="2">
        <v>235</v>
      </c>
      <c r="L355" s="2">
        <v>25</v>
      </c>
      <c r="M355" s="2" t="s">
        <v>68</v>
      </c>
      <c r="N355" s="2" t="s">
        <v>56</v>
      </c>
      <c r="O355" s="2" t="s">
        <v>78</v>
      </c>
      <c r="P355" s="2">
        <v>31</v>
      </c>
      <c r="Q355" s="2">
        <v>3.9</v>
      </c>
      <c r="R355" s="2" t="b">
        <v>0</v>
      </c>
      <c r="S355" s="2" t="s">
        <v>30</v>
      </c>
      <c r="T355" s="2">
        <v>4905</v>
      </c>
      <c r="U355" s="2"/>
      <c r="V355" s="2" t="s">
        <v>65</v>
      </c>
      <c r="W355" s="2" t="s">
        <v>32</v>
      </c>
      <c r="X355" s="5" t="s">
        <v>33</v>
      </c>
    </row>
    <row r="356" spans="1:24" x14ac:dyDescent="0.25">
      <c r="A356" s="4">
        <v>2361</v>
      </c>
      <c r="B356" s="2" t="s">
        <v>444</v>
      </c>
      <c r="C356" s="2" t="s">
        <v>436</v>
      </c>
      <c r="D356" s="2" t="s">
        <v>87</v>
      </c>
      <c r="E356" s="2">
        <v>15.99</v>
      </c>
      <c r="F356" s="2">
        <v>171</v>
      </c>
      <c r="G356" s="2" t="s">
        <v>26</v>
      </c>
      <c r="H356" s="2">
        <v>2</v>
      </c>
      <c r="I356" s="2">
        <v>3</v>
      </c>
      <c r="J356" s="2" t="b">
        <v>0</v>
      </c>
      <c r="K356" s="2">
        <v>763</v>
      </c>
      <c r="L356" s="2">
        <v>16</v>
      </c>
      <c r="M356" s="2" t="s">
        <v>49</v>
      </c>
      <c r="N356" s="2" t="s">
        <v>28</v>
      </c>
      <c r="O356" s="2" t="s">
        <v>57</v>
      </c>
      <c r="P356" s="2">
        <v>17</v>
      </c>
      <c r="Q356" s="2">
        <v>3.4</v>
      </c>
      <c r="R356" s="2" t="b">
        <v>1</v>
      </c>
      <c r="S356" s="2" t="s">
        <v>30</v>
      </c>
      <c r="T356" s="2">
        <v>428</v>
      </c>
      <c r="U356" s="2"/>
      <c r="V356" s="2" t="s">
        <v>76</v>
      </c>
      <c r="W356" s="2" t="s">
        <v>39</v>
      </c>
      <c r="X356" s="5" t="s">
        <v>40</v>
      </c>
    </row>
    <row r="357" spans="1:24" x14ac:dyDescent="0.25">
      <c r="A357" s="4">
        <v>8766</v>
      </c>
      <c r="B357" s="2" t="s">
        <v>445</v>
      </c>
      <c r="C357" s="2" t="s">
        <v>446</v>
      </c>
      <c r="D357" s="2" t="s">
        <v>99</v>
      </c>
      <c r="E357" s="2">
        <v>15.99</v>
      </c>
      <c r="F357" s="2">
        <v>33</v>
      </c>
      <c r="G357" s="2" t="s">
        <v>51</v>
      </c>
      <c r="H357" s="2">
        <v>1</v>
      </c>
      <c r="I357" s="2">
        <v>4</v>
      </c>
      <c r="J357" s="2" t="b">
        <v>1</v>
      </c>
      <c r="K357" s="2">
        <v>475</v>
      </c>
      <c r="L357" s="2">
        <v>151</v>
      </c>
      <c r="M357" s="2" t="s">
        <v>43</v>
      </c>
      <c r="N357" s="2" t="s">
        <v>56</v>
      </c>
      <c r="O357" s="2" t="s">
        <v>78</v>
      </c>
      <c r="P357" s="2">
        <v>16</v>
      </c>
      <c r="Q357" s="2">
        <v>4.7</v>
      </c>
      <c r="R357" s="2" t="b">
        <v>1</v>
      </c>
      <c r="S357" s="2" t="s">
        <v>30</v>
      </c>
      <c r="T357" s="2">
        <v>1634</v>
      </c>
      <c r="U357" s="2"/>
      <c r="V357" s="2" t="s">
        <v>58</v>
      </c>
      <c r="W357" s="2" t="s">
        <v>69</v>
      </c>
      <c r="X357" s="5" t="s">
        <v>33</v>
      </c>
    </row>
    <row r="358" spans="1:24" x14ac:dyDescent="0.25">
      <c r="A358" s="4">
        <v>7236</v>
      </c>
      <c r="B358" s="2" t="s">
        <v>52</v>
      </c>
      <c r="C358" s="2" t="s">
        <v>447</v>
      </c>
      <c r="D358" s="3">
        <v>45577</v>
      </c>
      <c r="E358" s="2">
        <v>7.99</v>
      </c>
      <c r="F358" s="2">
        <v>193</v>
      </c>
      <c r="G358" s="2" t="s">
        <v>100</v>
      </c>
      <c r="H358" s="2">
        <v>3</v>
      </c>
      <c r="I358" s="2">
        <v>6</v>
      </c>
      <c r="J358" s="2" t="b">
        <v>1</v>
      </c>
      <c r="K358" s="2">
        <v>453</v>
      </c>
      <c r="L358" s="2">
        <v>113</v>
      </c>
      <c r="M358" s="2" t="s">
        <v>49</v>
      </c>
      <c r="N358" s="2" t="s">
        <v>75</v>
      </c>
      <c r="O358" s="2" t="s">
        <v>78</v>
      </c>
      <c r="P358" s="2">
        <v>74</v>
      </c>
      <c r="Q358" s="2">
        <v>3.5</v>
      </c>
      <c r="R358" s="2" t="b">
        <v>1</v>
      </c>
      <c r="S358" s="2" t="s">
        <v>30</v>
      </c>
      <c r="T358" s="2">
        <v>4085</v>
      </c>
      <c r="U358" s="2"/>
      <c r="V358" s="2" t="s">
        <v>65</v>
      </c>
      <c r="W358" s="2" t="s">
        <v>39</v>
      </c>
      <c r="X358" s="5" t="s">
        <v>40</v>
      </c>
    </row>
    <row r="359" spans="1:24" x14ac:dyDescent="0.25">
      <c r="A359" s="4">
        <v>8605</v>
      </c>
      <c r="B359" s="2" t="s">
        <v>143</v>
      </c>
      <c r="C359" s="2" t="s">
        <v>429</v>
      </c>
      <c r="D359" s="3">
        <v>45303</v>
      </c>
      <c r="E359" s="2">
        <v>11.99</v>
      </c>
      <c r="F359" s="2">
        <v>153</v>
      </c>
      <c r="G359" s="2" t="s">
        <v>63</v>
      </c>
      <c r="H359" s="2">
        <v>2</v>
      </c>
      <c r="I359" s="2">
        <v>2</v>
      </c>
      <c r="J359" s="2" t="b">
        <v>1</v>
      </c>
      <c r="K359" s="2">
        <v>40</v>
      </c>
      <c r="L359" s="2">
        <v>106</v>
      </c>
      <c r="M359" s="2" t="s">
        <v>55</v>
      </c>
      <c r="N359" s="2" t="s">
        <v>44</v>
      </c>
      <c r="O359" s="2" t="s">
        <v>78</v>
      </c>
      <c r="P359" s="2">
        <v>44</v>
      </c>
      <c r="Q359" s="2">
        <v>4.4000000000000004</v>
      </c>
      <c r="R359" s="2" t="b">
        <v>1</v>
      </c>
      <c r="S359" s="2" t="s">
        <v>30</v>
      </c>
      <c r="T359" s="2">
        <v>2790</v>
      </c>
      <c r="U359" s="2"/>
      <c r="V359" s="2" t="s">
        <v>76</v>
      </c>
      <c r="W359" s="2" t="s">
        <v>39</v>
      </c>
      <c r="X359" s="5" t="s">
        <v>93</v>
      </c>
    </row>
    <row r="360" spans="1:24" x14ac:dyDescent="0.25">
      <c r="A360" s="4">
        <v>1055</v>
      </c>
      <c r="B360" s="2" t="s">
        <v>275</v>
      </c>
      <c r="C360" s="2" t="s">
        <v>279</v>
      </c>
      <c r="D360" s="3">
        <v>45638</v>
      </c>
      <c r="E360" s="2">
        <v>15.99</v>
      </c>
      <c r="F360" s="2">
        <v>140</v>
      </c>
      <c r="G360" s="2" t="s">
        <v>63</v>
      </c>
      <c r="H360" s="2">
        <v>5</v>
      </c>
      <c r="I360" s="2">
        <v>5</v>
      </c>
      <c r="J360" s="2" t="b">
        <v>1</v>
      </c>
      <c r="K360" s="2">
        <v>112</v>
      </c>
      <c r="L360" s="2">
        <v>30</v>
      </c>
      <c r="M360" s="2" t="s">
        <v>92</v>
      </c>
      <c r="N360" s="2" t="s">
        <v>56</v>
      </c>
      <c r="O360" s="2" t="s">
        <v>29</v>
      </c>
      <c r="P360" s="2">
        <v>60</v>
      </c>
      <c r="Q360" s="2">
        <v>3.1</v>
      </c>
      <c r="R360" s="2" t="b">
        <v>1</v>
      </c>
      <c r="S360" s="2" t="s">
        <v>30</v>
      </c>
      <c r="T360" s="2">
        <v>2440</v>
      </c>
      <c r="U360" s="2"/>
      <c r="V360" s="2" t="s">
        <v>38</v>
      </c>
      <c r="W360" s="2" t="s">
        <v>32</v>
      </c>
      <c r="X360" s="5" t="s">
        <v>40</v>
      </c>
    </row>
    <row r="361" spans="1:24" x14ac:dyDescent="0.25">
      <c r="A361" s="4">
        <v>7986</v>
      </c>
      <c r="B361" s="2" t="s">
        <v>184</v>
      </c>
      <c r="C361" s="2" t="s">
        <v>267</v>
      </c>
      <c r="D361" s="3">
        <v>45577</v>
      </c>
      <c r="E361" s="2">
        <v>15.99</v>
      </c>
      <c r="F361" s="2">
        <v>196</v>
      </c>
      <c r="G361" s="2" t="s">
        <v>73</v>
      </c>
      <c r="H361" s="2">
        <v>2</v>
      </c>
      <c r="I361" s="2">
        <v>2</v>
      </c>
      <c r="J361" s="2" t="b">
        <v>1</v>
      </c>
      <c r="K361" s="2">
        <v>102</v>
      </c>
      <c r="L361" s="2">
        <v>66</v>
      </c>
      <c r="M361" s="2" t="s">
        <v>68</v>
      </c>
      <c r="N361" s="2" t="s">
        <v>75</v>
      </c>
      <c r="O361" s="2" t="s">
        <v>57</v>
      </c>
      <c r="P361" s="2">
        <v>11</v>
      </c>
      <c r="Q361" s="2">
        <v>3.7</v>
      </c>
      <c r="R361" s="2" t="b">
        <v>0</v>
      </c>
      <c r="S361" s="2" t="s">
        <v>30</v>
      </c>
      <c r="T361" s="2">
        <v>2741</v>
      </c>
      <c r="U361" s="2"/>
      <c r="V361" s="2" t="s">
        <v>76</v>
      </c>
      <c r="W361" s="2" t="s">
        <v>69</v>
      </c>
      <c r="X361" s="5" t="s">
        <v>93</v>
      </c>
    </row>
    <row r="362" spans="1:24" x14ac:dyDescent="0.25">
      <c r="A362" s="4">
        <v>6170</v>
      </c>
      <c r="B362" s="2" t="s">
        <v>244</v>
      </c>
      <c r="C362" s="2" t="s">
        <v>392</v>
      </c>
      <c r="D362" s="2" t="s">
        <v>82</v>
      </c>
      <c r="E362" s="2">
        <v>15.99</v>
      </c>
      <c r="F362" s="2">
        <v>298</v>
      </c>
      <c r="G362" s="2" t="s">
        <v>63</v>
      </c>
      <c r="H362" s="2">
        <v>5</v>
      </c>
      <c r="I362" s="2">
        <v>1</v>
      </c>
      <c r="J362" s="2" t="b">
        <v>1</v>
      </c>
      <c r="K362" s="2">
        <v>943</v>
      </c>
      <c r="L362" s="2">
        <v>187</v>
      </c>
      <c r="M362" s="2" t="s">
        <v>49</v>
      </c>
      <c r="N362" s="2" t="s">
        <v>75</v>
      </c>
      <c r="O362" s="2" t="s">
        <v>57</v>
      </c>
      <c r="P362" s="2">
        <v>60</v>
      </c>
      <c r="Q362" s="2">
        <v>3.7</v>
      </c>
      <c r="R362" s="2" t="b">
        <v>0</v>
      </c>
      <c r="S362" s="2" t="s">
        <v>30</v>
      </c>
      <c r="T362" s="2">
        <v>4338</v>
      </c>
      <c r="U362" s="2"/>
      <c r="V362" s="2" t="s">
        <v>38</v>
      </c>
      <c r="W362" s="2" t="s">
        <v>69</v>
      </c>
      <c r="X362" s="5" t="s">
        <v>33</v>
      </c>
    </row>
    <row r="363" spans="1:24" x14ac:dyDescent="0.25">
      <c r="A363" s="4">
        <v>7172</v>
      </c>
      <c r="B363" s="2" t="s">
        <v>448</v>
      </c>
      <c r="C363" s="3">
        <v>45176</v>
      </c>
      <c r="D363" s="2" t="s">
        <v>82</v>
      </c>
      <c r="E363" s="2">
        <v>11.99</v>
      </c>
      <c r="F363" s="2">
        <v>477</v>
      </c>
      <c r="G363" s="2" t="s">
        <v>51</v>
      </c>
      <c r="H363" s="2">
        <v>5</v>
      </c>
      <c r="I363" s="2">
        <v>4</v>
      </c>
      <c r="J363" s="2" t="b">
        <v>0</v>
      </c>
      <c r="K363" s="2">
        <v>426</v>
      </c>
      <c r="L363" s="2">
        <v>137</v>
      </c>
      <c r="M363" s="2" t="s">
        <v>92</v>
      </c>
      <c r="N363" s="2" t="s">
        <v>56</v>
      </c>
      <c r="O363" s="2" t="s">
        <v>29</v>
      </c>
      <c r="P363" s="2">
        <v>31</v>
      </c>
      <c r="Q363" s="2">
        <v>5</v>
      </c>
      <c r="R363" s="2" t="b">
        <v>0</v>
      </c>
      <c r="S363" s="2" t="s">
        <v>30</v>
      </c>
      <c r="T363" s="2">
        <v>2039</v>
      </c>
      <c r="U363" s="2"/>
      <c r="V363" s="2" t="s">
        <v>58</v>
      </c>
      <c r="W363" s="2" t="s">
        <v>69</v>
      </c>
      <c r="X363" s="5" t="s">
        <v>60</v>
      </c>
    </row>
    <row r="364" spans="1:24" x14ac:dyDescent="0.25">
      <c r="A364" s="4">
        <v>7408</v>
      </c>
      <c r="B364" s="2" t="s">
        <v>236</v>
      </c>
      <c r="C364" s="2" t="s">
        <v>449</v>
      </c>
      <c r="D364" s="2" t="s">
        <v>156</v>
      </c>
      <c r="E364" s="2">
        <v>15.99</v>
      </c>
      <c r="F364" s="2">
        <v>308</v>
      </c>
      <c r="G364" s="2" t="s">
        <v>100</v>
      </c>
      <c r="H364" s="2">
        <v>1</v>
      </c>
      <c r="I364" s="2">
        <v>2</v>
      </c>
      <c r="J364" s="2" t="b">
        <v>1</v>
      </c>
      <c r="K364" s="2">
        <v>202</v>
      </c>
      <c r="L364" s="2">
        <v>12</v>
      </c>
      <c r="M364" s="2" t="s">
        <v>55</v>
      </c>
      <c r="N364" s="2" t="s">
        <v>75</v>
      </c>
      <c r="O364" s="2" t="s">
        <v>57</v>
      </c>
      <c r="P364" s="2">
        <v>21</v>
      </c>
      <c r="Q364" s="2">
        <v>4.5</v>
      </c>
      <c r="R364" s="2" t="b">
        <v>0</v>
      </c>
      <c r="S364" s="2" t="s">
        <v>30</v>
      </c>
      <c r="T364" s="2">
        <v>2097</v>
      </c>
      <c r="U364" s="2"/>
      <c r="V364" s="2" t="s">
        <v>38</v>
      </c>
      <c r="W364" s="2" t="s">
        <v>39</v>
      </c>
      <c r="X364" s="5" t="s">
        <v>60</v>
      </c>
    </row>
    <row r="365" spans="1:24" x14ac:dyDescent="0.25">
      <c r="A365" s="4">
        <v>7274</v>
      </c>
      <c r="B365" s="2" t="s">
        <v>304</v>
      </c>
      <c r="C365" s="3">
        <v>45264</v>
      </c>
      <c r="D365" s="3">
        <v>45455</v>
      </c>
      <c r="E365" s="2">
        <v>11.99</v>
      </c>
      <c r="F365" s="2">
        <v>193</v>
      </c>
      <c r="G365" s="2" t="s">
        <v>51</v>
      </c>
      <c r="H365" s="2">
        <v>4</v>
      </c>
      <c r="I365" s="2">
        <v>4</v>
      </c>
      <c r="J365" s="2" t="b">
        <v>0</v>
      </c>
      <c r="K365" s="2">
        <v>364</v>
      </c>
      <c r="L365" s="2">
        <v>181</v>
      </c>
      <c r="M365" s="2" t="s">
        <v>92</v>
      </c>
      <c r="N365" s="2" t="s">
        <v>56</v>
      </c>
      <c r="O365" s="2" t="s">
        <v>64</v>
      </c>
      <c r="P365" s="2">
        <v>51</v>
      </c>
      <c r="Q365" s="2">
        <v>4.7</v>
      </c>
      <c r="R365" s="2" t="b">
        <v>0</v>
      </c>
      <c r="S365" s="2" t="s">
        <v>30</v>
      </c>
      <c r="T365" s="2">
        <v>2384</v>
      </c>
      <c r="U365" s="2"/>
      <c r="V365" s="2" t="s">
        <v>38</v>
      </c>
      <c r="W365" s="2" t="s">
        <v>79</v>
      </c>
      <c r="X365" s="5" t="s">
        <v>93</v>
      </c>
    </row>
    <row r="366" spans="1:24" x14ac:dyDescent="0.25">
      <c r="A366" s="4">
        <v>6001</v>
      </c>
      <c r="B366" s="2" t="s">
        <v>276</v>
      </c>
      <c r="C366" s="3">
        <v>45331</v>
      </c>
      <c r="D366" s="2" t="s">
        <v>105</v>
      </c>
      <c r="E366" s="2">
        <v>15.99</v>
      </c>
      <c r="F366" s="2">
        <v>420</v>
      </c>
      <c r="G366" s="2" t="s">
        <v>51</v>
      </c>
      <c r="H366" s="2">
        <v>3</v>
      </c>
      <c r="I366" s="2">
        <v>3</v>
      </c>
      <c r="J366" s="2" t="b">
        <v>1</v>
      </c>
      <c r="K366" s="2">
        <v>562</v>
      </c>
      <c r="L366" s="2">
        <v>67</v>
      </c>
      <c r="M366" s="2" t="s">
        <v>27</v>
      </c>
      <c r="N366" s="2" t="s">
        <v>44</v>
      </c>
      <c r="O366" s="2" t="s">
        <v>64</v>
      </c>
      <c r="P366" s="2">
        <v>2</v>
      </c>
      <c r="Q366" s="2">
        <v>3.2</v>
      </c>
      <c r="R366" s="2" t="b">
        <v>1</v>
      </c>
      <c r="S366" s="2" t="s">
        <v>30</v>
      </c>
      <c r="T366" s="2">
        <v>4159</v>
      </c>
      <c r="U366" s="2"/>
      <c r="V366" s="2" t="s">
        <v>58</v>
      </c>
      <c r="W366" s="2" t="s">
        <v>69</v>
      </c>
      <c r="X366" s="5" t="s">
        <v>40</v>
      </c>
    </row>
    <row r="367" spans="1:24" x14ac:dyDescent="0.25">
      <c r="A367" s="4">
        <v>9418</v>
      </c>
      <c r="B367" s="2" t="s">
        <v>450</v>
      </c>
      <c r="C367" s="2" t="s">
        <v>451</v>
      </c>
      <c r="D367" s="2" t="s">
        <v>214</v>
      </c>
      <c r="E367" s="2">
        <v>7.99</v>
      </c>
      <c r="F367" s="2">
        <v>128</v>
      </c>
      <c r="G367" s="2" t="s">
        <v>26</v>
      </c>
      <c r="H367" s="2">
        <v>5</v>
      </c>
      <c r="I367" s="2">
        <v>6</v>
      </c>
      <c r="J367" s="2" t="b">
        <v>1</v>
      </c>
      <c r="K367" s="2">
        <v>481</v>
      </c>
      <c r="L367" s="2">
        <v>128</v>
      </c>
      <c r="M367" s="2" t="s">
        <v>55</v>
      </c>
      <c r="N367" s="2" t="s">
        <v>56</v>
      </c>
      <c r="O367" s="2" t="s">
        <v>37</v>
      </c>
      <c r="P367" s="2">
        <v>89</v>
      </c>
      <c r="Q367" s="2">
        <v>3.3</v>
      </c>
      <c r="R367" s="2" t="b">
        <v>1</v>
      </c>
      <c r="S367" s="2" t="s">
        <v>30</v>
      </c>
      <c r="T367" s="2">
        <v>2002</v>
      </c>
      <c r="U367" s="2"/>
      <c r="V367" s="2" t="s">
        <v>76</v>
      </c>
      <c r="W367" s="2" t="s">
        <v>59</v>
      </c>
      <c r="X367" s="5" t="s">
        <v>60</v>
      </c>
    </row>
    <row r="368" spans="1:24" x14ac:dyDescent="0.25">
      <c r="A368" s="4">
        <v>9354</v>
      </c>
      <c r="B368" s="2" t="s">
        <v>441</v>
      </c>
      <c r="C368" s="2" t="s">
        <v>416</v>
      </c>
      <c r="D368" s="2" t="s">
        <v>90</v>
      </c>
      <c r="E368" s="2">
        <v>11.99</v>
      </c>
      <c r="F368" s="2">
        <v>133</v>
      </c>
      <c r="G368" s="2" t="s">
        <v>26</v>
      </c>
      <c r="H368" s="2">
        <v>4</v>
      </c>
      <c r="I368" s="2">
        <v>6</v>
      </c>
      <c r="J368" s="2" t="b">
        <v>0</v>
      </c>
      <c r="K368" s="2">
        <v>469</v>
      </c>
      <c r="L368" s="2">
        <v>182</v>
      </c>
      <c r="M368" s="2" t="s">
        <v>68</v>
      </c>
      <c r="N368" s="2" t="s">
        <v>28</v>
      </c>
      <c r="O368" s="2" t="s">
        <v>64</v>
      </c>
      <c r="P368" s="2">
        <v>85</v>
      </c>
      <c r="Q368" s="2">
        <v>4.4000000000000004</v>
      </c>
      <c r="R368" s="2" t="b">
        <v>0</v>
      </c>
      <c r="S368" s="2" t="s">
        <v>30</v>
      </c>
      <c r="T368" s="2">
        <v>782</v>
      </c>
      <c r="U368" s="2"/>
      <c r="V368" s="2" t="s">
        <v>76</v>
      </c>
      <c r="W368" s="2" t="s">
        <v>32</v>
      </c>
      <c r="X368" s="5" t="s">
        <v>93</v>
      </c>
    </row>
    <row r="369" spans="1:24" x14ac:dyDescent="0.25">
      <c r="A369" s="4">
        <v>8122</v>
      </c>
      <c r="B369" s="2" t="s">
        <v>452</v>
      </c>
      <c r="C369" s="3">
        <v>45605</v>
      </c>
      <c r="D369" s="2" t="s">
        <v>168</v>
      </c>
      <c r="E369" s="2">
        <v>15.99</v>
      </c>
      <c r="F369" s="2">
        <v>413</v>
      </c>
      <c r="G369" s="2" t="s">
        <v>48</v>
      </c>
      <c r="H369" s="2">
        <v>5</v>
      </c>
      <c r="I369" s="2">
        <v>2</v>
      </c>
      <c r="J369" s="2" t="b">
        <v>0</v>
      </c>
      <c r="K369" s="2">
        <v>708</v>
      </c>
      <c r="L369" s="2">
        <v>4</v>
      </c>
      <c r="M369" s="2" t="s">
        <v>49</v>
      </c>
      <c r="N369" s="2" t="s">
        <v>56</v>
      </c>
      <c r="O369" s="2" t="s">
        <v>78</v>
      </c>
      <c r="P369" s="2">
        <v>62</v>
      </c>
      <c r="Q369" s="2">
        <v>4.3</v>
      </c>
      <c r="R369" s="2" t="b">
        <v>1</v>
      </c>
      <c r="S369" s="2" t="s">
        <v>30</v>
      </c>
      <c r="T369" s="2">
        <v>4056</v>
      </c>
      <c r="U369" s="2"/>
      <c r="V369" s="2" t="s">
        <v>31</v>
      </c>
      <c r="W369" s="2" t="s">
        <v>79</v>
      </c>
      <c r="X369" s="5" t="s">
        <v>40</v>
      </c>
    </row>
    <row r="370" spans="1:24" x14ac:dyDescent="0.25">
      <c r="A370" s="4">
        <v>1765</v>
      </c>
      <c r="B370" s="2" t="s">
        <v>453</v>
      </c>
      <c r="C370" s="2" t="s">
        <v>454</v>
      </c>
      <c r="D370" s="2" t="s">
        <v>156</v>
      </c>
      <c r="E370" s="2">
        <v>11.99</v>
      </c>
      <c r="F370" s="2">
        <v>28</v>
      </c>
      <c r="G370" s="2" t="s">
        <v>51</v>
      </c>
      <c r="H370" s="2">
        <v>4</v>
      </c>
      <c r="I370" s="2">
        <v>1</v>
      </c>
      <c r="J370" s="2" t="b">
        <v>1</v>
      </c>
      <c r="K370" s="2">
        <v>990</v>
      </c>
      <c r="L370" s="2">
        <v>88</v>
      </c>
      <c r="M370" s="2" t="s">
        <v>49</v>
      </c>
      <c r="N370" s="2" t="s">
        <v>56</v>
      </c>
      <c r="O370" s="2" t="s">
        <v>78</v>
      </c>
      <c r="P370" s="2">
        <v>97</v>
      </c>
      <c r="Q370" s="2">
        <v>5</v>
      </c>
      <c r="R370" s="2" t="b">
        <v>0</v>
      </c>
      <c r="S370" s="2" t="s">
        <v>30</v>
      </c>
      <c r="T370" s="2">
        <v>1341</v>
      </c>
      <c r="U370" s="2"/>
      <c r="V370" s="2" t="s">
        <v>76</v>
      </c>
      <c r="W370" s="2" t="s">
        <v>32</v>
      </c>
      <c r="X370" s="5" t="s">
        <v>33</v>
      </c>
    </row>
    <row r="371" spans="1:24" x14ac:dyDescent="0.25">
      <c r="A371" s="4">
        <v>5352</v>
      </c>
      <c r="B371" s="2" t="s">
        <v>290</v>
      </c>
      <c r="C371" s="2" t="s">
        <v>455</v>
      </c>
      <c r="D371" s="2" t="s">
        <v>42</v>
      </c>
      <c r="E371" s="2">
        <v>15.99</v>
      </c>
      <c r="F371" s="2">
        <v>453</v>
      </c>
      <c r="G371" s="2" t="s">
        <v>36</v>
      </c>
      <c r="H371" s="2">
        <v>5</v>
      </c>
      <c r="I371" s="2">
        <v>3</v>
      </c>
      <c r="J371" s="2" t="b">
        <v>1</v>
      </c>
      <c r="K371" s="2">
        <v>236</v>
      </c>
      <c r="L371" s="2">
        <v>121</v>
      </c>
      <c r="M371" s="2" t="s">
        <v>27</v>
      </c>
      <c r="N371" s="2" t="s">
        <v>75</v>
      </c>
      <c r="O371" s="2" t="s">
        <v>45</v>
      </c>
      <c r="P371" s="2">
        <v>1</v>
      </c>
      <c r="Q371" s="2">
        <v>3.7</v>
      </c>
      <c r="R371" s="2" t="b">
        <v>0</v>
      </c>
      <c r="S371" s="2" t="s">
        <v>30</v>
      </c>
      <c r="T371" s="2">
        <v>3028</v>
      </c>
      <c r="U371" s="2"/>
      <c r="V371" s="2" t="s">
        <v>38</v>
      </c>
      <c r="W371" s="2" t="s">
        <v>79</v>
      </c>
      <c r="X371" s="5" t="s">
        <v>60</v>
      </c>
    </row>
    <row r="372" spans="1:24" x14ac:dyDescent="0.25">
      <c r="A372" s="4">
        <v>7578</v>
      </c>
      <c r="B372" s="2" t="s">
        <v>130</v>
      </c>
      <c r="C372" s="3">
        <v>44995</v>
      </c>
      <c r="D372" s="3">
        <v>45363</v>
      </c>
      <c r="E372" s="2">
        <v>11.99</v>
      </c>
      <c r="F372" s="2">
        <v>186</v>
      </c>
      <c r="G372" s="2" t="s">
        <v>36</v>
      </c>
      <c r="H372" s="2">
        <v>2</v>
      </c>
      <c r="I372" s="2">
        <v>5</v>
      </c>
      <c r="J372" s="2" t="b">
        <v>1</v>
      </c>
      <c r="K372" s="2">
        <v>784</v>
      </c>
      <c r="L372" s="2">
        <v>29</v>
      </c>
      <c r="M372" s="2" t="s">
        <v>27</v>
      </c>
      <c r="N372" s="2" t="s">
        <v>44</v>
      </c>
      <c r="O372" s="2" t="s">
        <v>37</v>
      </c>
      <c r="P372" s="2">
        <v>76</v>
      </c>
      <c r="Q372" s="2">
        <v>4.3</v>
      </c>
      <c r="R372" s="2" t="b">
        <v>1</v>
      </c>
      <c r="S372" s="2" t="s">
        <v>30</v>
      </c>
      <c r="T372" s="2">
        <v>4799</v>
      </c>
      <c r="U372" s="2"/>
      <c r="V372" s="2" t="s">
        <v>38</v>
      </c>
      <c r="W372" s="2" t="s">
        <v>59</v>
      </c>
      <c r="X372" s="5" t="s">
        <v>60</v>
      </c>
    </row>
    <row r="373" spans="1:24" x14ac:dyDescent="0.25">
      <c r="A373" s="4">
        <v>8912</v>
      </c>
      <c r="B373" s="2" t="s">
        <v>169</v>
      </c>
      <c r="C373" s="3">
        <v>45421</v>
      </c>
      <c r="D373" s="2" t="s">
        <v>134</v>
      </c>
      <c r="E373" s="2">
        <v>15.99</v>
      </c>
      <c r="F373" s="2">
        <v>287</v>
      </c>
      <c r="G373" s="2" t="s">
        <v>100</v>
      </c>
      <c r="H373" s="2">
        <v>3</v>
      </c>
      <c r="I373" s="2">
        <v>6</v>
      </c>
      <c r="J373" s="2" t="b">
        <v>0</v>
      </c>
      <c r="K373" s="2">
        <v>714</v>
      </c>
      <c r="L373" s="2">
        <v>3</v>
      </c>
      <c r="M373" s="2" t="s">
        <v>55</v>
      </c>
      <c r="N373" s="2" t="s">
        <v>44</v>
      </c>
      <c r="O373" s="2" t="s">
        <v>45</v>
      </c>
      <c r="P373" s="2">
        <v>45</v>
      </c>
      <c r="Q373" s="2">
        <v>4.3</v>
      </c>
      <c r="R373" s="2" t="b">
        <v>1</v>
      </c>
      <c r="S373" s="2" t="s">
        <v>30</v>
      </c>
      <c r="T373" s="2">
        <v>4556</v>
      </c>
      <c r="U373" s="2"/>
      <c r="V373" s="2" t="s">
        <v>76</v>
      </c>
      <c r="W373" s="2" t="s">
        <v>69</v>
      </c>
      <c r="X373" s="5" t="s">
        <v>60</v>
      </c>
    </row>
    <row r="374" spans="1:24" x14ac:dyDescent="0.25">
      <c r="A374" s="4">
        <v>6641</v>
      </c>
      <c r="B374" s="2" t="s">
        <v>140</v>
      </c>
      <c r="C374" s="2" t="s">
        <v>192</v>
      </c>
      <c r="D374" s="3">
        <v>45516</v>
      </c>
      <c r="E374" s="2">
        <v>7.99</v>
      </c>
      <c r="F374" s="2">
        <v>45</v>
      </c>
      <c r="G374" s="2" t="s">
        <v>63</v>
      </c>
      <c r="H374" s="2">
        <v>4</v>
      </c>
      <c r="I374" s="2">
        <v>3</v>
      </c>
      <c r="J374" s="2" t="b">
        <v>0</v>
      </c>
      <c r="K374" s="2">
        <v>420</v>
      </c>
      <c r="L374" s="2">
        <v>87</v>
      </c>
      <c r="M374" s="2" t="s">
        <v>49</v>
      </c>
      <c r="N374" s="2" t="s">
        <v>75</v>
      </c>
      <c r="O374" s="2" t="s">
        <v>45</v>
      </c>
      <c r="P374" s="2">
        <v>41</v>
      </c>
      <c r="Q374" s="2">
        <v>3.3</v>
      </c>
      <c r="R374" s="2" t="b">
        <v>1</v>
      </c>
      <c r="S374" s="2" t="s">
        <v>30</v>
      </c>
      <c r="T374" s="2">
        <v>2965</v>
      </c>
      <c r="U374" s="2"/>
      <c r="V374" s="2" t="s">
        <v>65</v>
      </c>
      <c r="W374" s="2" t="s">
        <v>79</v>
      </c>
      <c r="X374" s="5" t="s">
        <v>40</v>
      </c>
    </row>
    <row r="375" spans="1:24" x14ac:dyDescent="0.25">
      <c r="A375" s="4">
        <v>9664</v>
      </c>
      <c r="B375" s="2" t="s">
        <v>456</v>
      </c>
      <c r="C375" s="3">
        <v>45237</v>
      </c>
      <c r="D375" s="2" t="s">
        <v>82</v>
      </c>
      <c r="E375" s="2">
        <v>11.99</v>
      </c>
      <c r="F375" s="2">
        <v>463</v>
      </c>
      <c r="G375" s="2" t="s">
        <v>73</v>
      </c>
      <c r="H375" s="2">
        <v>5</v>
      </c>
      <c r="I375" s="2">
        <v>4</v>
      </c>
      <c r="J375" s="2" t="b">
        <v>0</v>
      </c>
      <c r="K375" s="2">
        <v>961</v>
      </c>
      <c r="L375" s="2">
        <v>9</v>
      </c>
      <c r="M375" s="2" t="s">
        <v>49</v>
      </c>
      <c r="N375" s="2" t="s">
        <v>75</v>
      </c>
      <c r="O375" s="2" t="s">
        <v>57</v>
      </c>
      <c r="P375" s="2">
        <v>62</v>
      </c>
      <c r="Q375" s="2">
        <v>3.4</v>
      </c>
      <c r="R375" s="2" t="b">
        <v>1</v>
      </c>
      <c r="S375" s="2" t="s">
        <v>30</v>
      </c>
      <c r="T375" s="2">
        <v>3556</v>
      </c>
      <c r="U375" s="2"/>
      <c r="V375" s="2" t="s">
        <v>65</v>
      </c>
      <c r="W375" s="2" t="s">
        <v>59</v>
      </c>
      <c r="X375" s="5" t="s">
        <v>40</v>
      </c>
    </row>
    <row r="376" spans="1:24" x14ac:dyDescent="0.25">
      <c r="A376" s="4">
        <v>9134</v>
      </c>
      <c r="B376" s="2" t="s">
        <v>130</v>
      </c>
      <c r="C376" s="2" t="s">
        <v>457</v>
      </c>
      <c r="D376" s="2" t="s">
        <v>54</v>
      </c>
      <c r="E376" s="2">
        <v>15.99</v>
      </c>
      <c r="F376" s="2">
        <v>241</v>
      </c>
      <c r="G376" s="2" t="s">
        <v>48</v>
      </c>
      <c r="H376" s="2">
        <v>1</v>
      </c>
      <c r="I376" s="2">
        <v>5</v>
      </c>
      <c r="J376" s="2" t="b">
        <v>1</v>
      </c>
      <c r="K376" s="2">
        <v>775</v>
      </c>
      <c r="L376" s="2">
        <v>194</v>
      </c>
      <c r="M376" s="2" t="s">
        <v>92</v>
      </c>
      <c r="N376" s="2" t="s">
        <v>44</v>
      </c>
      <c r="O376" s="2" t="s">
        <v>29</v>
      </c>
      <c r="P376" s="2">
        <v>94</v>
      </c>
      <c r="Q376" s="2">
        <v>3.1</v>
      </c>
      <c r="R376" s="2" t="b">
        <v>0</v>
      </c>
      <c r="S376" s="2" t="s">
        <v>30</v>
      </c>
      <c r="T376" s="2">
        <v>2901</v>
      </c>
      <c r="U376" s="2"/>
      <c r="V376" s="2" t="s">
        <v>65</v>
      </c>
      <c r="W376" s="2" t="s">
        <v>79</v>
      </c>
      <c r="X376" s="5" t="s">
        <v>60</v>
      </c>
    </row>
    <row r="377" spans="1:24" x14ac:dyDescent="0.25">
      <c r="A377" s="4">
        <v>6663</v>
      </c>
      <c r="B377" s="2" t="s">
        <v>184</v>
      </c>
      <c r="C377" s="2" t="s">
        <v>303</v>
      </c>
      <c r="D377" s="3">
        <v>45485</v>
      </c>
      <c r="E377" s="2">
        <v>7.99</v>
      </c>
      <c r="F377" s="2">
        <v>11</v>
      </c>
      <c r="G377" s="2" t="s">
        <v>51</v>
      </c>
      <c r="H377" s="2">
        <v>4</v>
      </c>
      <c r="I377" s="2">
        <v>1</v>
      </c>
      <c r="J377" s="2" t="b">
        <v>1</v>
      </c>
      <c r="K377" s="2">
        <v>773</v>
      </c>
      <c r="L377" s="2">
        <v>139</v>
      </c>
      <c r="M377" s="2" t="s">
        <v>74</v>
      </c>
      <c r="N377" s="2" t="s">
        <v>44</v>
      </c>
      <c r="O377" s="2" t="s">
        <v>37</v>
      </c>
      <c r="P377" s="2">
        <v>45</v>
      </c>
      <c r="Q377" s="2">
        <v>4.0999999999999996</v>
      </c>
      <c r="R377" s="2" t="b">
        <v>0</v>
      </c>
      <c r="S377" s="2" t="s">
        <v>30</v>
      </c>
      <c r="T377" s="2">
        <v>3520</v>
      </c>
      <c r="U377" s="2"/>
      <c r="V377" s="2" t="s">
        <v>76</v>
      </c>
      <c r="W377" s="2" t="s">
        <v>79</v>
      </c>
      <c r="X377" s="5" t="s">
        <v>40</v>
      </c>
    </row>
    <row r="378" spans="1:24" x14ac:dyDescent="0.25">
      <c r="A378" s="4">
        <v>9800</v>
      </c>
      <c r="B378" s="2" t="s">
        <v>458</v>
      </c>
      <c r="C378" s="2" t="s">
        <v>163</v>
      </c>
      <c r="D378" s="3">
        <v>45424</v>
      </c>
      <c r="E378" s="2">
        <v>15.99</v>
      </c>
      <c r="F378" s="2">
        <v>123</v>
      </c>
      <c r="G378" s="2" t="s">
        <v>63</v>
      </c>
      <c r="H378" s="2">
        <v>1</v>
      </c>
      <c r="I378" s="2">
        <v>1</v>
      </c>
      <c r="J378" s="2" t="b">
        <v>1</v>
      </c>
      <c r="K378" s="2">
        <v>841</v>
      </c>
      <c r="L378" s="2">
        <v>45</v>
      </c>
      <c r="M378" s="2" t="s">
        <v>49</v>
      </c>
      <c r="N378" s="2" t="s">
        <v>28</v>
      </c>
      <c r="O378" s="2" t="s">
        <v>29</v>
      </c>
      <c r="P378" s="2">
        <v>76</v>
      </c>
      <c r="Q378" s="2">
        <v>4.3</v>
      </c>
      <c r="R378" s="2" t="b">
        <v>1</v>
      </c>
      <c r="S378" s="2" t="s">
        <v>30</v>
      </c>
      <c r="T378" s="2">
        <v>3983</v>
      </c>
      <c r="U378" s="2"/>
      <c r="V378" s="2" t="s">
        <v>31</v>
      </c>
      <c r="W378" s="2" t="s">
        <v>32</v>
      </c>
      <c r="X378" s="5" t="s">
        <v>33</v>
      </c>
    </row>
    <row r="379" spans="1:24" x14ac:dyDescent="0.25">
      <c r="A379" s="4">
        <v>2363</v>
      </c>
      <c r="B379" s="2" t="s">
        <v>408</v>
      </c>
      <c r="C379" s="2" t="s">
        <v>459</v>
      </c>
      <c r="D379" s="3">
        <v>45303</v>
      </c>
      <c r="E379" s="2">
        <v>7.99</v>
      </c>
      <c r="F379" s="2">
        <v>411</v>
      </c>
      <c r="G379" s="2" t="s">
        <v>51</v>
      </c>
      <c r="H379" s="2">
        <v>3</v>
      </c>
      <c r="I379" s="2">
        <v>2</v>
      </c>
      <c r="J379" s="2" t="b">
        <v>1</v>
      </c>
      <c r="K379" s="2">
        <v>412</v>
      </c>
      <c r="L379" s="2">
        <v>20</v>
      </c>
      <c r="M379" s="2" t="s">
        <v>68</v>
      </c>
      <c r="N379" s="2" t="s">
        <v>28</v>
      </c>
      <c r="O379" s="2" t="s">
        <v>57</v>
      </c>
      <c r="P379" s="2">
        <v>94</v>
      </c>
      <c r="Q379" s="2">
        <v>4.7</v>
      </c>
      <c r="R379" s="2" t="b">
        <v>1</v>
      </c>
      <c r="S379" s="2" t="s">
        <v>30</v>
      </c>
      <c r="T379" s="2">
        <v>4632</v>
      </c>
      <c r="U379" s="2"/>
      <c r="V379" s="2" t="s">
        <v>31</v>
      </c>
      <c r="W379" s="2" t="s">
        <v>39</v>
      </c>
      <c r="X379" s="5" t="s">
        <v>40</v>
      </c>
    </row>
    <row r="380" spans="1:24" x14ac:dyDescent="0.25">
      <c r="A380" s="4">
        <v>4875</v>
      </c>
      <c r="B380" s="2" t="s">
        <v>272</v>
      </c>
      <c r="C380" s="2" t="s">
        <v>460</v>
      </c>
      <c r="D380" s="2" t="s">
        <v>109</v>
      </c>
      <c r="E380" s="2">
        <v>7.99</v>
      </c>
      <c r="F380" s="2">
        <v>469</v>
      </c>
      <c r="G380" s="2" t="s">
        <v>73</v>
      </c>
      <c r="H380" s="2">
        <v>2</v>
      </c>
      <c r="I380" s="2">
        <v>1</v>
      </c>
      <c r="J380" s="2" t="b">
        <v>0</v>
      </c>
      <c r="K380" s="2">
        <v>160</v>
      </c>
      <c r="L380" s="2">
        <v>79</v>
      </c>
      <c r="M380" s="2" t="s">
        <v>74</v>
      </c>
      <c r="N380" s="2" t="s">
        <v>44</v>
      </c>
      <c r="O380" s="2" t="s">
        <v>78</v>
      </c>
      <c r="P380" s="2">
        <v>57</v>
      </c>
      <c r="Q380" s="2">
        <v>4.5</v>
      </c>
      <c r="R380" s="2" t="b">
        <v>1</v>
      </c>
      <c r="S380" s="2" t="s">
        <v>30</v>
      </c>
      <c r="T380" s="2">
        <v>314</v>
      </c>
      <c r="U380" s="2"/>
      <c r="V380" s="2" t="s">
        <v>31</v>
      </c>
      <c r="W380" s="2" t="s">
        <v>39</v>
      </c>
      <c r="X380" s="5" t="s">
        <v>33</v>
      </c>
    </row>
    <row r="381" spans="1:24" x14ac:dyDescent="0.25">
      <c r="A381" s="4">
        <v>8961</v>
      </c>
      <c r="B381" s="2" t="s">
        <v>137</v>
      </c>
      <c r="C381" s="3">
        <v>45176</v>
      </c>
      <c r="D381" s="3">
        <v>45485</v>
      </c>
      <c r="E381" s="2">
        <v>11.99</v>
      </c>
      <c r="F381" s="2">
        <v>120</v>
      </c>
      <c r="G381" s="2" t="s">
        <v>63</v>
      </c>
      <c r="H381" s="2">
        <v>3</v>
      </c>
      <c r="I381" s="2">
        <v>6</v>
      </c>
      <c r="J381" s="2" t="b">
        <v>0</v>
      </c>
      <c r="K381" s="2">
        <v>346</v>
      </c>
      <c r="L381" s="2">
        <v>125</v>
      </c>
      <c r="M381" s="2" t="s">
        <v>27</v>
      </c>
      <c r="N381" s="2" t="s">
        <v>75</v>
      </c>
      <c r="O381" s="2" t="s">
        <v>37</v>
      </c>
      <c r="P381" s="2">
        <v>25</v>
      </c>
      <c r="Q381" s="2">
        <v>4.0999999999999996</v>
      </c>
      <c r="R381" s="2" t="b">
        <v>0</v>
      </c>
      <c r="S381" s="2" t="s">
        <v>30</v>
      </c>
      <c r="T381" s="2">
        <v>4012</v>
      </c>
      <c r="U381" s="2"/>
      <c r="V381" s="2" t="s">
        <v>38</v>
      </c>
      <c r="W381" s="2" t="s">
        <v>39</v>
      </c>
      <c r="X381" s="5" t="s">
        <v>60</v>
      </c>
    </row>
    <row r="382" spans="1:24" x14ac:dyDescent="0.25">
      <c r="A382" s="4">
        <v>1539</v>
      </c>
      <c r="B382" s="2" t="s">
        <v>77</v>
      </c>
      <c r="C382" s="2" t="s">
        <v>461</v>
      </c>
      <c r="D382" s="2" t="s">
        <v>168</v>
      </c>
      <c r="E382" s="2">
        <v>15.99</v>
      </c>
      <c r="F382" s="2">
        <v>348</v>
      </c>
      <c r="G382" s="2" t="s">
        <v>36</v>
      </c>
      <c r="H382" s="2">
        <v>1</v>
      </c>
      <c r="I382" s="2">
        <v>5</v>
      </c>
      <c r="J382" s="2" t="b">
        <v>1</v>
      </c>
      <c r="K382" s="2">
        <v>266</v>
      </c>
      <c r="L382" s="2">
        <v>94</v>
      </c>
      <c r="M382" s="2" t="s">
        <v>68</v>
      </c>
      <c r="N382" s="2" t="s">
        <v>44</v>
      </c>
      <c r="O382" s="2" t="s">
        <v>64</v>
      </c>
      <c r="P382" s="2">
        <v>82</v>
      </c>
      <c r="Q382" s="2">
        <v>4.3</v>
      </c>
      <c r="R382" s="2" t="b">
        <v>1</v>
      </c>
      <c r="S382" s="2" t="s">
        <v>30</v>
      </c>
      <c r="T382" s="2">
        <v>2356</v>
      </c>
      <c r="U382" s="2"/>
      <c r="V382" s="2" t="s">
        <v>65</v>
      </c>
      <c r="W382" s="2" t="s">
        <v>69</v>
      </c>
      <c r="X382" s="5" t="s">
        <v>60</v>
      </c>
    </row>
    <row r="383" spans="1:24" x14ac:dyDescent="0.25">
      <c r="A383" s="4">
        <v>4037</v>
      </c>
      <c r="B383" s="2" t="s">
        <v>405</v>
      </c>
      <c r="C383" s="2" t="s">
        <v>462</v>
      </c>
      <c r="D383" s="2" t="s">
        <v>42</v>
      </c>
      <c r="E383" s="2">
        <v>11.99</v>
      </c>
      <c r="F383" s="2">
        <v>103</v>
      </c>
      <c r="G383" s="2" t="s">
        <v>100</v>
      </c>
      <c r="H383" s="2">
        <v>4</v>
      </c>
      <c r="I383" s="2">
        <v>4</v>
      </c>
      <c r="J383" s="2" t="b">
        <v>0</v>
      </c>
      <c r="K383" s="2">
        <v>305</v>
      </c>
      <c r="L383" s="2">
        <v>191</v>
      </c>
      <c r="M383" s="2" t="s">
        <v>43</v>
      </c>
      <c r="N383" s="2" t="s">
        <v>28</v>
      </c>
      <c r="O383" s="2" t="s">
        <v>78</v>
      </c>
      <c r="P383" s="2">
        <v>98</v>
      </c>
      <c r="Q383" s="2">
        <v>4.7</v>
      </c>
      <c r="R383" s="2" t="b">
        <v>1</v>
      </c>
      <c r="S383" s="2" t="s">
        <v>30</v>
      </c>
      <c r="T383" s="2">
        <v>1824</v>
      </c>
      <c r="U383" s="2"/>
      <c r="V383" s="2" t="s">
        <v>76</v>
      </c>
      <c r="W383" s="2" t="s">
        <v>59</v>
      </c>
      <c r="X383" s="5" t="s">
        <v>93</v>
      </c>
    </row>
    <row r="384" spans="1:24" x14ac:dyDescent="0.25">
      <c r="A384" s="4">
        <v>4239</v>
      </c>
      <c r="B384" s="2" t="s">
        <v>272</v>
      </c>
      <c r="C384" s="2" t="s">
        <v>258</v>
      </c>
      <c r="D384" s="2" t="s">
        <v>109</v>
      </c>
      <c r="E384" s="2">
        <v>7.99</v>
      </c>
      <c r="F384" s="2">
        <v>470</v>
      </c>
      <c r="G384" s="2" t="s">
        <v>73</v>
      </c>
      <c r="H384" s="2">
        <v>2</v>
      </c>
      <c r="I384" s="2">
        <v>3</v>
      </c>
      <c r="J384" s="2" t="b">
        <v>0</v>
      </c>
      <c r="K384" s="2">
        <v>89</v>
      </c>
      <c r="L384" s="2">
        <v>135</v>
      </c>
      <c r="M384" s="2" t="s">
        <v>55</v>
      </c>
      <c r="N384" s="2" t="s">
        <v>44</v>
      </c>
      <c r="O384" s="2" t="s">
        <v>45</v>
      </c>
      <c r="P384" s="2">
        <v>45</v>
      </c>
      <c r="Q384" s="2">
        <v>4.5</v>
      </c>
      <c r="R384" s="2" t="b">
        <v>0</v>
      </c>
      <c r="S384" s="2" t="s">
        <v>30</v>
      </c>
      <c r="T384" s="2">
        <v>4236</v>
      </c>
      <c r="U384" s="2"/>
      <c r="V384" s="2" t="s">
        <v>31</v>
      </c>
      <c r="W384" s="2" t="s">
        <v>59</v>
      </c>
      <c r="X384" s="5" t="s">
        <v>60</v>
      </c>
    </row>
    <row r="385" spans="1:24" x14ac:dyDescent="0.25">
      <c r="A385" s="4">
        <v>4364</v>
      </c>
      <c r="B385" s="2" t="s">
        <v>355</v>
      </c>
      <c r="C385" s="2" t="s">
        <v>326</v>
      </c>
      <c r="D385" s="3">
        <v>45303</v>
      </c>
      <c r="E385" s="2">
        <v>7.99</v>
      </c>
      <c r="F385" s="2">
        <v>241</v>
      </c>
      <c r="G385" s="2" t="s">
        <v>100</v>
      </c>
      <c r="H385" s="2">
        <v>3</v>
      </c>
      <c r="I385" s="2">
        <v>6</v>
      </c>
      <c r="J385" s="2" t="b">
        <v>0</v>
      </c>
      <c r="K385" s="2">
        <v>905</v>
      </c>
      <c r="L385" s="2">
        <v>127</v>
      </c>
      <c r="M385" s="2" t="s">
        <v>55</v>
      </c>
      <c r="N385" s="2" t="s">
        <v>28</v>
      </c>
      <c r="O385" s="2" t="s">
        <v>57</v>
      </c>
      <c r="P385" s="2">
        <v>93</v>
      </c>
      <c r="Q385" s="2">
        <v>4</v>
      </c>
      <c r="R385" s="2" t="b">
        <v>0</v>
      </c>
      <c r="S385" s="2" t="s">
        <v>30</v>
      </c>
      <c r="T385" s="2">
        <v>2102</v>
      </c>
      <c r="U385" s="2"/>
      <c r="V385" s="2" t="s">
        <v>38</v>
      </c>
      <c r="W385" s="2" t="s">
        <v>32</v>
      </c>
      <c r="X385" s="5" t="s">
        <v>60</v>
      </c>
    </row>
    <row r="386" spans="1:24" x14ac:dyDescent="0.25">
      <c r="A386" s="4">
        <v>8946</v>
      </c>
      <c r="B386" s="2" t="s">
        <v>463</v>
      </c>
      <c r="C386" s="2" t="s">
        <v>95</v>
      </c>
      <c r="D386" s="2" t="s">
        <v>42</v>
      </c>
      <c r="E386" s="2">
        <v>15.99</v>
      </c>
      <c r="F386" s="2">
        <v>277</v>
      </c>
      <c r="G386" s="2" t="s">
        <v>100</v>
      </c>
      <c r="H386" s="2">
        <v>3</v>
      </c>
      <c r="I386" s="2">
        <v>5</v>
      </c>
      <c r="J386" s="2" t="b">
        <v>0</v>
      </c>
      <c r="K386" s="2">
        <v>959</v>
      </c>
      <c r="L386" s="2">
        <v>174</v>
      </c>
      <c r="M386" s="2" t="s">
        <v>27</v>
      </c>
      <c r="N386" s="2" t="s">
        <v>28</v>
      </c>
      <c r="O386" s="2" t="s">
        <v>78</v>
      </c>
      <c r="P386" s="2">
        <v>51</v>
      </c>
      <c r="Q386" s="2">
        <v>3.4</v>
      </c>
      <c r="R386" s="2" t="b">
        <v>1</v>
      </c>
      <c r="S386" s="2" t="s">
        <v>30</v>
      </c>
      <c r="T386" s="2">
        <v>1876</v>
      </c>
      <c r="U386" s="2"/>
      <c r="V386" s="2" t="s">
        <v>31</v>
      </c>
      <c r="W386" s="2" t="s">
        <v>39</v>
      </c>
      <c r="X386" s="5" t="s">
        <v>33</v>
      </c>
    </row>
    <row r="387" spans="1:24" x14ac:dyDescent="0.25">
      <c r="A387" s="4">
        <v>5911</v>
      </c>
      <c r="B387" s="2" t="s">
        <v>130</v>
      </c>
      <c r="C387" s="3">
        <v>45323</v>
      </c>
      <c r="D387" s="3">
        <v>45577</v>
      </c>
      <c r="E387" s="2">
        <v>7.99</v>
      </c>
      <c r="F387" s="2">
        <v>158</v>
      </c>
      <c r="G387" s="2" t="s">
        <v>100</v>
      </c>
      <c r="H387" s="2">
        <v>3</v>
      </c>
      <c r="I387" s="2">
        <v>1</v>
      </c>
      <c r="J387" s="2" t="b">
        <v>1</v>
      </c>
      <c r="K387" s="2">
        <v>426</v>
      </c>
      <c r="L387" s="2">
        <v>7</v>
      </c>
      <c r="M387" s="2" t="s">
        <v>92</v>
      </c>
      <c r="N387" s="2" t="s">
        <v>75</v>
      </c>
      <c r="O387" s="2" t="s">
        <v>78</v>
      </c>
      <c r="P387" s="2">
        <v>36</v>
      </c>
      <c r="Q387" s="2">
        <v>3.6</v>
      </c>
      <c r="R387" s="2" t="b">
        <v>0</v>
      </c>
      <c r="S387" s="2" t="s">
        <v>30</v>
      </c>
      <c r="T387" s="2">
        <v>242</v>
      </c>
      <c r="U387" s="2"/>
      <c r="V387" s="2" t="s">
        <v>76</v>
      </c>
      <c r="W387" s="2" t="s">
        <v>79</v>
      </c>
      <c r="X387" s="5" t="s">
        <v>60</v>
      </c>
    </row>
    <row r="388" spans="1:24" x14ac:dyDescent="0.25">
      <c r="A388" s="4">
        <v>8033</v>
      </c>
      <c r="B388" s="2" t="s">
        <v>379</v>
      </c>
      <c r="C388" s="2" t="s">
        <v>464</v>
      </c>
      <c r="D388" s="2" t="s">
        <v>105</v>
      </c>
      <c r="E388" s="2">
        <v>15.99</v>
      </c>
      <c r="F388" s="2">
        <v>23</v>
      </c>
      <c r="G388" s="2" t="s">
        <v>100</v>
      </c>
      <c r="H388" s="2">
        <v>1</v>
      </c>
      <c r="I388" s="2">
        <v>1</v>
      </c>
      <c r="J388" s="2" t="b">
        <v>0</v>
      </c>
      <c r="K388" s="2">
        <v>585</v>
      </c>
      <c r="L388" s="2">
        <v>97</v>
      </c>
      <c r="M388" s="2" t="s">
        <v>68</v>
      </c>
      <c r="N388" s="2" t="s">
        <v>44</v>
      </c>
      <c r="O388" s="2" t="s">
        <v>29</v>
      </c>
      <c r="P388" s="2">
        <v>23</v>
      </c>
      <c r="Q388" s="2">
        <v>3.4</v>
      </c>
      <c r="R388" s="2" t="b">
        <v>1</v>
      </c>
      <c r="S388" s="2" t="s">
        <v>30</v>
      </c>
      <c r="T388" s="2">
        <v>4531</v>
      </c>
      <c r="U388" s="2"/>
      <c r="V388" s="2" t="s">
        <v>76</v>
      </c>
      <c r="W388" s="2" t="s">
        <v>39</v>
      </c>
      <c r="X388" s="5" t="s">
        <v>40</v>
      </c>
    </row>
    <row r="389" spans="1:24" x14ac:dyDescent="0.25">
      <c r="A389" s="4">
        <v>6603</v>
      </c>
      <c r="B389" s="2" t="s">
        <v>280</v>
      </c>
      <c r="C389" s="2" t="s">
        <v>121</v>
      </c>
      <c r="D389" s="3">
        <v>45485</v>
      </c>
      <c r="E389" s="2">
        <v>11.99</v>
      </c>
      <c r="F389" s="2">
        <v>200</v>
      </c>
      <c r="G389" s="2" t="s">
        <v>100</v>
      </c>
      <c r="H389" s="2">
        <v>4</v>
      </c>
      <c r="I389" s="2">
        <v>5</v>
      </c>
      <c r="J389" s="2" t="b">
        <v>0</v>
      </c>
      <c r="K389" s="2">
        <v>65</v>
      </c>
      <c r="L389" s="2">
        <v>11</v>
      </c>
      <c r="M389" s="2" t="s">
        <v>68</v>
      </c>
      <c r="N389" s="2" t="s">
        <v>75</v>
      </c>
      <c r="O389" s="2" t="s">
        <v>78</v>
      </c>
      <c r="P389" s="2">
        <v>30</v>
      </c>
      <c r="Q389" s="2">
        <v>3.2</v>
      </c>
      <c r="R389" s="2" t="b">
        <v>1</v>
      </c>
      <c r="S389" s="2" t="s">
        <v>30</v>
      </c>
      <c r="T389" s="2">
        <v>959</v>
      </c>
      <c r="U389" s="2"/>
      <c r="V389" s="2" t="s">
        <v>38</v>
      </c>
      <c r="W389" s="2" t="s">
        <v>39</v>
      </c>
      <c r="X389" s="5" t="s">
        <v>93</v>
      </c>
    </row>
    <row r="390" spans="1:24" x14ac:dyDescent="0.25">
      <c r="A390" s="4">
        <v>9630</v>
      </c>
      <c r="B390" s="2" t="s">
        <v>101</v>
      </c>
      <c r="C390" s="3">
        <v>44932</v>
      </c>
      <c r="D390" s="2" t="s">
        <v>214</v>
      </c>
      <c r="E390" s="2">
        <v>7.99</v>
      </c>
      <c r="F390" s="2">
        <v>264</v>
      </c>
      <c r="G390" s="2" t="s">
        <v>36</v>
      </c>
      <c r="H390" s="2">
        <v>5</v>
      </c>
      <c r="I390" s="2">
        <v>6</v>
      </c>
      <c r="J390" s="2" t="b">
        <v>0</v>
      </c>
      <c r="K390" s="2">
        <v>367</v>
      </c>
      <c r="L390" s="2">
        <v>163</v>
      </c>
      <c r="M390" s="2" t="s">
        <v>74</v>
      </c>
      <c r="N390" s="2" t="s">
        <v>75</v>
      </c>
      <c r="O390" s="2" t="s">
        <v>78</v>
      </c>
      <c r="P390" s="2">
        <v>88</v>
      </c>
      <c r="Q390" s="2">
        <v>3.5</v>
      </c>
      <c r="R390" s="2" t="b">
        <v>1</v>
      </c>
      <c r="S390" s="2" t="s">
        <v>30</v>
      </c>
      <c r="T390" s="2">
        <v>2156</v>
      </c>
      <c r="U390" s="2"/>
      <c r="V390" s="2" t="s">
        <v>65</v>
      </c>
      <c r="W390" s="2" t="s">
        <v>69</v>
      </c>
      <c r="X390" s="5" t="s">
        <v>33</v>
      </c>
    </row>
    <row r="391" spans="1:24" x14ac:dyDescent="0.25">
      <c r="A391" s="4">
        <v>1691</v>
      </c>
      <c r="B391" s="2" t="s">
        <v>147</v>
      </c>
      <c r="C391" s="3">
        <v>45025</v>
      </c>
      <c r="D391" s="3">
        <v>45485</v>
      </c>
      <c r="E391" s="2">
        <v>11.99</v>
      </c>
      <c r="F391" s="2">
        <v>309</v>
      </c>
      <c r="G391" s="2" t="s">
        <v>48</v>
      </c>
      <c r="H391" s="2">
        <v>4</v>
      </c>
      <c r="I391" s="2">
        <v>4</v>
      </c>
      <c r="J391" s="2" t="b">
        <v>0</v>
      </c>
      <c r="K391" s="2">
        <v>891</v>
      </c>
      <c r="L391" s="2">
        <v>93</v>
      </c>
      <c r="M391" s="2" t="s">
        <v>43</v>
      </c>
      <c r="N391" s="2" t="s">
        <v>75</v>
      </c>
      <c r="O391" s="2" t="s">
        <v>57</v>
      </c>
      <c r="P391" s="2">
        <v>65</v>
      </c>
      <c r="Q391" s="2">
        <v>4</v>
      </c>
      <c r="R391" s="2" t="b">
        <v>1</v>
      </c>
      <c r="S391" s="2" t="s">
        <v>30</v>
      </c>
      <c r="T391" s="2">
        <v>1442</v>
      </c>
      <c r="U391" s="2"/>
      <c r="V391" s="2" t="s">
        <v>58</v>
      </c>
      <c r="W391" s="2" t="s">
        <v>79</v>
      </c>
      <c r="X391" s="5" t="s">
        <v>60</v>
      </c>
    </row>
    <row r="392" spans="1:24" x14ac:dyDescent="0.25">
      <c r="A392" s="4">
        <v>5590</v>
      </c>
      <c r="B392" s="2" t="s">
        <v>88</v>
      </c>
      <c r="C392" s="2" t="s">
        <v>465</v>
      </c>
      <c r="D392" s="2" t="s">
        <v>35</v>
      </c>
      <c r="E392" s="2">
        <v>7.99</v>
      </c>
      <c r="F392" s="2">
        <v>30</v>
      </c>
      <c r="G392" s="2" t="s">
        <v>51</v>
      </c>
      <c r="H392" s="2">
        <v>2</v>
      </c>
      <c r="I392" s="2">
        <v>6</v>
      </c>
      <c r="J392" s="2" t="b">
        <v>0</v>
      </c>
      <c r="K392" s="2">
        <v>468</v>
      </c>
      <c r="L392" s="2">
        <v>196</v>
      </c>
      <c r="M392" s="2" t="s">
        <v>49</v>
      </c>
      <c r="N392" s="2" t="s">
        <v>28</v>
      </c>
      <c r="O392" s="2" t="s">
        <v>29</v>
      </c>
      <c r="P392" s="2">
        <v>52</v>
      </c>
      <c r="Q392" s="2">
        <v>4.5</v>
      </c>
      <c r="R392" s="2" t="b">
        <v>0</v>
      </c>
      <c r="S392" s="2" t="s">
        <v>30</v>
      </c>
      <c r="T392" s="2">
        <v>4586</v>
      </c>
      <c r="U392" s="2"/>
      <c r="V392" s="2" t="s">
        <v>31</v>
      </c>
      <c r="W392" s="2" t="s">
        <v>59</v>
      </c>
      <c r="X392" s="5" t="s">
        <v>93</v>
      </c>
    </row>
    <row r="393" spans="1:24" x14ac:dyDescent="0.25">
      <c r="A393" s="4">
        <v>8645</v>
      </c>
      <c r="B393" s="2" t="s">
        <v>257</v>
      </c>
      <c r="C393" s="2" t="s">
        <v>466</v>
      </c>
      <c r="D393" s="2" t="s">
        <v>168</v>
      </c>
      <c r="E393" s="2">
        <v>11.99</v>
      </c>
      <c r="F393" s="2">
        <v>289</v>
      </c>
      <c r="G393" s="2" t="s">
        <v>48</v>
      </c>
      <c r="H393" s="2">
        <v>4</v>
      </c>
      <c r="I393" s="2">
        <v>3</v>
      </c>
      <c r="J393" s="2" t="b">
        <v>1</v>
      </c>
      <c r="K393" s="2">
        <v>999</v>
      </c>
      <c r="L393" s="2">
        <v>22</v>
      </c>
      <c r="M393" s="2" t="s">
        <v>27</v>
      </c>
      <c r="N393" s="2" t="s">
        <v>28</v>
      </c>
      <c r="O393" s="2" t="s">
        <v>45</v>
      </c>
      <c r="P393" s="2">
        <v>50</v>
      </c>
      <c r="Q393" s="2">
        <v>4.3</v>
      </c>
      <c r="R393" s="2" t="b">
        <v>1</v>
      </c>
      <c r="S393" s="2" t="s">
        <v>30</v>
      </c>
      <c r="T393" s="2">
        <v>4170</v>
      </c>
      <c r="U393" s="2"/>
      <c r="V393" s="2" t="s">
        <v>58</v>
      </c>
      <c r="W393" s="2" t="s">
        <v>79</v>
      </c>
      <c r="X393" s="5" t="s">
        <v>33</v>
      </c>
    </row>
    <row r="394" spans="1:24" x14ac:dyDescent="0.25">
      <c r="A394" s="4">
        <v>7663</v>
      </c>
      <c r="B394" s="2" t="s">
        <v>179</v>
      </c>
      <c r="C394" s="3">
        <v>45417</v>
      </c>
      <c r="D394" s="2" t="s">
        <v>105</v>
      </c>
      <c r="E394" s="2">
        <v>7.99</v>
      </c>
      <c r="F394" s="2">
        <v>432</v>
      </c>
      <c r="G394" s="2" t="s">
        <v>51</v>
      </c>
      <c r="H394" s="2">
        <v>5</v>
      </c>
      <c r="I394" s="2">
        <v>4</v>
      </c>
      <c r="J394" s="2" t="b">
        <v>1</v>
      </c>
      <c r="K394" s="2">
        <v>263</v>
      </c>
      <c r="L394" s="2">
        <v>55</v>
      </c>
      <c r="M394" s="2" t="s">
        <v>92</v>
      </c>
      <c r="N394" s="2" t="s">
        <v>56</v>
      </c>
      <c r="O394" s="2" t="s">
        <v>64</v>
      </c>
      <c r="P394" s="2">
        <v>22</v>
      </c>
      <c r="Q394" s="2">
        <v>3.5</v>
      </c>
      <c r="R394" s="2" t="b">
        <v>1</v>
      </c>
      <c r="S394" s="2" t="s">
        <v>30</v>
      </c>
      <c r="T394" s="2">
        <v>1294</v>
      </c>
      <c r="U394" s="2"/>
      <c r="V394" s="2" t="s">
        <v>38</v>
      </c>
      <c r="W394" s="2" t="s">
        <v>69</v>
      </c>
      <c r="X394" s="5" t="s">
        <v>60</v>
      </c>
    </row>
    <row r="395" spans="1:24" x14ac:dyDescent="0.25">
      <c r="A395" s="4">
        <v>2647</v>
      </c>
      <c r="B395" s="2" t="s">
        <v>224</v>
      </c>
      <c r="C395" s="2" t="s">
        <v>467</v>
      </c>
      <c r="D395" s="2" t="s">
        <v>72</v>
      </c>
      <c r="E395" s="2">
        <v>7.99</v>
      </c>
      <c r="F395" s="2">
        <v>393</v>
      </c>
      <c r="G395" s="2" t="s">
        <v>63</v>
      </c>
      <c r="H395" s="2">
        <v>4</v>
      </c>
      <c r="I395" s="2">
        <v>2</v>
      </c>
      <c r="J395" s="2" t="b">
        <v>1</v>
      </c>
      <c r="K395" s="2">
        <v>487</v>
      </c>
      <c r="L395" s="2">
        <v>105</v>
      </c>
      <c r="M395" s="2" t="s">
        <v>43</v>
      </c>
      <c r="N395" s="2" t="s">
        <v>28</v>
      </c>
      <c r="O395" s="2" t="s">
        <v>78</v>
      </c>
      <c r="P395" s="2">
        <v>99</v>
      </c>
      <c r="Q395" s="2">
        <v>3.4</v>
      </c>
      <c r="R395" s="2" t="b">
        <v>0</v>
      </c>
      <c r="S395" s="2" t="s">
        <v>30</v>
      </c>
      <c r="T395" s="2">
        <v>2460</v>
      </c>
      <c r="U395" s="2"/>
      <c r="V395" s="2" t="s">
        <v>76</v>
      </c>
      <c r="W395" s="2" t="s">
        <v>32</v>
      </c>
      <c r="X395" s="5" t="s">
        <v>60</v>
      </c>
    </row>
    <row r="396" spans="1:24" x14ac:dyDescent="0.25">
      <c r="A396" s="4">
        <v>6539</v>
      </c>
      <c r="B396" s="2" t="s">
        <v>201</v>
      </c>
      <c r="C396" s="2" t="s">
        <v>468</v>
      </c>
      <c r="D396" s="3">
        <v>45303</v>
      </c>
      <c r="E396" s="2">
        <v>11.99</v>
      </c>
      <c r="F396" s="2">
        <v>203</v>
      </c>
      <c r="G396" s="2" t="s">
        <v>63</v>
      </c>
      <c r="H396" s="2">
        <v>1</v>
      </c>
      <c r="I396" s="2">
        <v>3</v>
      </c>
      <c r="J396" s="2" t="b">
        <v>0</v>
      </c>
      <c r="K396" s="2">
        <v>961</v>
      </c>
      <c r="L396" s="2">
        <v>41</v>
      </c>
      <c r="M396" s="2" t="s">
        <v>68</v>
      </c>
      <c r="N396" s="2" t="s">
        <v>44</v>
      </c>
      <c r="O396" s="2" t="s">
        <v>37</v>
      </c>
      <c r="P396" s="2">
        <v>76</v>
      </c>
      <c r="Q396" s="2">
        <v>4.2</v>
      </c>
      <c r="R396" s="2" t="b">
        <v>1</v>
      </c>
      <c r="S396" s="2" t="s">
        <v>30</v>
      </c>
      <c r="T396" s="2">
        <v>3276</v>
      </c>
      <c r="U396" s="2"/>
      <c r="V396" s="2" t="s">
        <v>58</v>
      </c>
      <c r="W396" s="2" t="s">
        <v>79</v>
      </c>
      <c r="X396" s="5" t="s">
        <v>33</v>
      </c>
    </row>
    <row r="397" spans="1:24" x14ac:dyDescent="0.25">
      <c r="A397" s="4">
        <v>3472</v>
      </c>
      <c r="B397" s="2" t="s">
        <v>153</v>
      </c>
      <c r="C397" s="2" t="s">
        <v>469</v>
      </c>
      <c r="D397" s="2" t="s">
        <v>109</v>
      </c>
      <c r="E397" s="2">
        <v>7.99</v>
      </c>
      <c r="F397" s="2">
        <v>43</v>
      </c>
      <c r="G397" s="2" t="s">
        <v>73</v>
      </c>
      <c r="H397" s="2">
        <v>4</v>
      </c>
      <c r="I397" s="2">
        <v>1</v>
      </c>
      <c r="J397" s="2" t="b">
        <v>0</v>
      </c>
      <c r="K397" s="2">
        <v>973</v>
      </c>
      <c r="L397" s="2">
        <v>7</v>
      </c>
      <c r="M397" s="2" t="s">
        <v>49</v>
      </c>
      <c r="N397" s="2" t="s">
        <v>56</v>
      </c>
      <c r="O397" s="2" t="s">
        <v>29</v>
      </c>
      <c r="P397" s="2">
        <v>76</v>
      </c>
      <c r="Q397" s="2">
        <v>4.0999999999999996</v>
      </c>
      <c r="R397" s="2" t="b">
        <v>1</v>
      </c>
      <c r="S397" s="2" t="s">
        <v>30</v>
      </c>
      <c r="T397" s="2">
        <v>941</v>
      </c>
      <c r="U397" s="2"/>
      <c r="V397" s="2" t="s">
        <v>31</v>
      </c>
      <c r="W397" s="2" t="s">
        <v>79</v>
      </c>
      <c r="X397" s="5" t="s">
        <v>60</v>
      </c>
    </row>
    <row r="398" spans="1:24" x14ac:dyDescent="0.25">
      <c r="A398" s="4">
        <v>4314</v>
      </c>
      <c r="B398" s="2" t="s">
        <v>373</v>
      </c>
      <c r="C398" s="3">
        <v>45206</v>
      </c>
      <c r="D398" s="2" t="s">
        <v>35</v>
      </c>
      <c r="E398" s="2">
        <v>7.99</v>
      </c>
      <c r="F398" s="2">
        <v>311</v>
      </c>
      <c r="G398" s="2" t="s">
        <v>100</v>
      </c>
      <c r="H398" s="2">
        <v>3</v>
      </c>
      <c r="I398" s="2">
        <v>5</v>
      </c>
      <c r="J398" s="2" t="b">
        <v>1</v>
      </c>
      <c r="K398" s="2">
        <v>724</v>
      </c>
      <c r="L398" s="2">
        <v>191</v>
      </c>
      <c r="M398" s="2" t="s">
        <v>27</v>
      </c>
      <c r="N398" s="2" t="s">
        <v>28</v>
      </c>
      <c r="O398" s="2" t="s">
        <v>29</v>
      </c>
      <c r="P398" s="2">
        <v>55</v>
      </c>
      <c r="Q398" s="2">
        <v>4.7</v>
      </c>
      <c r="R398" s="2" t="b">
        <v>1</v>
      </c>
      <c r="S398" s="2" t="s">
        <v>30</v>
      </c>
      <c r="T398" s="2">
        <v>4062</v>
      </c>
      <c r="U398" s="2"/>
      <c r="V398" s="2" t="s">
        <v>58</v>
      </c>
      <c r="W398" s="2" t="s">
        <v>32</v>
      </c>
      <c r="X398" s="5" t="s">
        <v>60</v>
      </c>
    </row>
    <row r="399" spans="1:24" x14ac:dyDescent="0.25">
      <c r="A399" s="4">
        <v>6739</v>
      </c>
      <c r="B399" s="2" t="s">
        <v>357</v>
      </c>
      <c r="C399" s="2" t="s">
        <v>470</v>
      </c>
      <c r="D399" s="3">
        <v>45303</v>
      </c>
      <c r="E399" s="2">
        <v>11.99</v>
      </c>
      <c r="F399" s="2">
        <v>23</v>
      </c>
      <c r="G399" s="2" t="s">
        <v>51</v>
      </c>
      <c r="H399" s="2">
        <v>5</v>
      </c>
      <c r="I399" s="2">
        <v>3</v>
      </c>
      <c r="J399" s="2" t="b">
        <v>0</v>
      </c>
      <c r="K399" s="2">
        <v>725</v>
      </c>
      <c r="L399" s="2">
        <v>168</v>
      </c>
      <c r="M399" s="2" t="s">
        <v>27</v>
      </c>
      <c r="N399" s="2" t="s">
        <v>44</v>
      </c>
      <c r="O399" s="2" t="s">
        <v>29</v>
      </c>
      <c r="P399" s="2">
        <v>25</v>
      </c>
      <c r="Q399" s="2">
        <v>3.6</v>
      </c>
      <c r="R399" s="2" t="b">
        <v>1</v>
      </c>
      <c r="S399" s="2" t="s">
        <v>30</v>
      </c>
      <c r="T399" s="2">
        <v>4322</v>
      </c>
      <c r="U399" s="2"/>
      <c r="V399" s="2" t="s">
        <v>65</v>
      </c>
      <c r="W399" s="2" t="s">
        <v>59</v>
      </c>
      <c r="X399" s="5" t="s">
        <v>33</v>
      </c>
    </row>
    <row r="400" spans="1:24" x14ac:dyDescent="0.25">
      <c r="A400" s="4">
        <v>6368</v>
      </c>
      <c r="B400" s="2" t="s">
        <v>41</v>
      </c>
      <c r="C400" s="2" t="s">
        <v>471</v>
      </c>
      <c r="D400" s="2" t="s">
        <v>42</v>
      </c>
      <c r="E400" s="2">
        <v>11.99</v>
      </c>
      <c r="F400" s="2">
        <v>370</v>
      </c>
      <c r="G400" s="2" t="s">
        <v>73</v>
      </c>
      <c r="H400" s="2">
        <v>3</v>
      </c>
      <c r="I400" s="2">
        <v>4</v>
      </c>
      <c r="J400" s="2" t="b">
        <v>1</v>
      </c>
      <c r="K400" s="2">
        <v>973</v>
      </c>
      <c r="L400" s="2">
        <v>152</v>
      </c>
      <c r="M400" s="2" t="s">
        <v>43</v>
      </c>
      <c r="N400" s="2" t="s">
        <v>56</v>
      </c>
      <c r="O400" s="2" t="s">
        <v>29</v>
      </c>
      <c r="P400" s="2">
        <v>98</v>
      </c>
      <c r="Q400" s="2">
        <v>3.1</v>
      </c>
      <c r="R400" s="2" t="b">
        <v>1</v>
      </c>
      <c r="S400" s="2" t="s">
        <v>30</v>
      </c>
      <c r="T400" s="2">
        <v>1456</v>
      </c>
      <c r="U400" s="2"/>
      <c r="V400" s="2" t="s">
        <v>76</v>
      </c>
      <c r="W400" s="2" t="s">
        <v>69</v>
      </c>
      <c r="X400" s="5" t="s">
        <v>93</v>
      </c>
    </row>
    <row r="401" spans="1:24" x14ac:dyDescent="0.25">
      <c r="A401" s="4">
        <v>7309</v>
      </c>
      <c r="B401" s="2" t="s">
        <v>176</v>
      </c>
      <c r="C401" s="2" t="s">
        <v>472</v>
      </c>
      <c r="D401" s="2" t="s">
        <v>54</v>
      </c>
      <c r="E401" s="2">
        <v>15.99</v>
      </c>
      <c r="F401" s="2">
        <v>343</v>
      </c>
      <c r="G401" s="2" t="s">
        <v>51</v>
      </c>
      <c r="H401" s="2">
        <v>2</v>
      </c>
      <c r="I401" s="2">
        <v>2</v>
      </c>
      <c r="J401" s="2" t="b">
        <v>0</v>
      </c>
      <c r="K401" s="2">
        <v>830</v>
      </c>
      <c r="L401" s="2">
        <v>172</v>
      </c>
      <c r="M401" s="2" t="s">
        <v>43</v>
      </c>
      <c r="N401" s="2" t="s">
        <v>56</v>
      </c>
      <c r="O401" s="2" t="s">
        <v>37</v>
      </c>
      <c r="P401" s="2">
        <v>99</v>
      </c>
      <c r="Q401" s="2">
        <v>4.9000000000000004</v>
      </c>
      <c r="R401" s="2" t="b">
        <v>0</v>
      </c>
      <c r="S401" s="2" t="s">
        <v>30</v>
      </c>
      <c r="T401" s="2">
        <v>1281</v>
      </c>
      <c r="U401" s="2"/>
      <c r="V401" s="2" t="s">
        <v>58</v>
      </c>
      <c r="W401" s="2" t="s">
        <v>69</v>
      </c>
      <c r="X401" s="5" t="s">
        <v>60</v>
      </c>
    </row>
    <row r="402" spans="1:24" x14ac:dyDescent="0.25">
      <c r="A402" s="4">
        <v>3976</v>
      </c>
      <c r="B402" s="2" t="s">
        <v>297</v>
      </c>
      <c r="C402" s="3">
        <v>45118</v>
      </c>
      <c r="D402" s="3">
        <v>45363</v>
      </c>
      <c r="E402" s="2">
        <v>7.99</v>
      </c>
      <c r="F402" s="2">
        <v>391</v>
      </c>
      <c r="G402" s="2" t="s">
        <v>48</v>
      </c>
      <c r="H402" s="2">
        <v>4</v>
      </c>
      <c r="I402" s="2">
        <v>6</v>
      </c>
      <c r="J402" s="2" t="b">
        <v>0</v>
      </c>
      <c r="K402" s="2">
        <v>726</v>
      </c>
      <c r="L402" s="2">
        <v>176</v>
      </c>
      <c r="M402" s="2" t="s">
        <v>43</v>
      </c>
      <c r="N402" s="2" t="s">
        <v>44</v>
      </c>
      <c r="O402" s="2" t="s">
        <v>78</v>
      </c>
      <c r="P402" s="2">
        <v>65</v>
      </c>
      <c r="Q402" s="2">
        <v>3.8</v>
      </c>
      <c r="R402" s="2" t="b">
        <v>0</v>
      </c>
      <c r="S402" s="2" t="s">
        <v>30</v>
      </c>
      <c r="T402" s="2">
        <v>1926</v>
      </c>
      <c r="U402" s="2"/>
      <c r="V402" s="2" t="s">
        <v>65</v>
      </c>
      <c r="W402" s="2" t="s">
        <v>69</v>
      </c>
      <c r="X402" s="5" t="s">
        <v>93</v>
      </c>
    </row>
    <row r="403" spans="1:24" x14ac:dyDescent="0.25">
      <c r="A403" s="4">
        <v>7230</v>
      </c>
      <c r="B403" s="2" t="s">
        <v>473</v>
      </c>
      <c r="C403" s="2" t="s">
        <v>474</v>
      </c>
      <c r="D403" s="2" t="s">
        <v>25</v>
      </c>
      <c r="E403" s="2">
        <v>11.99</v>
      </c>
      <c r="F403" s="2">
        <v>405</v>
      </c>
      <c r="G403" s="2" t="s">
        <v>36</v>
      </c>
      <c r="H403" s="2">
        <v>3</v>
      </c>
      <c r="I403" s="2">
        <v>3</v>
      </c>
      <c r="J403" s="2" t="b">
        <v>0</v>
      </c>
      <c r="K403" s="2">
        <v>90</v>
      </c>
      <c r="L403" s="2">
        <v>151</v>
      </c>
      <c r="M403" s="2" t="s">
        <v>43</v>
      </c>
      <c r="N403" s="2" t="s">
        <v>44</v>
      </c>
      <c r="O403" s="2" t="s">
        <v>37</v>
      </c>
      <c r="P403" s="2">
        <v>64</v>
      </c>
      <c r="Q403" s="2">
        <v>4.0999999999999996</v>
      </c>
      <c r="R403" s="2" t="b">
        <v>0</v>
      </c>
      <c r="S403" s="2" t="s">
        <v>30</v>
      </c>
      <c r="T403" s="2">
        <v>1368</v>
      </c>
      <c r="U403" s="2"/>
      <c r="V403" s="2" t="s">
        <v>58</v>
      </c>
      <c r="W403" s="2" t="s">
        <v>32</v>
      </c>
      <c r="X403" s="5" t="s">
        <v>33</v>
      </c>
    </row>
    <row r="404" spans="1:24" x14ac:dyDescent="0.25">
      <c r="A404" s="4">
        <v>8888</v>
      </c>
      <c r="B404" s="2" t="s">
        <v>344</v>
      </c>
      <c r="C404" s="2" t="s">
        <v>475</v>
      </c>
      <c r="D404" s="2" t="s">
        <v>25</v>
      </c>
      <c r="E404" s="2">
        <v>15.99</v>
      </c>
      <c r="F404" s="2">
        <v>14</v>
      </c>
      <c r="G404" s="2" t="s">
        <v>63</v>
      </c>
      <c r="H404" s="2">
        <v>5</v>
      </c>
      <c r="I404" s="2">
        <v>1</v>
      </c>
      <c r="J404" s="2" t="b">
        <v>0</v>
      </c>
      <c r="K404" s="2">
        <v>617</v>
      </c>
      <c r="L404" s="2">
        <v>128</v>
      </c>
      <c r="M404" s="2" t="s">
        <v>55</v>
      </c>
      <c r="N404" s="2" t="s">
        <v>44</v>
      </c>
      <c r="O404" s="2" t="s">
        <v>78</v>
      </c>
      <c r="P404" s="2">
        <v>31</v>
      </c>
      <c r="Q404" s="2">
        <v>3.5</v>
      </c>
      <c r="R404" s="2" t="b">
        <v>0</v>
      </c>
      <c r="S404" s="2" t="s">
        <v>30</v>
      </c>
      <c r="T404" s="2">
        <v>571</v>
      </c>
      <c r="U404" s="2"/>
      <c r="V404" s="2" t="s">
        <v>31</v>
      </c>
      <c r="W404" s="2" t="s">
        <v>32</v>
      </c>
      <c r="X404" s="5" t="s">
        <v>40</v>
      </c>
    </row>
    <row r="405" spans="1:24" x14ac:dyDescent="0.25">
      <c r="A405" s="4">
        <v>1194</v>
      </c>
      <c r="B405" s="2" t="s">
        <v>357</v>
      </c>
      <c r="C405" s="2" t="s">
        <v>203</v>
      </c>
      <c r="D405" s="3">
        <v>45334</v>
      </c>
      <c r="E405" s="2">
        <v>7.99</v>
      </c>
      <c r="F405" s="2">
        <v>11</v>
      </c>
      <c r="G405" s="2" t="s">
        <v>63</v>
      </c>
      <c r="H405" s="2">
        <v>4</v>
      </c>
      <c r="I405" s="2">
        <v>6</v>
      </c>
      <c r="J405" s="2" t="b">
        <v>0</v>
      </c>
      <c r="K405" s="2">
        <v>246</v>
      </c>
      <c r="L405" s="2">
        <v>96</v>
      </c>
      <c r="M405" s="2" t="s">
        <v>92</v>
      </c>
      <c r="N405" s="2" t="s">
        <v>28</v>
      </c>
      <c r="O405" s="2" t="s">
        <v>57</v>
      </c>
      <c r="P405" s="2">
        <v>56</v>
      </c>
      <c r="Q405" s="2">
        <v>4.5999999999999996</v>
      </c>
      <c r="R405" s="2" t="b">
        <v>1</v>
      </c>
      <c r="S405" s="2" t="s">
        <v>30</v>
      </c>
      <c r="T405" s="2">
        <v>3807</v>
      </c>
      <c r="U405" s="2"/>
      <c r="V405" s="2" t="s">
        <v>65</v>
      </c>
      <c r="W405" s="2" t="s">
        <v>79</v>
      </c>
      <c r="X405" s="5" t="s">
        <v>60</v>
      </c>
    </row>
    <row r="406" spans="1:24" x14ac:dyDescent="0.25">
      <c r="A406" s="4">
        <v>6983</v>
      </c>
      <c r="B406" s="2" t="s">
        <v>88</v>
      </c>
      <c r="C406" s="2" t="s">
        <v>476</v>
      </c>
      <c r="D406" s="3">
        <v>45485</v>
      </c>
      <c r="E406" s="2">
        <v>11.99</v>
      </c>
      <c r="F406" s="2">
        <v>335</v>
      </c>
      <c r="G406" s="2" t="s">
        <v>48</v>
      </c>
      <c r="H406" s="2">
        <v>1</v>
      </c>
      <c r="I406" s="2">
        <v>2</v>
      </c>
      <c r="J406" s="2" t="b">
        <v>1</v>
      </c>
      <c r="K406" s="2">
        <v>484</v>
      </c>
      <c r="L406" s="2">
        <v>54</v>
      </c>
      <c r="M406" s="2" t="s">
        <v>49</v>
      </c>
      <c r="N406" s="2" t="s">
        <v>28</v>
      </c>
      <c r="O406" s="2" t="s">
        <v>78</v>
      </c>
      <c r="P406" s="2">
        <v>51</v>
      </c>
      <c r="Q406" s="2">
        <v>4</v>
      </c>
      <c r="R406" s="2" t="b">
        <v>1</v>
      </c>
      <c r="S406" s="2" t="s">
        <v>30</v>
      </c>
      <c r="T406" s="2">
        <v>3424</v>
      </c>
      <c r="U406" s="2"/>
      <c r="V406" s="2" t="s">
        <v>31</v>
      </c>
      <c r="W406" s="2" t="s">
        <v>69</v>
      </c>
      <c r="X406" s="5" t="s">
        <v>40</v>
      </c>
    </row>
    <row r="407" spans="1:24" x14ac:dyDescent="0.25">
      <c r="A407" s="4">
        <v>1413</v>
      </c>
      <c r="B407" s="2" t="s">
        <v>98</v>
      </c>
      <c r="C407" s="2" t="s">
        <v>477</v>
      </c>
      <c r="D407" s="2" t="s">
        <v>90</v>
      </c>
      <c r="E407" s="2">
        <v>11.99</v>
      </c>
      <c r="F407" s="2">
        <v>408</v>
      </c>
      <c r="G407" s="2" t="s">
        <v>48</v>
      </c>
      <c r="H407" s="2">
        <v>3</v>
      </c>
      <c r="I407" s="2">
        <v>5</v>
      </c>
      <c r="J407" s="2" t="b">
        <v>1</v>
      </c>
      <c r="K407" s="2">
        <v>418</v>
      </c>
      <c r="L407" s="2">
        <v>198</v>
      </c>
      <c r="M407" s="2" t="s">
        <v>27</v>
      </c>
      <c r="N407" s="2" t="s">
        <v>28</v>
      </c>
      <c r="O407" s="2" t="s">
        <v>57</v>
      </c>
      <c r="P407" s="2">
        <v>0</v>
      </c>
      <c r="Q407" s="2">
        <v>3</v>
      </c>
      <c r="R407" s="2" t="b">
        <v>0</v>
      </c>
      <c r="S407" s="2" t="s">
        <v>30</v>
      </c>
      <c r="T407" s="2">
        <v>1428</v>
      </c>
      <c r="U407" s="2"/>
      <c r="V407" s="2" t="s">
        <v>31</v>
      </c>
      <c r="W407" s="2" t="s">
        <v>59</v>
      </c>
      <c r="X407" s="5" t="s">
        <v>93</v>
      </c>
    </row>
    <row r="408" spans="1:24" x14ac:dyDescent="0.25">
      <c r="A408" s="4">
        <v>9509</v>
      </c>
      <c r="B408" s="2" t="s">
        <v>232</v>
      </c>
      <c r="C408" s="2" t="s">
        <v>407</v>
      </c>
      <c r="D408" s="2" t="s">
        <v>214</v>
      </c>
      <c r="E408" s="2">
        <v>11.99</v>
      </c>
      <c r="F408" s="2">
        <v>302</v>
      </c>
      <c r="G408" s="2" t="s">
        <v>26</v>
      </c>
      <c r="H408" s="2">
        <v>2</v>
      </c>
      <c r="I408" s="2">
        <v>2</v>
      </c>
      <c r="J408" s="2" t="b">
        <v>0</v>
      </c>
      <c r="K408" s="2">
        <v>431</v>
      </c>
      <c r="L408" s="2">
        <v>116</v>
      </c>
      <c r="M408" s="2" t="s">
        <v>55</v>
      </c>
      <c r="N408" s="2" t="s">
        <v>44</v>
      </c>
      <c r="O408" s="2" t="s">
        <v>78</v>
      </c>
      <c r="P408" s="2">
        <v>15</v>
      </c>
      <c r="Q408" s="2">
        <v>3.9</v>
      </c>
      <c r="R408" s="2" t="b">
        <v>1</v>
      </c>
      <c r="S408" s="2" t="s">
        <v>30</v>
      </c>
      <c r="T408" s="2">
        <v>2387</v>
      </c>
      <c r="U408" s="2"/>
      <c r="V408" s="2" t="s">
        <v>58</v>
      </c>
      <c r="W408" s="2" t="s">
        <v>69</v>
      </c>
      <c r="X408" s="5" t="s">
        <v>60</v>
      </c>
    </row>
    <row r="409" spans="1:24" x14ac:dyDescent="0.25">
      <c r="A409" s="4">
        <v>6330</v>
      </c>
      <c r="B409" s="2" t="s">
        <v>478</v>
      </c>
      <c r="C409" s="2" t="s">
        <v>479</v>
      </c>
      <c r="D409" s="3">
        <v>45394</v>
      </c>
      <c r="E409" s="2">
        <v>7.99</v>
      </c>
      <c r="F409" s="2">
        <v>329</v>
      </c>
      <c r="G409" s="2" t="s">
        <v>48</v>
      </c>
      <c r="H409" s="2">
        <v>4</v>
      </c>
      <c r="I409" s="2">
        <v>1</v>
      </c>
      <c r="J409" s="2" t="b">
        <v>1</v>
      </c>
      <c r="K409" s="2">
        <v>973</v>
      </c>
      <c r="L409" s="2">
        <v>163</v>
      </c>
      <c r="M409" s="2" t="s">
        <v>27</v>
      </c>
      <c r="N409" s="2" t="s">
        <v>75</v>
      </c>
      <c r="O409" s="2" t="s">
        <v>64</v>
      </c>
      <c r="P409" s="2">
        <v>78</v>
      </c>
      <c r="Q409" s="2">
        <v>4.2</v>
      </c>
      <c r="R409" s="2" t="b">
        <v>1</v>
      </c>
      <c r="S409" s="2" t="s">
        <v>30</v>
      </c>
      <c r="T409" s="2">
        <v>218</v>
      </c>
      <c r="U409" s="2"/>
      <c r="V409" s="2" t="s">
        <v>76</v>
      </c>
      <c r="W409" s="2" t="s">
        <v>59</v>
      </c>
      <c r="X409" s="5" t="s">
        <v>40</v>
      </c>
    </row>
    <row r="410" spans="1:24" x14ac:dyDescent="0.25">
      <c r="A410" s="4">
        <v>2504</v>
      </c>
      <c r="B410" s="2" t="s">
        <v>480</v>
      </c>
      <c r="C410" s="2" t="s">
        <v>481</v>
      </c>
      <c r="D410" s="2" t="s">
        <v>35</v>
      </c>
      <c r="E410" s="2">
        <v>11.99</v>
      </c>
      <c r="F410" s="2">
        <v>328</v>
      </c>
      <c r="G410" s="2" t="s">
        <v>73</v>
      </c>
      <c r="H410" s="2">
        <v>4</v>
      </c>
      <c r="I410" s="2">
        <v>6</v>
      </c>
      <c r="J410" s="2" t="b">
        <v>1</v>
      </c>
      <c r="K410" s="2">
        <v>858</v>
      </c>
      <c r="L410" s="2">
        <v>159</v>
      </c>
      <c r="M410" s="2" t="s">
        <v>49</v>
      </c>
      <c r="N410" s="2" t="s">
        <v>28</v>
      </c>
      <c r="O410" s="2" t="s">
        <v>37</v>
      </c>
      <c r="P410" s="2">
        <v>75</v>
      </c>
      <c r="Q410" s="2">
        <v>4.5999999999999996</v>
      </c>
      <c r="R410" s="2" t="b">
        <v>1</v>
      </c>
      <c r="S410" s="2" t="s">
        <v>30</v>
      </c>
      <c r="T410" s="2">
        <v>68</v>
      </c>
      <c r="U410" s="2"/>
      <c r="V410" s="2" t="s">
        <v>31</v>
      </c>
      <c r="W410" s="2" t="s">
        <v>69</v>
      </c>
      <c r="X410" s="5" t="s">
        <v>93</v>
      </c>
    </row>
    <row r="411" spans="1:24" x14ac:dyDescent="0.25">
      <c r="A411" s="4">
        <v>6593</v>
      </c>
      <c r="B411" s="2" t="s">
        <v>357</v>
      </c>
      <c r="C411" s="2" t="s">
        <v>327</v>
      </c>
      <c r="D411" s="3">
        <v>45485</v>
      </c>
      <c r="E411" s="2">
        <v>11.99</v>
      </c>
      <c r="F411" s="2">
        <v>353</v>
      </c>
      <c r="G411" s="2" t="s">
        <v>36</v>
      </c>
      <c r="H411" s="2">
        <v>3</v>
      </c>
      <c r="I411" s="2">
        <v>6</v>
      </c>
      <c r="J411" s="2" t="b">
        <v>0</v>
      </c>
      <c r="K411" s="2">
        <v>637</v>
      </c>
      <c r="L411" s="2">
        <v>160</v>
      </c>
      <c r="M411" s="2" t="s">
        <v>49</v>
      </c>
      <c r="N411" s="2" t="s">
        <v>44</v>
      </c>
      <c r="O411" s="2" t="s">
        <v>64</v>
      </c>
      <c r="P411" s="2">
        <v>67</v>
      </c>
      <c r="Q411" s="2">
        <v>5</v>
      </c>
      <c r="R411" s="2" t="b">
        <v>1</v>
      </c>
      <c r="S411" s="2" t="s">
        <v>30</v>
      </c>
      <c r="T411" s="2">
        <v>2749</v>
      </c>
      <c r="U411" s="2"/>
      <c r="V411" s="2" t="s">
        <v>38</v>
      </c>
      <c r="W411" s="2" t="s">
        <v>69</v>
      </c>
      <c r="X411" s="5" t="s">
        <v>33</v>
      </c>
    </row>
    <row r="412" spans="1:24" x14ac:dyDescent="0.25">
      <c r="A412" s="4">
        <v>9537</v>
      </c>
      <c r="B412" s="2" t="s">
        <v>357</v>
      </c>
      <c r="C412" s="2" t="s">
        <v>305</v>
      </c>
      <c r="D412" s="2" t="s">
        <v>84</v>
      </c>
      <c r="E412" s="2">
        <v>11.99</v>
      </c>
      <c r="F412" s="2">
        <v>386</v>
      </c>
      <c r="G412" s="2" t="s">
        <v>73</v>
      </c>
      <c r="H412" s="2">
        <v>3</v>
      </c>
      <c r="I412" s="2">
        <v>3</v>
      </c>
      <c r="J412" s="2" t="b">
        <v>0</v>
      </c>
      <c r="K412" s="2">
        <v>693</v>
      </c>
      <c r="L412" s="2">
        <v>61</v>
      </c>
      <c r="M412" s="2" t="s">
        <v>49</v>
      </c>
      <c r="N412" s="2" t="s">
        <v>75</v>
      </c>
      <c r="O412" s="2" t="s">
        <v>29</v>
      </c>
      <c r="P412" s="2">
        <v>48</v>
      </c>
      <c r="Q412" s="2">
        <v>3.8</v>
      </c>
      <c r="R412" s="2" t="b">
        <v>0</v>
      </c>
      <c r="S412" s="2" t="s">
        <v>30</v>
      </c>
      <c r="T412" s="2">
        <v>4942</v>
      </c>
      <c r="U412" s="2"/>
      <c r="V412" s="2" t="s">
        <v>58</v>
      </c>
      <c r="W412" s="2" t="s">
        <v>32</v>
      </c>
      <c r="X412" s="5" t="s">
        <v>93</v>
      </c>
    </row>
    <row r="413" spans="1:24" x14ac:dyDescent="0.25">
      <c r="A413" s="4">
        <v>9628</v>
      </c>
      <c r="B413" s="2" t="s">
        <v>211</v>
      </c>
      <c r="C413" s="2" t="s">
        <v>482</v>
      </c>
      <c r="D413" s="3">
        <v>45608</v>
      </c>
      <c r="E413" s="2">
        <v>7.99</v>
      </c>
      <c r="F413" s="2">
        <v>401</v>
      </c>
      <c r="G413" s="2" t="s">
        <v>73</v>
      </c>
      <c r="H413" s="2">
        <v>5</v>
      </c>
      <c r="I413" s="2">
        <v>6</v>
      </c>
      <c r="J413" s="2" t="b">
        <v>0</v>
      </c>
      <c r="K413" s="2">
        <v>308</v>
      </c>
      <c r="L413" s="2">
        <v>103</v>
      </c>
      <c r="M413" s="2" t="s">
        <v>27</v>
      </c>
      <c r="N413" s="2" t="s">
        <v>56</v>
      </c>
      <c r="O413" s="2" t="s">
        <v>45</v>
      </c>
      <c r="P413" s="2">
        <v>98</v>
      </c>
      <c r="Q413" s="2">
        <v>3.1</v>
      </c>
      <c r="R413" s="2" t="b">
        <v>1</v>
      </c>
      <c r="S413" s="2" t="s">
        <v>30</v>
      </c>
      <c r="T413" s="2">
        <v>1813</v>
      </c>
      <c r="U413" s="2"/>
      <c r="V413" s="2" t="s">
        <v>65</v>
      </c>
      <c r="W413" s="2" t="s">
        <v>32</v>
      </c>
      <c r="X413" s="5" t="s">
        <v>60</v>
      </c>
    </row>
    <row r="414" spans="1:24" x14ac:dyDescent="0.25">
      <c r="A414" s="4">
        <v>4024</v>
      </c>
      <c r="B414" s="2" t="s">
        <v>244</v>
      </c>
      <c r="C414" s="2" t="s">
        <v>483</v>
      </c>
      <c r="D414" s="3">
        <v>45485</v>
      </c>
      <c r="E414" s="2">
        <v>7.99</v>
      </c>
      <c r="F414" s="2">
        <v>286</v>
      </c>
      <c r="G414" s="2" t="s">
        <v>36</v>
      </c>
      <c r="H414" s="2">
        <v>3</v>
      </c>
      <c r="I414" s="2">
        <v>1</v>
      </c>
      <c r="J414" s="2" t="b">
        <v>0</v>
      </c>
      <c r="K414" s="2">
        <v>843</v>
      </c>
      <c r="L414" s="2">
        <v>26</v>
      </c>
      <c r="M414" s="2" t="s">
        <v>49</v>
      </c>
      <c r="N414" s="2" t="s">
        <v>28</v>
      </c>
      <c r="O414" s="2" t="s">
        <v>37</v>
      </c>
      <c r="P414" s="2">
        <v>11</v>
      </c>
      <c r="Q414" s="2">
        <v>3.5</v>
      </c>
      <c r="R414" s="2" t="b">
        <v>0</v>
      </c>
      <c r="S414" s="2" t="s">
        <v>30</v>
      </c>
      <c r="T414" s="2">
        <v>318</v>
      </c>
      <c r="U414" s="2"/>
      <c r="V414" s="2" t="s">
        <v>76</v>
      </c>
      <c r="W414" s="2" t="s">
        <v>79</v>
      </c>
      <c r="X414" s="5" t="s">
        <v>60</v>
      </c>
    </row>
    <row r="415" spans="1:24" x14ac:dyDescent="0.25">
      <c r="A415" s="4">
        <v>5321</v>
      </c>
      <c r="B415" s="2" t="s">
        <v>304</v>
      </c>
      <c r="C415" s="2" t="s">
        <v>484</v>
      </c>
      <c r="D415" s="3">
        <v>45577</v>
      </c>
      <c r="E415" s="2">
        <v>7.99</v>
      </c>
      <c r="F415" s="2">
        <v>20</v>
      </c>
      <c r="G415" s="2" t="s">
        <v>100</v>
      </c>
      <c r="H415" s="2">
        <v>5</v>
      </c>
      <c r="I415" s="2">
        <v>2</v>
      </c>
      <c r="J415" s="2" t="b">
        <v>0</v>
      </c>
      <c r="K415" s="2">
        <v>895</v>
      </c>
      <c r="L415" s="2">
        <v>40</v>
      </c>
      <c r="M415" s="2" t="s">
        <v>43</v>
      </c>
      <c r="N415" s="2" t="s">
        <v>75</v>
      </c>
      <c r="O415" s="2" t="s">
        <v>64</v>
      </c>
      <c r="P415" s="2">
        <v>97</v>
      </c>
      <c r="Q415" s="2">
        <v>3.8</v>
      </c>
      <c r="R415" s="2" t="b">
        <v>0</v>
      </c>
      <c r="S415" s="2" t="s">
        <v>30</v>
      </c>
      <c r="T415" s="2">
        <v>4216</v>
      </c>
      <c r="U415" s="2"/>
      <c r="V415" s="2" t="s">
        <v>38</v>
      </c>
      <c r="W415" s="2" t="s">
        <v>79</v>
      </c>
      <c r="X415" s="5" t="s">
        <v>93</v>
      </c>
    </row>
    <row r="416" spans="1:24" x14ac:dyDescent="0.25">
      <c r="A416" s="4">
        <v>3926</v>
      </c>
      <c r="B416" s="2" t="s">
        <v>485</v>
      </c>
      <c r="C416" s="2" t="s">
        <v>84</v>
      </c>
      <c r="D416" s="2" t="s">
        <v>87</v>
      </c>
      <c r="E416" s="2">
        <v>7.99</v>
      </c>
      <c r="F416" s="2">
        <v>167</v>
      </c>
      <c r="G416" s="2" t="s">
        <v>100</v>
      </c>
      <c r="H416" s="2">
        <v>3</v>
      </c>
      <c r="I416" s="2">
        <v>1</v>
      </c>
      <c r="J416" s="2" t="b">
        <v>1</v>
      </c>
      <c r="K416" s="2">
        <v>466</v>
      </c>
      <c r="L416" s="2">
        <v>69</v>
      </c>
      <c r="M416" s="2" t="s">
        <v>92</v>
      </c>
      <c r="N416" s="2" t="s">
        <v>75</v>
      </c>
      <c r="O416" s="2" t="s">
        <v>45</v>
      </c>
      <c r="P416" s="2">
        <v>86</v>
      </c>
      <c r="Q416" s="2">
        <v>4.3</v>
      </c>
      <c r="R416" s="2" t="b">
        <v>0</v>
      </c>
      <c r="S416" s="2" t="s">
        <v>30</v>
      </c>
      <c r="T416" s="2">
        <v>3003</v>
      </c>
      <c r="U416" s="2"/>
      <c r="V416" s="2" t="s">
        <v>58</v>
      </c>
      <c r="W416" s="2" t="s">
        <v>32</v>
      </c>
      <c r="X416" s="5" t="s">
        <v>40</v>
      </c>
    </row>
    <row r="417" spans="1:24" x14ac:dyDescent="0.25">
      <c r="A417" s="4">
        <v>8738</v>
      </c>
      <c r="B417" s="2" t="s">
        <v>140</v>
      </c>
      <c r="C417" s="2" t="s">
        <v>300</v>
      </c>
      <c r="D417" s="2" t="s">
        <v>168</v>
      </c>
      <c r="E417" s="2">
        <v>7.99</v>
      </c>
      <c r="F417" s="2">
        <v>427</v>
      </c>
      <c r="G417" s="2" t="s">
        <v>100</v>
      </c>
      <c r="H417" s="2">
        <v>1</v>
      </c>
      <c r="I417" s="2">
        <v>1</v>
      </c>
      <c r="J417" s="2" t="b">
        <v>1</v>
      </c>
      <c r="K417" s="2">
        <v>886</v>
      </c>
      <c r="L417" s="2">
        <v>17</v>
      </c>
      <c r="M417" s="2" t="s">
        <v>49</v>
      </c>
      <c r="N417" s="2" t="s">
        <v>44</v>
      </c>
      <c r="O417" s="2" t="s">
        <v>45</v>
      </c>
      <c r="P417" s="2">
        <v>41</v>
      </c>
      <c r="Q417" s="2">
        <v>4.0999999999999996</v>
      </c>
      <c r="R417" s="2" t="b">
        <v>0</v>
      </c>
      <c r="S417" s="2" t="s">
        <v>30</v>
      </c>
      <c r="T417" s="2">
        <v>342</v>
      </c>
      <c r="U417" s="2"/>
      <c r="V417" s="2" t="s">
        <v>58</v>
      </c>
      <c r="W417" s="2" t="s">
        <v>69</v>
      </c>
      <c r="X417" s="5" t="s">
        <v>93</v>
      </c>
    </row>
    <row r="418" spans="1:24" x14ac:dyDescent="0.25">
      <c r="A418" s="4">
        <v>2701</v>
      </c>
      <c r="B418" s="2" t="s">
        <v>355</v>
      </c>
      <c r="C418" s="3">
        <v>45417</v>
      </c>
      <c r="D418" s="3">
        <v>45303</v>
      </c>
      <c r="E418" s="2">
        <v>11.99</v>
      </c>
      <c r="F418" s="2">
        <v>13</v>
      </c>
      <c r="G418" s="2" t="s">
        <v>36</v>
      </c>
      <c r="H418" s="2">
        <v>4</v>
      </c>
      <c r="I418" s="2">
        <v>6</v>
      </c>
      <c r="J418" s="2" t="b">
        <v>1</v>
      </c>
      <c r="K418" s="2">
        <v>537</v>
      </c>
      <c r="L418" s="2">
        <v>121</v>
      </c>
      <c r="M418" s="2" t="s">
        <v>68</v>
      </c>
      <c r="N418" s="2" t="s">
        <v>75</v>
      </c>
      <c r="O418" s="2" t="s">
        <v>57</v>
      </c>
      <c r="P418" s="2">
        <v>17</v>
      </c>
      <c r="Q418" s="2">
        <v>3.1</v>
      </c>
      <c r="R418" s="2" t="b">
        <v>1</v>
      </c>
      <c r="S418" s="2" t="s">
        <v>30</v>
      </c>
      <c r="T418" s="2">
        <v>2124</v>
      </c>
      <c r="U418" s="2"/>
      <c r="V418" s="2" t="s">
        <v>38</v>
      </c>
      <c r="W418" s="2" t="s">
        <v>79</v>
      </c>
      <c r="X418" s="5" t="s">
        <v>60</v>
      </c>
    </row>
    <row r="419" spans="1:24" x14ac:dyDescent="0.25">
      <c r="A419" s="4">
        <v>5339</v>
      </c>
      <c r="B419" s="2" t="s">
        <v>486</v>
      </c>
      <c r="C419" s="2" t="s">
        <v>487</v>
      </c>
      <c r="D419" s="2" t="s">
        <v>42</v>
      </c>
      <c r="E419" s="2">
        <v>15.99</v>
      </c>
      <c r="F419" s="2">
        <v>53</v>
      </c>
      <c r="G419" s="2" t="s">
        <v>26</v>
      </c>
      <c r="H419" s="2">
        <v>5</v>
      </c>
      <c r="I419" s="2">
        <v>5</v>
      </c>
      <c r="J419" s="2" t="b">
        <v>0</v>
      </c>
      <c r="K419" s="2">
        <v>524</v>
      </c>
      <c r="L419" s="2">
        <v>161</v>
      </c>
      <c r="M419" s="2" t="s">
        <v>92</v>
      </c>
      <c r="N419" s="2" t="s">
        <v>75</v>
      </c>
      <c r="O419" s="2" t="s">
        <v>37</v>
      </c>
      <c r="P419" s="2">
        <v>65</v>
      </c>
      <c r="Q419" s="2">
        <v>4.9000000000000004</v>
      </c>
      <c r="R419" s="2" t="b">
        <v>0</v>
      </c>
      <c r="S419" s="2" t="s">
        <v>30</v>
      </c>
      <c r="T419" s="2">
        <v>1016</v>
      </c>
      <c r="U419" s="2"/>
      <c r="V419" s="2" t="s">
        <v>38</v>
      </c>
      <c r="W419" s="2" t="s">
        <v>69</v>
      </c>
      <c r="X419" s="5" t="s">
        <v>93</v>
      </c>
    </row>
    <row r="420" spans="1:24" x14ac:dyDescent="0.25">
      <c r="A420" s="4">
        <v>1612</v>
      </c>
      <c r="B420" s="2" t="s">
        <v>488</v>
      </c>
      <c r="C420" s="2" t="s">
        <v>354</v>
      </c>
      <c r="D420" s="3">
        <v>45394</v>
      </c>
      <c r="E420" s="2">
        <v>7.99</v>
      </c>
      <c r="F420" s="2">
        <v>197</v>
      </c>
      <c r="G420" s="2" t="s">
        <v>26</v>
      </c>
      <c r="H420" s="2">
        <v>1</v>
      </c>
      <c r="I420" s="2">
        <v>2</v>
      </c>
      <c r="J420" s="2" t="b">
        <v>1</v>
      </c>
      <c r="K420" s="2">
        <v>409</v>
      </c>
      <c r="L420" s="2">
        <v>22</v>
      </c>
      <c r="M420" s="2" t="s">
        <v>55</v>
      </c>
      <c r="N420" s="2" t="s">
        <v>44</v>
      </c>
      <c r="O420" s="2" t="s">
        <v>37</v>
      </c>
      <c r="P420" s="2">
        <v>64</v>
      </c>
      <c r="Q420" s="2">
        <v>4.3</v>
      </c>
      <c r="R420" s="2" t="b">
        <v>1</v>
      </c>
      <c r="S420" s="2" t="s">
        <v>30</v>
      </c>
      <c r="T420" s="2">
        <v>1925</v>
      </c>
      <c r="U420" s="2"/>
      <c r="V420" s="2" t="s">
        <v>76</v>
      </c>
      <c r="W420" s="2" t="s">
        <v>32</v>
      </c>
      <c r="X420" s="5" t="s">
        <v>60</v>
      </c>
    </row>
    <row r="421" spans="1:24" x14ac:dyDescent="0.25">
      <c r="A421" s="4">
        <v>5407</v>
      </c>
      <c r="B421" s="2" t="s">
        <v>101</v>
      </c>
      <c r="C421" s="2" t="s">
        <v>187</v>
      </c>
      <c r="D421" s="3">
        <v>45394</v>
      </c>
      <c r="E421" s="2">
        <v>7.99</v>
      </c>
      <c r="F421" s="2">
        <v>429</v>
      </c>
      <c r="G421" s="2" t="s">
        <v>63</v>
      </c>
      <c r="H421" s="2">
        <v>3</v>
      </c>
      <c r="I421" s="2">
        <v>5</v>
      </c>
      <c r="J421" s="2" t="b">
        <v>0</v>
      </c>
      <c r="K421" s="2">
        <v>988</v>
      </c>
      <c r="L421" s="2">
        <v>115</v>
      </c>
      <c r="M421" s="2" t="s">
        <v>27</v>
      </c>
      <c r="N421" s="2" t="s">
        <v>56</v>
      </c>
      <c r="O421" s="2" t="s">
        <v>57</v>
      </c>
      <c r="P421" s="2">
        <v>19</v>
      </c>
      <c r="Q421" s="2">
        <v>4.3</v>
      </c>
      <c r="R421" s="2" t="b">
        <v>1</v>
      </c>
      <c r="S421" s="2" t="s">
        <v>30</v>
      </c>
      <c r="T421" s="2">
        <v>3773</v>
      </c>
      <c r="U421" s="2"/>
      <c r="V421" s="2" t="s">
        <v>65</v>
      </c>
      <c r="W421" s="2" t="s">
        <v>39</v>
      </c>
      <c r="X421" s="5" t="s">
        <v>33</v>
      </c>
    </row>
    <row r="422" spans="1:24" x14ac:dyDescent="0.25">
      <c r="A422" s="4">
        <v>8225</v>
      </c>
      <c r="B422" s="2" t="s">
        <v>380</v>
      </c>
      <c r="C422" s="3">
        <v>45509</v>
      </c>
      <c r="D422" s="2" t="s">
        <v>156</v>
      </c>
      <c r="E422" s="2">
        <v>15.99</v>
      </c>
      <c r="F422" s="2">
        <v>282</v>
      </c>
      <c r="G422" s="2" t="s">
        <v>63</v>
      </c>
      <c r="H422" s="2">
        <v>1</v>
      </c>
      <c r="I422" s="2">
        <v>1</v>
      </c>
      <c r="J422" s="2" t="b">
        <v>1</v>
      </c>
      <c r="K422" s="2">
        <v>386</v>
      </c>
      <c r="L422" s="2">
        <v>177</v>
      </c>
      <c r="M422" s="2" t="s">
        <v>74</v>
      </c>
      <c r="N422" s="2" t="s">
        <v>28</v>
      </c>
      <c r="O422" s="2" t="s">
        <v>57</v>
      </c>
      <c r="P422" s="2">
        <v>17</v>
      </c>
      <c r="Q422" s="2">
        <v>3.4</v>
      </c>
      <c r="R422" s="2" t="b">
        <v>1</v>
      </c>
      <c r="S422" s="2" t="s">
        <v>30</v>
      </c>
      <c r="T422" s="2">
        <v>1231</v>
      </c>
      <c r="U422" s="2"/>
      <c r="V422" s="2" t="s">
        <v>65</v>
      </c>
      <c r="W422" s="2" t="s">
        <v>79</v>
      </c>
      <c r="X422" s="5" t="s">
        <v>93</v>
      </c>
    </row>
    <row r="423" spans="1:24" x14ac:dyDescent="0.25">
      <c r="A423" s="4">
        <v>4714</v>
      </c>
      <c r="B423" s="2" t="s">
        <v>489</v>
      </c>
      <c r="C423" s="2" t="s">
        <v>490</v>
      </c>
      <c r="D423" s="2" t="s">
        <v>84</v>
      </c>
      <c r="E423" s="2">
        <v>11.99</v>
      </c>
      <c r="F423" s="2">
        <v>248</v>
      </c>
      <c r="G423" s="2" t="s">
        <v>48</v>
      </c>
      <c r="H423" s="2">
        <v>5</v>
      </c>
      <c r="I423" s="2">
        <v>6</v>
      </c>
      <c r="J423" s="2" t="b">
        <v>0</v>
      </c>
      <c r="K423" s="2">
        <v>996</v>
      </c>
      <c r="L423" s="2">
        <v>24</v>
      </c>
      <c r="M423" s="2" t="s">
        <v>68</v>
      </c>
      <c r="N423" s="2" t="s">
        <v>44</v>
      </c>
      <c r="O423" s="2" t="s">
        <v>37</v>
      </c>
      <c r="P423" s="2">
        <v>53</v>
      </c>
      <c r="Q423" s="2">
        <v>3.3</v>
      </c>
      <c r="R423" s="2" t="b">
        <v>1</v>
      </c>
      <c r="S423" s="2" t="s">
        <v>30</v>
      </c>
      <c r="T423" s="2">
        <v>62</v>
      </c>
      <c r="U423" s="2"/>
      <c r="V423" s="2" t="s">
        <v>38</v>
      </c>
      <c r="W423" s="2" t="s">
        <v>39</v>
      </c>
      <c r="X423" s="5" t="s">
        <v>40</v>
      </c>
    </row>
    <row r="424" spans="1:24" x14ac:dyDescent="0.25">
      <c r="A424" s="4">
        <v>3826</v>
      </c>
      <c r="B424" s="2" t="s">
        <v>357</v>
      </c>
      <c r="C424" s="3">
        <v>45332</v>
      </c>
      <c r="D424" s="2" t="s">
        <v>129</v>
      </c>
      <c r="E424" s="2">
        <v>11.99</v>
      </c>
      <c r="F424" s="2">
        <v>406</v>
      </c>
      <c r="G424" s="2" t="s">
        <v>51</v>
      </c>
      <c r="H424" s="2">
        <v>3</v>
      </c>
      <c r="I424" s="2">
        <v>3</v>
      </c>
      <c r="J424" s="2" t="b">
        <v>0</v>
      </c>
      <c r="K424" s="2">
        <v>369</v>
      </c>
      <c r="L424" s="2">
        <v>13</v>
      </c>
      <c r="M424" s="2" t="s">
        <v>27</v>
      </c>
      <c r="N424" s="2" t="s">
        <v>75</v>
      </c>
      <c r="O424" s="2" t="s">
        <v>45</v>
      </c>
      <c r="P424" s="2">
        <v>82</v>
      </c>
      <c r="Q424" s="2">
        <v>4.7</v>
      </c>
      <c r="R424" s="2" t="b">
        <v>0</v>
      </c>
      <c r="S424" s="2" t="s">
        <v>30</v>
      </c>
      <c r="T424" s="2">
        <v>1580</v>
      </c>
      <c r="U424" s="2"/>
      <c r="V424" s="2" t="s">
        <v>76</v>
      </c>
      <c r="W424" s="2" t="s">
        <v>79</v>
      </c>
      <c r="X424" s="5" t="s">
        <v>33</v>
      </c>
    </row>
    <row r="425" spans="1:24" x14ac:dyDescent="0.25">
      <c r="A425" s="4">
        <v>3781</v>
      </c>
      <c r="B425" s="2" t="s">
        <v>491</v>
      </c>
      <c r="C425" s="2" t="s">
        <v>72</v>
      </c>
      <c r="D425" s="2" t="s">
        <v>168</v>
      </c>
      <c r="E425" s="2">
        <v>15.99</v>
      </c>
      <c r="F425" s="2">
        <v>249</v>
      </c>
      <c r="G425" s="2" t="s">
        <v>100</v>
      </c>
      <c r="H425" s="2">
        <v>1</v>
      </c>
      <c r="I425" s="2">
        <v>4</v>
      </c>
      <c r="J425" s="2" t="b">
        <v>1</v>
      </c>
      <c r="K425" s="2">
        <v>713</v>
      </c>
      <c r="L425" s="2">
        <v>125</v>
      </c>
      <c r="M425" s="2" t="s">
        <v>49</v>
      </c>
      <c r="N425" s="2" t="s">
        <v>28</v>
      </c>
      <c r="O425" s="2" t="s">
        <v>37</v>
      </c>
      <c r="P425" s="2">
        <v>95</v>
      </c>
      <c r="Q425" s="2">
        <v>4.8</v>
      </c>
      <c r="R425" s="2" t="b">
        <v>0</v>
      </c>
      <c r="S425" s="2" t="s">
        <v>30</v>
      </c>
      <c r="T425" s="2">
        <v>74</v>
      </c>
      <c r="U425" s="2"/>
      <c r="V425" s="2" t="s">
        <v>65</v>
      </c>
      <c r="W425" s="2" t="s">
        <v>59</v>
      </c>
      <c r="X425" s="5" t="s">
        <v>60</v>
      </c>
    </row>
    <row r="426" spans="1:24" x14ac:dyDescent="0.25">
      <c r="A426" s="4">
        <v>5635</v>
      </c>
      <c r="B426" s="2" t="s">
        <v>492</v>
      </c>
      <c r="C426" s="2" t="s">
        <v>292</v>
      </c>
      <c r="D426" s="2" t="s">
        <v>156</v>
      </c>
      <c r="E426" s="2">
        <v>7.99</v>
      </c>
      <c r="F426" s="2">
        <v>12</v>
      </c>
      <c r="G426" s="2" t="s">
        <v>63</v>
      </c>
      <c r="H426" s="2">
        <v>2</v>
      </c>
      <c r="I426" s="2">
        <v>4</v>
      </c>
      <c r="J426" s="2" t="b">
        <v>0</v>
      </c>
      <c r="K426" s="2">
        <v>928</v>
      </c>
      <c r="L426" s="2">
        <v>147</v>
      </c>
      <c r="M426" s="2" t="s">
        <v>68</v>
      </c>
      <c r="N426" s="2" t="s">
        <v>44</v>
      </c>
      <c r="O426" s="2" t="s">
        <v>64</v>
      </c>
      <c r="P426" s="2">
        <v>92</v>
      </c>
      <c r="Q426" s="2">
        <v>4.7</v>
      </c>
      <c r="R426" s="2" t="b">
        <v>0</v>
      </c>
      <c r="S426" s="2" t="s">
        <v>30</v>
      </c>
      <c r="T426" s="2">
        <v>3452</v>
      </c>
      <c r="U426" s="2"/>
      <c r="V426" s="2" t="s">
        <v>76</v>
      </c>
      <c r="W426" s="2" t="s">
        <v>39</v>
      </c>
      <c r="X426" s="5" t="s">
        <v>33</v>
      </c>
    </row>
    <row r="427" spans="1:24" x14ac:dyDescent="0.25">
      <c r="A427" s="4">
        <v>2291</v>
      </c>
      <c r="B427" s="2" t="s">
        <v>197</v>
      </c>
      <c r="C427" s="3">
        <v>45264</v>
      </c>
      <c r="D427" s="3">
        <v>45303</v>
      </c>
      <c r="E427" s="2">
        <v>7.99</v>
      </c>
      <c r="F427" s="2">
        <v>57</v>
      </c>
      <c r="G427" s="2" t="s">
        <v>26</v>
      </c>
      <c r="H427" s="2">
        <v>2</v>
      </c>
      <c r="I427" s="2">
        <v>6</v>
      </c>
      <c r="J427" s="2" t="b">
        <v>1</v>
      </c>
      <c r="K427" s="2">
        <v>869</v>
      </c>
      <c r="L427" s="2">
        <v>107</v>
      </c>
      <c r="M427" s="2" t="s">
        <v>68</v>
      </c>
      <c r="N427" s="2" t="s">
        <v>56</v>
      </c>
      <c r="O427" s="2" t="s">
        <v>57</v>
      </c>
      <c r="P427" s="2">
        <v>67</v>
      </c>
      <c r="Q427" s="2">
        <v>4.3</v>
      </c>
      <c r="R427" s="2" t="b">
        <v>0</v>
      </c>
      <c r="S427" s="2" t="s">
        <v>30</v>
      </c>
      <c r="T427" s="2">
        <v>4792</v>
      </c>
      <c r="U427" s="2"/>
      <c r="V427" s="2" t="s">
        <v>38</v>
      </c>
      <c r="W427" s="2" t="s">
        <v>59</v>
      </c>
      <c r="X427" s="5" t="s">
        <v>93</v>
      </c>
    </row>
    <row r="428" spans="1:24" x14ac:dyDescent="0.25">
      <c r="A428" s="4">
        <v>3119</v>
      </c>
      <c r="B428" s="2" t="s">
        <v>450</v>
      </c>
      <c r="C428" s="2" t="s">
        <v>493</v>
      </c>
      <c r="D428" s="2" t="s">
        <v>25</v>
      </c>
      <c r="E428" s="2">
        <v>7.99</v>
      </c>
      <c r="F428" s="2">
        <v>247</v>
      </c>
      <c r="G428" s="2" t="s">
        <v>100</v>
      </c>
      <c r="H428" s="2">
        <v>5</v>
      </c>
      <c r="I428" s="2">
        <v>6</v>
      </c>
      <c r="J428" s="2" t="b">
        <v>1</v>
      </c>
      <c r="K428" s="2">
        <v>563</v>
      </c>
      <c r="L428" s="2">
        <v>185</v>
      </c>
      <c r="M428" s="2" t="s">
        <v>68</v>
      </c>
      <c r="N428" s="2" t="s">
        <v>44</v>
      </c>
      <c r="O428" s="2" t="s">
        <v>45</v>
      </c>
      <c r="P428" s="2">
        <v>3</v>
      </c>
      <c r="Q428" s="2">
        <v>4.8</v>
      </c>
      <c r="R428" s="2" t="b">
        <v>0</v>
      </c>
      <c r="S428" s="2" t="s">
        <v>30</v>
      </c>
      <c r="T428" s="2">
        <v>4378</v>
      </c>
      <c r="U428" s="2"/>
      <c r="V428" s="2" t="s">
        <v>58</v>
      </c>
      <c r="W428" s="2" t="s">
        <v>69</v>
      </c>
      <c r="X428" s="5" t="s">
        <v>40</v>
      </c>
    </row>
    <row r="429" spans="1:24" x14ac:dyDescent="0.25">
      <c r="A429" s="4">
        <v>5280</v>
      </c>
      <c r="B429" s="2" t="s">
        <v>494</v>
      </c>
      <c r="C429" s="2" t="s">
        <v>151</v>
      </c>
      <c r="D429" s="2" t="s">
        <v>168</v>
      </c>
      <c r="E429" s="2">
        <v>7.99</v>
      </c>
      <c r="F429" s="2">
        <v>25</v>
      </c>
      <c r="G429" s="2" t="s">
        <v>63</v>
      </c>
      <c r="H429" s="2">
        <v>5</v>
      </c>
      <c r="I429" s="2">
        <v>2</v>
      </c>
      <c r="J429" s="2" t="b">
        <v>1</v>
      </c>
      <c r="K429" s="2">
        <v>429</v>
      </c>
      <c r="L429" s="2">
        <v>138</v>
      </c>
      <c r="M429" s="2" t="s">
        <v>68</v>
      </c>
      <c r="N429" s="2" t="s">
        <v>56</v>
      </c>
      <c r="O429" s="2" t="s">
        <v>64</v>
      </c>
      <c r="P429" s="2">
        <v>40</v>
      </c>
      <c r="Q429" s="2">
        <v>3.5</v>
      </c>
      <c r="R429" s="2" t="b">
        <v>0</v>
      </c>
      <c r="S429" s="2" t="s">
        <v>30</v>
      </c>
      <c r="T429" s="2">
        <v>1713</v>
      </c>
      <c r="U429" s="2"/>
      <c r="V429" s="2" t="s">
        <v>31</v>
      </c>
      <c r="W429" s="2" t="s">
        <v>79</v>
      </c>
      <c r="X429" s="5" t="s">
        <v>33</v>
      </c>
    </row>
    <row r="430" spans="1:24" x14ac:dyDescent="0.25">
      <c r="A430" s="4">
        <v>2546</v>
      </c>
      <c r="B430" s="2" t="s">
        <v>495</v>
      </c>
      <c r="C430" s="2" t="s">
        <v>496</v>
      </c>
      <c r="D430" s="3">
        <v>45363</v>
      </c>
      <c r="E430" s="2">
        <v>15.99</v>
      </c>
      <c r="F430" s="2">
        <v>425</v>
      </c>
      <c r="G430" s="2" t="s">
        <v>73</v>
      </c>
      <c r="H430" s="2">
        <v>3</v>
      </c>
      <c r="I430" s="2">
        <v>6</v>
      </c>
      <c r="J430" s="2" t="b">
        <v>0</v>
      </c>
      <c r="K430" s="2">
        <v>236</v>
      </c>
      <c r="L430" s="2">
        <v>37</v>
      </c>
      <c r="M430" s="2" t="s">
        <v>68</v>
      </c>
      <c r="N430" s="2" t="s">
        <v>44</v>
      </c>
      <c r="O430" s="2" t="s">
        <v>64</v>
      </c>
      <c r="P430" s="2">
        <v>49</v>
      </c>
      <c r="Q430" s="2">
        <v>4</v>
      </c>
      <c r="R430" s="2" t="b">
        <v>0</v>
      </c>
      <c r="S430" s="2" t="s">
        <v>30</v>
      </c>
      <c r="T430" s="2">
        <v>1201</v>
      </c>
      <c r="U430" s="2"/>
      <c r="V430" s="2" t="s">
        <v>31</v>
      </c>
      <c r="W430" s="2" t="s">
        <v>39</v>
      </c>
      <c r="X430" s="5" t="s">
        <v>40</v>
      </c>
    </row>
    <row r="431" spans="1:24" x14ac:dyDescent="0.25">
      <c r="A431" s="4">
        <v>5975</v>
      </c>
      <c r="B431" s="2" t="s">
        <v>143</v>
      </c>
      <c r="C431" s="2" t="s">
        <v>321</v>
      </c>
      <c r="D431" s="2" t="s">
        <v>72</v>
      </c>
      <c r="E431" s="2">
        <v>7.99</v>
      </c>
      <c r="F431" s="2">
        <v>315</v>
      </c>
      <c r="G431" s="2" t="s">
        <v>51</v>
      </c>
      <c r="H431" s="2">
        <v>2</v>
      </c>
      <c r="I431" s="2">
        <v>5</v>
      </c>
      <c r="J431" s="2" t="b">
        <v>1</v>
      </c>
      <c r="K431" s="2">
        <v>889</v>
      </c>
      <c r="L431" s="2">
        <v>80</v>
      </c>
      <c r="M431" s="2" t="s">
        <v>74</v>
      </c>
      <c r="N431" s="2" t="s">
        <v>56</v>
      </c>
      <c r="O431" s="2" t="s">
        <v>37</v>
      </c>
      <c r="P431" s="2">
        <v>52</v>
      </c>
      <c r="Q431" s="2">
        <v>4.4000000000000004</v>
      </c>
      <c r="R431" s="2" t="b">
        <v>1</v>
      </c>
      <c r="S431" s="2" t="s">
        <v>30</v>
      </c>
      <c r="T431" s="2">
        <v>416</v>
      </c>
      <c r="U431" s="2"/>
      <c r="V431" s="2" t="s">
        <v>58</v>
      </c>
      <c r="W431" s="2" t="s">
        <v>79</v>
      </c>
      <c r="X431" s="5" t="s">
        <v>93</v>
      </c>
    </row>
    <row r="432" spans="1:24" x14ac:dyDescent="0.25">
      <c r="A432" s="4">
        <v>9113</v>
      </c>
      <c r="B432" s="2" t="s">
        <v>236</v>
      </c>
      <c r="C432" s="2" t="s">
        <v>497</v>
      </c>
      <c r="D432" s="2" t="s">
        <v>90</v>
      </c>
      <c r="E432" s="2">
        <v>7.99</v>
      </c>
      <c r="F432" s="2">
        <v>466</v>
      </c>
      <c r="G432" s="2" t="s">
        <v>73</v>
      </c>
      <c r="H432" s="2">
        <v>4</v>
      </c>
      <c r="I432" s="2">
        <v>4</v>
      </c>
      <c r="J432" s="2" t="b">
        <v>0</v>
      </c>
      <c r="K432" s="2">
        <v>785</v>
      </c>
      <c r="L432" s="2">
        <v>12</v>
      </c>
      <c r="M432" s="2" t="s">
        <v>49</v>
      </c>
      <c r="N432" s="2" t="s">
        <v>44</v>
      </c>
      <c r="O432" s="2" t="s">
        <v>57</v>
      </c>
      <c r="P432" s="2">
        <v>94</v>
      </c>
      <c r="Q432" s="2">
        <v>4.9000000000000004</v>
      </c>
      <c r="R432" s="2" t="b">
        <v>0</v>
      </c>
      <c r="S432" s="2" t="s">
        <v>30</v>
      </c>
      <c r="T432" s="2">
        <v>17</v>
      </c>
      <c r="U432" s="2"/>
      <c r="V432" s="2" t="s">
        <v>38</v>
      </c>
      <c r="W432" s="2" t="s">
        <v>79</v>
      </c>
      <c r="X432" s="5" t="s">
        <v>40</v>
      </c>
    </row>
    <row r="433" spans="1:24" x14ac:dyDescent="0.25">
      <c r="A433" s="4">
        <v>6250</v>
      </c>
      <c r="B433" s="2" t="s">
        <v>498</v>
      </c>
      <c r="C433" s="3">
        <v>45511</v>
      </c>
      <c r="D433" s="2" t="s">
        <v>82</v>
      </c>
      <c r="E433" s="2">
        <v>15.99</v>
      </c>
      <c r="F433" s="2">
        <v>207</v>
      </c>
      <c r="G433" s="2" t="s">
        <v>48</v>
      </c>
      <c r="H433" s="2">
        <v>3</v>
      </c>
      <c r="I433" s="2">
        <v>6</v>
      </c>
      <c r="J433" s="2" t="b">
        <v>0</v>
      </c>
      <c r="K433" s="2">
        <v>909</v>
      </c>
      <c r="L433" s="2">
        <v>164</v>
      </c>
      <c r="M433" s="2" t="s">
        <v>43</v>
      </c>
      <c r="N433" s="2" t="s">
        <v>56</v>
      </c>
      <c r="O433" s="2" t="s">
        <v>29</v>
      </c>
      <c r="P433" s="2">
        <v>75</v>
      </c>
      <c r="Q433" s="2">
        <v>4.2</v>
      </c>
      <c r="R433" s="2" t="b">
        <v>1</v>
      </c>
      <c r="S433" s="2" t="s">
        <v>30</v>
      </c>
      <c r="T433" s="2">
        <v>4820</v>
      </c>
      <c r="U433" s="2"/>
      <c r="V433" s="2" t="s">
        <v>65</v>
      </c>
      <c r="W433" s="2" t="s">
        <v>69</v>
      </c>
      <c r="X433" s="5" t="s">
        <v>93</v>
      </c>
    </row>
    <row r="434" spans="1:24" x14ac:dyDescent="0.25">
      <c r="A434" s="4">
        <v>6190</v>
      </c>
      <c r="B434" s="2" t="s">
        <v>499</v>
      </c>
      <c r="C434" s="2" t="s">
        <v>390</v>
      </c>
      <c r="D434" s="3">
        <v>45516</v>
      </c>
      <c r="E434" s="2">
        <v>7.99</v>
      </c>
      <c r="F434" s="2">
        <v>248</v>
      </c>
      <c r="G434" s="2" t="s">
        <v>36</v>
      </c>
      <c r="H434" s="2">
        <v>5</v>
      </c>
      <c r="I434" s="2">
        <v>2</v>
      </c>
      <c r="J434" s="2" t="b">
        <v>0</v>
      </c>
      <c r="K434" s="2">
        <v>142</v>
      </c>
      <c r="L434" s="2">
        <v>22</v>
      </c>
      <c r="M434" s="2" t="s">
        <v>27</v>
      </c>
      <c r="N434" s="2" t="s">
        <v>44</v>
      </c>
      <c r="O434" s="2" t="s">
        <v>45</v>
      </c>
      <c r="P434" s="2">
        <v>94</v>
      </c>
      <c r="Q434" s="2">
        <v>4.2</v>
      </c>
      <c r="R434" s="2" t="b">
        <v>0</v>
      </c>
      <c r="S434" s="2" t="s">
        <v>30</v>
      </c>
      <c r="T434" s="2">
        <v>1758</v>
      </c>
      <c r="U434" s="2"/>
      <c r="V434" s="2" t="s">
        <v>76</v>
      </c>
      <c r="W434" s="2" t="s">
        <v>79</v>
      </c>
      <c r="X434" s="5" t="s">
        <v>33</v>
      </c>
    </row>
    <row r="435" spans="1:24" x14ac:dyDescent="0.25">
      <c r="A435" s="4">
        <v>5713</v>
      </c>
      <c r="B435" s="2" t="s">
        <v>500</v>
      </c>
      <c r="C435" s="2" t="s">
        <v>466</v>
      </c>
      <c r="D435" s="2" t="s">
        <v>156</v>
      </c>
      <c r="E435" s="2">
        <v>7.99</v>
      </c>
      <c r="F435" s="2">
        <v>278</v>
      </c>
      <c r="G435" s="2" t="s">
        <v>36</v>
      </c>
      <c r="H435" s="2">
        <v>5</v>
      </c>
      <c r="I435" s="2">
        <v>1</v>
      </c>
      <c r="J435" s="2" t="b">
        <v>0</v>
      </c>
      <c r="K435" s="2">
        <v>743</v>
      </c>
      <c r="L435" s="2">
        <v>180</v>
      </c>
      <c r="M435" s="2" t="s">
        <v>27</v>
      </c>
      <c r="N435" s="2" t="s">
        <v>75</v>
      </c>
      <c r="O435" s="2" t="s">
        <v>29</v>
      </c>
      <c r="P435" s="2">
        <v>0</v>
      </c>
      <c r="Q435" s="2">
        <v>4.3</v>
      </c>
      <c r="R435" s="2" t="b">
        <v>1</v>
      </c>
      <c r="S435" s="2" t="s">
        <v>30</v>
      </c>
      <c r="T435" s="2">
        <v>2568</v>
      </c>
      <c r="U435" s="2"/>
      <c r="V435" s="2" t="s">
        <v>38</v>
      </c>
      <c r="W435" s="2" t="s">
        <v>69</v>
      </c>
      <c r="X435" s="5" t="s">
        <v>60</v>
      </c>
    </row>
    <row r="436" spans="1:24" x14ac:dyDescent="0.25">
      <c r="A436" s="4">
        <v>1932</v>
      </c>
      <c r="B436" s="2" t="s">
        <v>169</v>
      </c>
      <c r="C436" s="2" t="s">
        <v>501</v>
      </c>
      <c r="D436" s="2" t="s">
        <v>72</v>
      </c>
      <c r="E436" s="2">
        <v>7.99</v>
      </c>
      <c r="F436" s="2">
        <v>315</v>
      </c>
      <c r="G436" s="2" t="s">
        <v>51</v>
      </c>
      <c r="H436" s="2">
        <v>1</v>
      </c>
      <c r="I436" s="2">
        <v>2</v>
      </c>
      <c r="J436" s="2" t="b">
        <v>0</v>
      </c>
      <c r="K436" s="2">
        <v>40</v>
      </c>
      <c r="L436" s="2">
        <v>188</v>
      </c>
      <c r="M436" s="2" t="s">
        <v>92</v>
      </c>
      <c r="N436" s="2" t="s">
        <v>44</v>
      </c>
      <c r="O436" s="2" t="s">
        <v>78</v>
      </c>
      <c r="P436" s="2">
        <v>86</v>
      </c>
      <c r="Q436" s="2">
        <v>3.7</v>
      </c>
      <c r="R436" s="2" t="b">
        <v>1</v>
      </c>
      <c r="S436" s="2" t="s">
        <v>30</v>
      </c>
      <c r="T436" s="2">
        <v>4235</v>
      </c>
      <c r="U436" s="2"/>
      <c r="V436" s="2" t="s">
        <v>31</v>
      </c>
      <c r="W436" s="2" t="s">
        <v>69</v>
      </c>
      <c r="X436" s="5" t="s">
        <v>33</v>
      </c>
    </row>
    <row r="437" spans="1:24" x14ac:dyDescent="0.25">
      <c r="A437" s="4">
        <v>6527</v>
      </c>
      <c r="B437" s="2" t="s">
        <v>502</v>
      </c>
      <c r="C437" s="2" t="s">
        <v>503</v>
      </c>
      <c r="D437" s="2" t="s">
        <v>109</v>
      </c>
      <c r="E437" s="2">
        <v>7.99</v>
      </c>
      <c r="F437" s="2">
        <v>190</v>
      </c>
      <c r="G437" s="2" t="s">
        <v>100</v>
      </c>
      <c r="H437" s="2">
        <v>4</v>
      </c>
      <c r="I437" s="2">
        <v>1</v>
      </c>
      <c r="J437" s="2" t="b">
        <v>1</v>
      </c>
      <c r="K437" s="2">
        <v>400</v>
      </c>
      <c r="L437" s="2">
        <v>151</v>
      </c>
      <c r="M437" s="2" t="s">
        <v>68</v>
      </c>
      <c r="N437" s="2" t="s">
        <v>28</v>
      </c>
      <c r="O437" s="2" t="s">
        <v>37</v>
      </c>
      <c r="P437" s="2">
        <v>52</v>
      </c>
      <c r="Q437" s="2">
        <v>4.3</v>
      </c>
      <c r="R437" s="2" t="b">
        <v>0</v>
      </c>
      <c r="S437" s="2" t="s">
        <v>30</v>
      </c>
      <c r="T437" s="2">
        <v>3775</v>
      </c>
      <c r="U437" s="2"/>
      <c r="V437" s="2" t="s">
        <v>38</v>
      </c>
      <c r="W437" s="2" t="s">
        <v>79</v>
      </c>
      <c r="X437" s="5" t="s">
        <v>33</v>
      </c>
    </row>
    <row r="438" spans="1:24" x14ac:dyDescent="0.25">
      <c r="A438" s="4">
        <v>9363</v>
      </c>
      <c r="B438" s="2" t="s">
        <v>140</v>
      </c>
      <c r="C438" s="3">
        <v>45422</v>
      </c>
      <c r="D438" s="2" t="s">
        <v>109</v>
      </c>
      <c r="E438" s="2">
        <v>11.99</v>
      </c>
      <c r="F438" s="2">
        <v>190</v>
      </c>
      <c r="G438" s="2" t="s">
        <v>63</v>
      </c>
      <c r="H438" s="2">
        <v>2</v>
      </c>
      <c r="I438" s="2">
        <v>1</v>
      </c>
      <c r="J438" s="2" t="b">
        <v>0</v>
      </c>
      <c r="K438" s="2">
        <v>359</v>
      </c>
      <c r="L438" s="2">
        <v>192</v>
      </c>
      <c r="M438" s="2" t="s">
        <v>74</v>
      </c>
      <c r="N438" s="2" t="s">
        <v>28</v>
      </c>
      <c r="O438" s="2" t="s">
        <v>64</v>
      </c>
      <c r="P438" s="2">
        <v>38</v>
      </c>
      <c r="Q438" s="2">
        <v>4.4000000000000004</v>
      </c>
      <c r="R438" s="2" t="b">
        <v>1</v>
      </c>
      <c r="S438" s="2" t="s">
        <v>30</v>
      </c>
      <c r="T438" s="2">
        <v>92</v>
      </c>
      <c r="U438" s="2"/>
      <c r="V438" s="2" t="s">
        <v>31</v>
      </c>
      <c r="W438" s="2" t="s">
        <v>69</v>
      </c>
      <c r="X438" s="5" t="s">
        <v>93</v>
      </c>
    </row>
    <row r="439" spans="1:24" x14ac:dyDescent="0.25">
      <c r="A439" s="4">
        <v>5019</v>
      </c>
      <c r="B439" s="2" t="s">
        <v>147</v>
      </c>
      <c r="C439" s="3">
        <v>45332</v>
      </c>
      <c r="D439" s="3">
        <v>45638</v>
      </c>
      <c r="E439" s="2">
        <v>15.99</v>
      </c>
      <c r="F439" s="2">
        <v>408</v>
      </c>
      <c r="G439" s="2" t="s">
        <v>51</v>
      </c>
      <c r="H439" s="2">
        <v>4</v>
      </c>
      <c r="I439" s="2">
        <v>3</v>
      </c>
      <c r="J439" s="2" t="b">
        <v>0</v>
      </c>
      <c r="K439" s="2">
        <v>711</v>
      </c>
      <c r="L439" s="2">
        <v>23</v>
      </c>
      <c r="M439" s="2" t="s">
        <v>74</v>
      </c>
      <c r="N439" s="2" t="s">
        <v>56</v>
      </c>
      <c r="O439" s="2" t="s">
        <v>78</v>
      </c>
      <c r="P439" s="2">
        <v>65</v>
      </c>
      <c r="Q439" s="2">
        <v>3.6</v>
      </c>
      <c r="R439" s="2" t="b">
        <v>1</v>
      </c>
      <c r="S439" s="2" t="s">
        <v>30</v>
      </c>
      <c r="T439" s="2">
        <v>72</v>
      </c>
      <c r="U439" s="2"/>
      <c r="V439" s="2" t="s">
        <v>65</v>
      </c>
      <c r="W439" s="2" t="s">
        <v>39</v>
      </c>
      <c r="X439" s="5" t="s">
        <v>40</v>
      </c>
    </row>
    <row r="440" spans="1:24" x14ac:dyDescent="0.25">
      <c r="A440" s="4">
        <v>9258</v>
      </c>
      <c r="B440" s="2" t="s">
        <v>504</v>
      </c>
      <c r="C440" s="2" t="s">
        <v>358</v>
      </c>
      <c r="D440" s="3">
        <v>45455</v>
      </c>
      <c r="E440" s="2">
        <v>15.99</v>
      </c>
      <c r="F440" s="2">
        <v>227</v>
      </c>
      <c r="G440" s="2" t="s">
        <v>51</v>
      </c>
      <c r="H440" s="2">
        <v>2</v>
      </c>
      <c r="I440" s="2">
        <v>1</v>
      </c>
      <c r="J440" s="2" t="b">
        <v>0</v>
      </c>
      <c r="K440" s="2">
        <v>581</v>
      </c>
      <c r="L440" s="2">
        <v>146</v>
      </c>
      <c r="M440" s="2" t="s">
        <v>74</v>
      </c>
      <c r="N440" s="2" t="s">
        <v>28</v>
      </c>
      <c r="O440" s="2" t="s">
        <v>57</v>
      </c>
      <c r="P440" s="2">
        <v>37</v>
      </c>
      <c r="Q440" s="2">
        <v>4.4000000000000004</v>
      </c>
      <c r="R440" s="2" t="b">
        <v>0</v>
      </c>
      <c r="S440" s="2" t="s">
        <v>30</v>
      </c>
      <c r="T440" s="2">
        <v>2488</v>
      </c>
      <c r="U440" s="2"/>
      <c r="V440" s="2" t="s">
        <v>31</v>
      </c>
      <c r="W440" s="2" t="s">
        <v>59</v>
      </c>
      <c r="X440" s="5" t="s">
        <v>40</v>
      </c>
    </row>
    <row r="441" spans="1:24" x14ac:dyDescent="0.25">
      <c r="A441" s="4">
        <v>7512</v>
      </c>
      <c r="B441" s="2" t="s">
        <v>505</v>
      </c>
      <c r="C441" s="2" t="s">
        <v>506</v>
      </c>
      <c r="D441" s="2" t="s">
        <v>156</v>
      </c>
      <c r="E441" s="2">
        <v>11.99</v>
      </c>
      <c r="F441" s="2">
        <v>479</v>
      </c>
      <c r="G441" s="2" t="s">
        <v>73</v>
      </c>
      <c r="H441" s="2">
        <v>2</v>
      </c>
      <c r="I441" s="2">
        <v>4</v>
      </c>
      <c r="J441" s="2" t="b">
        <v>1</v>
      </c>
      <c r="K441" s="2">
        <v>923</v>
      </c>
      <c r="L441" s="2">
        <v>182</v>
      </c>
      <c r="M441" s="2" t="s">
        <v>55</v>
      </c>
      <c r="N441" s="2" t="s">
        <v>44</v>
      </c>
      <c r="O441" s="2" t="s">
        <v>29</v>
      </c>
      <c r="P441" s="2">
        <v>14</v>
      </c>
      <c r="Q441" s="2">
        <v>4.9000000000000004</v>
      </c>
      <c r="R441" s="2" t="b">
        <v>1</v>
      </c>
      <c r="S441" s="2" t="s">
        <v>30</v>
      </c>
      <c r="T441" s="2">
        <v>2666</v>
      </c>
      <c r="U441" s="2"/>
      <c r="V441" s="2" t="s">
        <v>65</v>
      </c>
      <c r="W441" s="2" t="s">
        <v>79</v>
      </c>
      <c r="X441" s="5" t="s">
        <v>93</v>
      </c>
    </row>
    <row r="442" spans="1:24" x14ac:dyDescent="0.25">
      <c r="A442" s="4">
        <v>8195</v>
      </c>
      <c r="B442" s="2" t="s">
        <v>507</v>
      </c>
      <c r="C442" s="2" t="s">
        <v>412</v>
      </c>
      <c r="D442" s="2" t="s">
        <v>84</v>
      </c>
      <c r="E442" s="2">
        <v>11.99</v>
      </c>
      <c r="F442" s="2">
        <v>415</v>
      </c>
      <c r="G442" s="2" t="s">
        <v>36</v>
      </c>
      <c r="H442" s="2">
        <v>3</v>
      </c>
      <c r="I442" s="2">
        <v>1</v>
      </c>
      <c r="J442" s="2" t="b">
        <v>0</v>
      </c>
      <c r="K442" s="2">
        <v>381</v>
      </c>
      <c r="L442" s="2">
        <v>78</v>
      </c>
      <c r="M442" s="2" t="s">
        <v>74</v>
      </c>
      <c r="N442" s="2" t="s">
        <v>44</v>
      </c>
      <c r="O442" s="2" t="s">
        <v>45</v>
      </c>
      <c r="P442" s="2">
        <v>84</v>
      </c>
      <c r="Q442" s="2">
        <v>4.4000000000000004</v>
      </c>
      <c r="R442" s="2" t="b">
        <v>1</v>
      </c>
      <c r="S442" s="2" t="s">
        <v>30</v>
      </c>
      <c r="T442" s="2">
        <v>4221</v>
      </c>
      <c r="U442" s="2"/>
      <c r="V442" s="2" t="s">
        <v>76</v>
      </c>
      <c r="W442" s="2" t="s">
        <v>79</v>
      </c>
      <c r="X442" s="5" t="s">
        <v>60</v>
      </c>
    </row>
    <row r="443" spans="1:24" x14ac:dyDescent="0.25">
      <c r="A443" s="4">
        <v>8242</v>
      </c>
      <c r="B443" s="2" t="s">
        <v>257</v>
      </c>
      <c r="C443" s="2" t="s">
        <v>229</v>
      </c>
      <c r="D443" s="3">
        <v>45394</v>
      </c>
      <c r="E443" s="2">
        <v>11.99</v>
      </c>
      <c r="F443" s="2">
        <v>204</v>
      </c>
      <c r="G443" s="2" t="s">
        <v>100</v>
      </c>
      <c r="H443" s="2">
        <v>4</v>
      </c>
      <c r="I443" s="2">
        <v>4</v>
      </c>
      <c r="J443" s="2" t="b">
        <v>1</v>
      </c>
      <c r="K443" s="2">
        <v>706</v>
      </c>
      <c r="L443" s="2">
        <v>153</v>
      </c>
      <c r="M443" s="2" t="s">
        <v>43</v>
      </c>
      <c r="N443" s="2" t="s">
        <v>28</v>
      </c>
      <c r="O443" s="2" t="s">
        <v>29</v>
      </c>
      <c r="P443" s="2">
        <v>94</v>
      </c>
      <c r="Q443" s="2">
        <v>3.7</v>
      </c>
      <c r="R443" s="2" t="b">
        <v>1</v>
      </c>
      <c r="S443" s="2" t="s">
        <v>30</v>
      </c>
      <c r="T443" s="2">
        <v>4569</v>
      </c>
      <c r="U443" s="2"/>
      <c r="V443" s="2" t="s">
        <v>31</v>
      </c>
      <c r="W443" s="2" t="s">
        <v>79</v>
      </c>
      <c r="X443" s="5" t="s">
        <v>33</v>
      </c>
    </row>
    <row r="444" spans="1:24" x14ac:dyDescent="0.25">
      <c r="A444" s="4">
        <v>2220</v>
      </c>
      <c r="B444" s="2" t="s">
        <v>448</v>
      </c>
      <c r="C444" s="2" t="s">
        <v>221</v>
      </c>
      <c r="D444" s="2" t="s">
        <v>105</v>
      </c>
      <c r="E444" s="2">
        <v>15.99</v>
      </c>
      <c r="F444" s="2">
        <v>205</v>
      </c>
      <c r="G444" s="2" t="s">
        <v>73</v>
      </c>
      <c r="H444" s="2">
        <v>3</v>
      </c>
      <c r="I444" s="2">
        <v>1</v>
      </c>
      <c r="J444" s="2" t="b">
        <v>1</v>
      </c>
      <c r="K444" s="2">
        <v>792</v>
      </c>
      <c r="L444" s="2">
        <v>103</v>
      </c>
      <c r="M444" s="2" t="s">
        <v>74</v>
      </c>
      <c r="N444" s="2" t="s">
        <v>28</v>
      </c>
      <c r="O444" s="2" t="s">
        <v>45</v>
      </c>
      <c r="P444" s="2">
        <v>24</v>
      </c>
      <c r="Q444" s="2">
        <v>3.9</v>
      </c>
      <c r="R444" s="2" t="b">
        <v>1</v>
      </c>
      <c r="S444" s="2" t="s">
        <v>30</v>
      </c>
      <c r="T444" s="2">
        <v>2695</v>
      </c>
      <c r="U444" s="2"/>
      <c r="V444" s="2" t="s">
        <v>65</v>
      </c>
      <c r="W444" s="2" t="s">
        <v>79</v>
      </c>
      <c r="X444" s="5" t="s">
        <v>40</v>
      </c>
    </row>
    <row r="445" spans="1:24" x14ac:dyDescent="0.25">
      <c r="A445" s="4">
        <v>9308</v>
      </c>
      <c r="B445" s="2" t="s">
        <v>88</v>
      </c>
      <c r="C445" s="2" t="s">
        <v>287</v>
      </c>
      <c r="D445" s="2" t="s">
        <v>87</v>
      </c>
      <c r="E445" s="2">
        <v>11.99</v>
      </c>
      <c r="F445" s="2">
        <v>64</v>
      </c>
      <c r="G445" s="2" t="s">
        <v>51</v>
      </c>
      <c r="H445" s="2">
        <v>2</v>
      </c>
      <c r="I445" s="2">
        <v>3</v>
      </c>
      <c r="J445" s="2" t="b">
        <v>1</v>
      </c>
      <c r="K445" s="2">
        <v>221</v>
      </c>
      <c r="L445" s="2">
        <v>4</v>
      </c>
      <c r="M445" s="2" t="s">
        <v>27</v>
      </c>
      <c r="N445" s="2" t="s">
        <v>28</v>
      </c>
      <c r="O445" s="2" t="s">
        <v>45</v>
      </c>
      <c r="P445" s="2">
        <v>88</v>
      </c>
      <c r="Q445" s="2">
        <v>3.7</v>
      </c>
      <c r="R445" s="2" t="b">
        <v>1</v>
      </c>
      <c r="S445" s="2" t="s">
        <v>30</v>
      </c>
      <c r="T445" s="2">
        <v>48</v>
      </c>
      <c r="U445" s="2"/>
      <c r="V445" s="2" t="s">
        <v>76</v>
      </c>
      <c r="W445" s="2" t="s">
        <v>59</v>
      </c>
      <c r="X445" s="5" t="s">
        <v>93</v>
      </c>
    </row>
    <row r="446" spans="1:24" x14ac:dyDescent="0.25">
      <c r="A446" s="4">
        <v>3437</v>
      </c>
      <c r="B446" s="2" t="s">
        <v>215</v>
      </c>
      <c r="C446" s="2" t="s">
        <v>427</v>
      </c>
      <c r="D446" s="3">
        <v>45424</v>
      </c>
      <c r="E446" s="2">
        <v>7.99</v>
      </c>
      <c r="F446" s="2">
        <v>281</v>
      </c>
      <c r="G446" s="2" t="s">
        <v>48</v>
      </c>
      <c r="H446" s="2">
        <v>2</v>
      </c>
      <c r="I446" s="2">
        <v>4</v>
      </c>
      <c r="J446" s="2" t="b">
        <v>0</v>
      </c>
      <c r="K446" s="2">
        <v>770</v>
      </c>
      <c r="L446" s="2">
        <v>74</v>
      </c>
      <c r="M446" s="2" t="s">
        <v>68</v>
      </c>
      <c r="N446" s="2" t="s">
        <v>44</v>
      </c>
      <c r="O446" s="2" t="s">
        <v>37</v>
      </c>
      <c r="P446" s="2">
        <v>12</v>
      </c>
      <c r="Q446" s="2">
        <v>4</v>
      </c>
      <c r="R446" s="2" t="b">
        <v>0</v>
      </c>
      <c r="S446" s="2" t="s">
        <v>30</v>
      </c>
      <c r="T446" s="2">
        <v>1526</v>
      </c>
      <c r="U446" s="2"/>
      <c r="V446" s="2" t="s">
        <v>65</v>
      </c>
      <c r="W446" s="2" t="s">
        <v>32</v>
      </c>
      <c r="X446" s="5" t="s">
        <v>33</v>
      </c>
    </row>
    <row r="447" spans="1:24" x14ac:dyDescent="0.25">
      <c r="A447" s="4">
        <v>8305</v>
      </c>
      <c r="B447" s="2" t="s">
        <v>140</v>
      </c>
      <c r="C447" s="2" t="s">
        <v>457</v>
      </c>
      <c r="D447" s="3">
        <v>45455</v>
      </c>
      <c r="E447" s="2">
        <v>11.99</v>
      </c>
      <c r="F447" s="2">
        <v>78</v>
      </c>
      <c r="G447" s="2" t="s">
        <v>73</v>
      </c>
      <c r="H447" s="2">
        <v>4</v>
      </c>
      <c r="I447" s="2">
        <v>5</v>
      </c>
      <c r="J447" s="2" t="b">
        <v>0</v>
      </c>
      <c r="K447" s="2">
        <v>914</v>
      </c>
      <c r="L447" s="2">
        <v>22</v>
      </c>
      <c r="M447" s="2" t="s">
        <v>92</v>
      </c>
      <c r="N447" s="2" t="s">
        <v>44</v>
      </c>
      <c r="O447" s="2" t="s">
        <v>37</v>
      </c>
      <c r="P447" s="2">
        <v>14</v>
      </c>
      <c r="Q447" s="2">
        <v>4.5</v>
      </c>
      <c r="R447" s="2" t="b">
        <v>0</v>
      </c>
      <c r="S447" s="2" t="s">
        <v>30</v>
      </c>
      <c r="T447" s="2">
        <v>4934</v>
      </c>
      <c r="U447" s="2"/>
      <c r="V447" s="2" t="s">
        <v>31</v>
      </c>
      <c r="W447" s="2" t="s">
        <v>32</v>
      </c>
      <c r="X447" s="5" t="s">
        <v>33</v>
      </c>
    </row>
    <row r="448" spans="1:24" x14ac:dyDescent="0.25">
      <c r="A448" s="4">
        <v>6773</v>
      </c>
      <c r="B448" s="2" t="s">
        <v>473</v>
      </c>
      <c r="C448" s="3">
        <v>45445</v>
      </c>
      <c r="D448" s="2" t="s">
        <v>168</v>
      </c>
      <c r="E448" s="2">
        <v>7.99</v>
      </c>
      <c r="F448" s="2">
        <v>343</v>
      </c>
      <c r="G448" s="2" t="s">
        <v>36</v>
      </c>
      <c r="H448" s="2">
        <v>4</v>
      </c>
      <c r="I448" s="2">
        <v>1</v>
      </c>
      <c r="J448" s="2" t="b">
        <v>1</v>
      </c>
      <c r="K448" s="2">
        <v>492</v>
      </c>
      <c r="L448" s="2">
        <v>187</v>
      </c>
      <c r="M448" s="2" t="s">
        <v>27</v>
      </c>
      <c r="N448" s="2" t="s">
        <v>28</v>
      </c>
      <c r="O448" s="2" t="s">
        <v>78</v>
      </c>
      <c r="P448" s="2">
        <v>75</v>
      </c>
      <c r="Q448" s="2">
        <v>4.9000000000000004</v>
      </c>
      <c r="R448" s="2" t="b">
        <v>1</v>
      </c>
      <c r="S448" s="2" t="s">
        <v>30</v>
      </c>
      <c r="T448" s="2">
        <v>628</v>
      </c>
      <c r="U448" s="2"/>
      <c r="V448" s="2" t="s">
        <v>38</v>
      </c>
      <c r="W448" s="2" t="s">
        <v>69</v>
      </c>
      <c r="X448" s="5" t="s">
        <v>33</v>
      </c>
    </row>
    <row r="449" spans="1:24" x14ac:dyDescent="0.25">
      <c r="A449" s="4">
        <v>3010</v>
      </c>
      <c r="B449" s="2" t="s">
        <v>280</v>
      </c>
      <c r="C449" s="3">
        <v>45362</v>
      </c>
      <c r="D449" s="2" t="s">
        <v>156</v>
      </c>
      <c r="E449" s="2">
        <v>11.99</v>
      </c>
      <c r="F449" s="2">
        <v>318</v>
      </c>
      <c r="G449" s="2" t="s">
        <v>48</v>
      </c>
      <c r="H449" s="2">
        <v>1</v>
      </c>
      <c r="I449" s="2">
        <v>5</v>
      </c>
      <c r="J449" s="2" t="b">
        <v>0</v>
      </c>
      <c r="K449" s="2">
        <v>925</v>
      </c>
      <c r="L449" s="2">
        <v>191</v>
      </c>
      <c r="M449" s="2" t="s">
        <v>68</v>
      </c>
      <c r="N449" s="2" t="s">
        <v>28</v>
      </c>
      <c r="O449" s="2" t="s">
        <v>45</v>
      </c>
      <c r="P449" s="2">
        <v>38</v>
      </c>
      <c r="Q449" s="2">
        <v>4.5999999999999996</v>
      </c>
      <c r="R449" s="2" t="b">
        <v>1</v>
      </c>
      <c r="S449" s="2" t="s">
        <v>30</v>
      </c>
      <c r="T449" s="2">
        <v>167</v>
      </c>
      <c r="U449" s="2"/>
      <c r="V449" s="2" t="s">
        <v>76</v>
      </c>
      <c r="W449" s="2" t="s">
        <v>39</v>
      </c>
      <c r="X449" s="5" t="s">
        <v>93</v>
      </c>
    </row>
    <row r="450" spans="1:24" x14ac:dyDescent="0.25">
      <c r="A450" s="4">
        <v>3622</v>
      </c>
      <c r="B450" s="2" t="s">
        <v>284</v>
      </c>
      <c r="C450" s="2" t="s">
        <v>348</v>
      </c>
      <c r="D450" s="3">
        <v>45547</v>
      </c>
      <c r="E450" s="2">
        <v>7.99</v>
      </c>
      <c r="F450" s="2">
        <v>444</v>
      </c>
      <c r="G450" s="2" t="s">
        <v>36</v>
      </c>
      <c r="H450" s="2">
        <v>3</v>
      </c>
      <c r="I450" s="2">
        <v>5</v>
      </c>
      <c r="J450" s="2" t="b">
        <v>0</v>
      </c>
      <c r="K450" s="2">
        <v>183</v>
      </c>
      <c r="L450" s="2">
        <v>195</v>
      </c>
      <c r="M450" s="2" t="s">
        <v>92</v>
      </c>
      <c r="N450" s="2" t="s">
        <v>75</v>
      </c>
      <c r="O450" s="2" t="s">
        <v>45</v>
      </c>
      <c r="P450" s="2">
        <v>36</v>
      </c>
      <c r="Q450" s="2">
        <v>4.7</v>
      </c>
      <c r="R450" s="2" t="b">
        <v>0</v>
      </c>
      <c r="S450" s="2" t="s">
        <v>30</v>
      </c>
      <c r="T450" s="2">
        <v>1309</v>
      </c>
      <c r="U450" s="2"/>
      <c r="V450" s="2" t="s">
        <v>58</v>
      </c>
      <c r="W450" s="2" t="s">
        <v>39</v>
      </c>
      <c r="X450" s="5" t="s">
        <v>60</v>
      </c>
    </row>
    <row r="451" spans="1:24" x14ac:dyDescent="0.25">
      <c r="A451" s="4">
        <v>6006</v>
      </c>
      <c r="B451" s="2" t="s">
        <v>106</v>
      </c>
      <c r="C451" s="3">
        <v>45482</v>
      </c>
      <c r="D451" s="2" t="s">
        <v>54</v>
      </c>
      <c r="E451" s="2">
        <v>11.99</v>
      </c>
      <c r="F451" s="2">
        <v>171</v>
      </c>
      <c r="G451" s="2" t="s">
        <v>63</v>
      </c>
      <c r="H451" s="2">
        <v>3</v>
      </c>
      <c r="I451" s="2">
        <v>1</v>
      </c>
      <c r="J451" s="2" t="b">
        <v>1</v>
      </c>
      <c r="K451" s="2">
        <v>889</v>
      </c>
      <c r="L451" s="2">
        <v>54</v>
      </c>
      <c r="M451" s="2" t="s">
        <v>92</v>
      </c>
      <c r="N451" s="2" t="s">
        <v>75</v>
      </c>
      <c r="O451" s="2" t="s">
        <v>37</v>
      </c>
      <c r="P451" s="2">
        <v>1</v>
      </c>
      <c r="Q451" s="2">
        <v>3.3</v>
      </c>
      <c r="R451" s="2" t="b">
        <v>1</v>
      </c>
      <c r="S451" s="2" t="s">
        <v>30</v>
      </c>
      <c r="T451" s="2">
        <v>710</v>
      </c>
      <c r="U451" s="2"/>
      <c r="V451" s="2" t="s">
        <v>31</v>
      </c>
      <c r="W451" s="2" t="s">
        <v>69</v>
      </c>
      <c r="X451" s="5" t="s">
        <v>33</v>
      </c>
    </row>
    <row r="452" spans="1:24" x14ac:dyDescent="0.25">
      <c r="A452" s="4">
        <v>1338</v>
      </c>
      <c r="B452" s="2" t="s">
        <v>148</v>
      </c>
      <c r="C452" s="2" t="s">
        <v>154</v>
      </c>
      <c r="D452" s="3">
        <v>45334</v>
      </c>
      <c r="E452" s="2">
        <v>15.99</v>
      </c>
      <c r="F452" s="2">
        <v>309</v>
      </c>
      <c r="G452" s="2" t="s">
        <v>100</v>
      </c>
      <c r="H452" s="2">
        <v>5</v>
      </c>
      <c r="I452" s="2">
        <v>4</v>
      </c>
      <c r="J452" s="2" t="b">
        <v>0</v>
      </c>
      <c r="K452" s="2">
        <v>174</v>
      </c>
      <c r="L452" s="2">
        <v>172</v>
      </c>
      <c r="M452" s="2" t="s">
        <v>68</v>
      </c>
      <c r="N452" s="2" t="s">
        <v>75</v>
      </c>
      <c r="O452" s="2" t="s">
        <v>64</v>
      </c>
      <c r="P452" s="2">
        <v>71</v>
      </c>
      <c r="Q452" s="2">
        <v>3.1</v>
      </c>
      <c r="R452" s="2" t="b">
        <v>1</v>
      </c>
      <c r="S452" s="2" t="s">
        <v>30</v>
      </c>
      <c r="T452" s="2">
        <v>106</v>
      </c>
      <c r="U452" s="2"/>
      <c r="V452" s="2" t="s">
        <v>58</v>
      </c>
      <c r="W452" s="2" t="s">
        <v>79</v>
      </c>
      <c r="X452" s="5" t="s">
        <v>60</v>
      </c>
    </row>
    <row r="453" spans="1:24" x14ac:dyDescent="0.25">
      <c r="A453" s="4">
        <v>6722</v>
      </c>
      <c r="B453" s="2" t="s">
        <v>138</v>
      </c>
      <c r="C453" s="3">
        <v>45143</v>
      </c>
      <c r="D453" s="2" t="s">
        <v>99</v>
      </c>
      <c r="E453" s="2">
        <v>15.99</v>
      </c>
      <c r="F453" s="2">
        <v>447</v>
      </c>
      <c r="G453" s="2" t="s">
        <v>73</v>
      </c>
      <c r="H453" s="2">
        <v>5</v>
      </c>
      <c r="I453" s="2">
        <v>2</v>
      </c>
      <c r="J453" s="2" t="b">
        <v>0</v>
      </c>
      <c r="K453" s="2">
        <v>709</v>
      </c>
      <c r="L453" s="2">
        <v>93</v>
      </c>
      <c r="M453" s="2" t="s">
        <v>55</v>
      </c>
      <c r="N453" s="2" t="s">
        <v>44</v>
      </c>
      <c r="O453" s="2" t="s">
        <v>37</v>
      </c>
      <c r="P453" s="2">
        <v>35</v>
      </c>
      <c r="Q453" s="2">
        <v>4.8</v>
      </c>
      <c r="R453" s="2" t="b">
        <v>1</v>
      </c>
      <c r="S453" s="2" t="s">
        <v>30</v>
      </c>
      <c r="T453" s="2">
        <v>2652</v>
      </c>
      <c r="U453" s="2"/>
      <c r="V453" s="2" t="s">
        <v>58</v>
      </c>
      <c r="W453" s="2" t="s">
        <v>39</v>
      </c>
      <c r="X453" s="5" t="s">
        <v>40</v>
      </c>
    </row>
    <row r="454" spans="1:24" x14ac:dyDescent="0.25">
      <c r="A454" s="4">
        <v>5871</v>
      </c>
      <c r="B454" s="2" t="s">
        <v>508</v>
      </c>
      <c r="C454" s="2" t="s">
        <v>509</v>
      </c>
      <c r="D454" s="3">
        <v>45394</v>
      </c>
      <c r="E454" s="2">
        <v>7.99</v>
      </c>
      <c r="F454" s="2">
        <v>120</v>
      </c>
      <c r="G454" s="2" t="s">
        <v>100</v>
      </c>
      <c r="H454" s="2">
        <v>3</v>
      </c>
      <c r="I454" s="2">
        <v>5</v>
      </c>
      <c r="J454" s="2" t="b">
        <v>1</v>
      </c>
      <c r="K454" s="2">
        <v>783</v>
      </c>
      <c r="L454" s="2">
        <v>81</v>
      </c>
      <c r="M454" s="2" t="s">
        <v>43</v>
      </c>
      <c r="N454" s="2" t="s">
        <v>28</v>
      </c>
      <c r="O454" s="2" t="s">
        <v>45</v>
      </c>
      <c r="P454" s="2">
        <v>52</v>
      </c>
      <c r="Q454" s="2">
        <v>4.3</v>
      </c>
      <c r="R454" s="2" t="b">
        <v>0</v>
      </c>
      <c r="S454" s="2" t="s">
        <v>30</v>
      </c>
      <c r="T454" s="2">
        <v>4879</v>
      </c>
      <c r="U454" s="2"/>
      <c r="V454" s="2" t="s">
        <v>65</v>
      </c>
      <c r="W454" s="2" t="s">
        <v>79</v>
      </c>
      <c r="X454" s="5" t="s">
        <v>93</v>
      </c>
    </row>
    <row r="455" spans="1:24" x14ac:dyDescent="0.25">
      <c r="A455" s="4">
        <v>9290</v>
      </c>
      <c r="B455" s="2" t="s">
        <v>510</v>
      </c>
      <c r="C455" s="3">
        <v>45180</v>
      </c>
      <c r="D455" s="3">
        <v>45516</v>
      </c>
      <c r="E455" s="2">
        <v>15.99</v>
      </c>
      <c r="F455" s="2">
        <v>168</v>
      </c>
      <c r="G455" s="2" t="s">
        <v>26</v>
      </c>
      <c r="H455" s="2">
        <v>5</v>
      </c>
      <c r="I455" s="2">
        <v>4</v>
      </c>
      <c r="J455" s="2" t="b">
        <v>1</v>
      </c>
      <c r="K455" s="2">
        <v>304</v>
      </c>
      <c r="L455" s="2">
        <v>196</v>
      </c>
      <c r="M455" s="2" t="s">
        <v>27</v>
      </c>
      <c r="N455" s="2" t="s">
        <v>44</v>
      </c>
      <c r="O455" s="2" t="s">
        <v>57</v>
      </c>
      <c r="P455" s="2">
        <v>44</v>
      </c>
      <c r="Q455" s="2">
        <v>4.0999999999999996</v>
      </c>
      <c r="R455" s="2" t="b">
        <v>0</v>
      </c>
      <c r="S455" s="2" t="s">
        <v>30</v>
      </c>
      <c r="T455" s="2">
        <v>1426</v>
      </c>
      <c r="U455" s="2"/>
      <c r="V455" s="2" t="s">
        <v>58</v>
      </c>
      <c r="W455" s="2" t="s">
        <v>32</v>
      </c>
      <c r="X455" s="5" t="s">
        <v>93</v>
      </c>
    </row>
    <row r="456" spans="1:24" x14ac:dyDescent="0.25">
      <c r="A456" s="4">
        <v>8567</v>
      </c>
      <c r="B456" s="2" t="s">
        <v>88</v>
      </c>
      <c r="C456" s="2" t="s">
        <v>95</v>
      </c>
      <c r="D456" s="2" t="s">
        <v>25</v>
      </c>
      <c r="E456" s="2">
        <v>7.99</v>
      </c>
      <c r="F456" s="2">
        <v>203</v>
      </c>
      <c r="G456" s="2" t="s">
        <v>48</v>
      </c>
      <c r="H456" s="2">
        <v>1</v>
      </c>
      <c r="I456" s="2">
        <v>3</v>
      </c>
      <c r="J456" s="2" t="b">
        <v>1</v>
      </c>
      <c r="K456" s="2">
        <v>738</v>
      </c>
      <c r="L456" s="2">
        <v>96</v>
      </c>
      <c r="M456" s="2" t="s">
        <v>68</v>
      </c>
      <c r="N456" s="2" t="s">
        <v>75</v>
      </c>
      <c r="O456" s="2" t="s">
        <v>78</v>
      </c>
      <c r="P456" s="2">
        <v>10</v>
      </c>
      <c r="Q456" s="2">
        <v>4</v>
      </c>
      <c r="R456" s="2" t="b">
        <v>0</v>
      </c>
      <c r="S456" s="2" t="s">
        <v>30</v>
      </c>
      <c r="T456" s="2">
        <v>1504</v>
      </c>
      <c r="U456" s="2"/>
      <c r="V456" s="2" t="s">
        <v>65</v>
      </c>
      <c r="W456" s="2" t="s">
        <v>59</v>
      </c>
      <c r="X456" s="5" t="s">
        <v>93</v>
      </c>
    </row>
    <row r="457" spans="1:24" x14ac:dyDescent="0.25">
      <c r="A457" s="4">
        <v>5253</v>
      </c>
      <c r="B457" s="2" t="s">
        <v>502</v>
      </c>
      <c r="C457" s="3">
        <v>45119</v>
      </c>
      <c r="D457" s="2" t="s">
        <v>156</v>
      </c>
      <c r="E457" s="2">
        <v>11.99</v>
      </c>
      <c r="F457" s="2">
        <v>436</v>
      </c>
      <c r="G457" s="2" t="s">
        <v>73</v>
      </c>
      <c r="H457" s="2">
        <v>5</v>
      </c>
      <c r="I457" s="2">
        <v>5</v>
      </c>
      <c r="J457" s="2" t="b">
        <v>1</v>
      </c>
      <c r="K457" s="2">
        <v>228</v>
      </c>
      <c r="L457" s="2">
        <v>110</v>
      </c>
      <c r="M457" s="2" t="s">
        <v>68</v>
      </c>
      <c r="N457" s="2" t="s">
        <v>75</v>
      </c>
      <c r="O457" s="2" t="s">
        <v>29</v>
      </c>
      <c r="P457" s="2">
        <v>78</v>
      </c>
      <c r="Q457" s="2">
        <v>4.5</v>
      </c>
      <c r="R457" s="2" t="b">
        <v>1</v>
      </c>
      <c r="S457" s="2" t="s">
        <v>30</v>
      </c>
      <c r="T457" s="2">
        <v>1518</v>
      </c>
      <c r="U457" s="2"/>
      <c r="V457" s="2" t="s">
        <v>38</v>
      </c>
      <c r="W457" s="2" t="s">
        <v>32</v>
      </c>
      <c r="X457" s="5" t="s">
        <v>60</v>
      </c>
    </row>
    <row r="458" spans="1:24" x14ac:dyDescent="0.25">
      <c r="A458" s="4">
        <v>8172</v>
      </c>
      <c r="B458" s="2" t="s">
        <v>511</v>
      </c>
      <c r="C458" s="2" t="s">
        <v>512</v>
      </c>
      <c r="D458" s="2" t="s">
        <v>72</v>
      </c>
      <c r="E458" s="2">
        <v>11.99</v>
      </c>
      <c r="F458" s="2">
        <v>195</v>
      </c>
      <c r="G458" s="2" t="s">
        <v>100</v>
      </c>
      <c r="H458" s="2">
        <v>5</v>
      </c>
      <c r="I458" s="2">
        <v>6</v>
      </c>
      <c r="J458" s="2" t="b">
        <v>1</v>
      </c>
      <c r="K458" s="2">
        <v>997</v>
      </c>
      <c r="L458" s="2">
        <v>107</v>
      </c>
      <c r="M458" s="2" t="s">
        <v>43</v>
      </c>
      <c r="N458" s="2" t="s">
        <v>56</v>
      </c>
      <c r="O458" s="2" t="s">
        <v>78</v>
      </c>
      <c r="P458" s="2">
        <v>78</v>
      </c>
      <c r="Q458" s="2">
        <v>4.9000000000000004</v>
      </c>
      <c r="R458" s="2" t="b">
        <v>0</v>
      </c>
      <c r="S458" s="2" t="s">
        <v>30</v>
      </c>
      <c r="T458" s="2">
        <v>708</v>
      </c>
      <c r="U458" s="2"/>
      <c r="V458" s="2" t="s">
        <v>76</v>
      </c>
      <c r="W458" s="2" t="s">
        <v>69</v>
      </c>
      <c r="X458" s="5" t="s">
        <v>40</v>
      </c>
    </row>
    <row r="459" spans="1:24" x14ac:dyDescent="0.25">
      <c r="A459" s="4">
        <v>2154</v>
      </c>
      <c r="B459" s="2" t="s">
        <v>96</v>
      </c>
      <c r="C459" s="3">
        <v>45242</v>
      </c>
      <c r="D459" s="3">
        <v>45424</v>
      </c>
      <c r="E459" s="2">
        <v>7.99</v>
      </c>
      <c r="F459" s="2">
        <v>454</v>
      </c>
      <c r="G459" s="2" t="s">
        <v>36</v>
      </c>
      <c r="H459" s="2">
        <v>5</v>
      </c>
      <c r="I459" s="2">
        <v>1</v>
      </c>
      <c r="J459" s="2" t="b">
        <v>1</v>
      </c>
      <c r="K459" s="2">
        <v>722</v>
      </c>
      <c r="L459" s="2">
        <v>98</v>
      </c>
      <c r="M459" s="2" t="s">
        <v>49</v>
      </c>
      <c r="N459" s="2" t="s">
        <v>56</v>
      </c>
      <c r="O459" s="2" t="s">
        <v>45</v>
      </c>
      <c r="P459" s="2">
        <v>36</v>
      </c>
      <c r="Q459" s="2">
        <v>3.4</v>
      </c>
      <c r="R459" s="2" t="b">
        <v>0</v>
      </c>
      <c r="S459" s="2" t="s">
        <v>30</v>
      </c>
      <c r="T459" s="2">
        <v>4651</v>
      </c>
      <c r="U459" s="2"/>
      <c r="V459" s="2" t="s">
        <v>76</v>
      </c>
      <c r="W459" s="2" t="s">
        <v>32</v>
      </c>
      <c r="X459" s="5" t="s">
        <v>40</v>
      </c>
    </row>
    <row r="460" spans="1:24" x14ac:dyDescent="0.25">
      <c r="A460" s="4">
        <v>5013</v>
      </c>
      <c r="B460" s="2" t="s">
        <v>513</v>
      </c>
      <c r="C460" s="2" t="s">
        <v>514</v>
      </c>
      <c r="D460" s="2" t="s">
        <v>156</v>
      </c>
      <c r="E460" s="2">
        <v>15.99</v>
      </c>
      <c r="F460" s="2">
        <v>187</v>
      </c>
      <c r="G460" s="2" t="s">
        <v>36</v>
      </c>
      <c r="H460" s="2">
        <v>1</v>
      </c>
      <c r="I460" s="2">
        <v>1</v>
      </c>
      <c r="J460" s="2" t="b">
        <v>0</v>
      </c>
      <c r="K460" s="2">
        <v>316</v>
      </c>
      <c r="L460" s="2">
        <v>10</v>
      </c>
      <c r="M460" s="2" t="s">
        <v>49</v>
      </c>
      <c r="N460" s="2" t="s">
        <v>28</v>
      </c>
      <c r="O460" s="2" t="s">
        <v>64</v>
      </c>
      <c r="P460" s="2">
        <v>8</v>
      </c>
      <c r="Q460" s="2">
        <v>4.7</v>
      </c>
      <c r="R460" s="2" t="b">
        <v>0</v>
      </c>
      <c r="S460" s="2" t="s">
        <v>30</v>
      </c>
      <c r="T460" s="2">
        <v>4397</v>
      </c>
      <c r="U460" s="2"/>
      <c r="V460" s="2" t="s">
        <v>31</v>
      </c>
      <c r="W460" s="2" t="s">
        <v>79</v>
      </c>
      <c r="X460" s="5" t="s">
        <v>33</v>
      </c>
    </row>
    <row r="461" spans="1:24" x14ac:dyDescent="0.25">
      <c r="A461" s="4">
        <v>4211</v>
      </c>
      <c r="B461" s="2" t="s">
        <v>515</v>
      </c>
      <c r="C461" s="3">
        <v>45483</v>
      </c>
      <c r="D461" s="3">
        <v>45303</v>
      </c>
      <c r="E461" s="2">
        <v>7.99</v>
      </c>
      <c r="F461" s="2">
        <v>277</v>
      </c>
      <c r="G461" s="2" t="s">
        <v>100</v>
      </c>
      <c r="H461" s="2">
        <v>1</v>
      </c>
      <c r="I461" s="2">
        <v>3</v>
      </c>
      <c r="J461" s="2" t="b">
        <v>1</v>
      </c>
      <c r="K461" s="2">
        <v>455</v>
      </c>
      <c r="L461" s="2">
        <v>120</v>
      </c>
      <c r="M461" s="2" t="s">
        <v>92</v>
      </c>
      <c r="N461" s="2" t="s">
        <v>28</v>
      </c>
      <c r="O461" s="2" t="s">
        <v>57</v>
      </c>
      <c r="P461" s="2">
        <v>92</v>
      </c>
      <c r="Q461" s="2">
        <v>4.7</v>
      </c>
      <c r="R461" s="2" t="b">
        <v>0</v>
      </c>
      <c r="S461" s="2" t="s">
        <v>30</v>
      </c>
      <c r="T461" s="2">
        <v>1360</v>
      </c>
      <c r="U461" s="2"/>
      <c r="V461" s="2" t="s">
        <v>65</v>
      </c>
      <c r="W461" s="2" t="s">
        <v>59</v>
      </c>
      <c r="X461" s="5" t="s">
        <v>93</v>
      </c>
    </row>
    <row r="462" spans="1:24" x14ac:dyDescent="0.25">
      <c r="A462" s="4">
        <v>4408</v>
      </c>
      <c r="B462" s="2" t="s">
        <v>238</v>
      </c>
      <c r="C462" s="2" t="s">
        <v>516</v>
      </c>
      <c r="D462" s="2" t="s">
        <v>90</v>
      </c>
      <c r="E462" s="2">
        <v>7.99</v>
      </c>
      <c r="F462" s="2">
        <v>257</v>
      </c>
      <c r="G462" s="2" t="s">
        <v>100</v>
      </c>
      <c r="H462" s="2">
        <v>3</v>
      </c>
      <c r="I462" s="2">
        <v>6</v>
      </c>
      <c r="J462" s="2" t="b">
        <v>1</v>
      </c>
      <c r="K462" s="2">
        <v>985</v>
      </c>
      <c r="L462" s="2">
        <v>97</v>
      </c>
      <c r="M462" s="2" t="s">
        <v>49</v>
      </c>
      <c r="N462" s="2" t="s">
        <v>56</v>
      </c>
      <c r="O462" s="2" t="s">
        <v>45</v>
      </c>
      <c r="P462" s="2">
        <v>88</v>
      </c>
      <c r="Q462" s="2">
        <v>3.9</v>
      </c>
      <c r="R462" s="2" t="b">
        <v>1</v>
      </c>
      <c r="S462" s="2" t="s">
        <v>30</v>
      </c>
      <c r="T462" s="2">
        <v>4155</v>
      </c>
      <c r="U462" s="2"/>
      <c r="V462" s="2" t="s">
        <v>38</v>
      </c>
      <c r="W462" s="2" t="s">
        <v>59</v>
      </c>
      <c r="X462" s="5" t="s">
        <v>60</v>
      </c>
    </row>
    <row r="463" spans="1:24" x14ac:dyDescent="0.25">
      <c r="A463" s="4">
        <v>8473</v>
      </c>
      <c r="B463" s="2" t="s">
        <v>517</v>
      </c>
      <c r="C463" s="2" t="s">
        <v>308</v>
      </c>
      <c r="D463" s="3">
        <v>45638</v>
      </c>
      <c r="E463" s="2">
        <v>11.99</v>
      </c>
      <c r="F463" s="2">
        <v>12</v>
      </c>
      <c r="G463" s="2" t="s">
        <v>51</v>
      </c>
      <c r="H463" s="2">
        <v>4</v>
      </c>
      <c r="I463" s="2">
        <v>6</v>
      </c>
      <c r="J463" s="2" t="b">
        <v>0</v>
      </c>
      <c r="K463" s="2">
        <v>718</v>
      </c>
      <c r="L463" s="2">
        <v>100</v>
      </c>
      <c r="M463" s="2" t="s">
        <v>92</v>
      </c>
      <c r="N463" s="2" t="s">
        <v>44</v>
      </c>
      <c r="O463" s="2" t="s">
        <v>45</v>
      </c>
      <c r="P463" s="2">
        <v>24</v>
      </c>
      <c r="Q463" s="2">
        <v>4.0999999999999996</v>
      </c>
      <c r="R463" s="2" t="b">
        <v>0</v>
      </c>
      <c r="S463" s="2" t="s">
        <v>30</v>
      </c>
      <c r="T463" s="2">
        <v>1289</v>
      </c>
      <c r="U463" s="2"/>
      <c r="V463" s="2" t="s">
        <v>31</v>
      </c>
      <c r="W463" s="2" t="s">
        <v>59</v>
      </c>
      <c r="X463" s="5" t="s">
        <v>60</v>
      </c>
    </row>
    <row r="464" spans="1:24" x14ac:dyDescent="0.25">
      <c r="A464" s="4">
        <v>7510</v>
      </c>
      <c r="B464" s="2" t="s">
        <v>518</v>
      </c>
      <c r="C464" s="2" t="s">
        <v>519</v>
      </c>
      <c r="D464" s="2" t="s">
        <v>168</v>
      </c>
      <c r="E464" s="2">
        <v>7.99</v>
      </c>
      <c r="F464" s="2">
        <v>362</v>
      </c>
      <c r="G464" s="2" t="s">
        <v>100</v>
      </c>
      <c r="H464" s="2">
        <v>2</v>
      </c>
      <c r="I464" s="2">
        <v>4</v>
      </c>
      <c r="J464" s="2" t="b">
        <v>1</v>
      </c>
      <c r="K464" s="2">
        <v>923</v>
      </c>
      <c r="L464" s="2">
        <v>57</v>
      </c>
      <c r="M464" s="2" t="s">
        <v>92</v>
      </c>
      <c r="N464" s="2" t="s">
        <v>28</v>
      </c>
      <c r="O464" s="2" t="s">
        <v>37</v>
      </c>
      <c r="P464" s="2">
        <v>38</v>
      </c>
      <c r="Q464" s="2">
        <v>4.8</v>
      </c>
      <c r="R464" s="2" t="b">
        <v>0</v>
      </c>
      <c r="S464" s="2" t="s">
        <v>30</v>
      </c>
      <c r="T464" s="2">
        <v>2922</v>
      </c>
      <c r="U464" s="2"/>
      <c r="V464" s="2" t="s">
        <v>65</v>
      </c>
      <c r="W464" s="2" t="s">
        <v>32</v>
      </c>
      <c r="X464" s="5" t="s">
        <v>93</v>
      </c>
    </row>
    <row r="465" spans="1:24" x14ac:dyDescent="0.25">
      <c r="A465" s="4">
        <v>5376</v>
      </c>
      <c r="B465" s="2" t="s">
        <v>224</v>
      </c>
      <c r="C465" s="3">
        <v>45111</v>
      </c>
      <c r="D465" s="2" t="s">
        <v>214</v>
      </c>
      <c r="E465" s="2">
        <v>7.99</v>
      </c>
      <c r="F465" s="2">
        <v>89</v>
      </c>
      <c r="G465" s="2" t="s">
        <v>100</v>
      </c>
      <c r="H465" s="2">
        <v>2</v>
      </c>
      <c r="I465" s="2">
        <v>4</v>
      </c>
      <c r="J465" s="2" t="b">
        <v>1</v>
      </c>
      <c r="K465" s="2">
        <v>174</v>
      </c>
      <c r="L465" s="2">
        <v>178</v>
      </c>
      <c r="M465" s="2" t="s">
        <v>74</v>
      </c>
      <c r="N465" s="2" t="s">
        <v>28</v>
      </c>
      <c r="O465" s="2" t="s">
        <v>78</v>
      </c>
      <c r="P465" s="2">
        <v>7</v>
      </c>
      <c r="Q465" s="2">
        <v>3.7</v>
      </c>
      <c r="R465" s="2" t="b">
        <v>0</v>
      </c>
      <c r="S465" s="2" t="s">
        <v>30</v>
      </c>
      <c r="T465" s="2">
        <v>28</v>
      </c>
      <c r="U465" s="2"/>
      <c r="V465" s="2" t="s">
        <v>65</v>
      </c>
      <c r="W465" s="2" t="s">
        <v>32</v>
      </c>
      <c r="X465" s="5" t="s">
        <v>60</v>
      </c>
    </row>
    <row r="466" spans="1:24" x14ac:dyDescent="0.25">
      <c r="A466" s="4">
        <v>8005</v>
      </c>
      <c r="B466" s="2" t="s">
        <v>254</v>
      </c>
      <c r="C466" s="3">
        <v>45141</v>
      </c>
      <c r="D466" s="2" t="s">
        <v>42</v>
      </c>
      <c r="E466" s="2">
        <v>7.99</v>
      </c>
      <c r="F466" s="2">
        <v>123</v>
      </c>
      <c r="G466" s="2" t="s">
        <v>51</v>
      </c>
      <c r="H466" s="2">
        <v>5</v>
      </c>
      <c r="I466" s="2">
        <v>5</v>
      </c>
      <c r="J466" s="2" t="b">
        <v>1</v>
      </c>
      <c r="K466" s="2">
        <v>253</v>
      </c>
      <c r="L466" s="2">
        <v>157</v>
      </c>
      <c r="M466" s="2" t="s">
        <v>49</v>
      </c>
      <c r="N466" s="2" t="s">
        <v>28</v>
      </c>
      <c r="O466" s="2" t="s">
        <v>57</v>
      </c>
      <c r="P466" s="2">
        <v>85</v>
      </c>
      <c r="Q466" s="2">
        <v>4</v>
      </c>
      <c r="R466" s="2" t="b">
        <v>0</v>
      </c>
      <c r="S466" s="2" t="s">
        <v>30</v>
      </c>
      <c r="T466" s="2">
        <v>3083</v>
      </c>
      <c r="U466" s="2"/>
      <c r="V466" s="2" t="s">
        <v>58</v>
      </c>
      <c r="W466" s="2" t="s">
        <v>69</v>
      </c>
      <c r="X466" s="5" t="s">
        <v>33</v>
      </c>
    </row>
    <row r="467" spans="1:24" x14ac:dyDescent="0.25">
      <c r="A467" s="4">
        <v>7439</v>
      </c>
      <c r="B467" s="2" t="s">
        <v>199</v>
      </c>
      <c r="C467" s="2" t="s">
        <v>520</v>
      </c>
      <c r="D467" s="3">
        <v>45424</v>
      </c>
      <c r="E467" s="2">
        <v>15.99</v>
      </c>
      <c r="F467" s="2">
        <v>427</v>
      </c>
      <c r="G467" s="2" t="s">
        <v>73</v>
      </c>
      <c r="H467" s="2">
        <v>1</v>
      </c>
      <c r="I467" s="2">
        <v>1</v>
      </c>
      <c r="J467" s="2" t="b">
        <v>0</v>
      </c>
      <c r="K467" s="2">
        <v>479</v>
      </c>
      <c r="L467" s="2">
        <v>98</v>
      </c>
      <c r="M467" s="2" t="s">
        <v>27</v>
      </c>
      <c r="N467" s="2" t="s">
        <v>28</v>
      </c>
      <c r="O467" s="2" t="s">
        <v>64</v>
      </c>
      <c r="P467" s="2">
        <v>18</v>
      </c>
      <c r="Q467" s="2">
        <v>3.8</v>
      </c>
      <c r="R467" s="2" t="b">
        <v>1</v>
      </c>
      <c r="S467" s="2" t="s">
        <v>30</v>
      </c>
      <c r="T467" s="2">
        <v>547</v>
      </c>
      <c r="U467" s="2"/>
      <c r="V467" s="2" t="s">
        <v>76</v>
      </c>
      <c r="W467" s="2" t="s">
        <v>79</v>
      </c>
      <c r="X467" s="5" t="s">
        <v>33</v>
      </c>
    </row>
    <row r="468" spans="1:24" x14ac:dyDescent="0.25">
      <c r="A468" s="4">
        <v>3699</v>
      </c>
      <c r="B468" s="2" t="s">
        <v>411</v>
      </c>
      <c r="C468" s="2" t="s">
        <v>437</v>
      </c>
      <c r="D468" s="2" t="s">
        <v>156</v>
      </c>
      <c r="E468" s="2">
        <v>15.99</v>
      </c>
      <c r="F468" s="2">
        <v>439</v>
      </c>
      <c r="G468" s="2" t="s">
        <v>100</v>
      </c>
      <c r="H468" s="2">
        <v>2</v>
      </c>
      <c r="I468" s="2">
        <v>4</v>
      </c>
      <c r="J468" s="2" t="b">
        <v>0</v>
      </c>
      <c r="K468" s="2">
        <v>932</v>
      </c>
      <c r="L468" s="2">
        <v>98</v>
      </c>
      <c r="M468" s="2" t="s">
        <v>92</v>
      </c>
      <c r="N468" s="2" t="s">
        <v>75</v>
      </c>
      <c r="O468" s="2" t="s">
        <v>29</v>
      </c>
      <c r="P468" s="2">
        <v>58</v>
      </c>
      <c r="Q468" s="2">
        <v>4.9000000000000004</v>
      </c>
      <c r="R468" s="2" t="b">
        <v>0</v>
      </c>
      <c r="S468" s="2" t="s">
        <v>30</v>
      </c>
      <c r="T468" s="2">
        <v>239</v>
      </c>
      <c r="U468" s="2"/>
      <c r="V468" s="2" t="s">
        <v>76</v>
      </c>
      <c r="W468" s="2" t="s">
        <v>32</v>
      </c>
      <c r="X468" s="5" t="s">
        <v>93</v>
      </c>
    </row>
    <row r="469" spans="1:24" x14ac:dyDescent="0.25">
      <c r="A469" s="4">
        <v>3162</v>
      </c>
      <c r="B469" s="2" t="s">
        <v>157</v>
      </c>
      <c r="C469" s="2" t="s">
        <v>229</v>
      </c>
      <c r="D469" s="2" t="s">
        <v>25</v>
      </c>
      <c r="E469" s="2">
        <v>15.99</v>
      </c>
      <c r="F469" s="2">
        <v>396</v>
      </c>
      <c r="G469" s="2" t="s">
        <v>63</v>
      </c>
      <c r="H469" s="2">
        <v>3</v>
      </c>
      <c r="I469" s="2">
        <v>3</v>
      </c>
      <c r="J469" s="2" t="b">
        <v>1</v>
      </c>
      <c r="K469" s="2">
        <v>175</v>
      </c>
      <c r="L469" s="2">
        <v>17</v>
      </c>
      <c r="M469" s="2" t="s">
        <v>27</v>
      </c>
      <c r="N469" s="2" t="s">
        <v>56</v>
      </c>
      <c r="O469" s="2" t="s">
        <v>78</v>
      </c>
      <c r="P469" s="2">
        <v>11</v>
      </c>
      <c r="Q469" s="2">
        <v>3.4</v>
      </c>
      <c r="R469" s="2" t="b">
        <v>0</v>
      </c>
      <c r="S469" s="2" t="s">
        <v>30</v>
      </c>
      <c r="T469" s="2">
        <v>3516</v>
      </c>
      <c r="U469" s="2"/>
      <c r="V469" s="2" t="s">
        <v>31</v>
      </c>
      <c r="W469" s="2" t="s">
        <v>32</v>
      </c>
      <c r="X469" s="5" t="s">
        <v>40</v>
      </c>
    </row>
    <row r="470" spans="1:24" x14ac:dyDescent="0.25">
      <c r="A470" s="4">
        <v>8798</v>
      </c>
      <c r="B470" s="2" t="s">
        <v>521</v>
      </c>
      <c r="C470" s="2" t="s">
        <v>522</v>
      </c>
      <c r="D470" s="2" t="s">
        <v>35</v>
      </c>
      <c r="E470" s="2">
        <v>15.99</v>
      </c>
      <c r="F470" s="2">
        <v>453</v>
      </c>
      <c r="G470" s="2" t="s">
        <v>63</v>
      </c>
      <c r="H470" s="2">
        <v>5</v>
      </c>
      <c r="I470" s="2">
        <v>2</v>
      </c>
      <c r="J470" s="2" t="b">
        <v>1</v>
      </c>
      <c r="K470" s="2">
        <v>591</v>
      </c>
      <c r="L470" s="2">
        <v>169</v>
      </c>
      <c r="M470" s="2" t="s">
        <v>43</v>
      </c>
      <c r="N470" s="2" t="s">
        <v>28</v>
      </c>
      <c r="O470" s="2" t="s">
        <v>64</v>
      </c>
      <c r="P470" s="2">
        <v>72</v>
      </c>
      <c r="Q470" s="2">
        <v>4.0999999999999996</v>
      </c>
      <c r="R470" s="2" t="b">
        <v>1</v>
      </c>
      <c r="S470" s="2" t="s">
        <v>30</v>
      </c>
      <c r="T470" s="2">
        <v>4031</v>
      </c>
      <c r="U470" s="2"/>
      <c r="V470" s="2" t="s">
        <v>76</v>
      </c>
      <c r="W470" s="2" t="s">
        <v>39</v>
      </c>
      <c r="X470" s="5" t="s">
        <v>40</v>
      </c>
    </row>
    <row r="471" spans="1:24" x14ac:dyDescent="0.25">
      <c r="A471" s="4">
        <v>6400</v>
      </c>
      <c r="B471" s="2" t="s">
        <v>177</v>
      </c>
      <c r="C471" s="2" t="s">
        <v>346</v>
      </c>
      <c r="D471" s="2" t="s">
        <v>42</v>
      </c>
      <c r="E471" s="2">
        <v>11.99</v>
      </c>
      <c r="F471" s="2">
        <v>356</v>
      </c>
      <c r="G471" s="2" t="s">
        <v>63</v>
      </c>
      <c r="H471" s="2">
        <v>3</v>
      </c>
      <c r="I471" s="2">
        <v>2</v>
      </c>
      <c r="J471" s="2" t="b">
        <v>1</v>
      </c>
      <c r="K471" s="2">
        <v>776</v>
      </c>
      <c r="L471" s="2">
        <v>40</v>
      </c>
      <c r="M471" s="2" t="s">
        <v>27</v>
      </c>
      <c r="N471" s="2" t="s">
        <v>56</v>
      </c>
      <c r="O471" s="2" t="s">
        <v>45</v>
      </c>
      <c r="P471" s="2">
        <v>56</v>
      </c>
      <c r="Q471" s="2">
        <v>3.4</v>
      </c>
      <c r="R471" s="2" t="b">
        <v>1</v>
      </c>
      <c r="S471" s="2" t="s">
        <v>30</v>
      </c>
      <c r="T471" s="2">
        <v>3408</v>
      </c>
      <c r="U471" s="2"/>
      <c r="V471" s="2" t="s">
        <v>76</v>
      </c>
      <c r="W471" s="2" t="s">
        <v>32</v>
      </c>
      <c r="X471" s="5" t="s">
        <v>40</v>
      </c>
    </row>
    <row r="472" spans="1:24" x14ac:dyDescent="0.25">
      <c r="A472" s="4">
        <v>9404</v>
      </c>
      <c r="B472" s="2" t="s">
        <v>157</v>
      </c>
      <c r="C472" s="3">
        <v>45208</v>
      </c>
      <c r="D472" s="3">
        <v>45363</v>
      </c>
      <c r="E472" s="2">
        <v>15.99</v>
      </c>
      <c r="F472" s="2">
        <v>192</v>
      </c>
      <c r="G472" s="2" t="s">
        <v>48</v>
      </c>
      <c r="H472" s="2">
        <v>1</v>
      </c>
      <c r="I472" s="2">
        <v>3</v>
      </c>
      <c r="J472" s="2" t="b">
        <v>1</v>
      </c>
      <c r="K472" s="2">
        <v>229</v>
      </c>
      <c r="L472" s="2">
        <v>54</v>
      </c>
      <c r="M472" s="2" t="s">
        <v>74</v>
      </c>
      <c r="N472" s="2" t="s">
        <v>28</v>
      </c>
      <c r="O472" s="2" t="s">
        <v>57</v>
      </c>
      <c r="P472" s="2">
        <v>87</v>
      </c>
      <c r="Q472" s="2">
        <v>3.1</v>
      </c>
      <c r="R472" s="2" t="b">
        <v>0</v>
      </c>
      <c r="S472" s="2" t="s">
        <v>30</v>
      </c>
      <c r="T472" s="2">
        <v>3849</v>
      </c>
      <c r="U472" s="2"/>
      <c r="V472" s="2" t="s">
        <v>58</v>
      </c>
      <c r="W472" s="2" t="s">
        <v>69</v>
      </c>
      <c r="X472" s="5" t="s">
        <v>93</v>
      </c>
    </row>
    <row r="473" spans="1:24" x14ac:dyDescent="0.25">
      <c r="A473" s="4">
        <v>8151</v>
      </c>
      <c r="B473" s="2" t="s">
        <v>106</v>
      </c>
      <c r="C473" s="2" t="s">
        <v>523</v>
      </c>
      <c r="D473" s="2" t="s">
        <v>156</v>
      </c>
      <c r="E473" s="2">
        <v>11.99</v>
      </c>
      <c r="F473" s="2">
        <v>483</v>
      </c>
      <c r="G473" s="2" t="s">
        <v>100</v>
      </c>
      <c r="H473" s="2">
        <v>3</v>
      </c>
      <c r="I473" s="2">
        <v>6</v>
      </c>
      <c r="J473" s="2" t="b">
        <v>0</v>
      </c>
      <c r="K473" s="2">
        <v>730</v>
      </c>
      <c r="L473" s="2">
        <v>98</v>
      </c>
      <c r="M473" s="2" t="s">
        <v>43</v>
      </c>
      <c r="N473" s="2" t="s">
        <v>75</v>
      </c>
      <c r="O473" s="2" t="s">
        <v>45</v>
      </c>
      <c r="P473" s="2">
        <v>29</v>
      </c>
      <c r="Q473" s="2">
        <v>3.8</v>
      </c>
      <c r="R473" s="2" t="b">
        <v>0</v>
      </c>
      <c r="S473" s="2" t="s">
        <v>30</v>
      </c>
      <c r="T473" s="2">
        <v>1813</v>
      </c>
      <c r="U473" s="2"/>
      <c r="V473" s="2" t="s">
        <v>38</v>
      </c>
      <c r="W473" s="2" t="s">
        <v>32</v>
      </c>
      <c r="X473" s="5" t="s">
        <v>40</v>
      </c>
    </row>
    <row r="474" spans="1:24" x14ac:dyDescent="0.25">
      <c r="A474" s="4">
        <v>7742</v>
      </c>
      <c r="B474" s="2" t="s">
        <v>153</v>
      </c>
      <c r="C474" s="2" t="s">
        <v>420</v>
      </c>
      <c r="D474" s="2" t="s">
        <v>82</v>
      </c>
      <c r="E474" s="2">
        <v>11.99</v>
      </c>
      <c r="F474" s="2">
        <v>17</v>
      </c>
      <c r="G474" s="2" t="s">
        <v>73</v>
      </c>
      <c r="H474" s="2">
        <v>2</v>
      </c>
      <c r="I474" s="2">
        <v>3</v>
      </c>
      <c r="J474" s="2" t="b">
        <v>1</v>
      </c>
      <c r="K474" s="2">
        <v>312</v>
      </c>
      <c r="L474" s="2">
        <v>114</v>
      </c>
      <c r="M474" s="2" t="s">
        <v>27</v>
      </c>
      <c r="N474" s="2" t="s">
        <v>28</v>
      </c>
      <c r="O474" s="2" t="s">
        <v>37</v>
      </c>
      <c r="P474" s="2">
        <v>15</v>
      </c>
      <c r="Q474" s="2">
        <v>3.6</v>
      </c>
      <c r="R474" s="2" t="b">
        <v>1</v>
      </c>
      <c r="S474" s="2" t="s">
        <v>30</v>
      </c>
      <c r="T474" s="2">
        <v>2084</v>
      </c>
      <c r="U474" s="2"/>
      <c r="V474" s="2" t="s">
        <v>76</v>
      </c>
      <c r="W474" s="2" t="s">
        <v>59</v>
      </c>
      <c r="X474" s="5" t="s">
        <v>60</v>
      </c>
    </row>
    <row r="475" spans="1:24" x14ac:dyDescent="0.25">
      <c r="A475" s="4">
        <v>4553</v>
      </c>
      <c r="B475" s="2" t="s">
        <v>387</v>
      </c>
      <c r="C475" s="2" t="s">
        <v>524</v>
      </c>
      <c r="D475" s="2" t="s">
        <v>99</v>
      </c>
      <c r="E475" s="2">
        <v>7.99</v>
      </c>
      <c r="F475" s="2">
        <v>272</v>
      </c>
      <c r="G475" s="2" t="s">
        <v>51</v>
      </c>
      <c r="H475" s="2">
        <v>1</v>
      </c>
      <c r="I475" s="2">
        <v>6</v>
      </c>
      <c r="J475" s="2" t="b">
        <v>0</v>
      </c>
      <c r="K475" s="2">
        <v>356</v>
      </c>
      <c r="L475" s="2">
        <v>126</v>
      </c>
      <c r="M475" s="2" t="s">
        <v>55</v>
      </c>
      <c r="N475" s="2" t="s">
        <v>44</v>
      </c>
      <c r="O475" s="2" t="s">
        <v>45</v>
      </c>
      <c r="P475" s="2">
        <v>40</v>
      </c>
      <c r="Q475" s="2">
        <v>4.3</v>
      </c>
      <c r="R475" s="2" t="b">
        <v>1</v>
      </c>
      <c r="S475" s="2" t="s">
        <v>30</v>
      </c>
      <c r="T475" s="2">
        <v>749</v>
      </c>
      <c r="U475" s="2"/>
      <c r="V475" s="2" t="s">
        <v>58</v>
      </c>
      <c r="W475" s="2" t="s">
        <v>39</v>
      </c>
      <c r="X475" s="5" t="s">
        <v>60</v>
      </c>
    </row>
    <row r="476" spans="1:24" x14ac:dyDescent="0.25">
      <c r="A476" s="4">
        <v>6919</v>
      </c>
      <c r="B476" s="2" t="s">
        <v>525</v>
      </c>
      <c r="C476" s="2" t="s">
        <v>308</v>
      </c>
      <c r="D476" s="2" t="s">
        <v>156</v>
      </c>
      <c r="E476" s="2">
        <v>7.99</v>
      </c>
      <c r="F476" s="2">
        <v>195</v>
      </c>
      <c r="G476" s="2" t="s">
        <v>26</v>
      </c>
      <c r="H476" s="2">
        <v>4</v>
      </c>
      <c r="I476" s="2">
        <v>3</v>
      </c>
      <c r="J476" s="2" t="b">
        <v>1</v>
      </c>
      <c r="K476" s="2">
        <v>49</v>
      </c>
      <c r="L476" s="2">
        <v>30</v>
      </c>
      <c r="M476" s="2" t="s">
        <v>43</v>
      </c>
      <c r="N476" s="2" t="s">
        <v>28</v>
      </c>
      <c r="O476" s="2" t="s">
        <v>37</v>
      </c>
      <c r="P476" s="2">
        <v>68</v>
      </c>
      <c r="Q476" s="2">
        <v>4.4000000000000004</v>
      </c>
      <c r="R476" s="2" t="b">
        <v>0</v>
      </c>
      <c r="S476" s="2" t="s">
        <v>30</v>
      </c>
      <c r="T476" s="2">
        <v>3157</v>
      </c>
      <c r="U476" s="2"/>
      <c r="V476" s="2" t="s">
        <v>58</v>
      </c>
      <c r="W476" s="2" t="s">
        <v>59</v>
      </c>
      <c r="X476" s="5" t="s">
        <v>60</v>
      </c>
    </row>
    <row r="477" spans="1:24" x14ac:dyDescent="0.25">
      <c r="A477" s="4">
        <v>7168</v>
      </c>
      <c r="B477" s="2" t="s">
        <v>367</v>
      </c>
      <c r="C477" s="3">
        <v>45566</v>
      </c>
      <c r="D477" s="2" t="s">
        <v>134</v>
      </c>
      <c r="E477" s="2">
        <v>11.99</v>
      </c>
      <c r="F477" s="2">
        <v>416</v>
      </c>
      <c r="G477" s="2" t="s">
        <v>48</v>
      </c>
      <c r="H477" s="2">
        <v>3</v>
      </c>
      <c r="I477" s="2">
        <v>1</v>
      </c>
      <c r="J477" s="2" t="b">
        <v>1</v>
      </c>
      <c r="K477" s="2">
        <v>774</v>
      </c>
      <c r="L477" s="2">
        <v>55</v>
      </c>
      <c r="M477" s="2" t="s">
        <v>92</v>
      </c>
      <c r="N477" s="2" t="s">
        <v>28</v>
      </c>
      <c r="O477" s="2" t="s">
        <v>78</v>
      </c>
      <c r="P477" s="2">
        <v>41</v>
      </c>
      <c r="Q477" s="2">
        <v>3.3</v>
      </c>
      <c r="R477" s="2" t="b">
        <v>0</v>
      </c>
      <c r="S477" s="2" t="s">
        <v>30</v>
      </c>
      <c r="T477" s="2">
        <v>173</v>
      </c>
      <c r="U477" s="2"/>
      <c r="V477" s="2" t="s">
        <v>31</v>
      </c>
      <c r="W477" s="2" t="s">
        <v>59</v>
      </c>
      <c r="X477" s="5" t="s">
        <v>40</v>
      </c>
    </row>
    <row r="478" spans="1:24" x14ac:dyDescent="0.25">
      <c r="A478" s="4">
        <v>6474</v>
      </c>
      <c r="B478" s="2" t="s">
        <v>272</v>
      </c>
      <c r="C478" s="2" t="s">
        <v>526</v>
      </c>
      <c r="D478" s="2" t="s">
        <v>54</v>
      </c>
      <c r="E478" s="2">
        <v>15.99</v>
      </c>
      <c r="F478" s="2">
        <v>459</v>
      </c>
      <c r="G478" s="2" t="s">
        <v>51</v>
      </c>
      <c r="H478" s="2">
        <v>5</v>
      </c>
      <c r="I478" s="2">
        <v>5</v>
      </c>
      <c r="J478" s="2" t="b">
        <v>1</v>
      </c>
      <c r="K478" s="2">
        <v>961</v>
      </c>
      <c r="L478" s="2">
        <v>173</v>
      </c>
      <c r="M478" s="2" t="s">
        <v>49</v>
      </c>
      <c r="N478" s="2" t="s">
        <v>28</v>
      </c>
      <c r="O478" s="2" t="s">
        <v>37</v>
      </c>
      <c r="P478" s="2">
        <v>92</v>
      </c>
      <c r="Q478" s="2">
        <v>3.7</v>
      </c>
      <c r="R478" s="2" t="b">
        <v>0</v>
      </c>
      <c r="S478" s="2" t="s">
        <v>30</v>
      </c>
      <c r="T478" s="2">
        <v>2925</v>
      </c>
      <c r="U478" s="2"/>
      <c r="V478" s="2" t="s">
        <v>38</v>
      </c>
      <c r="W478" s="2" t="s">
        <v>79</v>
      </c>
      <c r="X478" s="5" t="s">
        <v>33</v>
      </c>
    </row>
    <row r="479" spans="1:24" x14ac:dyDescent="0.25">
      <c r="A479" s="4">
        <v>4242</v>
      </c>
      <c r="B479" s="2" t="s">
        <v>41</v>
      </c>
      <c r="C479" s="3">
        <v>45088</v>
      </c>
      <c r="D479" s="2" t="s">
        <v>35</v>
      </c>
      <c r="E479" s="2">
        <v>7.99</v>
      </c>
      <c r="F479" s="2">
        <v>168</v>
      </c>
      <c r="G479" s="2" t="s">
        <v>63</v>
      </c>
      <c r="H479" s="2">
        <v>5</v>
      </c>
      <c r="I479" s="2">
        <v>3</v>
      </c>
      <c r="J479" s="2" t="b">
        <v>1</v>
      </c>
      <c r="K479" s="2">
        <v>539</v>
      </c>
      <c r="L479" s="2">
        <v>48</v>
      </c>
      <c r="M479" s="2" t="s">
        <v>43</v>
      </c>
      <c r="N479" s="2" t="s">
        <v>56</v>
      </c>
      <c r="O479" s="2" t="s">
        <v>29</v>
      </c>
      <c r="P479" s="2">
        <v>82</v>
      </c>
      <c r="Q479" s="2">
        <v>4.3</v>
      </c>
      <c r="R479" s="2" t="b">
        <v>0</v>
      </c>
      <c r="S479" s="2" t="s">
        <v>30</v>
      </c>
      <c r="T479" s="2">
        <v>3182</v>
      </c>
      <c r="U479" s="2"/>
      <c r="V479" s="2" t="s">
        <v>76</v>
      </c>
      <c r="W479" s="2" t="s">
        <v>39</v>
      </c>
      <c r="X479" s="5" t="s">
        <v>33</v>
      </c>
    </row>
    <row r="480" spans="1:24" x14ac:dyDescent="0.25">
      <c r="A480" s="4">
        <v>3395</v>
      </c>
      <c r="B480" s="2" t="s">
        <v>157</v>
      </c>
      <c r="C480" s="2" t="s">
        <v>315</v>
      </c>
      <c r="D480" s="2" t="s">
        <v>168</v>
      </c>
      <c r="E480" s="2">
        <v>7.99</v>
      </c>
      <c r="F480" s="2">
        <v>307</v>
      </c>
      <c r="G480" s="2" t="s">
        <v>100</v>
      </c>
      <c r="H480" s="2">
        <v>5</v>
      </c>
      <c r="I480" s="2">
        <v>6</v>
      </c>
      <c r="J480" s="2" t="b">
        <v>0</v>
      </c>
      <c r="K480" s="2">
        <v>340</v>
      </c>
      <c r="L480" s="2">
        <v>174</v>
      </c>
      <c r="M480" s="2" t="s">
        <v>55</v>
      </c>
      <c r="N480" s="2" t="s">
        <v>75</v>
      </c>
      <c r="O480" s="2" t="s">
        <v>45</v>
      </c>
      <c r="P480" s="2">
        <v>11</v>
      </c>
      <c r="Q480" s="2">
        <v>4.5</v>
      </c>
      <c r="R480" s="2" t="b">
        <v>1</v>
      </c>
      <c r="S480" s="2" t="s">
        <v>30</v>
      </c>
      <c r="T480" s="2">
        <v>2432</v>
      </c>
      <c r="U480" s="2"/>
      <c r="V480" s="2" t="s">
        <v>58</v>
      </c>
      <c r="W480" s="2" t="s">
        <v>59</v>
      </c>
      <c r="X480" s="5" t="s">
        <v>40</v>
      </c>
    </row>
    <row r="481" spans="1:24" x14ac:dyDescent="0.25">
      <c r="A481" s="4">
        <v>8694</v>
      </c>
      <c r="B481" s="2" t="s">
        <v>527</v>
      </c>
      <c r="C481" s="2" t="s">
        <v>528</v>
      </c>
      <c r="D481" s="3">
        <v>45363</v>
      </c>
      <c r="E481" s="2">
        <v>15.99</v>
      </c>
      <c r="F481" s="2">
        <v>270</v>
      </c>
      <c r="G481" s="2" t="s">
        <v>73</v>
      </c>
      <c r="H481" s="2">
        <v>2</v>
      </c>
      <c r="I481" s="2">
        <v>3</v>
      </c>
      <c r="J481" s="2" t="b">
        <v>1</v>
      </c>
      <c r="K481" s="2">
        <v>836</v>
      </c>
      <c r="L481" s="2">
        <v>67</v>
      </c>
      <c r="M481" s="2" t="s">
        <v>68</v>
      </c>
      <c r="N481" s="2" t="s">
        <v>28</v>
      </c>
      <c r="O481" s="2" t="s">
        <v>78</v>
      </c>
      <c r="P481" s="2">
        <v>51</v>
      </c>
      <c r="Q481" s="2">
        <v>4.5</v>
      </c>
      <c r="R481" s="2" t="b">
        <v>1</v>
      </c>
      <c r="S481" s="2" t="s">
        <v>30</v>
      </c>
      <c r="T481" s="2">
        <v>414</v>
      </c>
      <c r="U481" s="2"/>
      <c r="V481" s="2" t="s">
        <v>58</v>
      </c>
      <c r="W481" s="2" t="s">
        <v>59</v>
      </c>
      <c r="X481" s="5" t="s">
        <v>60</v>
      </c>
    </row>
    <row r="482" spans="1:24" x14ac:dyDescent="0.25">
      <c r="A482" s="4">
        <v>7150</v>
      </c>
      <c r="B482" s="2" t="s">
        <v>138</v>
      </c>
      <c r="C482" s="2" t="s">
        <v>180</v>
      </c>
      <c r="D482" s="3">
        <v>45485</v>
      </c>
      <c r="E482" s="2">
        <v>7.99</v>
      </c>
      <c r="F482" s="2">
        <v>358</v>
      </c>
      <c r="G482" s="2" t="s">
        <v>26</v>
      </c>
      <c r="H482" s="2">
        <v>4</v>
      </c>
      <c r="I482" s="2">
        <v>6</v>
      </c>
      <c r="J482" s="2" t="b">
        <v>1</v>
      </c>
      <c r="K482" s="2">
        <v>746</v>
      </c>
      <c r="L482" s="2">
        <v>200</v>
      </c>
      <c r="M482" s="2" t="s">
        <v>55</v>
      </c>
      <c r="N482" s="2" t="s">
        <v>44</v>
      </c>
      <c r="O482" s="2" t="s">
        <v>64</v>
      </c>
      <c r="P482" s="2">
        <v>35</v>
      </c>
      <c r="Q482" s="2">
        <v>3.9</v>
      </c>
      <c r="R482" s="2" t="b">
        <v>1</v>
      </c>
      <c r="S482" s="2" t="s">
        <v>30</v>
      </c>
      <c r="T482" s="2">
        <v>888</v>
      </c>
      <c r="U482" s="2"/>
      <c r="V482" s="2" t="s">
        <v>65</v>
      </c>
      <c r="W482" s="2" t="s">
        <v>69</v>
      </c>
      <c r="X482" s="5" t="s">
        <v>33</v>
      </c>
    </row>
    <row r="483" spans="1:24" x14ac:dyDescent="0.25">
      <c r="A483" s="4">
        <v>4111</v>
      </c>
      <c r="B483" s="2" t="s">
        <v>359</v>
      </c>
      <c r="C483" s="2" t="s">
        <v>529</v>
      </c>
      <c r="D483" s="2" t="s">
        <v>99</v>
      </c>
      <c r="E483" s="2">
        <v>11.99</v>
      </c>
      <c r="F483" s="2">
        <v>301</v>
      </c>
      <c r="G483" s="2" t="s">
        <v>48</v>
      </c>
      <c r="H483" s="2">
        <v>2</v>
      </c>
      <c r="I483" s="2">
        <v>2</v>
      </c>
      <c r="J483" s="2" t="b">
        <v>1</v>
      </c>
      <c r="K483" s="2">
        <v>939</v>
      </c>
      <c r="L483" s="2">
        <v>21</v>
      </c>
      <c r="M483" s="2" t="s">
        <v>74</v>
      </c>
      <c r="N483" s="2" t="s">
        <v>56</v>
      </c>
      <c r="O483" s="2" t="s">
        <v>45</v>
      </c>
      <c r="P483" s="2">
        <v>83</v>
      </c>
      <c r="Q483" s="2">
        <v>4.9000000000000004</v>
      </c>
      <c r="R483" s="2" t="b">
        <v>0</v>
      </c>
      <c r="S483" s="2" t="s">
        <v>30</v>
      </c>
      <c r="T483" s="2">
        <v>1058</v>
      </c>
      <c r="U483" s="2"/>
      <c r="V483" s="2" t="s">
        <v>58</v>
      </c>
      <c r="W483" s="2" t="s">
        <v>79</v>
      </c>
      <c r="X483" s="5" t="s">
        <v>60</v>
      </c>
    </row>
    <row r="484" spans="1:24" x14ac:dyDescent="0.25">
      <c r="A484" s="4">
        <v>3532</v>
      </c>
      <c r="B484" s="2" t="s">
        <v>357</v>
      </c>
      <c r="C484" s="2" t="s">
        <v>530</v>
      </c>
      <c r="D484" s="2" t="s">
        <v>35</v>
      </c>
      <c r="E484" s="2">
        <v>7.99</v>
      </c>
      <c r="F484" s="2">
        <v>277</v>
      </c>
      <c r="G484" s="2" t="s">
        <v>26</v>
      </c>
      <c r="H484" s="2">
        <v>2</v>
      </c>
      <c r="I484" s="2">
        <v>4</v>
      </c>
      <c r="J484" s="2" t="b">
        <v>0</v>
      </c>
      <c r="K484" s="2">
        <v>659</v>
      </c>
      <c r="L484" s="2">
        <v>150</v>
      </c>
      <c r="M484" s="2" t="s">
        <v>27</v>
      </c>
      <c r="N484" s="2" t="s">
        <v>44</v>
      </c>
      <c r="O484" s="2" t="s">
        <v>64</v>
      </c>
      <c r="P484" s="2">
        <v>79</v>
      </c>
      <c r="Q484" s="2">
        <v>3.9</v>
      </c>
      <c r="R484" s="2" t="b">
        <v>1</v>
      </c>
      <c r="S484" s="2" t="s">
        <v>30</v>
      </c>
      <c r="T484" s="2">
        <v>2067</v>
      </c>
      <c r="U484" s="2"/>
      <c r="V484" s="2" t="s">
        <v>58</v>
      </c>
      <c r="W484" s="2" t="s">
        <v>69</v>
      </c>
      <c r="X484" s="5" t="s">
        <v>40</v>
      </c>
    </row>
    <row r="485" spans="1:24" x14ac:dyDescent="0.25">
      <c r="A485" s="4">
        <v>5375</v>
      </c>
      <c r="B485" s="2" t="s">
        <v>531</v>
      </c>
      <c r="C485" s="2" t="s">
        <v>163</v>
      </c>
      <c r="D485" s="2" t="s">
        <v>90</v>
      </c>
      <c r="E485" s="2">
        <v>15.99</v>
      </c>
      <c r="F485" s="2">
        <v>423</v>
      </c>
      <c r="G485" s="2" t="s">
        <v>48</v>
      </c>
      <c r="H485" s="2">
        <v>5</v>
      </c>
      <c r="I485" s="2">
        <v>2</v>
      </c>
      <c r="J485" s="2" t="b">
        <v>1</v>
      </c>
      <c r="K485" s="2">
        <v>435</v>
      </c>
      <c r="L485" s="2">
        <v>108</v>
      </c>
      <c r="M485" s="2" t="s">
        <v>49</v>
      </c>
      <c r="N485" s="2" t="s">
        <v>44</v>
      </c>
      <c r="O485" s="2" t="s">
        <v>64</v>
      </c>
      <c r="P485" s="2">
        <v>44</v>
      </c>
      <c r="Q485" s="2">
        <v>4.5999999999999996</v>
      </c>
      <c r="R485" s="2" t="b">
        <v>0</v>
      </c>
      <c r="S485" s="2" t="s">
        <v>30</v>
      </c>
      <c r="T485" s="2">
        <v>3763</v>
      </c>
      <c r="U485" s="2"/>
      <c r="V485" s="2" t="s">
        <v>65</v>
      </c>
      <c r="W485" s="2" t="s">
        <v>69</v>
      </c>
      <c r="X485" s="5" t="s">
        <v>60</v>
      </c>
    </row>
    <row r="486" spans="1:24" x14ac:dyDescent="0.25">
      <c r="A486" s="4">
        <v>8881</v>
      </c>
      <c r="B486" s="2" t="s">
        <v>275</v>
      </c>
      <c r="C486" s="2" t="s">
        <v>454</v>
      </c>
      <c r="D486" s="2" t="s">
        <v>156</v>
      </c>
      <c r="E486" s="2">
        <v>11.99</v>
      </c>
      <c r="F486" s="2">
        <v>197</v>
      </c>
      <c r="G486" s="2" t="s">
        <v>36</v>
      </c>
      <c r="H486" s="2">
        <v>1</v>
      </c>
      <c r="I486" s="2">
        <v>5</v>
      </c>
      <c r="J486" s="2" t="b">
        <v>0</v>
      </c>
      <c r="K486" s="2">
        <v>292</v>
      </c>
      <c r="L486" s="2">
        <v>169</v>
      </c>
      <c r="M486" s="2" t="s">
        <v>92</v>
      </c>
      <c r="N486" s="2" t="s">
        <v>75</v>
      </c>
      <c r="O486" s="2" t="s">
        <v>64</v>
      </c>
      <c r="P486" s="2">
        <v>3</v>
      </c>
      <c r="Q486" s="2">
        <v>4.5</v>
      </c>
      <c r="R486" s="2" t="b">
        <v>0</v>
      </c>
      <c r="S486" s="2" t="s">
        <v>30</v>
      </c>
      <c r="T486" s="2">
        <v>957</v>
      </c>
      <c r="U486" s="2"/>
      <c r="V486" s="2" t="s">
        <v>38</v>
      </c>
      <c r="W486" s="2" t="s">
        <v>69</v>
      </c>
      <c r="X486" s="5" t="s">
        <v>60</v>
      </c>
    </row>
    <row r="487" spans="1:24" x14ac:dyDescent="0.25">
      <c r="A487" s="4">
        <v>1235</v>
      </c>
      <c r="B487" s="2" t="s">
        <v>101</v>
      </c>
      <c r="C487" s="2" t="s">
        <v>526</v>
      </c>
      <c r="D487" s="2" t="s">
        <v>99</v>
      </c>
      <c r="E487" s="2">
        <v>15.99</v>
      </c>
      <c r="F487" s="2">
        <v>100</v>
      </c>
      <c r="G487" s="2" t="s">
        <v>51</v>
      </c>
      <c r="H487" s="2">
        <v>2</v>
      </c>
      <c r="I487" s="2">
        <v>6</v>
      </c>
      <c r="J487" s="2" t="b">
        <v>1</v>
      </c>
      <c r="K487" s="2">
        <v>103</v>
      </c>
      <c r="L487" s="2">
        <v>36</v>
      </c>
      <c r="M487" s="2" t="s">
        <v>55</v>
      </c>
      <c r="N487" s="2" t="s">
        <v>44</v>
      </c>
      <c r="O487" s="2" t="s">
        <v>45</v>
      </c>
      <c r="P487" s="2">
        <v>68</v>
      </c>
      <c r="Q487" s="2">
        <v>3.7</v>
      </c>
      <c r="R487" s="2" t="b">
        <v>0</v>
      </c>
      <c r="S487" s="2" t="s">
        <v>30</v>
      </c>
      <c r="T487" s="2">
        <v>3003</v>
      </c>
      <c r="U487" s="2"/>
      <c r="V487" s="2" t="s">
        <v>76</v>
      </c>
      <c r="W487" s="2" t="s">
        <v>79</v>
      </c>
      <c r="X487" s="5" t="s">
        <v>33</v>
      </c>
    </row>
    <row r="488" spans="1:24" x14ac:dyDescent="0.25">
      <c r="A488" s="4">
        <v>2533</v>
      </c>
      <c r="B488" s="2" t="s">
        <v>311</v>
      </c>
      <c r="C488" s="3">
        <v>44996</v>
      </c>
      <c r="D488" s="2" t="s">
        <v>109</v>
      </c>
      <c r="E488" s="2">
        <v>15.99</v>
      </c>
      <c r="F488" s="2">
        <v>338</v>
      </c>
      <c r="G488" s="2" t="s">
        <v>26</v>
      </c>
      <c r="H488" s="2">
        <v>4</v>
      </c>
      <c r="I488" s="2">
        <v>2</v>
      </c>
      <c r="J488" s="2" t="b">
        <v>0</v>
      </c>
      <c r="K488" s="2">
        <v>525</v>
      </c>
      <c r="L488" s="2">
        <v>140</v>
      </c>
      <c r="M488" s="2" t="s">
        <v>68</v>
      </c>
      <c r="N488" s="2" t="s">
        <v>56</v>
      </c>
      <c r="O488" s="2" t="s">
        <v>78</v>
      </c>
      <c r="P488" s="2">
        <v>75</v>
      </c>
      <c r="Q488" s="2">
        <v>4.5999999999999996</v>
      </c>
      <c r="R488" s="2" t="b">
        <v>1</v>
      </c>
      <c r="S488" s="2" t="s">
        <v>30</v>
      </c>
      <c r="T488" s="2">
        <v>354</v>
      </c>
      <c r="U488" s="2"/>
      <c r="V488" s="2" t="s">
        <v>58</v>
      </c>
      <c r="W488" s="2" t="s">
        <v>59</v>
      </c>
      <c r="X488" s="5" t="s">
        <v>93</v>
      </c>
    </row>
    <row r="489" spans="1:24" x14ac:dyDescent="0.25">
      <c r="A489" s="4">
        <v>2734</v>
      </c>
      <c r="B489" s="2" t="s">
        <v>288</v>
      </c>
      <c r="C489" s="3">
        <v>45449</v>
      </c>
      <c r="D489" s="3">
        <v>45303</v>
      </c>
      <c r="E489" s="2">
        <v>11.99</v>
      </c>
      <c r="F489" s="2">
        <v>130</v>
      </c>
      <c r="G489" s="2" t="s">
        <v>51</v>
      </c>
      <c r="H489" s="2">
        <v>1</v>
      </c>
      <c r="I489" s="2">
        <v>1</v>
      </c>
      <c r="J489" s="2" t="b">
        <v>1</v>
      </c>
      <c r="K489" s="2">
        <v>428</v>
      </c>
      <c r="L489" s="2">
        <v>119</v>
      </c>
      <c r="M489" s="2" t="s">
        <v>92</v>
      </c>
      <c r="N489" s="2" t="s">
        <v>56</v>
      </c>
      <c r="O489" s="2" t="s">
        <v>78</v>
      </c>
      <c r="P489" s="2">
        <v>53</v>
      </c>
      <c r="Q489" s="2">
        <v>4.5</v>
      </c>
      <c r="R489" s="2" t="b">
        <v>1</v>
      </c>
      <c r="S489" s="2" t="s">
        <v>30</v>
      </c>
      <c r="T489" s="2">
        <v>4922</v>
      </c>
      <c r="U489" s="2"/>
      <c r="V489" s="2" t="s">
        <v>76</v>
      </c>
      <c r="W489" s="2" t="s">
        <v>32</v>
      </c>
      <c r="X489" s="5" t="s">
        <v>93</v>
      </c>
    </row>
    <row r="490" spans="1:24" x14ac:dyDescent="0.25">
      <c r="A490" s="4">
        <v>4129</v>
      </c>
      <c r="B490" s="2" t="s">
        <v>240</v>
      </c>
      <c r="C490" s="2" t="s">
        <v>198</v>
      </c>
      <c r="D490" s="2" t="s">
        <v>87</v>
      </c>
      <c r="E490" s="2">
        <v>11.99</v>
      </c>
      <c r="F490" s="2">
        <v>383</v>
      </c>
      <c r="G490" s="2" t="s">
        <v>63</v>
      </c>
      <c r="H490" s="2">
        <v>5</v>
      </c>
      <c r="I490" s="2">
        <v>4</v>
      </c>
      <c r="J490" s="2" t="b">
        <v>1</v>
      </c>
      <c r="K490" s="2">
        <v>711</v>
      </c>
      <c r="L490" s="2">
        <v>147</v>
      </c>
      <c r="M490" s="2" t="s">
        <v>92</v>
      </c>
      <c r="N490" s="2" t="s">
        <v>28</v>
      </c>
      <c r="O490" s="2" t="s">
        <v>45</v>
      </c>
      <c r="P490" s="2">
        <v>68</v>
      </c>
      <c r="Q490" s="2">
        <v>3.9</v>
      </c>
      <c r="R490" s="2" t="b">
        <v>1</v>
      </c>
      <c r="S490" s="2" t="s">
        <v>30</v>
      </c>
      <c r="T490" s="2">
        <v>2083</v>
      </c>
      <c r="U490" s="2"/>
      <c r="V490" s="2" t="s">
        <v>65</v>
      </c>
      <c r="W490" s="2" t="s">
        <v>59</v>
      </c>
      <c r="X490" s="5" t="s">
        <v>40</v>
      </c>
    </row>
    <row r="491" spans="1:24" x14ac:dyDescent="0.25">
      <c r="A491" s="4">
        <v>3762</v>
      </c>
      <c r="B491" s="2" t="s">
        <v>318</v>
      </c>
      <c r="C491" s="2" t="s">
        <v>433</v>
      </c>
      <c r="D491" s="2" t="s">
        <v>90</v>
      </c>
      <c r="E491" s="2">
        <v>11.99</v>
      </c>
      <c r="F491" s="2">
        <v>411</v>
      </c>
      <c r="G491" s="2" t="s">
        <v>26</v>
      </c>
      <c r="H491" s="2">
        <v>5</v>
      </c>
      <c r="I491" s="2">
        <v>6</v>
      </c>
      <c r="J491" s="2" t="b">
        <v>1</v>
      </c>
      <c r="K491" s="2">
        <v>887</v>
      </c>
      <c r="L491" s="2">
        <v>37</v>
      </c>
      <c r="M491" s="2" t="s">
        <v>68</v>
      </c>
      <c r="N491" s="2" t="s">
        <v>28</v>
      </c>
      <c r="O491" s="2" t="s">
        <v>78</v>
      </c>
      <c r="P491" s="2">
        <v>66</v>
      </c>
      <c r="Q491" s="2">
        <v>3.9</v>
      </c>
      <c r="R491" s="2" t="b">
        <v>1</v>
      </c>
      <c r="S491" s="2" t="s">
        <v>30</v>
      </c>
      <c r="T491" s="2">
        <v>2098</v>
      </c>
      <c r="U491" s="2"/>
      <c r="V491" s="2" t="s">
        <v>38</v>
      </c>
      <c r="W491" s="2" t="s">
        <v>69</v>
      </c>
      <c r="X491" s="5" t="s">
        <v>33</v>
      </c>
    </row>
    <row r="492" spans="1:24" x14ac:dyDescent="0.25">
      <c r="A492" s="4">
        <v>4341</v>
      </c>
      <c r="B492" s="2" t="s">
        <v>532</v>
      </c>
      <c r="C492" s="3">
        <v>44932</v>
      </c>
      <c r="D492" s="3">
        <v>45485</v>
      </c>
      <c r="E492" s="2">
        <v>11.99</v>
      </c>
      <c r="F492" s="2">
        <v>347</v>
      </c>
      <c r="G492" s="2" t="s">
        <v>63</v>
      </c>
      <c r="H492" s="2">
        <v>4</v>
      </c>
      <c r="I492" s="2">
        <v>2</v>
      </c>
      <c r="J492" s="2" t="b">
        <v>1</v>
      </c>
      <c r="K492" s="2">
        <v>546</v>
      </c>
      <c r="L492" s="2">
        <v>12</v>
      </c>
      <c r="M492" s="2" t="s">
        <v>68</v>
      </c>
      <c r="N492" s="2" t="s">
        <v>28</v>
      </c>
      <c r="O492" s="2" t="s">
        <v>57</v>
      </c>
      <c r="P492" s="2">
        <v>31</v>
      </c>
      <c r="Q492" s="2">
        <v>3.1</v>
      </c>
      <c r="R492" s="2" t="b">
        <v>0</v>
      </c>
      <c r="S492" s="2" t="s">
        <v>30</v>
      </c>
      <c r="T492" s="2">
        <v>2022</v>
      </c>
      <c r="U492" s="2"/>
      <c r="V492" s="2" t="s">
        <v>31</v>
      </c>
      <c r="W492" s="2" t="s">
        <v>32</v>
      </c>
      <c r="X492" s="5" t="s">
        <v>40</v>
      </c>
    </row>
    <row r="493" spans="1:24" x14ac:dyDescent="0.25">
      <c r="A493" s="4">
        <v>6638</v>
      </c>
      <c r="B493" s="2" t="s">
        <v>533</v>
      </c>
      <c r="C493" s="3">
        <v>44967</v>
      </c>
      <c r="D493" s="3">
        <v>45608</v>
      </c>
      <c r="E493" s="2">
        <v>11.99</v>
      </c>
      <c r="F493" s="2">
        <v>302</v>
      </c>
      <c r="G493" s="2" t="s">
        <v>73</v>
      </c>
      <c r="H493" s="2">
        <v>4</v>
      </c>
      <c r="I493" s="2">
        <v>2</v>
      </c>
      <c r="J493" s="2" t="b">
        <v>1</v>
      </c>
      <c r="K493" s="2">
        <v>417</v>
      </c>
      <c r="L493" s="2">
        <v>143</v>
      </c>
      <c r="M493" s="2" t="s">
        <v>43</v>
      </c>
      <c r="N493" s="2" t="s">
        <v>44</v>
      </c>
      <c r="O493" s="2" t="s">
        <v>45</v>
      </c>
      <c r="P493" s="2">
        <v>14</v>
      </c>
      <c r="Q493" s="2">
        <v>4.7</v>
      </c>
      <c r="R493" s="2" t="b">
        <v>0</v>
      </c>
      <c r="S493" s="2" t="s">
        <v>30</v>
      </c>
      <c r="T493" s="2">
        <v>3791</v>
      </c>
      <c r="U493" s="2"/>
      <c r="V493" s="2" t="s">
        <v>31</v>
      </c>
      <c r="W493" s="2" t="s">
        <v>79</v>
      </c>
      <c r="X493" s="5" t="s">
        <v>93</v>
      </c>
    </row>
    <row r="494" spans="1:24" x14ac:dyDescent="0.25">
      <c r="A494" s="4">
        <v>5861</v>
      </c>
      <c r="B494" s="2" t="s">
        <v>325</v>
      </c>
      <c r="C494" s="3">
        <v>45143</v>
      </c>
      <c r="D494" s="3">
        <v>45363</v>
      </c>
      <c r="E494" s="2">
        <v>15.99</v>
      </c>
      <c r="F494" s="2">
        <v>361</v>
      </c>
      <c r="G494" s="2" t="s">
        <v>100</v>
      </c>
      <c r="H494" s="2">
        <v>3</v>
      </c>
      <c r="I494" s="2">
        <v>6</v>
      </c>
      <c r="J494" s="2" t="b">
        <v>0</v>
      </c>
      <c r="K494" s="2">
        <v>407</v>
      </c>
      <c r="L494" s="2">
        <v>126</v>
      </c>
      <c r="M494" s="2" t="s">
        <v>74</v>
      </c>
      <c r="N494" s="2" t="s">
        <v>44</v>
      </c>
      <c r="O494" s="2" t="s">
        <v>57</v>
      </c>
      <c r="P494" s="2">
        <v>80</v>
      </c>
      <c r="Q494" s="2">
        <v>4.3</v>
      </c>
      <c r="R494" s="2" t="b">
        <v>0</v>
      </c>
      <c r="S494" s="2" t="s">
        <v>30</v>
      </c>
      <c r="T494" s="2">
        <v>728</v>
      </c>
      <c r="U494" s="2"/>
      <c r="V494" s="2" t="s">
        <v>65</v>
      </c>
      <c r="W494" s="2" t="s">
        <v>32</v>
      </c>
      <c r="X494" s="5" t="s">
        <v>33</v>
      </c>
    </row>
    <row r="495" spans="1:24" x14ac:dyDescent="0.25">
      <c r="A495" s="4">
        <v>8815</v>
      </c>
      <c r="B495" s="2" t="s">
        <v>345</v>
      </c>
      <c r="C495" s="2" t="s">
        <v>534</v>
      </c>
      <c r="D495" s="3">
        <v>45303</v>
      </c>
      <c r="E495" s="2">
        <v>7.99</v>
      </c>
      <c r="F495" s="2">
        <v>148</v>
      </c>
      <c r="G495" s="2" t="s">
        <v>51</v>
      </c>
      <c r="H495" s="2">
        <v>1</v>
      </c>
      <c r="I495" s="2">
        <v>1</v>
      </c>
      <c r="J495" s="2" t="b">
        <v>1</v>
      </c>
      <c r="K495" s="2">
        <v>579</v>
      </c>
      <c r="L495" s="2">
        <v>121</v>
      </c>
      <c r="M495" s="2" t="s">
        <v>92</v>
      </c>
      <c r="N495" s="2" t="s">
        <v>75</v>
      </c>
      <c r="O495" s="2" t="s">
        <v>57</v>
      </c>
      <c r="P495" s="2">
        <v>8</v>
      </c>
      <c r="Q495" s="2">
        <v>3.6</v>
      </c>
      <c r="R495" s="2" t="b">
        <v>0</v>
      </c>
      <c r="S495" s="2" t="s">
        <v>30</v>
      </c>
      <c r="T495" s="2">
        <v>3448</v>
      </c>
      <c r="U495" s="2"/>
      <c r="V495" s="2" t="s">
        <v>58</v>
      </c>
      <c r="W495" s="2" t="s">
        <v>69</v>
      </c>
      <c r="X495" s="5" t="s">
        <v>40</v>
      </c>
    </row>
    <row r="496" spans="1:24" x14ac:dyDescent="0.25">
      <c r="A496" s="4">
        <v>8793</v>
      </c>
      <c r="B496" s="2" t="s">
        <v>148</v>
      </c>
      <c r="C496" s="2" t="s">
        <v>95</v>
      </c>
      <c r="D496" s="2" t="s">
        <v>134</v>
      </c>
      <c r="E496" s="2">
        <v>7.99</v>
      </c>
      <c r="F496" s="2">
        <v>162</v>
      </c>
      <c r="G496" s="2" t="s">
        <v>48</v>
      </c>
      <c r="H496" s="2">
        <v>2</v>
      </c>
      <c r="I496" s="2">
        <v>5</v>
      </c>
      <c r="J496" s="2" t="b">
        <v>1</v>
      </c>
      <c r="K496" s="2">
        <v>672</v>
      </c>
      <c r="L496" s="2">
        <v>57</v>
      </c>
      <c r="M496" s="2" t="s">
        <v>68</v>
      </c>
      <c r="N496" s="2" t="s">
        <v>44</v>
      </c>
      <c r="O496" s="2" t="s">
        <v>45</v>
      </c>
      <c r="P496" s="2">
        <v>16</v>
      </c>
      <c r="Q496" s="2">
        <v>4.3</v>
      </c>
      <c r="R496" s="2" t="b">
        <v>0</v>
      </c>
      <c r="S496" s="2" t="s">
        <v>30</v>
      </c>
      <c r="T496" s="2">
        <v>3930</v>
      </c>
      <c r="U496" s="2"/>
      <c r="V496" s="2" t="s">
        <v>65</v>
      </c>
      <c r="W496" s="2" t="s">
        <v>59</v>
      </c>
      <c r="X496" s="5" t="s">
        <v>93</v>
      </c>
    </row>
    <row r="497" spans="1:24" x14ac:dyDescent="0.25">
      <c r="A497" s="4">
        <v>3469</v>
      </c>
      <c r="B497" s="2" t="s">
        <v>122</v>
      </c>
      <c r="C497" s="3">
        <v>45085</v>
      </c>
      <c r="D497" s="2" t="s">
        <v>103</v>
      </c>
      <c r="E497" s="2">
        <v>7.99</v>
      </c>
      <c r="F497" s="2">
        <v>379</v>
      </c>
      <c r="G497" s="2" t="s">
        <v>36</v>
      </c>
      <c r="H497" s="2">
        <v>3</v>
      </c>
      <c r="I497" s="2">
        <v>5</v>
      </c>
      <c r="J497" s="2" t="b">
        <v>1</v>
      </c>
      <c r="K497" s="2">
        <v>377</v>
      </c>
      <c r="L497" s="2">
        <v>153</v>
      </c>
      <c r="M497" s="2" t="s">
        <v>68</v>
      </c>
      <c r="N497" s="2" t="s">
        <v>75</v>
      </c>
      <c r="O497" s="2" t="s">
        <v>45</v>
      </c>
      <c r="P497" s="2">
        <v>67</v>
      </c>
      <c r="Q497" s="2">
        <v>3.6</v>
      </c>
      <c r="R497" s="2" t="b">
        <v>1</v>
      </c>
      <c r="S497" s="2" t="s">
        <v>30</v>
      </c>
      <c r="T497" s="2">
        <v>3702</v>
      </c>
      <c r="U497" s="2"/>
      <c r="V497" s="2" t="s">
        <v>31</v>
      </c>
      <c r="W497" s="2" t="s">
        <v>59</v>
      </c>
      <c r="X497" s="5" t="s">
        <v>93</v>
      </c>
    </row>
    <row r="498" spans="1:24" x14ac:dyDescent="0.25">
      <c r="A498" s="4">
        <v>3654</v>
      </c>
      <c r="B498" s="2" t="s">
        <v>153</v>
      </c>
      <c r="C498" s="2" t="s">
        <v>535</v>
      </c>
      <c r="D498" s="2" t="s">
        <v>42</v>
      </c>
      <c r="E498" s="2">
        <v>15.99</v>
      </c>
      <c r="F498" s="2">
        <v>373</v>
      </c>
      <c r="G498" s="2" t="s">
        <v>73</v>
      </c>
      <c r="H498" s="2">
        <v>2</v>
      </c>
      <c r="I498" s="2">
        <v>6</v>
      </c>
      <c r="J498" s="2" t="b">
        <v>1</v>
      </c>
      <c r="K498" s="2">
        <v>818</v>
      </c>
      <c r="L498" s="2">
        <v>34</v>
      </c>
      <c r="M498" s="2" t="s">
        <v>43</v>
      </c>
      <c r="N498" s="2" t="s">
        <v>28</v>
      </c>
      <c r="O498" s="2" t="s">
        <v>64</v>
      </c>
      <c r="P498" s="2">
        <v>57</v>
      </c>
      <c r="Q498" s="2">
        <v>3.8</v>
      </c>
      <c r="R498" s="2" t="b">
        <v>1</v>
      </c>
      <c r="S498" s="2" t="s">
        <v>30</v>
      </c>
      <c r="T498" s="2">
        <v>2400</v>
      </c>
      <c r="U498" s="2"/>
      <c r="V498" s="2" t="s">
        <v>38</v>
      </c>
      <c r="W498" s="2" t="s">
        <v>69</v>
      </c>
      <c r="X498" s="5" t="s">
        <v>40</v>
      </c>
    </row>
    <row r="499" spans="1:24" x14ac:dyDescent="0.25">
      <c r="A499" s="4">
        <v>9555</v>
      </c>
      <c r="B499" s="2" t="s">
        <v>345</v>
      </c>
      <c r="C499" s="3">
        <v>45330</v>
      </c>
      <c r="D499" s="2" t="s">
        <v>82</v>
      </c>
      <c r="E499" s="2">
        <v>11.99</v>
      </c>
      <c r="F499" s="2">
        <v>354</v>
      </c>
      <c r="G499" s="2" t="s">
        <v>51</v>
      </c>
      <c r="H499" s="2">
        <v>1</v>
      </c>
      <c r="I499" s="2">
        <v>1</v>
      </c>
      <c r="J499" s="2" t="b">
        <v>1</v>
      </c>
      <c r="K499" s="2">
        <v>225</v>
      </c>
      <c r="L499" s="2">
        <v>1</v>
      </c>
      <c r="M499" s="2" t="s">
        <v>49</v>
      </c>
      <c r="N499" s="2" t="s">
        <v>75</v>
      </c>
      <c r="O499" s="2" t="s">
        <v>29</v>
      </c>
      <c r="P499" s="2">
        <v>83</v>
      </c>
      <c r="Q499" s="2">
        <v>4.3</v>
      </c>
      <c r="R499" s="2" t="b">
        <v>1</v>
      </c>
      <c r="S499" s="2" t="s">
        <v>30</v>
      </c>
      <c r="T499" s="2">
        <v>548</v>
      </c>
      <c r="U499" s="2"/>
      <c r="V499" s="2" t="s">
        <v>76</v>
      </c>
      <c r="W499" s="2" t="s">
        <v>79</v>
      </c>
      <c r="X499" s="5" t="s">
        <v>40</v>
      </c>
    </row>
    <row r="500" spans="1:24" x14ac:dyDescent="0.25">
      <c r="A500" s="4">
        <v>4028</v>
      </c>
      <c r="B500" s="2" t="s">
        <v>228</v>
      </c>
      <c r="C500" s="3">
        <v>45387</v>
      </c>
      <c r="D500" s="3">
        <v>45547</v>
      </c>
      <c r="E500" s="2">
        <v>7.99</v>
      </c>
      <c r="F500" s="2">
        <v>76</v>
      </c>
      <c r="G500" s="2" t="s">
        <v>63</v>
      </c>
      <c r="H500" s="2">
        <v>2</v>
      </c>
      <c r="I500" s="2">
        <v>4</v>
      </c>
      <c r="J500" s="2" t="b">
        <v>1</v>
      </c>
      <c r="K500" s="2">
        <v>324</v>
      </c>
      <c r="L500" s="2">
        <v>113</v>
      </c>
      <c r="M500" s="2" t="s">
        <v>68</v>
      </c>
      <c r="N500" s="2" t="s">
        <v>56</v>
      </c>
      <c r="O500" s="2" t="s">
        <v>78</v>
      </c>
      <c r="P500" s="2">
        <v>87</v>
      </c>
      <c r="Q500" s="2">
        <v>4.9000000000000004</v>
      </c>
      <c r="R500" s="2" t="b">
        <v>0</v>
      </c>
      <c r="S500" s="2" t="s">
        <v>30</v>
      </c>
      <c r="T500" s="2">
        <v>4702</v>
      </c>
      <c r="U500" s="2"/>
      <c r="V500" s="2" t="s">
        <v>65</v>
      </c>
      <c r="W500" s="2" t="s">
        <v>39</v>
      </c>
      <c r="X500" s="5" t="s">
        <v>60</v>
      </c>
    </row>
    <row r="501" spans="1:24" x14ac:dyDescent="0.25">
      <c r="A501" s="4">
        <v>9499</v>
      </c>
      <c r="B501" s="2" t="s">
        <v>190</v>
      </c>
      <c r="C501" s="2" t="s">
        <v>412</v>
      </c>
      <c r="D501" s="2" t="s">
        <v>42</v>
      </c>
      <c r="E501" s="2">
        <v>11.99</v>
      </c>
      <c r="F501" s="2">
        <v>316</v>
      </c>
      <c r="G501" s="2" t="s">
        <v>26</v>
      </c>
      <c r="H501" s="2">
        <v>1</v>
      </c>
      <c r="I501" s="2">
        <v>3</v>
      </c>
      <c r="J501" s="2" t="b">
        <v>0</v>
      </c>
      <c r="K501" s="2">
        <v>793</v>
      </c>
      <c r="L501" s="2">
        <v>141</v>
      </c>
      <c r="M501" s="2" t="s">
        <v>27</v>
      </c>
      <c r="N501" s="2" t="s">
        <v>28</v>
      </c>
      <c r="O501" s="2" t="s">
        <v>37</v>
      </c>
      <c r="P501" s="2">
        <v>28</v>
      </c>
      <c r="Q501" s="2">
        <v>3.4</v>
      </c>
      <c r="R501" s="2" t="b">
        <v>0</v>
      </c>
      <c r="S501" s="2" t="s">
        <v>30</v>
      </c>
      <c r="T501" s="2">
        <v>2821</v>
      </c>
      <c r="U501" s="2"/>
      <c r="V501" s="2" t="s">
        <v>38</v>
      </c>
      <c r="W501" s="2" t="s">
        <v>69</v>
      </c>
      <c r="X501" s="5" t="s">
        <v>60</v>
      </c>
    </row>
    <row r="502" spans="1:24" x14ac:dyDescent="0.25">
      <c r="A502" s="4">
        <v>8628</v>
      </c>
      <c r="B502" s="2" t="s">
        <v>164</v>
      </c>
      <c r="C502" s="2" t="s">
        <v>161</v>
      </c>
      <c r="D502" s="2" t="s">
        <v>168</v>
      </c>
      <c r="E502" s="2">
        <v>11.99</v>
      </c>
      <c r="F502" s="2">
        <v>331</v>
      </c>
      <c r="G502" s="2" t="s">
        <v>63</v>
      </c>
      <c r="H502" s="2">
        <v>4</v>
      </c>
      <c r="I502" s="2">
        <v>2</v>
      </c>
      <c r="J502" s="2" t="b">
        <v>1</v>
      </c>
      <c r="K502" s="2">
        <v>133</v>
      </c>
      <c r="L502" s="2">
        <v>143</v>
      </c>
      <c r="M502" s="2" t="s">
        <v>49</v>
      </c>
      <c r="N502" s="2" t="s">
        <v>28</v>
      </c>
      <c r="O502" s="2" t="s">
        <v>57</v>
      </c>
      <c r="P502" s="2">
        <v>35</v>
      </c>
      <c r="Q502" s="2">
        <v>4.5999999999999996</v>
      </c>
      <c r="R502" s="2" t="b">
        <v>1</v>
      </c>
      <c r="S502" s="2" t="s">
        <v>30</v>
      </c>
      <c r="T502" s="2">
        <v>484</v>
      </c>
      <c r="U502" s="2"/>
      <c r="V502" s="2" t="s">
        <v>65</v>
      </c>
      <c r="W502" s="2" t="s">
        <v>79</v>
      </c>
      <c r="X502" s="5" t="s">
        <v>33</v>
      </c>
    </row>
    <row r="503" spans="1:24" x14ac:dyDescent="0.25">
      <c r="A503" s="4">
        <v>9942</v>
      </c>
      <c r="B503" s="2" t="s">
        <v>157</v>
      </c>
      <c r="C503" s="3">
        <v>45024</v>
      </c>
      <c r="D503" s="2" t="s">
        <v>84</v>
      </c>
      <c r="E503" s="2">
        <v>15.99</v>
      </c>
      <c r="F503" s="2">
        <v>418</v>
      </c>
      <c r="G503" s="2" t="s">
        <v>51</v>
      </c>
      <c r="H503" s="2">
        <v>1</v>
      </c>
      <c r="I503" s="2">
        <v>5</v>
      </c>
      <c r="J503" s="2" t="b">
        <v>1</v>
      </c>
      <c r="K503" s="2">
        <v>260</v>
      </c>
      <c r="L503" s="2">
        <v>161</v>
      </c>
      <c r="M503" s="2" t="s">
        <v>43</v>
      </c>
      <c r="N503" s="2" t="s">
        <v>75</v>
      </c>
      <c r="O503" s="2" t="s">
        <v>64</v>
      </c>
      <c r="P503" s="2">
        <v>49</v>
      </c>
      <c r="Q503" s="2">
        <v>3.6</v>
      </c>
      <c r="R503" s="2" t="b">
        <v>1</v>
      </c>
      <c r="S503" s="2" t="s">
        <v>30</v>
      </c>
      <c r="T503" s="2">
        <v>2871</v>
      </c>
      <c r="U503" s="2"/>
      <c r="V503" s="2" t="s">
        <v>58</v>
      </c>
      <c r="W503" s="2" t="s">
        <v>39</v>
      </c>
      <c r="X503" s="5" t="s">
        <v>33</v>
      </c>
    </row>
    <row r="504" spans="1:24" x14ac:dyDescent="0.25">
      <c r="A504" s="4">
        <v>4044</v>
      </c>
      <c r="B504" s="2" t="s">
        <v>536</v>
      </c>
      <c r="C504" s="3">
        <v>45022</v>
      </c>
      <c r="D504" s="2" t="s">
        <v>109</v>
      </c>
      <c r="E504" s="2">
        <v>15.99</v>
      </c>
      <c r="F504" s="2">
        <v>309</v>
      </c>
      <c r="G504" s="2" t="s">
        <v>100</v>
      </c>
      <c r="H504" s="2">
        <v>5</v>
      </c>
      <c r="I504" s="2">
        <v>5</v>
      </c>
      <c r="J504" s="2" t="b">
        <v>0</v>
      </c>
      <c r="K504" s="2">
        <v>851</v>
      </c>
      <c r="L504" s="2">
        <v>166</v>
      </c>
      <c r="M504" s="2" t="s">
        <v>92</v>
      </c>
      <c r="N504" s="2" t="s">
        <v>75</v>
      </c>
      <c r="O504" s="2" t="s">
        <v>57</v>
      </c>
      <c r="P504" s="2">
        <v>66</v>
      </c>
      <c r="Q504" s="2">
        <v>4</v>
      </c>
      <c r="R504" s="2" t="b">
        <v>1</v>
      </c>
      <c r="S504" s="2" t="s">
        <v>30</v>
      </c>
      <c r="T504" s="2">
        <v>4783</v>
      </c>
      <c r="U504" s="2"/>
      <c r="V504" s="2" t="s">
        <v>65</v>
      </c>
      <c r="W504" s="2" t="s">
        <v>69</v>
      </c>
      <c r="X504" s="5" t="s">
        <v>93</v>
      </c>
    </row>
    <row r="505" spans="1:24" x14ac:dyDescent="0.25">
      <c r="A505" s="4">
        <v>8143</v>
      </c>
      <c r="B505" s="2" t="s">
        <v>106</v>
      </c>
      <c r="C505" s="2" t="s">
        <v>537</v>
      </c>
      <c r="D505" s="3">
        <v>45608</v>
      </c>
      <c r="E505" s="2">
        <v>7.99</v>
      </c>
      <c r="F505" s="2">
        <v>252</v>
      </c>
      <c r="G505" s="2" t="s">
        <v>36</v>
      </c>
      <c r="H505" s="2">
        <v>3</v>
      </c>
      <c r="I505" s="2">
        <v>5</v>
      </c>
      <c r="J505" s="2" t="b">
        <v>1</v>
      </c>
      <c r="K505" s="2">
        <v>105</v>
      </c>
      <c r="L505" s="2">
        <v>118</v>
      </c>
      <c r="M505" s="2" t="s">
        <v>74</v>
      </c>
      <c r="N505" s="2" t="s">
        <v>44</v>
      </c>
      <c r="O505" s="2" t="s">
        <v>37</v>
      </c>
      <c r="P505" s="2">
        <v>52</v>
      </c>
      <c r="Q505" s="2">
        <v>4.4000000000000004</v>
      </c>
      <c r="R505" s="2" t="b">
        <v>1</v>
      </c>
      <c r="S505" s="2" t="s">
        <v>30</v>
      </c>
      <c r="T505" s="2">
        <v>2725</v>
      </c>
      <c r="U505" s="2"/>
      <c r="V505" s="2" t="s">
        <v>65</v>
      </c>
      <c r="W505" s="2" t="s">
        <v>39</v>
      </c>
      <c r="X505" s="5" t="s">
        <v>60</v>
      </c>
    </row>
    <row r="506" spans="1:24" x14ac:dyDescent="0.25">
      <c r="A506" s="4">
        <v>3984</v>
      </c>
      <c r="B506" s="2" t="s">
        <v>257</v>
      </c>
      <c r="C506" s="2" t="s">
        <v>538</v>
      </c>
      <c r="D506" s="3">
        <v>45303</v>
      </c>
      <c r="E506" s="2">
        <v>15.99</v>
      </c>
      <c r="F506" s="2">
        <v>146</v>
      </c>
      <c r="G506" s="2" t="s">
        <v>73</v>
      </c>
      <c r="H506" s="2">
        <v>4</v>
      </c>
      <c r="I506" s="2">
        <v>6</v>
      </c>
      <c r="J506" s="2" t="b">
        <v>0</v>
      </c>
      <c r="K506" s="2">
        <v>646</v>
      </c>
      <c r="L506" s="2">
        <v>139</v>
      </c>
      <c r="M506" s="2" t="s">
        <v>74</v>
      </c>
      <c r="N506" s="2" t="s">
        <v>28</v>
      </c>
      <c r="O506" s="2" t="s">
        <v>37</v>
      </c>
      <c r="P506" s="2">
        <v>27</v>
      </c>
      <c r="Q506" s="2">
        <v>3.7</v>
      </c>
      <c r="R506" s="2" t="b">
        <v>1</v>
      </c>
      <c r="S506" s="2" t="s">
        <v>30</v>
      </c>
      <c r="T506" s="2">
        <v>4400</v>
      </c>
      <c r="U506" s="2"/>
      <c r="V506" s="2" t="s">
        <v>76</v>
      </c>
      <c r="W506" s="2" t="s">
        <v>59</v>
      </c>
      <c r="X506" s="5" t="s">
        <v>33</v>
      </c>
    </row>
    <row r="507" spans="1:24" x14ac:dyDescent="0.25">
      <c r="A507" s="4">
        <v>9294</v>
      </c>
      <c r="B507" s="2" t="s">
        <v>539</v>
      </c>
      <c r="C507" s="2" t="s">
        <v>279</v>
      </c>
      <c r="D507" s="2" t="s">
        <v>134</v>
      </c>
      <c r="E507" s="2">
        <v>11.99</v>
      </c>
      <c r="F507" s="2">
        <v>352</v>
      </c>
      <c r="G507" s="2" t="s">
        <v>63</v>
      </c>
      <c r="H507" s="2">
        <v>4</v>
      </c>
      <c r="I507" s="2">
        <v>4</v>
      </c>
      <c r="J507" s="2" t="b">
        <v>1</v>
      </c>
      <c r="K507" s="2">
        <v>358</v>
      </c>
      <c r="L507" s="2">
        <v>6</v>
      </c>
      <c r="M507" s="2" t="s">
        <v>43</v>
      </c>
      <c r="N507" s="2" t="s">
        <v>44</v>
      </c>
      <c r="O507" s="2" t="s">
        <v>45</v>
      </c>
      <c r="P507" s="2">
        <v>32</v>
      </c>
      <c r="Q507" s="2">
        <v>3.8</v>
      </c>
      <c r="R507" s="2" t="b">
        <v>0</v>
      </c>
      <c r="S507" s="2" t="s">
        <v>30</v>
      </c>
      <c r="T507" s="2">
        <v>2218</v>
      </c>
      <c r="U507" s="2"/>
      <c r="V507" s="2" t="s">
        <v>31</v>
      </c>
      <c r="W507" s="2" t="s">
        <v>39</v>
      </c>
      <c r="X507" s="5" t="s">
        <v>40</v>
      </c>
    </row>
    <row r="508" spans="1:24" x14ac:dyDescent="0.25">
      <c r="A508" s="4">
        <v>4769</v>
      </c>
      <c r="B508" s="2" t="s">
        <v>157</v>
      </c>
      <c r="C508" s="3">
        <v>45446</v>
      </c>
      <c r="D508" s="2" t="s">
        <v>72</v>
      </c>
      <c r="E508" s="2">
        <v>7.99</v>
      </c>
      <c r="F508" s="2">
        <v>43</v>
      </c>
      <c r="G508" s="2" t="s">
        <v>100</v>
      </c>
      <c r="H508" s="2">
        <v>5</v>
      </c>
      <c r="I508" s="2">
        <v>3</v>
      </c>
      <c r="J508" s="2" t="b">
        <v>1</v>
      </c>
      <c r="K508" s="2">
        <v>336</v>
      </c>
      <c r="L508" s="2">
        <v>135</v>
      </c>
      <c r="M508" s="2" t="s">
        <v>27</v>
      </c>
      <c r="N508" s="2" t="s">
        <v>28</v>
      </c>
      <c r="O508" s="2" t="s">
        <v>64</v>
      </c>
      <c r="P508" s="2">
        <v>70</v>
      </c>
      <c r="Q508" s="2">
        <v>4</v>
      </c>
      <c r="R508" s="2" t="b">
        <v>1</v>
      </c>
      <c r="S508" s="2" t="s">
        <v>30</v>
      </c>
      <c r="T508" s="2">
        <v>4552</v>
      </c>
      <c r="U508" s="2"/>
      <c r="V508" s="2" t="s">
        <v>31</v>
      </c>
      <c r="W508" s="2" t="s">
        <v>59</v>
      </c>
      <c r="X508" s="5" t="s">
        <v>33</v>
      </c>
    </row>
    <row r="509" spans="1:24" x14ac:dyDescent="0.25">
      <c r="A509" s="4">
        <v>8864</v>
      </c>
      <c r="B509" s="2" t="s">
        <v>157</v>
      </c>
      <c r="C509" s="2" t="s">
        <v>540</v>
      </c>
      <c r="D509" s="2" t="s">
        <v>168</v>
      </c>
      <c r="E509" s="2">
        <v>11.99</v>
      </c>
      <c r="F509" s="2">
        <v>440</v>
      </c>
      <c r="G509" s="2" t="s">
        <v>36</v>
      </c>
      <c r="H509" s="2">
        <v>4</v>
      </c>
      <c r="I509" s="2">
        <v>3</v>
      </c>
      <c r="J509" s="2" t="b">
        <v>1</v>
      </c>
      <c r="K509" s="2">
        <v>80</v>
      </c>
      <c r="L509" s="2">
        <v>143</v>
      </c>
      <c r="M509" s="2" t="s">
        <v>49</v>
      </c>
      <c r="N509" s="2" t="s">
        <v>75</v>
      </c>
      <c r="O509" s="2" t="s">
        <v>37</v>
      </c>
      <c r="P509" s="2">
        <v>2</v>
      </c>
      <c r="Q509" s="2">
        <v>3.4</v>
      </c>
      <c r="R509" s="2" t="b">
        <v>0</v>
      </c>
      <c r="S509" s="2" t="s">
        <v>30</v>
      </c>
      <c r="T509" s="2">
        <v>4125</v>
      </c>
      <c r="U509" s="2"/>
      <c r="V509" s="2" t="s">
        <v>76</v>
      </c>
      <c r="W509" s="2" t="s">
        <v>32</v>
      </c>
      <c r="X509" s="5" t="s">
        <v>33</v>
      </c>
    </row>
    <row r="510" spans="1:24" x14ac:dyDescent="0.25">
      <c r="A510" s="4">
        <v>1857</v>
      </c>
      <c r="B510" s="2" t="s">
        <v>541</v>
      </c>
      <c r="C510" s="3">
        <v>45388</v>
      </c>
      <c r="D510" s="2" t="s">
        <v>109</v>
      </c>
      <c r="E510" s="2">
        <v>15.99</v>
      </c>
      <c r="F510" s="2">
        <v>376</v>
      </c>
      <c r="G510" s="2" t="s">
        <v>100</v>
      </c>
      <c r="H510" s="2">
        <v>2</v>
      </c>
      <c r="I510" s="2">
        <v>2</v>
      </c>
      <c r="J510" s="2" t="b">
        <v>0</v>
      </c>
      <c r="K510" s="2">
        <v>326</v>
      </c>
      <c r="L510" s="2">
        <v>89</v>
      </c>
      <c r="M510" s="2" t="s">
        <v>55</v>
      </c>
      <c r="N510" s="2" t="s">
        <v>75</v>
      </c>
      <c r="O510" s="2" t="s">
        <v>57</v>
      </c>
      <c r="P510" s="2">
        <v>84</v>
      </c>
      <c r="Q510" s="2">
        <v>4.5999999999999996</v>
      </c>
      <c r="R510" s="2" t="b">
        <v>1</v>
      </c>
      <c r="S510" s="2" t="s">
        <v>30</v>
      </c>
      <c r="T510" s="2">
        <v>424</v>
      </c>
      <c r="U510" s="2"/>
      <c r="V510" s="2" t="s">
        <v>65</v>
      </c>
      <c r="W510" s="2" t="s">
        <v>79</v>
      </c>
      <c r="X510" s="5" t="s">
        <v>33</v>
      </c>
    </row>
    <row r="511" spans="1:24" x14ac:dyDescent="0.25">
      <c r="A511" s="4">
        <v>5566</v>
      </c>
      <c r="B511" s="2" t="s">
        <v>345</v>
      </c>
      <c r="C511" s="2" t="s">
        <v>213</v>
      </c>
      <c r="D511" s="3">
        <v>45485</v>
      </c>
      <c r="E511" s="2">
        <v>11.99</v>
      </c>
      <c r="F511" s="2">
        <v>137</v>
      </c>
      <c r="G511" s="2" t="s">
        <v>26</v>
      </c>
      <c r="H511" s="2">
        <v>3</v>
      </c>
      <c r="I511" s="2">
        <v>6</v>
      </c>
      <c r="J511" s="2" t="b">
        <v>1</v>
      </c>
      <c r="K511" s="2">
        <v>699</v>
      </c>
      <c r="L511" s="2">
        <v>70</v>
      </c>
      <c r="M511" s="2" t="s">
        <v>74</v>
      </c>
      <c r="N511" s="2" t="s">
        <v>28</v>
      </c>
      <c r="O511" s="2" t="s">
        <v>57</v>
      </c>
      <c r="P511" s="2">
        <v>25</v>
      </c>
      <c r="Q511" s="2">
        <v>3.9</v>
      </c>
      <c r="R511" s="2" t="b">
        <v>1</v>
      </c>
      <c r="S511" s="2" t="s">
        <v>30</v>
      </c>
      <c r="T511" s="2">
        <v>2418</v>
      </c>
      <c r="U511" s="2"/>
      <c r="V511" s="2" t="s">
        <v>65</v>
      </c>
      <c r="W511" s="2" t="s">
        <v>32</v>
      </c>
      <c r="X511" s="5" t="s">
        <v>40</v>
      </c>
    </row>
    <row r="512" spans="1:24" x14ac:dyDescent="0.25">
      <c r="A512" s="4">
        <v>1373</v>
      </c>
      <c r="B512" s="2" t="s">
        <v>147</v>
      </c>
      <c r="C512" s="2" t="s">
        <v>306</v>
      </c>
      <c r="D512" s="3">
        <v>45638</v>
      </c>
      <c r="E512" s="2">
        <v>7.99</v>
      </c>
      <c r="F512" s="2">
        <v>301</v>
      </c>
      <c r="G512" s="2" t="s">
        <v>26</v>
      </c>
      <c r="H512" s="2">
        <v>2</v>
      </c>
      <c r="I512" s="2">
        <v>5</v>
      </c>
      <c r="J512" s="2" t="b">
        <v>0</v>
      </c>
      <c r="K512" s="2">
        <v>89</v>
      </c>
      <c r="L512" s="2">
        <v>55</v>
      </c>
      <c r="M512" s="2" t="s">
        <v>27</v>
      </c>
      <c r="N512" s="2" t="s">
        <v>56</v>
      </c>
      <c r="O512" s="2" t="s">
        <v>78</v>
      </c>
      <c r="P512" s="2">
        <v>54</v>
      </c>
      <c r="Q512" s="2">
        <v>4.2</v>
      </c>
      <c r="R512" s="2" t="b">
        <v>1</v>
      </c>
      <c r="S512" s="2" t="s">
        <v>30</v>
      </c>
      <c r="T512" s="2">
        <v>756</v>
      </c>
      <c r="U512" s="2"/>
      <c r="V512" s="2" t="s">
        <v>65</v>
      </c>
      <c r="W512" s="2" t="s">
        <v>79</v>
      </c>
      <c r="X512" s="5" t="s">
        <v>33</v>
      </c>
    </row>
    <row r="513" spans="1:24" x14ac:dyDescent="0.25">
      <c r="A513" s="4">
        <v>6345</v>
      </c>
      <c r="B513" s="2" t="s">
        <v>542</v>
      </c>
      <c r="C513" s="3">
        <v>44927</v>
      </c>
      <c r="D513" s="3">
        <v>45547</v>
      </c>
      <c r="E513" s="2">
        <v>7.99</v>
      </c>
      <c r="F513" s="2">
        <v>410</v>
      </c>
      <c r="G513" s="2" t="s">
        <v>51</v>
      </c>
      <c r="H513" s="2">
        <v>1</v>
      </c>
      <c r="I513" s="2">
        <v>1</v>
      </c>
      <c r="J513" s="2" t="b">
        <v>1</v>
      </c>
      <c r="K513" s="2">
        <v>909</v>
      </c>
      <c r="L513" s="2">
        <v>99</v>
      </c>
      <c r="M513" s="2" t="s">
        <v>43</v>
      </c>
      <c r="N513" s="2" t="s">
        <v>28</v>
      </c>
      <c r="O513" s="2" t="s">
        <v>45</v>
      </c>
      <c r="P513" s="2">
        <v>22</v>
      </c>
      <c r="Q513" s="2">
        <v>3.2</v>
      </c>
      <c r="R513" s="2" t="b">
        <v>0</v>
      </c>
      <c r="S513" s="2" t="s">
        <v>30</v>
      </c>
      <c r="T513" s="2">
        <v>754</v>
      </c>
      <c r="U513" s="2"/>
      <c r="V513" s="2" t="s">
        <v>58</v>
      </c>
      <c r="W513" s="2" t="s">
        <v>39</v>
      </c>
      <c r="X513" s="5" t="s">
        <v>40</v>
      </c>
    </row>
    <row r="514" spans="1:24" x14ac:dyDescent="0.25">
      <c r="A514" s="4">
        <v>3234</v>
      </c>
      <c r="B514" s="2" t="s">
        <v>143</v>
      </c>
      <c r="C514" s="3">
        <v>45292</v>
      </c>
      <c r="D514" s="3">
        <v>45485</v>
      </c>
      <c r="E514" s="2">
        <v>11.99</v>
      </c>
      <c r="F514" s="2">
        <v>298</v>
      </c>
      <c r="G514" s="2" t="s">
        <v>63</v>
      </c>
      <c r="H514" s="2">
        <v>2</v>
      </c>
      <c r="I514" s="2">
        <v>1</v>
      </c>
      <c r="J514" s="2" t="b">
        <v>0</v>
      </c>
      <c r="K514" s="2">
        <v>918</v>
      </c>
      <c r="L514" s="2">
        <v>153</v>
      </c>
      <c r="M514" s="2" t="s">
        <v>68</v>
      </c>
      <c r="N514" s="2" t="s">
        <v>28</v>
      </c>
      <c r="O514" s="2" t="s">
        <v>57</v>
      </c>
      <c r="P514" s="2">
        <v>52</v>
      </c>
      <c r="Q514" s="2">
        <v>4.4000000000000004</v>
      </c>
      <c r="R514" s="2" t="b">
        <v>1</v>
      </c>
      <c r="S514" s="2" t="s">
        <v>30</v>
      </c>
      <c r="T514" s="2">
        <v>3476</v>
      </c>
      <c r="U514" s="2"/>
      <c r="V514" s="2" t="s">
        <v>58</v>
      </c>
      <c r="W514" s="2" t="s">
        <v>59</v>
      </c>
      <c r="X514" s="5" t="s">
        <v>60</v>
      </c>
    </row>
    <row r="515" spans="1:24" x14ac:dyDescent="0.25">
      <c r="A515" s="4">
        <v>6998</v>
      </c>
      <c r="B515" s="2" t="s">
        <v>126</v>
      </c>
      <c r="C515" s="2" t="s">
        <v>543</v>
      </c>
      <c r="D515" s="3">
        <v>45334</v>
      </c>
      <c r="E515" s="2">
        <v>7.99</v>
      </c>
      <c r="F515" s="2">
        <v>54</v>
      </c>
      <c r="G515" s="2" t="s">
        <v>48</v>
      </c>
      <c r="H515" s="2">
        <v>4</v>
      </c>
      <c r="I515" s="2">
        <v>5</v>
      </c>
      <c r="J515" s="2" t="b">
        <v>1</v>
      </c>
      <c r="K515" s="2">
        <v>285</v>
      </c>
      <c r="L515" s="2">
        <v>66</v>
      </c>
      <c r="M515" s="2" t="s">
        <v>55</v>
      </c>
      <c r="N515" s="2" t="s">
        <v>56</v>
      </c>
      <c r="O515" s="2" t="s">
        <v>64</v>
      </c>
      <c r="P515" s="2">
        <v>43</v>
      </c>
      <c r="Q515" s="2">
        <v>3.8</v>
      </c>
      <c r="R515" s="2" t="b">
        <v>0</v>
      </c>
      <c r="S515" s="2" t="s">
        <v>30</v>
      </c>
      <c r="T515" s="2">
        <v>290</v>
      </c>
      <c r="U515" s="2"/>
      <c r="V515" s="2" t="s">
        <v>76</v>
      </c>
      <c r="W515" s="2" t="s">
        <v>69</v>
      </c>
      <c r="X515" s="5" t="s">
        <v>33</v>
      </c>
    </row>
    <row r="516" spans="1:24" x14ac:dyDescent="0.25">
      <c r="A516" s="4">
        <v>5809</v>
      </c>
      <c r="B516" s="2" t="s">
        <v>238</v>
      </c>
      <c r="C516" s="2" t="s">
        <v>497</v>
      </c>
      <c r="D516" s="2" t="s">
        <v>54</v>
      </c>
      <c r="E516" s="2">
        <v>7.99</v>
      </c>
      <c r="F516" s="2">
        <v>486</v>
      </c>
      <c r="G516" s="2" t="s">
        <v>63</v>
      </c>
      <c r="H516" s="2">
        <v>4</v>
      </c>
      <c r="I516" s="2">
        <v>3</v>
      </c>
      <c r="J516" s="2" t="b">
        <v>0</v>
      </c>
      <c r="K516" s="2">
        <v>463</v>
      </c>
      <c r="L516" s="2">
        <v>171</v>
      </c>
      <c r="M516" s="2" t="s">
        <v>49</v>
      </c>
      <c r="N516" s="2" t="s">
        <v>44</v>
      </c>
      <c r="O516" s="2" t="s">
        <v>78</v>
      </c>
      <c r="P516" s="2">
        <v>10</v>
      </c>
      <c r="Q516" s="2">
        <v>3.2</v>
      </c>
      <c r="R516" s="2" t="b">
        <v>0</v>
      </c>
      <c r="S516" s="2" t="s">
        <v>30</v>
      </c>
      <c r="T516" s="2">
        <v>987</v>
      </c>
      <c r="U516" s="2"/>
      <c r="V516" s="2" t="s">
        <v>38</v>
      </c>
      <c r="W516" s="2" t="s">
        <v>79</v>
      </c>
      <c r="X516" s="5" t="s">
        <v>40</v>
      </c>
    </row>
    <row r="517" spans="1:24" x14ac:dyDescent="0.25">
      <c r="A517" s="4">
        <v>6522</v>
      </c>
      <c r="B517" s="2" t="s">
        <v>544</v>
      </c>
      <c r="C517" s="3">
        <v>45208</v>
      </c>
      <c r="D517" s="2" t="s">
        <v>99</v>
      </c>
      <c r="E517" s="2">
        <v>11.99</v>
      </c>
      <c r="F517" s="2">
        <v>38</v>
      </c>
      <c r="G517" s="2" t="s">
        <v>73</v>
      </c>
      <c r="H517" s="2">
        <v>1</v>
      </c>
      <c r="I517" s="2">
        <v>4</v>
      </c>
      <c r="J517" s="2" t="b">
        <v>1</v>
      </c>
      <c r="K517" s="2">
        <v>875</v>
      </c>
      <c r="L517" s="2">
        <v>115</v>
      </c>
      <c r="M517" s="2" t="s">
        <v>43</v>
      </c>
      <c r="N517" s="2" t="s">
        <v>75</v>
      </c>
      <c r="O517" s="2" t="s">
        <v>37</v>
      </c>
      <c r="P517" s="2">
        <v>75</v>
      </c>
      <c r="Q517" s="2">
        <v>4.7</v>
      </c>
      <c r="R517" s="2" t="b">
        <v>1</v>
      </c>
      <c r="S517" s="2" t="s">
        <v>30</v>
      </c>
      <c r="T517" s="2">
        <v>4972</v>
      </c>
      <c r="U517" s="2"/>
      <c r="V517" s="2" t="s">
        <v>58</v>
      </c>
      <c r="W517" s="2" t="s">
        <v>59</v>
      </c>
      <c r="X517" s="5" t="s">
        <v>33</v>
      </c>
    </row>
    <row r="518" spans="1:24" x14ac:dyDescent="0.25">
      <c r="A518" s="4">
        <v>3892</v>
      </c>
      <c r="B518" s="2" t="s">
        <v>280</v>
      </c>
      <c r="C518" s="2" t="s">
        <v>416</v>
      </c>
      <c r="D518" s="3">
        <v>45363</v>
      </c>
      <c r="E518" s="2">
        <v>7.99</v>
      </c>
      <c r="F518" s="2">
        <v>442</v>
      </c>
      <c r="G518" s="2" t="s">
        <v>26</v>
      </c>
      <c r="H518" s="2">
        <v>3</v>
      </c>
      <c r="I518" s="2">
        <v>6</v>
      </c>
      <c r="J518" s="2" t="b">
        <v>1</v>
      </c>
      <c r="K518" s="2">
        <v>875</v>
      </c>
      <c r="L518" s="2">
        <v>70</v>
      </c>
      <c r="M518" s="2" t="s">
        <v>43</v>
      </c>
      <c r="N518" s="2" t="s">
        <v>28</v>
      </c>
      <c r="O518" s="2" t="s">
        <v>37</v>
      </c>
      <c r="P518" s="2">
        <v>96</v>
      </c>
      <c r="Q518" s="2">
        <v>3.7</v>
      </c>
      <c r="R518" s="2" t="b">
        <v>0</v>
      </c>
      <c r="S518" s="2" t="s">
        <v>30</v>
      </c>
      <c r="T518" s="2">
        <v>1628</v>
      </c>
      <c r="U518" s="2"/>
      <c r="V518" s="2" t="s">
        <v>38</v>
      </c>
      <c r="W518" s="2" t="s">
        <v>32</v>
      </c>
      <c r="X518" s="5" t="s">
        <v>40</v>
      </c>
    </row>
    <row r="519" spans="1:24" x14ac:dyDescent="0.25">
      <c r="A519" s="4">
        <v>4427</v>
      </c>
      <c r="B519" s="2" t="s">
        <v>545</v>
      </c>
      <c r="C519" s="2" t="s">
        <v>71</v>
      </c>
      <c r="D519" s="2" t="s">
        <v>105</v>
      </c>
      <c r="E519" s="2">
        <v>7.99</v>
      </c>
      <c r="F519" s="2">
        <v>474</v>
      </c>
      <c r="G519" s="2" t="s">
        <v>63</v>
      </c>
      <c r="H519" s="2">
        <v>3</v>
      </c>
      <c r="I519" s="2">
        <v>5</v>
      </c>
      <c r="J519" s="2" t="b">
        <v>1</v>
      </c>
      <c r="K519" s="2">
        <v>341</v>
      </c>
      <c r="L519" s="2">
        <v>165</v>
      </c>
      <c r="M519" s="2" t="s">
        <v>68</v>
      </c>
      <c r="N519" s="2" t="s">
        <v>75</v>
      </c>
      <c r="O519" s="2" t="s">
        <v>45</v>
      </c>
      <c r="P519" s="2">
        <v>30</v>
      </c>
      <c r="Q519" s="2">
        <v>4.8</v>
      </c>
      <c r="R519" s="2" t="b">
        <v>0</v>
      </c>
      <c r="S519" s="2" t="s">
        <v>30</v>
      </c>
      <c r="T519" s="2">
        <v>1285</v>
      </c>
      <c r="U519" s="2"/>
      <c r="V519" s="2" t="s">
        <v>31</v>
      </c>
      <c r="W519" s="2" t="s">
        <v>69</v>
      </c>
      <c r="X519" s="5" t="s">
        <v>40</v>
      </c>
    </row>
    <row r="520" spans="1:24" x14ac:dyDescent="0.25">
      <c r="A520" s="4">
        <v>8145</v>
      </c>
      <c r="B520" s="2" t="s">
        <v>546</v>
      </c>
      <c r="C520" s="3">
        <v>45201</v>
      </c>
      <c r="D520" s="2" t="s">
        <v>134</v>
      </c>
      <c r="E520" s="2">
        <v>15.99</v>
      </c>
      <c r="F520" s="2">
        <v>96</v>
      </c>
      <c r="G520" s="2" t="s">
        <v>73</v>
      </c>
      <c r="H520" s="2">
        <v>5</v>
      </c>
      <c r="I520" s="2">
        <v>1</v>
      </c>
      <c r="J520" s="2" t="b">
        <v>1</v>
      </c>
      <c r="K520" s="2">
        <v>273</v>
      </c>
      <c r="L520" s="2">
        <v>79</v>
      </c>
      <c r="M520" s="2" t="s">
        <v>49</v>
      </c>
      <c r="N520" s="2" t="s">
        <v>28</v>
      </c>
      <c r="O520" s="2" t="s">
        <v>64</v>
      </c>
      <c r="P520" s="2">
        <v>60</v>
      </c>
      <c r="Q520" s="2">
        <v>4.3</v>
      </c>
      <c r="R520" s="2" t="b">
        <v>0</v>
      </c>
      <c r="S520" s="2" t="s">
        <v>30</v>
      </c>
      <c r="T520" s="2">
        <v>1960</v>
      </c>
      <c r="U520" s="2"/>
      <c r="V520" s="2" t="s">
        <v>38</v>
      </c>
      <c r="W520" s="2" t="s">
        <v>39</v>
      </c>
      <c r="X520" s="5" t="s">
        <v>93</v>
      </c>
    </row>
    <row r="521" spans="1:24" x14ac:dyDescent="0.25">
      <c r="A521" s="4">
        <v>1150</v>
      </c>
      <c r="B521" s="2" t="s">
        <v>224</v>
      </c>
      <c r="C521" s="2" t="s">
        <v>398</v>
      </c>
      <c r="D521" s="2" t="s">
        <v>168</v>
      </c>
      <c r="E521" s="2">
        <v>11.99</v>
      </c>
      <c r="F521" s="2">
        <v>160</v>
      </c>
      <c r="G521" s="2" t="s">
        <v>63</v>
      </c>
      <c r="H521" s="2">
        <v>5</v>
      </c>
      <c r="I521" s="2">
        <v>5</v>
      </c>
      <c r="J521" s="2" t="b">
        <v>1</v>
      </c>
      <c r="K521" s="2">
        <v>352</v>
      </c>
      <c r="L521" s="2">
        <v>31</v>
      </c>
      <c r="M521" s="2" t="s">
        <v>55</v>
      </c>
      <c r="N521" s="2" t="s">
        <v>28</v>
      </c>
      <c r="O521" s="2" t="s">
        <v>29</v>
      </c>
      <c r="P521" s="2">
        <v>37</v>
      </c>
      <c r="Q521" s="2">
        <v>3.7</v>
      </c>
      <c r="R521" s="2" t="b">
        <v>1</v>
      </c>
      <c r="S521" s="2" t="s">
        <v>30</v>
      </c>
      <c r="T521" s="2">
        <v>771</v>
      </c>
      <c r="U521" s="2"/>
      <c r="V521" s="2" t="s">
        <v>76</v>
      </c>
      <c r="W521" s="2" t="s">
        <v>39</v>
      </c>
      <c r="X521" s="5" t="s">
        <v>93</v>
      </c>
    </row>
    <row r="522" spans="1:24" x14ac:dyDescent="0.25">
      <c r="A522" s="4">
        <v>7366</v>
      </c>
      <c r="B522" s="2" t="s">
        <v>547</v>
      </c>
      <c r="C522" s="2" t="s">
        <v>523</v>
      </c>
      <c r="D522" s="2" t="s">
        <v>35</v>
      </c>
      <c r="E522" s="2">
        <v>7.99</v>
      </c>
      <c r="F522" s="2">
        <v>451</v>
      </c>
      <c r="G522" s="2" t="s">
        <v>73</v>
      </c>
      <c r="H522" s="2">
        <v>3</v>
      </c>
      <c r="I522" s="2">
        <v>3</v>
      </c>
      <c r="J522" s="2" t="b">
        <v>0</v>
      </c>
      <c r="K522" s="2">
        <v>588</v>
      </c>
      <c r="L522" s="2">
        <v>147</v>
      </c>
      <c r="M522" s="2" t="s">
        <v>74</v>
      </c>
      <c r="N522" s="2" t="s">
        <v>44</v>
      </c>
      <c r="O522" s="2" t="s">
        <v>37</v>
      </c>
      <c r="P522" s="2">
        <v>75</v>
      </c>
      <c r="Q522" s="2">
        <v>3.3</v>
      </c>
      <c r="R522" s="2" t="b">
        <v>1</v>
      </c>
      <c r="S522" s="2" t="s">
        <v>30</v>
      </c>
      <c r="T522" s="2">
        <v>1785</v>
      </c>
      <c r="U522" s="2"/>
      <c r="V522" s="2" t="s">
        <v>76</v>
      </c>
      <c r="W522" s="2" t="s">
        <v>69</v>
      </c>
      <c r="X522" s="5" t="s">
        <v>40</v>
      </c>
    </row>
    <row r="523" spans="1:24" x14ac:dyDescent="0.25">
      <c r="A523" s="4">
        <v>3004</v>
      </c>
      <c r="B523" s="2" t="s">
        <v>304</v>
      </c>
      <c r="C523" s="2" t="s">
        <v>548</v>
      </c>
      <c r="D523" s="2" t="s">
        <v>103</v>
      </c>
      <c r="E523" s="2">
        <v>11.99</v>
      </c>
      <c r="F523" s="2">
        <v>184</v>
      </c>
      <c r="G523" s="2" t="s">
        <v>51</v>
      </c>
      <c r="H523" s="2">
        <v>3</v>
      </c>
      <c r="I523" s="2">
        <v>4</v>
      </c>
      <c r="J523" s="2" t="b">
        <v>0</v>
      </c>
      <c r="K523" s="2">
        <v>233</v>
      </c>
      <c r="L523" s="2">
        <v>15</v>
      </c>
      <c r="M523" s="2" t="s">
        <v>43</v>
      </c>
      <c r="N523" s="2" t="s">
        <v>75</v>
      </c>
      <c r="O523" s="2" t="s">
        <v>45</v>
      </c>
      <c r="P523" s="2">
        <v>28</v>
      </c>
      <c r="Q523" s="2">
        <v>3.5</v>
      </c>
      <c r="R523" s="2" t="b">
        <v>1</v>
      </c>
      <c r="S523" s="2" t="s">
        <v>30</v>
      </c>
      <c r="T523" s="2">
        <v>2760</v>
      </c>
      <c r="U523" s="2"/>
      <c r="V523" s="2" t="s">
        <v>58</v>
      </c>
      <c r="W523" s="2" t="s">
        <v>69</v>
      </c>
      <c r="X523" s="5" t="s">
        <v>33</v>
      </c>
    </row>
    <row r="524" spans="1:24" x14ac:dyDescent="0.25">
      <c r="A524" s="4">
        <v>9934</v>
      </c>
      <c r="B524" s="2" t="s">
        <v>549</v>
      </c>
      <c r="C524" s="2" t="s">
        <v>433</v>
      </c>
      <c r="D524" s="2" t="s">
        <v>129</v>
      </c>
      <c r="E524" s="2">
        <v>15.99</v>
      </c>
      <c r="F524" s="2">
        <v>50</v>
      </c>
      <c r="G524" s="2" t="s">
        <v>36</v>
      </c>
      <c r="H524" s="2">
        <v>2</v>
      </c>
      <c r="I524" s="2">
        <v>6</v>
      </c>
      <c r="J524" s="2" t="b">
        <v>1</v>
      </c>
      <c r="K524" s="2">
        <v>159</v>
      </c>
      <c r="L524" s="2">
        <v>131</v>
      </c>
      <c r="M524" s="2" t="s">
        <v>68</v>
      </c>
      <c r="N524" s="2" t="s">
        <v>44</v>
      </c>
      <c r="O524" s="2" t="s">
        <v>45</v>
      </c>
      <c r="P524" s="2">
        <v>49</v>
      </c>
      <c r="Q524" s="2">
        <v>3.8</v>
      </c>
      <c r="R524" s="2" t="b">
        <v>0</v>
      </c>
      <c r="S524" s="2" t="s">
        <v>30</v>
      </c>
      <c r="T524" s="2">
        <v>388</v>
      </c>
      <c r="U524" s="2"/>
      <c r="V524" s="2" t="s">
        <v>38</v>
      </c>
      <c r="W524" s="2" t="s">
        <v>39</v>
      </c>
      <c r="X524" s="5" t="s">
        <v>93</v>
      </c>
    </row>
    <row r="525" spans="1:24" x14ac:dyDescent="0.25">
      <c r="A525" s="4">
        <v>1228</v>
      </c>
      <c r="B525" s="2" t="s">
        <v>263</v>
      </c>
      <c r="C525" s="2" t="s">
        <v>550</v>
      </c>
      <c r="D525" s="2" t="s">
        <v>42</v>
      </c>
      <c r="E525" s="2">
        <v>7.99</v>
      </c>
      <c r="F525" s="2">
        <v>299</v>
      </c>
      <c r="G525" s="2" t="s">
        <v>63</v>
      </c>
      <c r="H525" s="2">
        <v>3</v>
      </c>
      <c r="I525" s="2">
        <v>1</v>
      </c>
      <c r="J525" s="2" t="b">
        <v>0</v>
      </c>
      <c r="K525" s="2">
        <v>488</v>
      </c>
      <c r="L525" s="2">
        <v>135</v>
      </c>
      <c r="M525" s="2" t="s">
        <v>74</v>
      </c>
      <c r="N525" s="2" t="s">
        <v>44</v>
      </c>
      <c r="O525" s="2" t="s">
        <v>37</v>
      </c>
      <c r="P525" s="2">
        <v>100</v>
      </c>
      <c r="Q525" s="2">
        <v>4.8</v>
      </c>
      <c r="R525" s="2" t="b">
        <v>0</v>
      </c>
      <c r="S525" s="2" t="s">
        <v>30</v>
      </c>
      <c r="T525" s="2">
        <v>2385</v>
      </c>
      <c r="U525" s="2"/>
      <c r="V525" s="2" t="s">
        <v>38</v>
      </c>
      <c r="W525" s="2" t="s">
        <v>69</v>
      </c>
      <c r="X525" s="5" t="s">
        <v>93</v>
      </c>
    </row>
    <row r="526" spans="1:24" x14ac:dyDescent="0.25">
      <c r="A526" s="4">
        <v>5806</v>
      </c>
      <c r="B526" s="2" t="s">
        <v>551</v>
      </c>
      <c r="C526" s="3">
        <v>45299</v>
      </c>
      <c r="D526" s="2" t="s">
        <v>35</v>
      </c>
      <c r="E526" s="2">
        <v>7.99</v>
      </c>
      <c r="F526" s="2">
        <v>495</v>
      </c>
      <c r="G526" s="2" t="s">
        <v>36</v>
      </c>
      <c r="H526" s="2">
        <v>5</v>
      </c>
      <c r="I526" s="2">
        <v>6</v>
      </c>
      <c r="J526" s="2" t="b">
        <v>0</v>
      </c>
      <c r="K526" s="2">
        <v>522</v>
      </c>
      <c r="L526" s="2">
        <v>32</v>
      </c>
      <c r="M526" s="2" t="s">
        <v>68</v>
      </c>
      <c r="N526" s="2" t="s">
        <v>75</v>
      </c>
      <c r="O526" s="2" t="s">
        <v>78</v>
      </c>
      <c r="P526" s="2">
        <v>41</v>
      </c>
      <c r="Q526" s="2">
        <v>3.9</v>
      </c>
      <c r="R526" s="2" t="b">
        <v>1</v>
      </c>
      <c r="S526" s="2" t="s">
        <v>30</v>
      </c>
      <c r="T526" s="2">
        <v>3714</v>
      </c>
      <c r="U526" s="2"/>
      <c r="V526" s="2" t="s">
        <v>76</v>
      </c>
      <c r="W526" s="2" t="s">
        <v>79</v>
      </c>
      <c r="X526" s="5" t="s">
        <v>93</v>
      </c>
    </row>
    <row r="527" spans="1:24" x14ac:dyDescent="0.25">
      <c r="A527" s="4">
        <v>7538</v>
      </c>
      <c r="B527" s="2" t="s">
        <v>232</v>
      </c>
      <c r="C527" s="3">
        <v>45631</v>
      </c>
      <c r="D527" s="2" t="s">
        <v>214</v>
      </c>
      <c r="E527" s="2">
        <v>7.99</v>
      </c>
      <c r="F527" s="2">
        <v>132</v>
      </c>
      <c r="G527" s="2" t="s">
        <v>63</v>
      </c>
      <c r="H527" s="2">
        <v>4</v>
      </c>
      <c r="I527" s="2">
        <v>5</v>
      </c>
      <c r="J527" s="2" t="b">
        <v>1</v>
      </c>
      <c r="K527" s="2">
        <v>30</v>
      </c>
      <c r="L527" s="2">
        <v>177</v>
      </c>
      <c r="M527" s="2" t="s">
        <v>27</v>
      </c>
      <c r="N527" s="2" t="s">
        <v>28</v>
      </c>
      <c r="O527" s="2" t="s">
        <v>78</v>
      </c>
      <c r="P527" s="2">
        <v>31</v>
      </c>
      <c r="Q527" s="2">
        <v>5</v>
      </c>
      <c r="R527" s="2" t="b">
        <v>0</v>
      </c>
      <c r="S527" s="2" t="s">
        <v>30</v>
      </c>
      <c r="T527" s="2">
        <v>2015</v>
      </c>
      <c r="U527" s="2"/>
      <c r="V527" s="2" t="s">
        <v>58</v>
      </c>
      <c r="W527" s="2" t="s">
        <v>69</v>
      </c>
      <c r="X527" s="5" t="s">
        <v>40</v>
      </c>
    </row>
    <row r="528" spans="1:24" x14ac:dyDescent="0.25">
      <c r="A528" s="4">
        <v>1035</v>
      </c>
      <c r="B528" s="2" t="s">
        <v>201</v>
      </c>
      <c r="C528" s="2" t="s">
        <v>141</v>
      </c>
      <c r="D528" s="2" t="s">
        <v>82</v>
      </c>
      <c r="E528" s="2">
        <v>11.99</v>
      </c>
      <c r="F528" s="2">
        <v>395</v>
      </c>
      <c r="G528" s="2" t="s">
        <v>100</v>
      </c>
      <c r="H528" s="2">
        <v>2</v>
      </c>
      <c r="I528" s="2">
        <v>4</v>
      </c>
      <c r="J528" s="2" t="b">
        <v>1</v>
      </c>
      <c r="K528" s="2">
        <v>139</v>
      </c>
      <c r="L528" s="2">
        <v>29</v>
      </c>
      <c r="M528" s="2" t="s">
        <v>74</v>
      </c>
      <c r="N528" s="2" t="s">
        <v>44</v>
      </c>
      <c r="O528" s="2" t="s">
        <v>57</v>
      </c>
      <c r="P528" s="2">
        <v>44</v>
      </c>
      <c r="Q528" s="2">
        <v>3.9</v>
      </c>
      <c r="R528" s="2" t="b">
        <v>1</v>
      </c>
      <c r="S528" s="2" t="s">
        <v>30</v>
      </c>
      <c r="T528" s="2">
        <v>3201</v>
      </c>
      <c r="U528" s="2"/>
      <c r="V528" s="2" t="s">
        <v>76</v>
      </c>
      <c r="W528" s="2" t="s">
        <v>69</v>
      </c>
      <c r="X528" s="5" t="s">
        <v>60</v>
      </c>
    </row>
    <row r="529" spans="1:24" x14ac:dyDescent="0.25">
      <c r="A529" s="4">
        <v>8399</v>
      </c>
      <c r="B529" s="2" t="s">
        <v>382</v>
      </c>
      <c r="C529" s="3">
        <v>45049</v>
      </c>
      <c r="D529" s="3">
        <v>45363</v>
      </c>
      <c r="E529" s="2">
        <v>11.99</v>
      </c>
      <c r="F529" s="2">
        <v>34</v>
      </c>
      <c r="G529" s="2" t="s">
        <v>26</v>
      </c>
      <c r="H529" s="2">
        <v>1</v>
      </c>
      <c r="I529" s="2">
        <v>2</v>
      </c>
      <c r="J529" s="2" t="b">
        <v>1</v>
      </c>
      <c r="K529" s="2">
        <v>393</v>
      </c>
      <c r="L529" s="2">
        <v>130</v>
      </c>
      <c r="M529" s="2" t="s">
        <v>49</v>
      </c>
      <c r="N529" s="2" t="s">
        <v>75</v>
      </c>
      <c r="O529" s="2" t="s">
        <v>45</v>
      </c>
      <c r="P529" s="2">
        <v>10</v>
      </c>
      <c r="Q529" s="2">
        <v>3.9</v>
      </c>
      <c r="R529" s="2" t="b">
        <v>0</v>
      </c>
      <c r="S529" s="2" t="s">
        <v>30</v>
      </c>
      <c r="T529" s="2">
        <v>3426</v>
      </c>
      <c r="U529" s="2"/>
      <c r="V529" s="2" t="s">
        <v>65</v>
      </c>
      <c r="W529" s="2" t="s">
        <v>32</v>
      </c>
      <c r="X529" s="5" t="s">
        <v>33</v>
      </c>
    </row>
    <row r="530" spans="1:24" x14ac:dyDescent="0.25">
      <c r="A530" s="4">
        <v>1912</v>
      </c>
      <c r="B530" s="2" t="s">
        <v>281</v>
      </c>
      <c r="C530" s="2" t="s">
        <v>410</v>
      </c>
      <c r="D530" s="2" t="s">
        <v>42</v>
      </c>
      <c r="E530" s="2">
        <v>11.99</v>
      </c>
      <c r="F530" s="2">
        <v>348</v>
      </c>
      <c r="G530" s="2" t="s">
        <v>100</v>
      </c>
      <c r="H530" s="2">
        <v>1</v>
      </c>
      <c r="I530" s="2">
        <v>4</v>
      </c>
      <c r="J530" s="2" t="b">
        <v>0</v>
      </c>
      <c r="K530" s="2">
        <v>792</v>
      </c>
      <c r="L530" s="2">
        <v>67</v>
      </c>
      <c r="M530" s="2" t="s">
        <v>68</v>
      </c>
      <c r="N530" s="2" t="s">
        <v>75</v>
      </c>
      <c r="O530" s="2" t="s">
        <v>78</v>
      </c>
      <c r="P530" s="2">
        <v>60</v>
      </c>
      <c r="Q530" s="2">
        <v>4.0999999999999996</v>
      </c>
      <c r="R530" s="2" t="b">
        <v>0</v>
      </c>
      <c r="S530" s="2" t="s">
        <v>30</v>
      </c>
      <c r="T530" s="2">
        <v>3366</v>
      </c>
      <c r="U530" s="2"/>
      <c r="V530" s="2" t="s">
        <v>38</v>
      </c>
      <c r="W530" s="2" t="s">
        <v>32</v>
      </c>
      <c r="X530" s="5" t="s">
        <v>33</v>
      </c>
    </row>
    <row r="531" spans="1:24" x14ac:dyDescent="0.25">
      <c r="A531" s="4">
        <v>6604</v>
      </c>
      <c r="B531" s="2" t="s">
        <v>148</v>
      </c>
      <c r="C531" s="2" t="s">
        <v>552</v>
      </c>
      <c r="D531" s="2" t="s">
        <v>82</v>
      </c>
      <c r="E531" s="2">
        <v>15.99</v>
      </c>
      <c r="F531" s="2">
        <v>247</v>
      </c>
      <c r="G531" s="2" t="s">
        <v>100</v>
      </c>
      <c r="H531" s="2">
        <v>5</v>
      </c>
      <c r="I531" s="2">
        <v>4</v>
      </c>
      <c r="J531" s="2" t="b">
        <v>0</v>
      </c>
      <c r="K531" s="2">
        <v>186</v>
      </c>
      <c r="L531" s="2">
        <v>158</v>
      </c>
      <c r="M531" s="2" t="s">
        <v>49</v>
      </c>
      <c r="N531" s="2" t="s">
        <v>75</v>
      </c>
      <c r="O531" s="2" t="s">
        <v>57</v>
      </c>
      <c r="P531" s="2">
        <v>19</v>
      </c>
      <c r="Q531" s="2">
        <v>3.8</v>
      </c>
      <c r="R531" s="2" t="b">
        <v>0</v>
      </c>
      <c r="S531" s="2" t="s">
        <v>30</v>
      </c>
      <c r="T531" s="2">
        <v>125</v>
      </c>
      <c r="U531" s="2"/>
      <c r="V531" s="2" t="s">
        <v>76</v>
      </c>
      <c r="W531" s="2" t="s">
        <v>69</v>
      </c>
      <c r="X531" s="5" t="s">
        <v>40</v>
      </c>
    </row>
    <row r="532" spans="1:24" x14ac:dyDescent="0.25">
      <c r="A532" s="4">
        <v>8952</v>
      </c>
      <c r="B532" s="2" t="s">
        <v>183</v>
      </c>
      <c r="C532" s="3">
        <v>45140</v>
      </c>
      <c r="D532" s="2" t="s">
        <v>82</v>
      </c>
      <c r="E532" s="2">
        <v>11.99</v>
      </c>
      <c r="F532" s="2">
        <v>216</v>
      </c>
      <c r="G532" s="2" t="s">
        <v>100</v>
      </c>
      <c r="H532" s="2">
        <v>1</v>
      </c>
      <c r="I532" s="2">
        <v>1</v>
      </c>
      <c r="J532" s="2" t="b">
        <v>0</v>
      </c>
      <c r="K532" s="2">
        <v>872</v>
      </c>
      <c r="L532" s="2">
        <v>150</v>
      </c>
      <c r="M532" s="2" t="s">
        <v>92</v>
      </c>
      <c r="N532" s="2" t="s">
        <v>56</v>
      </c>
      <c r="O532" s="2" t="s">
        <v>64</v>
      </c>
      <c r="P532" s="2">
        <v>10</v>
      </c>
      <c r="Q532" s="2">
        <v>3.8</v>
      </c>
      <c r="R532" s="2" t="b">
        <v>1</v>
      </c>
      <c r="S532" s="2" t="s">
        <v>30</v>
      </c>
      <c r="T532" s="2">
        <v>4037</v>
      </c>
      <c r="U532" s="2"/>
      <c r="V532" s="2" t="s">
        <v>76</v>
      </c>
      <c r="W532" s="2" t="s">
        <v>59</v>
      </c>
      <c r="X532" s="5" t="s">
        <v>33</v>
      </c>
    </row>
    <row r="533" spans="1:24" x14ac:dyDescent="0.25">
      <c r="A533" s="4">
        <v>2549</v>
      </c>
      <c r="B533" s="2" t="s">
        <v>152</v>
      </c>
      <c r="C533" s="2" t="s">
        <v>348</v>
      </c>
      <c r="D533" s="2" t="s">
        <v>214</v>
      </c>
      <c r="E533" s="2">
        <v>11.99</v>
      </c>
      <c r="F533" s="2">
        <v>299</v>
      </c>
      <c r="G533" s="2" t="s">
        <v>73</v>
      </c>
      <c r="H533" s="2">
        <v>4</v>
      </c>
      <c r="I533" s="2">
        <v>6</v>
      </c>
      <c r="J533" s="2" t="b">
        <v>0</v>
      </c>
      <c r="K533" s="2">
        <v>77</v>
      </c>
      <c r="L533" s="2">
        <v>191</v>
      </c>
      <c r="M533" s="2" t="s">
        <v>68</v>
      </c>
      <c r="N533" s="2" t="s">
        <v>75</v>
      </c>
      <c r="O533" s="2" t="s">
        <v>64</v>
      </c>
      <c r="P533" s="2">
        <v>85</v>
      </c>
      <c r="Q533" s="2">
        <v>3.4</v>
      </c>
      <c r="R533" s="2" t="b">
        <v>1</v>
      </c>
      <c r="S533" s="2" t="s">
        <v>30</v>
      </c>
      <c r="T533" s="2">
        <v>4348</v>
      </c>
      <c r="U533" s="2"/>
      <c r="V533" s="2" t="s">
        <v>38</v>
      </c>
      <c r="W533" s="2" t="s">
        <v>69</v>
      </c>
      <c r="X533" s="5" t="s">
        <v>93</v>
      </c>
    </row>
    <row r="534" spans="1:24" x14ac:dyDescent="0.25">
      <c r="A534" s="4">
        <v>8954</v>
      </c>
      <c r="B534" s="2" t="s">
        <v>238</v>
      </c>
      <c r="C534" s="2" t="s">
        <v>534</v>
      </c>
      <c r="D534" s="2" t="s">
        <v>99</v>
      </c>
      <c r="E534" s="2">
        <v>15.99</v>
      </c>
      <c r="F534" s="2">
        <v>315</v>
      </c>
      <c r="G534" s="2" t="s">
        <v>73</v>
      </c>
      <c r="H534" s="2">
        <v>2</v>
      </c>
      <c r="I534" s="2">
        <v>1</v>
      </c>
      <c r="J534" s="2" t="b">
        <v>1</v>
      </c>
      <c r="K534" s="2">
        <v>829</v>
      </c>
      <c r="L534" s="2">
        <v>178</v>
      </c>
      <c r="M534" s="2" t="s">
        <v>27</v>
      </c>
      <c r="N534" s="2" t="s">
        <v>44</v>
      </c>
      <c r="O534" s="2" t="s">
        <v>57</v>
      </c>
      <c r="P534" s="2">
        <v>53</v>
      </c>
      <c r="Q534" s="2">
        <v>3.1</v>
      </c>
      <c r="R534" s="2" t="b">
        <v>0</v>
      </c>
      <c r="S534" s="2" t="s">
        <v>30</v>
      </c>
      <c r="T534" s="2">
        <v>546</v>
      </c>
      <c r="U534" s="2"/>
      <c r="V534" s="2" t="s">
        <v>31</v>
      </c>
      <c r="W534" s="2" t="s">
        <v>32</v>
      </c>
      <c r="X534" s="5" t="s">
        <v>40</v>
      </c>
    </row>
    <row r="535" spans="1:24" x14ac:dyDescent="0.25">
      <c r="A535" s="4">
        <v>1922</v>
      </c>
      <c r="B535" s="2" t="s">
        <v>104</v>
      </c>
      <c r="C535" s="3">
        <v>45303</v>
      </c>
      <c r="D535" s="3">
        <v>45363</v>
      </c>
      <c r="E535" s="2">
        <v>11.99</v>
      </c>
      <c r="F535" s="2">
        <v>35</v>
      </c>
      <c r="G535" s="2" t="s">
        <v>51</v>
      </c>
      <c r="H535" s="2">
        <v>2</v>
      </c>
      <c r="I535" s="2">
        <v>4</v>
      </c>
      <c r="J535" s="2" t="b">
        <v>0</v>
      </c>
      <c r="K535" s="2">
        <v>821</v>
      </c>
      <c r="L535" s="2">
        <v>7</v>
      </c>
      <c r="M535" s="2" t="s">
        <v>55</v>
      </c>
      <c r="N535" s="2" t="s">
        <v>44</v>
      </c>
      <c r="O535" s="2" t="s">
        <v>45</v>
      </c>
      <c r="P535" s="2">
        <v>3</v>
      </c>
      <c r="Q535" s="2">
        <v>3.3</v>
      </c>
      <c r="R535" s="2" t="b">
        <v>0</v>
      </c>
      <c r="S535" s="2" t="s">
        <v>30</v>
      </c>
      <c r="T535" s="2">
        <v>2785</v>
      </c>
      <c r="U535" s="2"/>
      <c r="V535" s="2" t="s">
        <v>58</v>
      </c>
      <c r="W535" s="2" t="s">
        <v>32</v>
      </c>
      <c r="X535" s="5" t="s">
        <v>93</v>
      </c>
    </row>
    <row r="536" spans="1:24" x14ac:dyDescent="0.25">
      <c r="A536" s="4">
        <v>9861</v>
      </c>
      <c r="B536" s="2" t="s">
        <v>140</v>
      </c>
      <c r="C536" s="3">
        <v>45119</v>
      </c>
      <c r="D536" s="2" t="s">
        <v>129</v>
      </c>
      <c r="E536" s="2">
        <v>15.99</v>
      </c>
      <c r="F536" s="2">
        <v>359</v>
      </c>
      <c r="G536" s="2" t="s">
        <v>73</v>
      </c>
      <c r="H536" s="2">
        <v>3</v>
      </c>
      <c r="I536" s="2">
        <v>1</v>
      </c>
      <c r="J536" s="2" t="b">
        <v>0</v>
      </c>
      <c r="K536" s="2">
        <v>265</v>
      </c>
      <c r="L536" s="2">
        <v>34</v>
      </c>
      <c r="M536" s="2" t="s">
        <v>68</v>
      </c>
      <c r="N536" s="2" t="s">
        <v>56</v>
      </c>
      <c r="O536" s="2" t="s">
        <v>64</v>
      </c>
      <c r="P536" s="2">
        <v>64</v>
      </c>
      <c r="Q536" s="2">
        <v>4.9000000000000004</v>
      </c>
      <c r="R536" s="2" t="b">
        <v>1</v>
      </c>
      <c r="S536" s="2" t="s">
        <v>30</v>
      </c>
      <c r="T536" s="2">
        <v>3308</v>
      </c>
      <c r="U536" s="2"/>
      <c r="V536" s="2" t="s">
        <v>31</v>
      </c>
      <c r="W536" s="2" t="s">
        <v>39</v>
      </c>
      <c r="X536" s="5" t="s">
        <v>60</v>
      </c>
    </row>
    <row r="537" spans="1:24" x14ac:dyDescent="0.25">
      <c r="A537" s="4">
        <v>4383</v>
      </c>
      <c r="B537" s="2" t="s">
        <v>553</v>
      </c>
      <c r="C537" s="3">
        <v>45513</v>
      </c>
      <c r="D537" s="2" t="s">
        <v>90</v>
      </c>
      <c r="E537" s="2">
        <v>15.99</v>
      </c>
      <c r="F537" s="2">
        <v>361</v>
      </c>
      <c r="G537" s="2" t="s">
        <v>26</v>
      </c>
      <c r="H537" s="2">
        <v>4</v>
      </c>
      <c r="I537" s="2">
        <v>5</v>
      </c>
      <c r="J537" s="2" t="b">
        <v>1</v>
      </c>
      <c r="K537" s="2">
        <v>416</v>
      </c>
      <c r="L537" s="2">
        <v>143</v>
      </c>
      <c r="M537" s="2" t="s">
        <v>68</v>
      </c>
      <c r="N537" s="2" t="s">
        <v>56</v>
      </c>
      <c r="O537" s="2" t="s">
        <v>78</v>
      </c>
      <c r="P537" s="2">
        <v>99</v>
      </c>
      <c r="Q537" s="2">
        <v>3.7</v>
      </c>
      <c r="R537" s="2" t="b">
        <v>0</v>
      </c>
      <c r="S537" s="2" t="s">
        <v>30</v>
      </c>
      <c r="T537" s="2">
        <v>527</v>
      </c>
      <c r="U537" s="2"/>
      <c r="V537" s="2" t="s">
        <v>58</v>
      </c>
      <c r="W537" s="2" t="s">
        <v>59</v>
      </c>
      <c r="X537" s="5" t="s">
        <v>60</v>
      </c>
    </row>
    <row r="538" spans="1:24" x14ac:dyDescent="0.25">
      <c r="A538" s="4">
        <v>4328</v>
      </c>
      <c r="B538" s="2" t="s">
        <v>120</v>
      </c>
      <c r="C538" s="2" t="s">
        <v>554</v>
      </c>
      <c r="D538" s="2" t="s">
        <v>156</v>
      </c>
      <c r="E538" s="2">
        <v>11.99</v>
      </c>
      <c r="F538" s="2">
        <v>273</v>
      </c>
      <c r="G538" s="2" t="s">
        <v>26</v>
      </c>
      <c r="H538" s="2">
        <v>3</v>
      </c>
      <c r="I538" s="2">
        <v>4</v>
      </c>
      <c r="J538" s="2" t="b">
        <v>1</v>
      </c>
      <c r="K538" s="2">
        <v>253</v>
      </c>
      <c r="L538" s="2">
        <v>70</v>
      </c>
      <c r="M538" s="2" t="s">
        <v>74</v>
      </c>
      <c r="N538" s="2" t="s">
        <v>28</v>
      </c>
      <c r="O538" s="2" t="s">
        <v>64</v>
      </c>
      <c r="P538" s="2">
        <v>42</v>
      </c>
      <c r="Q538" s="2">
        <v>4.9000000000000004</v>
      </c>
      <c r="R538" s="2" t="b">
        <v>0</v>
      </c>
      <c r="S538" s="2" t="s">
        <v>30</v>
      </c>
      <c r="T538" s="2">
        <v>837</v>
      </c>
      <c r="U538" s="2"/>
      <c r="V538" s="2" t="s">
        <v>31</v>
      </c>
      <c r="W538" s="2" t="s">
        <v>39</v>
      </c>
      <c r="X538" s="5" t="s">
        <v>40</v>
      </c>
    </row>
    <row r="539" spans="1:24" x14ac:dyDescent="0.25">
      <c r="A539" s="4">
        <v>4622</v>
      </c>
      <c r="B539" s="2" t="s">
        <v>191</v>
      </c>
      <c r="C539" s="2" t="s">
        <v>84</v>
      </c>
      <c r="D539" s="2" t="s">
        <v>35</v>
      </c>
      <c r="E539" s="2">
        <v>7.99</v>
      </c>
      <c r="F539" s="2">
        <v>47</v>
      </c>
      <c r="G539" s="2" t="s">
        <v>26</v>
      </c>
      <c r="H539" s="2">
        <v>2</v>
      </c>
      <c r="I539" s="2">
        <v>4</v>
      </c>
      <c r="J539" s="2" t="b">
        <v>1</v>
      </c>
      <c r="K539" s="2">
        <v>770</v>
      </c>
      <c r="L539" s="2">
        <v>2</v>
      </c>
      <c r="M539" s="2" t="s">
        <v>68</v>
      </c>
      <c r="N539" s="2" t="s">
        <v>56</v>
      </c>
      <c r="O539" s="2" t="s">
        <v>64</v>
      </c>
      <c r="P539" s="2">
        <v>46</v>
      </c>
      <c r="Q539" s="2">
        <v>4.7</v>
      </c>
      <c r="R539" s="2" t="b">
        <v>1</v>
      </c>
      <c r="S539" s="2" t="s">
        <v>30</v>
      </c>
      <c r="T539" s="2">
        <v>371</v>
      </c>
      <c r="U539" s="2"/>
      <c r="V539" s="2" t="s">
        <v>38</v>
      </c>
      <c r="W539" s="2" t="s">
        <v>69</v>
      </c>
      <c r="X539" s="5" t="s">
        <v>93</v>
      </c>
    </row>
    <row r="540" spans="1:24" x14ac:dyDescent="0.25">
      <c r="A540" s="4">
        <v>7828</v>
      </c>
      <c r="B540" s="2" t="s">
        <v>555</v>
      </c>
      <c r="C540" s="3">
        <v>45142</v>
      </c>
      <c r="D540" s="3">
        <v>45334</v>
      </c>
      <c r="E540" s="2">
        <v>7.99</v>
      </c>
      <c r="F540" s="2">
        <v>477</v>
      </c>
      <c r="G540" s="2" t="s">
        <v>63</v>
      </c>
      <c r="H540" s="2">
        <v>5</v>
      </c>
      <c r="I540" s="2">
        <v>5</v>
      </c>
      <c r="J540" s="2" t="b">
        <v>0</v>
      </c>
      <c r="K540" s="2">
        <v>969</v>
      </c>
      <c r="L540" s="2">
        <v>12</v>
      </c>
      <c r="M540" s="2" t="s">
        <v>92</v>
      </c>
      <c r="N540" s="2" t="s">
        <v>44</v>
      </c>
      <c r="O540" s="2" t="s">
        <v>64</v>
      </c>
      <c r="P540" s="2">
        <v>37</v>
      </c>
      <c r="Q540" s="2">
        <v>4.7</v>
      </c>
      <c r="R540" s="2" t="b">
        <v>0</v>
      </c>
      <c r="S540" s="2" t="s">
        <v>30</v>
      </c>
      <c r="T540" s="2">
        <v>877</v>
      </c>
      <c r="U540" s="2"/>
      <c r="V540" s="2" t="s">
        <v>76</v>
      </c>
      <c r="W540" s="2" t="s">
        <v>39</v>
      </c>
      <c r="X540" s="5" t="s">
        <v>33</v>
      </c>
    </row>
    <row r="541" spans="1:24" x14ac:dyDescent="0.25">
      <c r="A541" s="4">
        <v>1393</v>
      </c>
      <c r="B541" s="2" t="s">
        <v>254</v>
      </c>
      <c r="C541" s="2" t="s">
        <v>556</v>
      </c>
      <c r="D541" s="3">
        <v>45363</v>
      </c>
      <c r="E541" s="2">
        <v>7.99</v>
      </c>
      <c r="F541" s="2">
        <v>418</v>
      </c>
      <c r="G541" s="2" t="s">
        <v>26</v>
      </c>
      <c r="H541" s="2">
        <v>3</v>
      </c>
      <c r="I541" s="2">
        <v>4</v>
      </c>
      <c r="J541" s="2" t="b">
        <v>1</v>
      </c>
      <c r="K541" s="2">
        <v>701</v>
      </c>
      <c r="L541" s="2">
        <v>125</v>
      </c>
      <c r="M541" s="2" t="s">
        <v>55</v>
      </c>
      <c r="N541" s="2" t="s">
        <v>44</v>
      </c>
      <c r="O541" s="2" t="s">
        <v>29</v>
      </c>
      <c r="P541" s="2">
        <v>68</v>
      </c>
      <c r="Q541" s="2">
        <v>4.8</v>
      </c>
      <c r="R541" s="2" t="b">
        <v>1</v>
      </c>
      <c r="S541" s="2" t="s">
        <v>30</v>
      </c>
      <c r="T541" s="2">
        <v>4873</v>
      </c>
      <c r="U541" s="2"/>
      <c r="V541" s="2" t="s">
        <v>76</v>
      </c>
      <c r="W541" s="2" t="s">
        <v>39</v>
      </c>
      <c r="X541" s="5" t="s">
        <v>40</v>
      </c>
    </row>
    <row r="542" spans="1:24" x14ac:dyDescent="0.25">
      <c r="A542" s="4">
        <v>9239</v>
      </c>
      <c r="B542" s="2" t="s">
        <v>257</v>
      </c>
      <c r="C542" s="2" t="s">
        <v>87</v>
      </c>
      <c r="D542" s="2" t="s">
        <v>134</v>
      </c>
      <c r="E542" s="2">
        <v>15.99</v>
      </c>
      <c r="F542" s="2">
        <v>274</v>
      </c>
      <c r="G542" s="2" t="s">
        <v>36</v>
      </c>
      <c r="H542" s="2">
        <v>5</v>
      </c>
      <c r="I542" s="2">
        <v>6</v>
      </c>
      <c r="J542" s="2" t="b">
        <v>0</v>
      </c>
      <c r="K542" s="2">
        <v>732</v>
      </c>
      <c r="L542" s="2">
        <v>105</v>
      </c>
      <c r="M542" s="2" t="s">
        <v>49</v>
      </c>
      <c r="N542" s="2" t="s">
        <v>28</v>
      </c>
      <c r="O542" s="2" t="s">
        <v>29</v>
      </c>
      <c r="P542" s="2">
        <v>36</v>
      </c>
      <c r="Q542" s="2">
        <v>4.0999999999999996</v>
      </c>
      <c r="R542" s="2" t="b">
        <v>1</v>
      </c>
      <c r="S542" s="2" t="s">
        <v>30</v>
      </c>
      <c r="T542" s="2">
        <v>4194</v>
      </c>
      <c r="U542" s="2"/>
      <c r="V542" s="2" t="s">
        <v>58</v>
      </c>
      <c r="W542" s="2" t="s">
        <v>69</v>
      </c>
      <c r="X542" s="5" t="s">
        <v>40</v>
      </c>
    </row>
    <row r="543" spans="1:24" x14ac:dyDescent="0.25">
      <c r="A543" s="4">
        <v>1636</v>
      </c>
      <c r="B543" s="2" t="s">
        <v>147</v>
      </c>
      <c r="C543" s="2" t="s">
        <v>557</v>
      </c>
      <c r="D543" s="3">
        <v>45455</v>
      </c>
      <c r="E543" s="2">
        <v>11.99</v>
      </c>
      <c r="F543" s="2">
        <v>102</v>
      </c>
      <c r="G543" s="2" t="s">
        <v>100</v>
      </c>
      <c r="H543" s="2">
        <v>5</v>
      </c>
      <c r="I543" s="2">
        <v>2</v>
      </c>
      <c r="J543" s="2" t="b">
        <v>0</v>
      </c>
      <c r="K543" s="2">
        <v>989</v>
      </c>
      <c r="L543" s="2">
        <v>44</v>
      </c>
      <c r="M543" s="2" t="s">
        <v>68</v>
      </c>
      <c r="N543" s="2" t="s">
        <v>75</v>
      </c>
      <c r="O543" s="2" t="s">
        <v>64</v>
      </c>
      <c r="P543" s="2">
        <v>63</v>
      </c>
      <c r="Q543" s="2">
        <v>4.8</v>
      </c>
      <c r="R543" s="2" t="b">
        <v>0</v>
      </c>
      <c r="S543" s="2" t="s">
        <v>30</v>
      </c>
      <c r="T543" s="2">
        <v>3118</v>
      </c>
      <c r="U543" s="2"/>
      <c r="V543" s="2" t="s">
        <v>38</v>
      </c>
      <c r="W543" s="2" t="s">
        <v>32</v>
      </c>
      <c r="X543" s="5" t="s">
        <v>33</v>
      </c>
    </row>
    <row r="544" spans="1:24" x14ac:dyDescent="0.25">
      <c r="A544" s="4">
        <v>4401</v>
      </c>
      <c r="B544" s="2" t="s">
        <v>558</v>
      </c>
      <c r="C544" s="2" t="s">
        <v>559</v>
      </c>
      <c r="D544" s="2" t="s">
        <v>35</v>
      </c>
      <c r="E544" s="2">
        <v>15.99</v>
      </c>
      <c r="F544" s="2">
        <v>164</v>
      </c>
      <c r="G544" s="2" t="s">
        <v>51</v>
      </c>
      <c r="H544" s="2">
        <v>3</v>
      </c>
      <c r="I544" s="2">
        <v>5</v>
      </c>
      <c r="J544" s="2" t="b">
        <v>1</v>
      </c>
      <c r="K544" s="2">
        <v>89</v>
      </c>
      <c r="L544" s="2">
        <v>32</v>
      </c>
      <c r="M544" s="2" t="s">
        <v>74</v>
      </c>
      <c r="N544" s="2" t="s">
        <v>75</v>
      </c>
      <c r="O544" s="2" t="s">
        <v>37</v>
      </c>
      <c r="P544" s="2">
        <v>83</v>
      </c>
      <c r="Q544" s="2">
        <v>3</v>
      </c>
      <c r="R544" s="2" t="b">
        <v>1</v>
      </c>
      <c r="S544" s="2" t="s">
        <v>30</v>
      </c>
      <c r="T544" s="2">
        <v>2088</v>
      </c>
      <c r="U544" s="2"/>
      <c r="V544" s="2" t="s">
        <v>76</v>
      </c>
      <c r="W544" s="2" t="s">
        <v>79</v>
      </c>
      <c r="X544" s="5" t="s">
        <v>40</v>
      </c>
    </row>
    <row r="545" spans="1:24" x14ac:dyDescent="0.25">
      <c r="A545" s="4">
        <v>7135</v>
      </c>
      <c r="B545" s="2" t="s">
        <v>560</v>
      </c>
      <c r="C545" s="3">
        <v>45272</v>
      </c>
      <c r="D545" s="2" t="s">
        <v>72</v>
      </c>
      <c r="E545" s="2">
        <v>15.99</v>
      </c>
      <c r="F545" s="2">
        <v>478</v>
      </c>
      <c r="G545" s="2" t="s">
        <v>36</v>
      </c>
      <c r="H545" s="2">
        <v>4</v>
      </c>
      <c r="I545" s="2">
        <v>5</v>
      </c>
      <c r="J545" s="2" t="b">
        <v>1</v>
      </c>
      <c r="K545" s="2">
        <v>578</v>
      </c>
      <c r="L545" s="2">
        <v>117</v>
      </c>
      <c r="M545" s="2" t="s">
        <v>74</v>
      </c>
      <c r="N545" s="2" t="s">
        <v>56</v>
      </c>
      <c r="O545" s="2" t="s">
        <v>29</v>
      </c>
      <c r="P545" s="2">
        <v>27</v>
      </c>
      <c r="Q545" s="2">
        <v>4.9000000000000004</v>
      </c>
      <c r="R545" s="2" t="b">
        <v>0</v>
      </c>
      <c r="S545" s="2" t="s">
        <v>30</v>
      </c>
      <c r="T545" s="2">
        <v>3468</v>
      </c>
      <c r="U545" s="2"/>
      <c r="V545" s="2" t="s">
        <v>58</v>
      </c>
      <c r="W545" s="2" t="s">
        <v>69</v>
      </c>
      <c r="X545" s="5" t="s">
        <v>60</v>
      </c>
    </row>
    <row r="546" spans="1:24" x14ac:dyDescent="0.25">
      <c r="A546" s="4">
        <v>8923</v>
      </c>
      <c r="B546" s="2" t="s">
        <v>184</v>
      </c>
      <c r="C546" s="3">
        <v>45608</v>
      </c>
      <c r="D546" s="3">
        <v>45577</v>
      </c>
      <c r="E546" s="2">
        <v>11.99</v>
      </c>
      <c r="F546" s="2">
        <v>100</v>
      </c>
      <c r="G546" s="2" t="s">
        <v>100</v>
      </c>
      <c r="H546" s="2">
        <v>3</v>
      </c>
      <c r="I546" s="2">
        <v>4</v>
      </c>
      <c r="J546" s="2" t="b">
        <v>0</v>
      </c>
      <c r="K546" s="2">
        <v>417</v>
      </c>
      <c r="L546" s="2">
        <v>87</v>
      </c>
      <c r="M546" s="2" t="s">
        <v>92</v>
      </c>
      <c r="N546" s="2" t="s">
        <v>56</v>
      </c>
      <c r="O546" s="2" t="s">
        <v>64</v>
      </c>
      <c r="P546" s="2">
        <v>14</v>
      </c>
      <c r="Q546" s="2">
        <v>3.4</v>
      </c>
      <c r="R546" s="2" t="b">
        <v>0</v>
      </c>
      <c r="S546" s="2" t="s">
        <v>30</v>
      </c>
      <c r="T546" s="2">
        <v>3183</v>
      </c>
      <c r="U546" s="2"/>
      <c r="V546" s="2" t="s">
        <v>58</v>
      </c>
      <c r="W546" s="2" t="s">
        <v>32</v>
      </c>
      <c r="X546" s="5" t="s">
        <v>93</v>
      </c>
    </row>
    <row r="547" spans="1:24" x14ac:dyDescent="0.25">
      <c r="A547" s="4">
        <v>9748</v>
      </c>
      <c r="B547" s="2" t="s">
        <v>323</v>
      </c>
      <c r="C547" s="3">
        <v>45272</v>
      </c>
      <c r="D547" s="3">
        <v>45485</v>
      </c>
      <c r="E547" s="2">
        <v>15.99</v>
      </c>
      <c r="F547" s="2">
        <v>264</v>
      </c>
      <c r="G547" s="2" t="s">
        <v>100</v>
      </c>
      <c r="H547" s="2">
        <v>2</v>
      </c>
      <c r="I547" s="2">
        <v>6</v>
      </c>
      <c r="J547" s="2" t="b">
        <v>0</v>
      </c>
      <c r="K547" s="2">
        <v>474</v>
      </c>
      <c r="L547" s="2">
        <v>10</v>
      </c>
      <c r="M547" s="2" t="s">
        <v>27</v>
      </c>
      <c r="N547" s="2" t="s">
        <v>75</v>
      </c>
      <c r="O547" s="2" t="s">
        <v>37</v>
      </c>
      <c r="P547" s="2">
        <v>18</v>
      </c>
      <c r="Q547" s="2">
        <v>4.7</v>
      </c>
      <c r="R547" s="2" t="b">
        <v>1</v>
      </c>
      <c r="S547" s="2" t="s">
        <v>30</v>
      </c>
      <c r="T547" s="2">
        <v>4070</v>
      </c>
      <c r="U547" s="2"/>
      <c r="V547" s="2" t="s">
        <v>31</v>
      </c>
      <c r="W547" s="2" t="s">
        <v>32</v>
      </c>
      <c r="X547" s="5" t="s">
        <v>60</v>
      </c>
    </row>
    <row r="548" spans="1:24" x14ac:dyDescent="0.25">
      <c r="A548" s="4">
        <v>7046</v>
      </c>
      <c r="B548" s="2" t="s">
        <v>344</v>
      </c>
      <c r="C548" s="2" t="s">
        <v>561</v>
      </c>
      <c r="D548" s="3">
        <v>45577</v>
      </c>
      <c r="E548" s="2">
        <v>15.99</v>
      </c>
      <c r="F548" s="2">
        <v>208</v>
      </c>
      <c r="G548" s="2" t="s">
        <v>63</v>
      </c>
      <c r="H548" s="2">
        <v>5</v>
      </c>
      <c r="I548" s="2">
        <v>6</v>
      </c>
      <c r="J548" s="2" t="b">
        <v>0</v>
      </c>
      <c r="K548" s="2">
        <v>512</v>
      </c>
      <c r="L548" s="2">
        <v>176</v>
      </c>
      <c r="M548" s="2" t="s">
        <v>68</v>
      </c>
      <c r="N548" s="2" t="s">
        <v>28</v>
      </c>
      <c r="O548" s="2" t="s">
        <v>78</v>
      </c>
      <c r="P548" s="2">
        <v>36</v>
      </c>
      <c r="Q548" s="2">
        <v>4.7</v>
      </c>
      <c r="R548" s="2" t="b">
        <v>0</v>
      </c>
      <c r="S548" s="2" t="s">
        <v>30</v>
      </c>
      <c r="T548" s="2">
        <v>4147</v>
      </c>
      <c r="U548" s="2"/>
      <c r="V548" s="2" t="s">
        <v>31</v>
      </c>
      <c r="W548" s="2" t="s">
        <v>79</v>
      </c>
      <c r="X548" s="5" t="s">
        <v>93</v>
      </c>
    </row>
    <row r="549" spans="1:24" x14ac:dyDescent="0.25">
      <c r="A549" s="4">
        <v>9688</v>
      </c>
      <c r="B549" s="2" t="s">
        <v>562</v>
      </c>
      <c r="C549" s="2" t="s">
        <v>455</v>
      </c>
      <c r="D549" s="3">
        <v>45394</v>
      </c>
      <c r="E549" s="2">
        <v>7.99</v>
      </c>
      <c r="F549" s="2">
        <v>56</v>
      </c>
      <c r="G549" s="2" t="s">
        <v>73</v>
      </c>
      <c r="H549" s="2">
        <v>1</v>
      </c>
      <c r="I549" s="2">
        <v>2</v>
      </c>
      <c r="J549" s="2" t="b">
        <v>1</v>
      </c>
      <c r="K549" s="2">
        <v>280</v>
      </c>
      <c r="L549" s="2">
        <v>67</v>
      </c>
      <c r="M549" s="2" t="s">
        <v>92</v>
      </c>
      <c r="N549" s="2" t="s">
        <v>75</v>
      </c>
      <c r="O549" s="2" t="s">
        <v>57</v>
      </c>
      <c r="P549" s="2">
        <v>21</v>
      </c>
      <c r="Q549" s="2">
        <v>4.5999999999999996</v>
      </c>
      <c r="R549" s="2" t="b">
        <v>0</v>
      </c>
      <c r="S549" s="2" t="s">
        <v>30</v>
      </c>
      <c r="T549" s="2">
        <v>255</v>
      </c>
      <c r="U549" s="2"/>
      <c r="V549" s="2" t="s">
        <v>31</v>
      </c>
      <c r="W549" s="2" t="s">
        <v>39</v>
      </c>
      <c r="X549" s="5" t="s">
        <v>60</v>
      </c>
    </row>
    <row r="550" spans="1:24" x14ac:dyDescent="0.25">
      <c r="A550" s="4">
        <v>6720</v>
      </c>
      <c r="B550" s="2" t="s">
        <v>157</v>
      </c>
      <c r="C550" s="3">
        <v>45145</v>
      </c>
      <c r="D550" s="2" t="s">
        <v>25</v>
      </c>
      <c r="E550" s="2">
        <v>15.99</v>
      </c>
      <c r="F550" s="2">
        <v>207</v>
      </c>
      <c r="G550" s="2" t="s">
        <v>63</v>
      </c>
      <c r="H550" s="2">
        <v>2</v>
      </c>
      <c r="I550" s="2">
        <v>2</v>
      </c>
      <c r="J550" s="2" t="b">
        <v>1</v>
      </c>
      <c r="K550" s="2">
        <v>494</v>
      </c>
      <c r="L550" s="2">
        <v>28</v>
      </c>
      <c r="M550" s="2" t="s">
        <v>92</v>
      </c>
      <c r="N550" s="2" t="s">
        <v>75</v>
      </c>
      <c r="O550" s="2" t="s">
        <v>37</v>
      </c>
      <c r="P550" s="2">
        <v>99</v>
      </c>
      <c r="Q550" s="2">
        <v>3.6</v>
      </c>
      <c r="R550" s="2" t="b">
        <v>0</v>
      </c>
      <c r="S550" s="2" t="s">
        <v>30</v>
      </c>
      <c r="T550" s="2">
        <v>3278</v>
      </c>
      <c r="U550" s="2"/>
      <c r="V550" s="2" t="s">
        <v>38</v>
      </c>
      <c r="W550" s="2" t="s">
        <v>79</v>
      </c>
      <c r="X550" s="5" t="s">
        <v>33</v>
      </c>
    </row>
    <row r="551" spans="1:24" x14ac:dyDescent="0.25">
      <c r="A551" s="4">
        <v>2766</v>
      </c>
      <c r="B551" s="2" t="s">
        <v>563</v>
      </c>
      <c r="C551" s="3">
        <v>45139</v>
      </c>
      <c r="D551" s="2" t="s">
        <v>87</v>
      </c>
      <c r="E551" s="2">
        <v>7.99</v>
      </c>
      <c r="F551" s="2">
        <v>187</v>
      </c>
      <c r="G551" s="2" t="s">
        <v>51</v>
      </c>
      <c r="H551" s="2">
        <v>2</v>
      </c>
      <c r="I551" s="2">
        <v>3</v>
      </c>
      <c r="J551" s="2" t="b">
        <v>1</v>
      </c>
      <c r="K551" s="2">
        <v>697</v>
      </c>
      <c r="L551" s="2">
        <v>5</v>
      </c>
      <c r="M551" s="2" t="s">
        <v>68</v>
      </c>
      <c r="N551" s="2" t="s">
        <v>44</v>
      </c>
      <c r="O551" s="2" t="s">
        <v>37</v>
      </c>
      <c r="P551" s="2">
        <v>29</v>
      </c>
      <c r="Q551" s="2">
        <v>4.5</v>
      </c>
      <c r="R551" s="2" t="b">
        <v>0</v>
      </c>
      <c r="S551" s="2" t="s">
        <v>30</v>
      </c>
      <c r="T551" s="2">
        <v>213</v>
      </c>
      <c r="U551" s="2"/>
      <c r="V551" s="2" t="s">
        <v>58</v>
      </c>
      <c r="W551" s="2" t="s">
        <v>59</v>
      </c>
      <c r="X551" s="5" t="s">
        <v>60</v>
      </c>
    </row>
    <row r="552" spans="1:24" x14ac:dyDescent="0.25">
      <c r="A552" s="4">
        <v>3847</v>
      </c>
      <c r="B552" s="2" t="s">
        <v>114</v>
      </c>
      <c r="C552" s="3">
        <v>45415</v>
      </c>
      <c r="D552" s="2" t="s">
        <v>109</v>
      </c>
      <c r="E552" s="2">
        <v>11.99</v>
      </c>
      <c r="F552" s="2">
        <v>62</v>
      </c>
      <c r="G552" s="2" t="s">
        <v>26</v>
      </c>
      <c r="H552" s="2">
        <v>3</v>
      </c>
      <c r="I552" s="2">
        <v>1</v>
      </c>
      <c r="J552" s="2" t="b">
        <v>1</v>
      </c>
      <c r="K552" s="2">
        <v>879</v>
      </c>
      <c r="L552" s="2">
        <v>128</v>
      </c>
      <c r="M552" s="2" t="s">
        <v>55</v>
      </c>
      <c r="N552" s="2" t="s">
        <v>28</v>
      </c>
      <c r="O552" s="2" t="s">
        <v>45</v>
      </c>
      <c r="P552" s="2">
        <v>56</v>
      </c>
      <c r="Q552" s="2">
        <v>3.4</v>
      </c>
      <c r="R552" s="2" t="b">
        <v>0</v>
      </c>
      <c r="S552" s="2" t="s">
        <v>30</v>
      </c>
      <c r="T552" s="2">
        <v>2886</v>
      </c>
      <c r="U552" s="2"/>
      <c r="V552" s="2" t="s">
        <v>65</v>
      </c>
      <c r="W552" s="2" t="s">
        <v>39</v>
      </c>
      <c r="X552" s="5" t="s">
        <v>33</v>
      </c>
    </row>
    <row r="553" spans="1:24" x14ac:dyDescent="0.25">
      <c r="A553" s="4">
        <v>8554</v>
      </c>
      <c r="B553" s="2" t="s">
        <v>153</v>
      </c>
      <c r="C553" s="3">
        <v>44969</v>
      </c>
      <c r="D553" s="2" t="s">
        <v>134</v>
      </c>
      <c r="E553" s="2">
        <v>15.99</v>
      </c>
      <c r="F553" s="2">
        <v>182</v>
      </c>
      <c r="G553" s="2" t="s">
        <v>100</v>
      </c>
      <c r="H553" s="2">
        <v>1</v>
      </c>
      <c r="I553" s="2">
        <v>2</v>
      </c>
      <c r="J553" s="2" t="b">
        <v>1</v>
      </c>
      <c r="K553" s="2">
        <v>442</v>
      </c>
      <c r="L553" s="2">
        <v>87</v>
      </c>
      <c r="M553" s="2" t="s">
        <v>27</v>
      </c>
      <c r="N553" s="2" t="s">
        <v>56</v>
      </c>
      <c r="O553" s="2" t="s">
        <v>45</v>
      </c>
      <c r="P553" s="2">
        <v>62</v>
      </c>
      <c r="Q553" s="2">
        <v>4.9000000000000004</v>
      </c>
      <c r="R553" s="2" t="b">
        <v>0</v>
      </c>
      <c r="S553" s="2" t="s">
        <v>30</v>
      </c>
      <c r="T553" s="2">
        <v>1901</v>
      </c>
      <c r="U553" s="2"/>
      <c r="V553" s="2" t="s">
        <v>38</v>
      </c>
      <c r="W553" s="2" t="s">
        <v>69</v>
      </c>
      <c r="X553" s="5" t="s">
        <v>40</v>
      </c>
    </row>
    <row r="554" spans="1:24" x14ac:dyDescent="0.25">
      <c r="A554" s="4">
        <v>6569</v>
      </c>
      <c r="B554" s="2" t="s">
        <v>34</v>
      </c>
      <c r="C554" s="2" t="s">
        <v>526</v>
      </c>
      <c r="D554" s="2" t="s">
        <v>87</v>
      </c>
      <c r="E554" s="2">
        <v>7.99</v>
      </c>
      <c r="F554" s="2">
        <v>468</v>
      </c>
      <c r="G554" s="2" t="s">
        <v>100</v>
      </c>
      <c r="H554" s="2">
        <v>2</v>
      </c>
      <c r="I554" s="2">
        <v>3</v>
      </c>
      <c r="J554" s="2" t="b">
        <v>0</v>
      </c>
      <c r="K554" s="2">
        <v>514</v>
      </c>
      <c r="L554" s="2">
        <v>46</v>
      </c>
      <c r="M554" s="2" t="s">
        <v>43</v>
      </c>
      <c r="N554" s="2" t="s">
        <v>44</v>
      </c>
      <c r="O554" s="2" t="s">
        <v>64</v>
      </c>
      <c r="P554" s="2">
        <v>74</v>
      </c>
      <c r="Q554" s="2">
        <v>3.2</v>
      </c>
      <c r="R554" s="2" t="b">
        <v>0</v>
      </c>
      <c r="S554" s="2" t="s">
        <v>30</v>
      </c>
      <c r="T554" s="2">
        <v>4456</v>
      </c>
      <c r="U554" s="2"/>
      <c r="V554" s="2" t="s">
        <v>31</v>
      </c>
      <c r="W554" s="2" t="s">
        <v>39</v>
      </c>
      <c r="X554" s="5" t="s">
        <v>93</v>
      </c>
    </row>
    <row r="555" spans="1:24" x14ac:dyDescent="0.25">
      <c r="A555" s="4">
        <v>6391</v>
      </c>
      <c r="B555" s="2" t="s">
        <v>257</v>
      </c>
      <c r="C555" s="3">
        <v>45601</v>
      </c>
      <c r="D555" s="2" t="s">
        <v>156</v>
      </c>
      <c r="E555" s="2">
        <v>15.99</v>
      </c>
      <c r="F555" s="2">
        <v>389</v>
      </c>
      <c r="G555" s="2" t="s">
        <v>36</v>
      </c>
      <c r="H555" s="2">
        <v>2</v>
      </c>
      <c r="I555" s="2">
        <v>2</v>
      </c>
      <c r="J555" s="2" t="b">
        <v>0</v>
      </c>
      <c r="K555" s="2">
        <v>120</v>
      </c>
      <c r="L555" s="2">
        <v>191</v>
      </c>
      <c r="M555" s="2" t="s">
        <v>49</v>
      </c>
      <c r="N555" s="2" t="s">
        <v>44</v>
      </c>
      <c r="O555" s="2" t="s">
        <v>64</v>
      </c>
      <c r="P555" s="2">
        <v>75</v>
      </c>
      <c r="Q555" s="2">
        <v>3.8</v>
      </c>
      <c r="R555" s="2" t="b">
        <v>1</v>
      </c>
      <c r="S555" s="2" t="s">
        <v>30</v>
      </c>
      <c r="T555" s="2">
        <v>237</v>
      </c>
      <c r="U555" s="2"/>
      <c r="V555" s="2" t="s">
        <v>38</v>
      </c>
      <c r="W555" s="2" t="s">
        <v>59</v>
      </c>
      <c r="X555" s="5" t="s">
        <v>60</v>
      </c>
    </row>
    <row r="556" spans="1:24" x14ac:dyDescent="0.25">
      <c r="A556" s="4">
        <v>4883</v>
      </c>
      <c r="B556" s="2" t="s">
        <v>564</v>
      </c>
      <c r="C556" s="3">
        <v>45475</v>
      </c>
      <c r="D556" s="3">
        <v>45547</v>
      </c>
      <c r="E556" s="2">
        <v>15.99</v>
      </c>
      <c r="F556" s="2">
        <v>155</v>
      </c>
      <c r="G556" s="2" t="s">
        <v>26</v>
      </c>
      <c r="H556" s="2">
        <v>4</v>
      </c>
      <c r="I556" s="2">
        <v>5</v>
      </c>
      <c r="J556" s="2" t="b">
        <v>0</v>
      </c>
      <c r="K556" s="2">
        <v>573</v>
      </c>
      <c r="L556" s="2">
        <v>190</v>
      </c>
      <c r="M556" s="2" t="s">
        <v>55</v>
      </c>
      <c r="N556" s="2" t="s">
        <v>75</v>
      </c>
      <c r="O556" s="2" t="s">
        <v>57</v>
      </c>
      <c r="P556" s="2">
        <v>86</v>
      </c>
      <c r="Q556" s="2">
        <v>3.5</v>
      </c>
      <c r="R556" s="2" t="b">
        <v>1</v>
      </c>
      <c r="S556" s="2" t="s">
        <v>30</v>
      </c>
      <c r="T556" s="2">
        <v>4659</v>
      </c>
      <c r="U556" s="2"/>
      <c r="V556" s="2" t="s">
        <v>76</v>
      </c>
      <c r="W556" s="2" t="s">
        <v>32</v>
      </c>
      <c r="X556" s="5" t="s">
        <v>33</v>
      </c>
    </row>
    <row r="557" spans="1:24" x14ac:dyDescent="0.25">
      <c r="A557" s="4">
        <v>4530</v>
      </c>
      <c r="B557" s="2" t="s">
        <v>226</v>
      </c>
      <c r="C557" s="2" t="s">
        <v>565</v>
      </c>
      <c r="D557" s="2" t="s">
        <v>214</v>
      </c>
      <c r="E557" s="2">
        <v>7.99</v>
      </c>
      <c r="F557" s="2">
        <v>331</v>
      </c>
      <c r="G557" s="2" t="s">
        <v>26</v>
      </c>
      <c r="H557" s="2">
        <v>1</v>
      </c>
      <c r="I557" s="2">
        <v>6</v>
      </c>
      <c r="J557" s="2" t="b">
        <v>1</v>
      </c>
      <c r="K557" s="2">
        <v>231</v>
      </c>
      <c r="L557" s="2">
        <v>199</v>
      </c>
      <c r="M557" s="2" t="s">
        <v>74</v>
      </c>
      <c r="N557" s="2" t="s">
        <v>28</v>
      </c>
      <c r="O557" s="2" t="s">
        <v>45</v>
      </c>
      <c r="P557" s="2">
        <v>93</v>
      </c>
      <c r="Q557" s="2">
        <v>3.4</v>
      </c>
      <c r="R557" s="2" t="b">
        <v>0</v>
      </c>
      <c r="S557" s="2" t="s">
        <v>30</v>
      </c>
      <c r="T557" s="2">
        <v>4906</v>
      </c>
      <c r="U557" s="2"/>
      <c r="V557" s="2" t="s">
        <v>38</v>
      </c>
      <c r="W557" s="2" t="s">
        <v>79</v>
      </c>
      <c r="X557" s="5" t="s">
        <v>33</v>
      </c>
    </row>
    <row r="558" spans="1:24" x14ac:dyDescent="0.25">
      <c r="A558" s="4">
        <v>6531</v>
      </c>
      <c r="B558" s="2" t="s">
        <v>280</v>
      </c>
      <c r="C558" s="3">
        <v>45109</v>
      </c>
      <c r="D558" s="3">
        <v>45638</v>
      </c>
      <c r="E558" s="2">
        <v>11.99</v>
      </c>
      <c r="F558" s="2">
        <v>131</v>
      </c>
      <c r="G558" s="2" t="s">
        <v>48</v>
      </c>
      <c r="H558" s="2">
        <v>5</v>
      </c>
      <c r="I558" s="2">
        <v>2</v>
      </c>
      <c r="J558" s="2" t="b">
        <v>0</v>
      </c>
      <c r="K558" s="2">
        <v>374</v>
      </c>
      <c r="L558" s="2">
        <v>154</v>
      </c>
      <c r="M558" s="2" t="s">
        <v>92</v>
      </c>
      <c r="N558" s="2" t="s">
        <v>44</v>
      </c>
      <c r="O558" s="2" t="s">
        <v>37</v>
      </c>
      <c r="P558" s="2">
        <v>81</v>
      </c>
      <c r="Q558" s="2">
        <v>4.4000000000000004</v>
      </c>
      <c r="R558" s="2" t="b">
        <v>0</v>
      </c>
      <c r="S558" s="2" t="s">
        <v>30</v>
      </c>
      <c r="T558" s="2">
        <v>1155</v>
      </c>
      <c r="U558" s="2"/>
      <c r="V558" s="2" t="s">
        <v>65</v>
      </c>
      <c r="W558" s="2" t="s">
        <v>32</v>
      </c>
      <c r="X558" s="5" t="s">
        <v>60</v>
      </c>
    </row>
    <row r="559" spans="1:24" x14ac:dyDescent="0.25">
      <c r="A559" s="4">
        <v>9701</v>
      </c>
      <c r="B559" s="2" t="s">
        <v>566</v>
      </c>
      <c r="C559" s="2" t="s">
        <v>567</v>
      </c>
      <c r="D559" s="2" t="s">
        <v>214</v>
      </c>
      <c r="E559" s="2">
        <v>7.99</v>
      </c>
      <c r="F559" s="2">
        <v>376</v>
      </c>
      <c r="G559" s="2" t="s">
        <v>48</v>
      </c>
      <c r="H559" s="2">
        <v>3</v>
      </c>
      <c r="I559" s="2">
        <v>6</v>
      </c>
      <c r="J559" s="2" t="b">
        <v>0</v>
      </c>
      <c r="K559" s="2">
        <v>727</v>
      </c>
      <c r="L559" s="2">
        <v>13</v>
      </c>
      <c r="M559" s="2" t="s">
        <v>49</v>
      </c>
      <c r="N559" s="2" t="s">
        <v>75</v>
      </c>
      <c r="O559" s="2" t="s">
        <v>37</v>
      </c>
      <c r="P559" s="2">
        <v>5</v>
      </c>
      <c r="Q559" s="2">
        <v>3.4</v>
      </c>
      <c r="R559" s="2" t="b">
        <v>0</v>
      </c>
      <c r="S559" s="2" t="s">
        <v>30</v>
      </c>
      <c r="T559" s="2">
        <v>4378</v>
      </c>
      <c r="U559" s="2"/>
      <c r="V559" s="2" t="s">
        <v>38</v>
      </c>
      <c r="W559" s="2" t="s">
        <v>39</v>
      </c>
      <c r="X559" s="5" t="s">
        <v>60</v>
      </c>
    </row>
    <row r="560" spans="1:24" x14ac:dyDescent="0.25">
      <c r="A560" s="4">
        <v>4702</v>
      </c>
      <c r="B560" s="2" t="s">
        <v>383</v>
      </c>
      <c r="C560" s="2" t="s">
        <v>568</v>
      </c>
      <c r="D560" s="3">
        <v>45608</v>
      </c>
      <c r="E560" s="2">
        <v>7.99</v>
      </c>
      <c r="F560" s="2">
        <v>106</v>
      </c>
      <c r="G560" s="2" t="s">
        <v>63</v>
      </c>
      <c r="H560" s="2">
        <v>4</v>
      </c>
      <c r="I560" s="2">
        <v>6</v>
      </c>
      <c r="J560" s="2" t="b">
        <v>1</v>
      </c>
      <c r="K560" s="2">
        <v>858</v>
      </c>
      <c r="L560" s="2">
        <v>12</v>
      </c>
      <c r="M560" s="2" t="s">
        <v>68</v>
      </c>
      <c r="N560" s="2" t="s">
        <v>44</v>
      </c>
      <c r="O560" s="2" t="s">
        <v>45</v>
      </c>
      <c r="P560" s="2">
        <v>25</v>
      </c>
      <c r="Q560" s="2">
        <v>3.4</v>
      </c>
      <c r="R560" s="2" t="b">
        <v>1</v>
      </c>
      <c r="S560" s="2" t="s">
        <v>30</v>
      </c>
      <c r="T560" s="2">
        <v>1674</v>
      </c>
      <c r="U560" s="2"/>
      <c r="V560" s="2" t="s">
        <v>38</v>
      </c>
      <c r="W560" s="2" t="s">
        <v>69</v>
      </c>
      <c r="X560" s="5" t="s">
        <v>93</v>
      </c>
    </row>
    <row r="561" spans="1:24" x14ac:dyDescent="0.25">
      <c r="A561" s="4">
        <v>3163</v>
      </c>
      <c r="B561" s="2" t="s">
        <v>409</v>
      </c>
      <c r="C561" s="3">
        <v>45633</v>
      </c>
      <c r="D561" s="2" t="s">
        <v>90</v>
      </c>
      <c r="E561" s="2">
        <v>11.99</v>
      </c>
      <c r="F561" s="2">
        <v>445</v>
      </c>
      <c r="G561" s="2" t="s">
        <v>73</v>
      </c>
      <c r="H561" s="2">
        <v>4</v>
      </c>
      <c r="I561" s="2">
        <v>4</v>
      </c>
      <c r="J561" s="2" t="b">
        <v>0</v>
      </c>
      <c r="K561" s="2">
        <v>25</v>
      </c>
      <c r="L561" s="2">
        <v>132</v>
      </c>
      <c r="M561" s="2" t="s">
        <v>74</v>
      </c>
      <c r="N561" s="2" t="s">
        <v>28</v>
      </c>
      <c r="O561" s="2" t="s">
        <v>57</v>
      </c>
      <c r="P561" s="2">
        <v>50</v>
      </c>
      <c r="Q561" s="2">
        <v>3.8</v>
      </c>
      <c r="R561" s="2" t="b">
        <v>1</v>
      </c>
      <c r="S561" s="2" t="s">
        <v>30</v>
      </c>
      <c r="T561" s="2">
        <v>2407</v>
      </c>
      <c r="U561" s="2"/>
      <c r="V561" s="2" t="s">
        <v>58</v>
      </c>
      <c r="W561" s="2" t="s">
        <v>39</v>
      </c>
      <c r="X561" s="5" t="s">
        <v>60</v>
      </c>
    </row>
    <row r="562" spans="1:24" x14ac:dyDescent="0.25">
      <c r="A562" s="4">
        <v>8719</v>
      </c>
      <c r="B562" s="2" t="s">
        <v>126</v>
      </c>
      <c r="C562" s="2" t="s">
        <v>569</v>
      </c>
      <c r="D562" s="2" t="s">
        <v>214</v>
      </c>
      <c r="E562" s="2">
        <v>15.99</v>
      </c>
      <c r="F562" s="2">
        <v>345</v>
      </c>
      <c r="G562" s="2" t="s">
        <v>51</v>
      </c>
      <c r="H562" s="2">
        <v>4</v>
      </c>
      <c r="I562" s="2">
        <v>5</v>
      </c>
      <c r="J562" s="2" t="b">
        <v>0</v>
      </c>
      <c r="K562" s="2">
        <v>180</v>
      </c>
      <c r="L562" s="2">
        <v>99</v>
      </c>
      <c r="M562" s="2" t="s">
        <v>49</v>
      </c>
      <c r="N562" s="2" t="s">
        <v>75</v>
      </c>
      <c r="O562" s="2" t="s">
        <v>78</v>
      </c>
      <c r="P562" s="2">
        <v>73</v>
      </c>
      <c r="Q562" s="2">
        <v>4.7</v>
      </c>
      <c r="R562" s="2" t="b">
        <v>1</v>
      </c>
      <c r="S562" s="2" t="s">
        <v>30</v>
      </c>
      <c r="T562" s="2">
        <v>2636</v>
      </c>
      <c r="U562" s="2"/>
      <c r="V562" s="2" t="s">
        <v>31</v>
      </c>
      <c r="W562" s="2" t="s">
        <v>59</v>
      </c>
      <c r="X562" s="5" t="s">
        <v>33</v>
      </c>
    </row>
    <row r="563" spans="1:24" x14ac:dyDescent="0.25">
      <c r="A563" s="4">
        <v>1282</v>
      </c>
      <c r="B563" s="2" t="s">
        <v>120</v>
      </c>
      <c r="C563" s="3">
        <v>45577</v>
      </c>
      <c r="D563" s="2" t="s">
        <v>99</v>
      </c>
      <c r="E563" s="2">
        <v>15.99</v>
      </c>
      <c r="F563" s="2">
        <v>432</v>
      </c>
      <c r="G563" s="2" t="s">
        <v>63</v>
      </c>
      <c r="H563" s="2">
        <v>4</v>
      </c>
      <c r="I563" s="2">
        <v>3</v>
      </c>
      <c r="J563" s="2" t="b">
        <v>1</v>
      </c>
      <c r="K563" s="2">
        <v>666</v>
      </c>
      <c r="L563" s="2">
        <v>76</v>
      </c>
      <c r="M563" s="2" t="s">
        <v>68</v>
      </c>
      <c r="N563" s="2" t="s">
        <v>75</v>
      </c>
      <c r="O563" s="2" t="s">
        <v>78</v>
      </c>
      <c r="P563" s="2">
        <v>92</v>
      </c>
      <c r="Q563" s="2">
        <v>4.5999999999999996</v>
      </c>
      <c r="R563" s="2" t="b">
        <v>0</v>
      </c>
      <c r="S563" s="2" t="s">
        <v>30</v>
      </c>
      <c r="T563" s="2">
        <v>4020</v>
      </c>
      <c r="U563" s="2"/>
      <c r="V563" s="2" t="s">
        <v>76</v>
      </c>
      <c r="W563" s="2" t="s">
        <v>69</v>
      </c>
      <c r="X563" s="5" t="s">
        <v>33</v>
      </c>
    </row>
    <row r="564" spans="1:24" x14ac:dyDescent="0.25">
      <c r="A564" s="4">
        <v>4538</v>
      </c>
      <c r="B564" s="2" t="s">
        <v>290</v>
      </c>
      <c r="C564" s="2" t="s">
        <v>570</v>
      </c>
      <c r="D564" s="2" t="s">
        <v>42</v>
      </c>
      <c r="E564" s="2">
        <v>15.99</v>
      </c>
      <c r="F564" s="2">
        <v>362</v>
      </c>
      <c r="G564" s="2" t="s">
        <v>36</v>
      </c>
      <c r="H564" s="2">
        <v>4</v>
      </c>
      <c r="I564" s="2">
        <v>1</v>
      </c>
      <c r="J564" s="2" t="b">
        <v>0</v>
      </c>
      <c r="K564" s="2">
        <v>709</v>
      </c>
      <c r="L564" s="2">
        <v>52</v>
      </c>
      <c r="M564" s="2" t="s">
        <v>27</v>
      </c>
      <c r="N564" s="2" t="s">
        <v>56</v>
      </c>
      <c r="O564" s="2" t="s">
        <v>57</v>
      </c>
      <c r="P564" s="2">
        <v>80</v>
      </c>
      <c r="Q564" s="2">
        <v>4.5</v>
      </c>
      <c r="R564" s="2" t="b">
        <v>1</v>
      </c>
      <c r="S564" s="2" t="s">
        <v>30</v>
      </c>
      <c r="T564" s="2">
        <v>4127</v>
      </c>
      <c r="U564" s="2"/>
      <c r="V564" s="2" t="s">
        <v>58</v>
      </c>
      <c r="W564" s="2" t="s">
        <v>79</v>
      </c>
      <c r="X564" s="5" t="s">
        <v>33</v>
      </c>
    </row>
    <row r="565" spans="1:24" x14ac:dyDescent="0.25">
      <c r="A565" s="4">
        <v>9538</v>
      </c>
      <c r="B565" s="2" t="s">
        <v>280</v>
      </c>
      <c r="C565" s="2" t="s">
        <v>443</v>
      </c>
      <c r="D565" s="2" t="s">
        <v>90</v>
      </c>
      <c r="E565" s="2">
        <v>15.99</v>
      </c>
      <c r="F565" s="2">
        <v>174</v>
      </c>
      <c r="G565" s="2" t="s">
        <v>36</v>
      </c>
      <c r="H565" s="2">
        <v>4</v>
      </c>
      <c r="I565" s="2">
        <v>3</v>
      </c>
      <c r="J565" s="2" t="b">
        <v>0</v>
      </c>
      <c r="K565" s="2">
        <v>30</v>
      </c>
      <c r="L565" s="2">
        <v>136</v>
      </c>
      <c r="M565" s="2" t="s">
        <v>27</v>
      </c>
      <c r="N565" s="2" t="s">
        <v>75</v>
      </c>
      <c r="O565" s="2" t="s">
        <v>45</v>
      </c>
      <c r="P565" s="2">
        <v>4</v>
      </c>
      <c r="Q565" s="2">
        <v>3.1</v>
      </c>
      <c r="R565" s="2" t="b">
        <v>1</v>
      </c>
      <c r="S565" s="2" t="s">
        <v>30</v>
      </c>
      <c r="T565" s="2">
        <v>4503</v>
      </c>
      <c r="U565" s="2"/>
      <c r="V565" s="2" t="s">
        <v>31</v>
      </c>
      <c r="W565" s="2" t="s">
        <v>32</v>
      </c>
      <c r="X565" s="5" t="s">
        <v>60</v>
      </c>
    </row>
    <row r="566" spans="1:24" x14ac:dyDescent="0.25">
      <c r="A566" s="4">
        <v>5109</v>
      </c>
      <c r="B566" s="2" t="s">
        <v>179</v>
      </c>
      <c r="C566" s="2" t="s">
        <v>571</v>
      </c>
      <c r="D566" s="2" t="s">
        <v>25</v>
      </c>
      <c r="E566" s="2">
        <v>11.99</v>
      </c>
      <c r="F566" s="2">
        <v>490</v>
      </c>
      <c r="G566" s="2" t="s">
        <v>51</v>
      </c>
      <c r="H566" s="2">
        <v>4</v>
      </c>
      <c r="I566" s="2">
        <v>3</v>
      </c>
      <c r="J566" s="2" t="b">
        <v>0</v>
      </c>
      <c r="K566" s="2">
        <v>466</v>
      </c>
      <c r="L566" s="2">
        <v>106</v>
      </c>
      <c r="M566" s="2" t="s">
        <v>74</v>
      </c>
      <c r="N566" s="2" t="s">
        <v>56</v>
      </c>
      <c r="O566" s="2" t="s">
        <v>78</v>
      </c>
      <c r="P566" s="2">
        <v>91</v>
      </c>
      <c r="Q566" s="2">
        <v>3.7</v>
      </c>
      <c r="R566" s="2" t="b">
        <v>0</v>
      </c>
      <c r="S566" s="2" t="s">
        <v>30</v>
      </c>
      <c r="T566" s="2">
        <v>1080</v>
      </c>
      <c r="U566" s="2"/>
      <c r="V566" s="2" t="s">
        <v>38</v>
      </c>
      <c r="W566" s="2" t="s">
        <v>59</v>
      </c>
      <c r="X566" s="5" t="s">
        <v>93</v>
      </c>
    </row>
    <row r="567" spans="1:24" x14ac:dyDescent="0.25">
      <c r="A567" s="4">
        <v>7947</v>
      </c>
      <c r="B567" s="2" t="s">
        <v>572</v>
      </c>
      <c r="C567" s="3">
        <v>45241</v>
      </c>
      <c r="D567" s="2" t="s">
        <v>72</v>
      </c>
      <c r="E567" s="2">
        <v>15.99</v>
      </c>
      <c r="F567" s="2">
        <v>32</v>
      </c>
      <c r="G567" s="2" t="s">
        <v>73</v>
      </c>
      <c r="H567" s="2">
        <v>3</v>
      </c>
      <c r="I567" s="2">
        <v>4</v>
      </c>
      <c r="J567" s="2" t="b">
        <v>0</v>
      </c>
      <c r="K567" s="2">
        <v>385</v>
      </c>
      <c r="L567" s="2">
        <v>106</v>
      </c>
      <c r="M567" s="2" t="s">
        <v>49</v>
      </c>
      <c r="N567" s="2" t="s">
        <v>56</v>
      </c>
      <c r="O567" s="2" t="s">
        <v>57</v>
      </c>
      <c r="P567" s="2">
        <v>75</v>
      </c>
      <c r="Q567" s="2">
        <v>3.7</v>
      </c>
      <c r="R567" s="2" t="b">
        <v>0</v>
      </c>
      <c r="S567" s="2" t="s">
        <v>30</v>
      </c>
      <c r="T567" s="2">
        <v>1610</v>
      </c>
      <c r="U567" s="2"/>
      <c r="V567" s="2" t="s">
        <v>65</v>
      </c>
      <c r="W567" s="2" t="s">
        <v>32</v>
      </c>
      <c r="X567" s="5" t="s">
        <v>33</v>
      </c>
    </row>
    <row r="568" spans="1:24" x14ac:dyDescent="0.25">
      <c r="A568" s="4">
        <v>7546</v>
      </c>
      <c r="B568" s="2" t="s">
        <v>147</v>
      </c>
      <c r="C568" s="2" t="s">
        <v>573</v>
      </c>
      <c r="D568" s="3">
        <v>45577</v>
      </c>
      <c r="E568" s="2">
        <v>7.99</v>
      </c>
      <c r="F568" s="2">
        <v>48</v>
      </c>
      <c r="G568" s="2" t="s">
        <v>48</v>
      </c>
      <c r="H568" s="2">
        <v>1</v>
      </c>
      <c r="I568" s="2">
        <v>4</v>
      </c>
      <c r="J568" s="2" t="b">
        <v>0</v>
      </c>
      <c r="K568" s="2">
        <v>484</v>
      </c>
      <c r="L568" s="2">
        <v>131</v>
      </c>
      <c r="M568" s="2" t="s">
        <v>55</v>
      </c>
      <c r="N568" s="2" t="s">
        <v>75</v>
      </c>
      <c r="O568" s="2" t="s">
        <v>64</v>
      </c>
      <c r="P568" s="2">
        <v>68</v>
      </c>
      <c r="Q568" s="2">
        <v>4</v>
      </c>
      <c r="R568" s="2" t="b">
        <v>0</v>
      </c>
      <c r="S568" s="2" t="s">
        <v>30</v>
      </c>
      <c r="T568" s="2">
        <v>1535</v>
      </c>
      <c r="U568" s="2"/>
      <c r="V568" s="2" t="s">
        <v>58</v>
      </c>
      <c r="W568" s="2" t="s">
        <v>59</v>
      </c>
      <c r="X568" s="5" t="s">
        <v>93</v>
      </c>
    </row>
    <row r="569" spans="1:24" x14ac:dyDescent="0.25">
      <c r="A569" s="4">
        <v>4213</v>
      </c>
      <c r="B569" s="2" t="s">
        <v>574</v>
      </c>
      <c r="C569" s="3">
        <v>45150</v>
      </c>
      <c r="D569" s="2" t="s">
        <v>109</v>
      </c>
      <c r="E569" s="2">
        <v>7.99</v>
      </c>
      <c r="F569" s="2">
        <v>141</v>
      </c>
      <c r="G569" s="2" t="s">
        <v>26</v>
      </c>
      <c r="H569" s="2">
        <v>4</v>
      </c>
      <c r="I569" s="2">
        <v>2</v>
      </c>
      <c r="J569" s="2" t="b">
        <v>1</v>
      </c>
      <c r="K569" s="2">
        <v>379</v>
      </c>
      <c r="L569" s="2">
        <v>35</v>
      </c>
      <c r="M569" s="2" t="s">
        <v>43</v>
      </c>
      <c r="N569" s="2" t="s">
        <v>75</v>
      </c>
      <c r="O569" s="2" t="s">
        <v>29</v>
      </c>
      <c r="P569" s="2">
        <v>29</v>
      </c>
      <c r="Q569" s="2">
        <v>4.9000000000000004</v>
      </c>
      <c r="R569" s="2" t="b">
        <v>1</v>
      </c>
      <c r="S569" s="2" t="s">
        <v>30</v>
      </c>
      <c r="T569" s="2">
        <v>3840</v>
      </c>
      <c r="U569" s="2"/>
      <c r="V569" s="2" t="s">
        <v>76</v>
      </c>
      <c r="W569" s="2" t="s">
        <v>69</v>
      </c>
      <c r="X569" s="5" t="s">
        <v>33</v>
      </c>
    </row>
    <row r="570" spans="1:24" x14ac:dyDescent="0.25">
      <c r="A570" s="4">
        <v>3135</v>
      </c>
      <c r="B570" s="2" t="s">
        <v>325</v>
      </c>
      <c r="C570" s="3">
        <v>45479</v>
      </c>
      <c r="D570" s="2" t="s">
        <v>156</v>
      </c>
      <c r="E570" s="2">
        <v>7.99</v>
      </c>
      <c r="F570" s="2">
        <v>368</v>
      </c>
      <c r="G570" s="2" t="s">
        <v>63</v>
      </c>
      <c r="H570" s="2">
        <v>5</v>
      </c>
      <c r="I570" s="2">
        <v>1</v>
      </c>
      <c r="J570" s="2" t="b">
        <v>0</v>
      </c>
      <c r="K570" s="2">
        <v>481</v>
      </c>
      <c r="L570" s="2">
        <v>58</v>
      </c>
      <c r="M570" s="2" t="s">
        <v>92</v>
      </c>
      <c r="N570" s="2" t="s">
        <v>75</v>
      </c>
      <c r="O570" s="2" t="s">
        <v>37</v>
      </c>
      <c r="P570" s="2">
        <v>97</v>
      </c>
      <c r="Q570" s="2">
        <v>4</v>
      </c>
      <c r="R570" s="2" t="b">
        <v>0</v>
      </c>
      <c r="S570" s="2" t="s">
        <v>30</v>
      </c>
      <c r="T570" s="2">
        <v>1108</v>
      </c>
      <c r="U570" s="2"/>
      <c r="V570" s="2" t="s">
        <v>38</v>
      </c>
      <c r="W570" s="2" t="s">
        <v>39</v>
      </c>
      <c r="X570" s="5" t="s">
        <v>40</v>
      </c>
    </row>
    <row r="571" spans="1:24" x14ac:dyDescent="0.25">
      <c r="A571" s="4">
        <v>9916</v>
      </c>
      <c r="B571" s="2" t="s">
        <v>531</v>
      </c>
      <c r="C571" s="2" t="s">
        <v>575</v>
      </c>
      <c r="D571" s="2" t="s">
        <v>134</v>
      </c>
      <c r="E571" s="2">
        <v>7.99</v>
      </c>
      <c r="F571" s="2">
        <v>227</v>
      </c>
      <c r="G571" s="2" t="s">
        <v>73</v>
      </c>
      <c r="H571" s="2">
        <v>5</v>
      </c>
      <c r="I571" s="2">
        <v>2</v>
      </c>
      <c r="J571" s="2" t="b">
        <v>1</v>
      </c>
      <c r="K571" s="2">
        <v>969</v>
      </c>
      <c r="L571" s="2">
        <v>175</v>
      </c>
      <c r="M571" s="2" t="s">
        <v>49</v>
      </c>
      <c r="N571" s="2" t="s">
        <v>56</v>
      </c>
      <c r="O571" s="2" t="s">
        <v>57</v>
      </c>
      <c r="P571" s="2">
        <v>11</v>
      </c>
      <c r="Q571" s="2">
        <v>5</v>
      </c>
      <c r="R571" s="2" t="b">
        <v>0</v>
      </c>
      <c r="S571" s="2" t="s">
        <v>30</v>
      </c>
      <c r="T571" s="2">
        <v>4510</v>
      </c>
      <c r="U571" s="2"/>
      <c r="V571" s="2" t="s">
        <v>58</v>
      </c>
      <c r="W571" s="2" t="s">
        <v>32</v>
      </c>
      <c r="X571" s="5" t="s">
        <v>40</v>
      </c>
    </row>
    <row r="572" spans="1:24" x14ac:dyDescent="0.25">
      <c r="A572" s="4">
        <v>2784</v>
      </c>
      <c r="B572" s="2" t="s">
        <v>138</v>
      </c>
      <c r="C572" s="2" t="s">
        <v>576</v>
      </c>
      <c r="D572" s="2" t="s">
        <v>25</v>
      </c>
      <c r="E572" s="2">
        <v>7.99</v>
      </c>
      <c r="F572" s="2">
        <v>484</v>
      </c>
      <c r="G572" s="2" t="s">
        <v>51</v>
      </c>
      <c r="H572" s="2">
        <v>5</v>
      </c>
      <c r="I572" s="2">
        <v>2</v>
      </c>
      <c r="J572" s="2" t="b">
        <v>1</v>
      </c>
      <c r="K572" s="2">
        <v>52</v>
      </c>
      <c r="L572" s="2">
        <v>151</v>
      </c>
      <c r="M572" s="2" t="s">
        <v>92</v>
      </c>
      <c r="N572" s="2" t="s">
        <v>28</v>
      </c>
      <c r="O572" s="2" t="s">
        <v>78</v>
      </c>
      <c r="P572" s="2">
        <v>15</v>
      </c>
      <c r="Q572" s="2">
        <v>3.1</v>
      </c>
      <c r="R572" s="2" t="b">
        <v>0</v>
      </c>
      <c r="S572" s="2" t="s">
        <v>30</v>
      </c>
      <c r="T572" s="2">
        <v>1042</v>
      </c>
      <c r="U572" s="2"/>
      <c r="V572" s="2" t="s">
        <v>76</v>
      </c>
      <c r="W572" s="2" t="s">
        <v>59</v>
      </c>
      <c r="X572" s="5" t="s">
        <v>33</v>
      </c>
    </row>
    <row r="573" spans="1:24" x14ac:dyDescent="0.25">
      <c r="A573" s="4">
        <v>5916</v>
      </c>
      <c r="B573" s="2" t="s">
        <v>148</v>
      </c>
      <c r="C573" s="2" t="s">
        <v>493</v>
      </c>
      <c r="D573" s="3">
        <v>45547</v>
      </c>
      <c r="E573" s="2">
        <v>15.99</v>
      </c>
      <c r="F573" s="2">
        <v>14</v>
      </c>
      <c r="G573" s="2" t="s">
        <v>36</v>
      </c>
      <c r="H573" s="2">
        <v>4</v>
      </c>
      <c r="I573" s="2">
        <v>2</v>
      </c>
      <c r="J573" s="2" t="b">
        <v>1</v>
      </c>
      <c r="K573" s="2">
        <v>57</v>
      </c>
      <c r="L573" s="2">
        <v>175</v>
      </c>
      <c r="M573" s="2" t="s">
        <v>74</v>
      </c>
      <c r="N573" s="2" t="s">
        <v>44</v>
      </c>
      <c r="O573" s="2" t="s">
        <v>78</v>
      </c>
      <c r="P573" s="2">
        <v>41</v>
      </c>
      <c r="Q573" s="2">
        <v>3.4</v>
      </c>
      <c r="R573" s="2" t="b">
        <v>1</v>
      </c>
      <c r="S573" s="2" t="s">
        <v>30</v>
      </c>
      <c r="T573" s="2">
        <v>2175</v>
      </c>
      <c r="U573" s="2"/>
      <c r="V573" s="2" t="s">
        <v>65</v>
      </c>
      <c r="W573" s="2" t="s">
        <v>59</v>
      </c>
      <c r="X573" s="5" t="s">
        <v>40</v>
      </c>
    </row>
    <row r="574" spans="1:24" x14ac:dyDescent="0.25">
      <c r="A574" s="4">
        <v>1674</v>
      </c>
      <c r="B574" s="2" t="s">
        <v>177</v>
      </c>
      <c r="C574" s="2" t="s">
        <v>577</v>
      </c>
      <c r="D574" s="2" t="s">
        <v>35</v>
      </c>
      <c r="E574" s="2">
        <v>11.99</v>
      </c>
      <c r="F574" s="2">
        <v>328</v>
      </c>
      <c r="G574" s="2" t="s">
        <v>73</v>
      </c>
      <c r="H574" s="2">
        <v>2</v>
      </c>
      <c r="I574" s="2">
        <v>2</v>
      </c>
      <c r="J574" s="2" t="b">
        <v>1</v>
      </c>
      <c r="K574" s="2">
        <v>415</v>
      </c>
      <c r="L574" s="2">
        <v>162</v>
      </c>
      <c r="M574" s="2" t="s">
        <v>49</v>
      </c>
      <c r="N574" s="2" t="s">
        <v>28</v>
      </c>
      <c r="O574" s="2" t="s">
        <v>78</v>
      </c>
      <c r="P574" s="2">
        <v>19</v>
      </c>
      <c r="Q574" s="2">
        <v>4.4000000000000004</v>
      </c>
      <c r="R574" s="2" t="b">
        <v>1</v>
      </c>
      <c r="S574" s="2" t="s">
        <v>30</v>
      </c>
      <c r="T574" s="2">
        <v>1311</v>
      </c>
      <c r="U574" s="2"/>
      <c r="V574" s="2" t="s">
        <v>31</v>
      </c>
      <c r="W574" s="2" t="s">
        <v>32</v>
      </c>
      <c r="X574" s="5" t="s">
        <v>60</v>
      </c>
    </row>
    <row r="575" spans="1:24" x14ac:dyDescent="0.25">
      <c r="A575" s="4">
        <v>2095</v>
      </c>
      <c r="B575" s="2" t="s">
        <v>357</v>
      </c>
      <c r="C575" s="2" t="s">
        <v>327</v>
      </c>
      <c r="D575" s="2" t="s">
        <v>168</v>
      </c>
      <c r="E575" s="2">
        <v>11.99</v>
      </c>
      <c r="F575" s="2">
        <v>279</v>
      </c>
      <c r="G575" s="2" t="s">
        <v>100</v>
      </c>
      <c r="H575" s="2">
        <v>5</v>
      </c>
      <c r="I575" s="2">
        <v>5</v>
      </c>
      <c r="J575" s="2" t="b">
        <v>1</v>
      </c>
      <c r="K575" s="2">
        <v>285</v>
      </c>
      <c r="L575" s="2">
        <v>92</v>
      </c>
      <c r="M575" s="2" t="s">
        <v>43</v>
      </c>
      <c r="N575" s="2" t="s">
        <v>75</v>
      </c>
      <c r="O575" s="2" t="s">
        <v>45</v>
      </c>
      <c r="P575" s="2">
        <v>81</v>
      </c>
      <c r="Q575" s="2">
        <v>4.7</v>
      </c>
      <c r="R575" s="2" t="b">
        <v>1</v>
      </c>
      <c r="S575" s="2" t="s">
        <v>30</v>
      </c>
      <c r="T575" s="2">
        <v>4201</v>
      </c>
      <c r="U575" s="2"/>
      <c r="V575" s="2" t="s">
        <v>65</v>
      </c>
      <c r="W575" s="2" t="s">
        <v>79</v>
      </c>
      <c r="X575" s="5" t="s">
        <v>33</v>
      </c>
    </row>
    <row r="576" spans="1:24" x14ac:dyDescent="0.25">
      <c r="A576" s="4">
        <v>9594</v>
      </c>
      <c r="B576" s="2" t="s">
        <v>138</v>
      </c>
      <c r="C576" s="2" t="s">
        <v>578</v>
      </c>
      <c r="D576" s="3">
        <v>45363</v>
      </c>
      <c r="E576" s="2">
        <v>7.99</v>
      </c>
      <c r="F576" s="2">
        <v>158</v>
      </c>
      <c r="G576" s="2" t="s">
        <v>26</v>
      </c>
      <c r="H576" s="2">
        <v>2</v>
      </c>
      <c r="I576" s="2">
        <v>5</v>
      </c>
      <c r="J576" s="2" t="b">
        <v>1</v>
      </c>
      <c r="K576" s="2">
        <v>861</v>
      </c>
      <c r="L576" s="2">
        <v>125</v>
      </c>
      <c r="M576" s="2" t="s">
        <v>92</v>
      </c>
      <c r="N576" s="2" t="s">
        <v>56</v>
      </c>
      <c r="O576" s="2" t="s">
        <v>64</v>
      </c>
      <c r="P576" s="2">
        <v>95</v>
      </c>
      <c r="Q576" s="2">
        <v>4.4000000000000004</v>
      </c>
      <c r="R576" s="2" t="b">
        <v>1</v>
      </c>
      <c r="S576" s="2" t="s">
        <v>30</v>
      </c>
      <c r="T576" s="2">
        <v>513</v>
      </c>
      <c r="U576" s="2"/>
      <c r="V576" s="2" t="s">
        <v>65</v>
      </c>
      <c r="W576" s="2" t="s">
        <v>59</v>
      </c>
      <c r="X576" s="5" t="s">
        <v>33</v>
      </c>
    </row>
    <row r="577" spans="1:24" x14ac:dyDescent="0.25">
      <c r="A577" s="4">
        <v>6750</v>
      </c>
      <c r="B577" s="2" t="s">
        <v>23</v>
      </c>
      <c r="C577" s="2" t="s">
        <v>410</v>
      </c>
      <c r="D577" s="3">
        <v>45334</v>
      </c>
      <c r="E577" s="2">
        <v>7.99</v>
      </c>
      <c r="F577" s="2">
        <v>422</v>
      </c>
      <c r="G577" s="2" t="s">
        <v>48</v>
      </c>
      <c r="H577" s="2">
        <v>3</v>
      </c>
      <c r="I577" s="2">
        <v>5</v>
      </c>
      <c r="J577" s="2" t="b">
        <v>0</v>
      </c>
      <c r="K577" s="2">
        <v>399</v>
      </c>
      <c r="L577" s="2">
        <v>27</v>
      </c>
      <c r="M577" s="2" t="s">
        <v>92</v>
      </c>
      <c r="N577" s="2" t="s">
        <v>56</v>
      </c>
      <c r="O577" s="2" t="s">
        <v>64</v>
      </c>
      <c r="P577" s="2">
        <v>12</v>
      </c>
      <c r="Q577" s="2">
        <v>4.4000000000000004</v>
      </c>
      <c r="R577" s="2" t="b">
        <v>1</v>
      </c>
      <c r="S577" s="2" t="s">
        <v>30</v>
      </c>
      <c r="T577" s="2">
        <v>1330</v>
      </c>
      <c r="U577" s="2"/>
      <c r="V577" s="2" t="s">
        <v>31</v>
      </c>
      <c r="W577" s="2" t="s">
        <v>59</v>
      </c>
      <c r="X577" s="5" t="s">
        <v>93</v>
      </c>
    </row>
    <row r="578" spans="1:24" x14ac:dyDescent="0.25">
      <c r="A578" s="4">
        <v>7235</v>
      </c>
      <c r="B578" s="2" t="s">
        <v>171</v>
      </c>
      <c r="C578" s="3">
        <v>44986</v>
      </c>
      <c r="D578" s="2" t="s">
        <v>168</v>
      </c>
      <c r="E578" s="2">
        <v>7.99</v>
      </c>
      <c r="F578" s="2">
        <v>235</v>
      </c>
      <c r="G578" s="2" t="s">
        <v>63</v>
      </c>
      <c r="H578" s="2">
        <v>1</v>
      </c>
      <c r="I578" s="2">
        <v>2</v>
      </c>
      <c r="J578" s="2" t="b">
        <v>0</v>
      </c>
      <c r="K578" s="2">
        <v>765</v>
      </c>
      <c r="L578" s="2">
        <v>159</v>
      </c>
      <c r="M578" s="2" t="s">
        <v>49</v>
      </c>
      <c r="N578" s="2" t="s">
        <v>56</v>
      </c>
      <c r="O578" s="2" t="s">
        <v>29</v>
      </c>
      <c r="P578" s="2">
        <v>77</v>
      </c>
      <c r="Q578" s="2">
        <v>4.2</v>
      </c>
      <c r="R578" s="2" t="b">
        <v>0</v>
      </c>
      <c r="S578" s="2" t="s">
        <v>30</v>
      </c>
      <c r="T578" s="2">
        <v>3689</v>
      </c>
      <c r="U578" s="2"/>
      <c r="V578" s="2" t="s">
        <v>58</v>
      </c>
      <c r="W578" s="2" t="s">
        <v>69</v>
      </c>
      <c r="X578" s="5" t="s">
        <v>40</v>
      </c>
    </row>
    <row r="579" spans="1:24" x14ac:dyDescent="0.25">
      <c r="A579" s="4">
        <v>3910</v>
      </c>
      <c r="B579" s="2" t="s">
        <v>260</v>
      </c>
      <c r="C579" s="2" t="s">
        <v>198</v>
      </c>
      <c r="D579" s="3">
        <v>45516</v>
      </c>
      <c r="E579" s="2">
        <v>11.99</v>
      </c>
      <c r="F579" s="2">
        <v>331</v>
      </c>
      <c r="G579" s="2" t="s">
        <v>100</v>
      </c>
      <c r="H579" s="2">
        <v>1</v>
      </c>
      <c r="I579" s="2">
        <v>2</v>
      </c>
      <c r="J579" s="2" t="b">
        <v>0</v>
      </c>
      <c r="K579" s="2">
        <v>667</v>
      </c>
      <c r="L579" s="2">
        <v>43</v>
      </c>
      <c r="M579" s="2" t="s">
        <v>68</v>
      </c>
      <c r="N579" s="2" t="s">
        <v>44</v>
      </c>
      <c r="O579" s="2" t="s">
        <v>45</v>
      </c>
      <c r="P579" s="2">
        <v>55</v>
      </c>
      <c r="Q579" s="2">
        <v>3.5</v>
      </c>
      <c r="R579" s="2" t="b">
        <v>0</v>
      </c>
      <c r="S579" s="2" t="s">
        <v>30</v>
      </c>
      <c r="T579" s="2">
        <v>670</v>
      </c>
      <c r="U579" s="2"/>
      <c r="V579" s="2" t="s">
        <v>76</v>
      </c>
      <c r="W579" s="2" t="s">
        <v>59</v>
      </c>
      <c r="X579" s="5" t="s">
        <v>93</v>
      </c>
    </row>
    <row r="580" spans="1:24" x14ac:dyDescent="0.25">
      <c r="A580" s="4">
        <v>8190</v>
      </c>
      <c r="B580" s="2" t="s">
        <v>579</v>
      </c>
      <c r="C580" s="2" t="s">
        <v>461</v>
      </c>
      <c r="D580" s="3">
        <v>45547</v>
      </c>
      <c r="E580" s="2">
        <v>11.99</v>
      </c>
      <c r="F580" s="2">
        <v>148</v>
      </c>
      <c r="G580" s="2" t="s">
        <v>51</v>
      </c>
      <c r="H580" s="2">
        <v>4</v>
      </c>
      <c r="I580" s="2">
        <v>1</v>
      </c>
      <c r="J580" s="2" t="b">
        <v>1</v>
      </c>
      <c r="K580" s="2">
        <v>409</v>
      </c>
      <c r="L580" s="2">
        <v>38</v>
      </c>
      <c r="M580" s="2" t="s">
        <v>92</v>
      </c>
      <c r="N580" s="2" t="s">
        <v>56</v>
      </c>
      <c r="O580" s="2" t="s">
        <v>64</v>
      </c>
      <c r="P580" s="2">
        <v>37</v>
      </c>
      <c r="Q580" s="2">
        <v>3.1</v>
      </c>
      <c r="R580" s="2" t="b">
        <v>1</v>
      </c>
      <c r="S580" s="2" t="s">
        <v>30</v>
      </c>
      <c r="T580" s="2">
        <v>544</v>
      </c>
      <c r="U580" s="2"/>
      <c r="V580" s="2" t="s">
        <v>58</v>
      </c>
      <c r="W580" s="2" t="s">
        <v>32</v>
      </c>
      <c r="X580" s="5" t="s">
        <v>40</v>
      </c>
    </row>
    <row r="581" spans="1:24" x14ac:dyDescent="0.25">
      <c r="A581" s="4">
        <v>5315</v>
      </c>
      <c r="B581" s="2" t="s">
        <v>580</v>
      </c>
      <c r="C581" s="2" t="s">
        <v>581</v>
      </c>
      <c r="D581" s="2" t="s">
        <v>54</v>
      </c>
      <c r="E581" s="2">
        <v>7.99</v>
      </c>
      <c r="F581" s="2">
        <v>198</v>
      </c>
      <c r="G581" s="2" t="s">
        <v>63</v>
      </c>
      <c r="H581" s="2">
        <v>4</v>
      </c>
      <c r="I581" s="2">
        <v>3</v>
      </c>
      <c r="J581" s="2" t="b">
        <v>0</v>
      </c>
      <c r="K581" s="2">
        <v>202</v>
      </c>
      <c r="L581" s="2">
        <v>26</v>
      </c>
      <c r="M581" s="2" t="s">
        <v>43</v>
      </c>
      <c r="N581" s="2" t="s">
        <v>75</v>
      </c>
      <c r="O581" s="2" t="s">
        <v>78</v>
      </c>
      <c r="P581" s="2">
        <v>52</v>
      </c>
      <c r="Q581" s="2">
        <v>4.8</v>
      </c>
      <c r="R581" s="2" t="b">
        <v>0</v>
      </c>
      <c r="S581" s="2" t="s">
        <v>30</v>
      </c>
      <c r="T581" s="2">
        <v>1392</v>
      </c>
      <c r="U581" s="2"/>
      <c r="V581" s="2" t="s">
        <v>65</v>
      </c>
      <c r="W581" s="2" t="s">
        <v>39</v>
      </c>
      <c r="X581" s="5" t="s">
        <v>93</v>
      </c>
    </row>
    <row r="582" spans="1:24" x14ac:dyDescent="0.25">
      <c r="A582" s="4">
        <v>7503</v>
      </c>
      <c r="B582" s="2" t="s">
        <v>153</v>
      </c>
      <c r="C582" s="2" t="s">
        <v>582</v>
      </c>
      <c r="D582" s="3">
        <v>45363</v>
      </c>
      <c r="E582" s="2">
        <v>15.99</v>
      </c>
      <c r="F582" s="2">
        <v>81</v>
      </c>
      <c r="G582" s="2" t="s">
        <v>63</v>
      </c>
      <c r="H582" s="2">
        <v>3</v>
      </c>
      <c r="I582" s="2">
        <v>4</v>
      </c>
      <c r="J582" s="2" t="b">
        <v>0</v>
      </c>
      <c r="K582" s="2">
        <v>208</v>
      </c>
      <c r="L582" s="2">
        <v>144</v>
      </c>
      <c r="M582" s="2" t="s">
        <v>92</v>
      </c>
      <c r="N582" s="2" t="s">
        <v>44</v>
      </c>
      <c r="O582" s="2" t="s">
        <v>64</v>
      </c>
      <c r="P582" s="2">
        <v>12</v>
      </c>
      <c r="Q582" s="2">
        <v>4.5999999999999996</v>
      </c>
      <c r="R582" s="2" t="b">
        <v>0</v>
      </c>
      <c r="S582" s="2" t="s">
        <v>30</v>
      </c>
      <c r="T582" s="2">
        <v>3199</v>
      </c>
      <c r="U582" s="2"/>
      <c r="V582" s="2" t="s">
        <v>76</v>
      </c>
      <c r="W582" s="2" t="s">
        <v>39</v>
      </c>
      <c r="X582" s="5" t="s">
        <v>60</v>
      </c>
    </row>
    <row r="583" spans="1:24" x14ac:dyDescent="0.25">
      <c r="A583" s="4">
        <v>5788</v>
      </c>
      <c r="B583" s="2" t="s">
        <v>186</v>
      </c>
      <c r="C583" s="3">
        <v>45051</v>
      </c>
      <c r="D583" s="2" t="s">
        <v>109</v>
      </c>
      <c r="E583" s="2">
        <v>11.99</v>
      </c>
      <c r="F583" s="2">
        <v>131</v>
      </c>
      <c r="G583" s="2" t="s">
        <v>63</v>
      </c>
      <c r="H583" s="2">
        <v>3</v>
      </c>
      <c r="I583" s="2">
        <v>3</v>
      </c>
      <c r="J583" s="2" t="b">
        <v>1</v>
      </c>
      <c r="K583" s="2">
        <v>382</v>
      </c>
      <c r="L583" s="2">
        <v>50</v>
      </c>
      <c r="M583" s="2" t="s">
        <v>74</v>
      </c>
      <c r="N583" s="2" t="s">
        <v>56</v>
      </c>
      <c r="O583" s="2" t="s">
        <v>57</v>
      </c>
      <c r="P583" s="2">
        <v>47</v>
      </c>
      <c r="Q583" s="2">
        <v>4.8</v>
      </c>
      <c r="R583" s="2" t="b">
        <v>0</v>
      </c>
      <c r="S583" s="2" t="s">
        <v>30</v>
      </c>
      <c r="T583" s="2">
        <v>4204</v>
      </c>
      <c r="U583" s="2"/>
      <c r="V583" s="2" t="s">
        <v>65</v>
      </c>
      <c r="W583" s="2" t="s">
        <v>39</v>
      </c>
      <c r="X583" s="5" t="s">
        <v>60</v>
      </c>
    </row>
    <row r="584" spans="1:24" x14ac:dyDescent="0.25">
      <c r="A584" s="4">
        <v>7030</v>
      </c>
      <c r="B584" s="2" t="s">
        <v>583</v>
      </c>
      <c r="C584" s="2" t="s">
        <v>239</v>
      </c>
      <c r="D584" s="2" t="s">
        <v>109</v>
      </c>
      <c r="E584" s="2">
        <v>15.99</v>
      </c>
      <c r="F584" s="2">
        <v>210</v>
      </c>
      <c r="G584" s="2" t="s">
        <v>51</v>
      </c>
      <c r="H584" s="2">
        <v>3</v>
      </c>
      <c r="I584" s="2">
        <v>4</v>
      </c>
      <c r="J584" s="2" t="b">
        <v>0</v>
      </c>
      <c r="K584" s="2">
        <v>666</v>
      </c>
      <c r="L584" s="2">
        <v>164</v>
      </c>
      <c r="M584" s="2" t="s">
        <v>27</v>
      </c>
      <c r="N584" s="2" t="s">
        <v>28</v>
      </c>
      <c r="O584" s="2" t="s">
        <v>45</v>
      </c>
      <c r="P584" s="2">
        <v>38</v>
      </c>
      <c r="Q584" s="2">
        <v>4.2</v>
      </c>
      <c r="R584" s="2" t="b">
        <v>0</v>
      </c>
      <c r="S584" s="2" t="s">
        <v>30</v>
      </c>
      <c r="T584" s="2">
        <v>1461</v>
      </c>
      <c r="U584" s="2"/>
      <c r="V584" s="2" t="s">
        <v>58</v>
      </c>
      <c r="W584" s="2" t="s">
        <v>79</v>
      </c>
      <c r="X584" s="5" t="s">
        <v>33</v>
      </c>
    </row>
    <row r="585" spans="1:24" x14ac:dyDescent="0.25">
      <c r="A585" s="4">
        <v>6619</v>
      </c>
      <c r="B585" s="2" t="s">
        <v>408</v>
      </c>
      <c r="C585" s="2" t="s">
        <v>293</v>
      </c>
      <c r="D585" s="2" t="s">
        <v>129</v>
      </c>
      <c r="E585" s="2">
        <v>15.99</v>
      </c>
      <c r="F585" s="2">
        <v>301</v>
      </c>
      <c r="G585" s="2" t="s">
        <v>51</v>
      </c>
      <c r="H585" s="2">
        <v>2</v>
      </c>
      <c r="I585" s="2">
        <v>1</v>
      </c>
      <c r="J585" s="2" t="b">
        <v>1</v>
      </c>
      <c r="K585" s="2">
        <v>855</v>
      </c>
      <c r="L585" s="2">
        <v>46</v>
      </c>
      <c r="M585" s="2" t="s">
        <v>55</v>
      </c>
      <c r="N585" s="2" t="s">
        <v>75</v>
      </c>
      <c r="O585" s="2" t="s">
        <v>57</v>
      </c>
      <c r="P585" s="2">
        <v>26</v>
      </c>
      <c r="Q585" s="2">
        <v>4.4000000000000004</v>
      </c>
      <c r="R585" s="2" t="b">
        <v>0</v>
      </c>
      <c r="S585" s="2" t="s">
        <v>30</v>
      </c>
      <c r="T585" s="2">
        <v>658</v>
      </c>
      <c r="U585" s="2"/>
      <c r="V585" s="2" t="s">
        <v>31</v>
      </c>
      <c r="W585" s="2" t="s">
        <v>32</v>
      </c>
      <c r="X585" s="5" t="s">
        <v>33</v>
      </c>
    </row>
    <row r="586" spans="1:24" x14ac:dyDescent="0.25">
      <c r="A586" s="4">
        <v>6319</v>
      </c>
      <c r="B586" s="2" t="s">
        <v>584</v>
      </c>
      <c r="C586" s="3">
        <v>44988</v>
      </c>
      <c r="D586" s="2" t="s">
        <v>129</v>
      </c>
      <c r="E586" s="2">
        <v>7.99</v>
      </c>
      <c r="F586" s="2">
        <v>466</v>
      </c>
      <c r="G586" s="2" t="s">
        <v>100</v>
      </c>
      <c r="H586" s="2">
        <v>4</v>
      </c>
      <c r="I586" s="2">
        <v>1</v>
      </c>
      <c r="J586" s="2" t="b">
        <v>1</v>
      </c>
      <c r="K586" s="2">
        <v>592</v>
      </c>
      <c r="L586" s="2">
        <v>67</v>
      </c>
      <c r="M586" s="2" t="s">
        <v>92</v>
      </c>
      <c r="N586" s="2" t="s">
        <v>44</v>
      </c>
      <c r="O586" s="2" t="s">
        <v>78</v>
      </c>
      <c r="P586" s="2">
        <v>81</v>
      </c>
      <c r="Q586" s="2">
        <v>4.8</v>
      </c>
      <c r="R586" s="2" t="b">
        <v>0</v>
      </c>
      <c r="S586" s="2" t="s">
        <v>30</v>
      </c>
      <c r="T586" s="2">
        <v>423</v>
      </c>
      <c r="U586" s="2"/>
      <c r="V586" s="2" t="s">
        <v>38</v>
      </c>
      <c r="W586" s="2" t="s">
        <v>69</v>
      </c>
      <c r="X586" s="5" t="s">
        <v>60</v>
      </c>
    </row>
    <row r="587" spans="1:24" x14ac:dyDescent="0.25">
      <c r="A587" s="4">
        <v>6268</v>
      </c>
      <c r="B587" s="2" t="s">
        <v>313</v>
      </c>
      <c r="C587" s="2" t="s">
        <v>585</v>
      </c>
      <c r="D587" s="2" t="s">
        <v>214</v>
      </c>
      <c r="E587" s="2">
        <v>15.99</v>
      </c>
      <c r="F587" s="2">
        <v>336</v>
      </c>
      <c r="G587" s="2" t="s">
        <v>63</v>
      </c>
      <c r="H587" s="2">
        <v>5</v>
      </c>
      <c r="I587" s="2">
        <v>2</v>
      </c>
      <c r="J587" s="2" t="b">
        <v>0</v>
      </c>
      <c r="K587" s="2">
        <v>546</v>
      </c>
      <c r="L587" s="2">
        <v>16</v>
      </c>
      <c r="M587" s="2" t="s">
        <v>55</v>
      </c>
      <c r="N587" s="2" t="s">
        <v>28</v>
      </c>
      <c r="O587" s="2" t="s">
        <v>64</v>
      </c>
      <c r="P587" s="2">
        <v>31</v>
      </c>
      <c r="Q587" s="2">
        <v>3.6</v>
      </c>
      <c r="R587" s="2" t="b">
        <v>1</v>
      </c>
      <c r="S587" s="2" t="s">
        <v>30</v>
      </c>
      <c r="T587" s="2">
        <v>2824</v>
      </c>
      <c r="U587" s="2"/>
      <c r="V587" s="2" t="s">
        <v>31</v>
      </c>
      <c r="W587" s="2" t="s">
        <v>79</v>
      </c>
      <c r="X587" s="5" t="s">
        <v>93</v>
      </c>
    </row>
    <row r="588" spans="1:24" x14ac:dyDescent="0.25">
      <c r="A588" s="4">
        <v>5016</v>
      </c>
      <c r="B588" s="2" t="s">
        <v>424</v>
      </c>
      <c r="C588" s="2" t="s">
        <v>586</v>
      </c>
      <c r="D588" s="3">
        <v>45608</v>
      </c>
      <c r="E588" s="2">
        <v>11.99</v>
      </c>
      <c r="F588" s="2">
        <v>280</v>
      </c>
      <c r="G588" s="2" t="s">
        <v>73</v>
      </c>
      <c r="H588" s="2">
        <v>4</v>
      </c>
      <c r="I588" s="2">
        <v>3</v>
      </c>
      <c r="J588" s="2" t="b">
        <v>0</v>
      </c>
      <c r="K588" s="2">
        <v>633</v>
      </c>
      <c r="L588" s="2">
        <v>83</v>
      </c>
      <c r="M588" s="2" t="s">
        <v>27</v>
      </c>
      <c r="N588" s="2" t="s">
        <v>28</v>
      </c>
      <c r="O588" s="2" t="s">
        <v>45</v>
      </c>
      <c r="P588" s="2">
        <v>49</v>
      </c>
      <c r="Q588" s="2">
        <v>3.3</v>
      </c>
      <c r="R588" s="2" t="b">
        <v>0</v>
      </c>
      <c r="S588" s="2" t="s">
        <v>30</v>
      </c>
      <c r="T588" s="2">
        <v>2657</v>
      </c>
      <c r="U588" s="2"/>
      <c r="V588" s="2" t="s">
        <v>58</v>
      </c>
      <c r="W588" s="2" t="s">
        <v>79</v>
      </c>
      <c r="X588" s="5" t="s">
        <v>93</v>
      </c>
    </row>
    <row r="589" spans="1:24" x14ac:dyDescent="0.25">
      <c r="A589" s="4">
        <v>3888</v>
      </c>
      <c r="B589" s="2" t="s">
        <v>176</v>
      </c>
      <c r="C589" s="2" t="s">
        <v>554</v>
      </c>
      <c r="D589" s="2" t="s">
        <v>42</v>
      </c>
      <c r="E589" s="2">
        <v>15.99</v>
      </c>
      <c r="F589" s="2">
        <v>495</v>
      </c>
      <c r="G589" s="2" t="s">
        <v>26</v>
      </c>
      <c r="H589" s="2">
        <v>3</v>
      </c>
      <c r="I589" s="2">
        <v>2</v>
      </c>
      <c r="J589" s="2" t="b">
        <v>1</v>
      </c>
      <c r="K589" s="2">
        <v>883</v>
      </c>
      <c r="L589" s="2">
        <v>60</v>
      </c>
      <c r="M589" s="2" t="s">
        <v>68</v>
      </c>
      <c r="N589" s="2" t="s">
        <v>75</v>
      </c>
      <c r="O589" s="2" t="s">
        <v>64</v>
      </c>
      <c r="P589" s="2">
        <v>10</v>
      </c>
      <c r="Q589" s="2">
        <v>4.5</v>
      </c>
      <c r="R589" s="2" t="b">
        <v>0</v>
      </c>
      <c r="S589" s="2" t="s">
        <v>30</v>
      </c>
      <c r="T589" s="2">
        <v>2213</v>
      </c>
      <c r="U589" s="2"/>
      <c r="V589" s="2" t="s">
        <v>76</v>
      </c>
      <c r="W589" s="2" t="s">
        <v>79</v>
      </c>
      <c r="X589" s="5" t="s">
        <v>40</v>
      </c>
    </row>
    <row r="590" spans="1:24" x14ac:dyDescent="0.25">
      <c r="A590" s="4">
        <v>9918</v>
      </c>
      <c r="B590" s="2" t="s">
        <v>238</v>
      </c>
      <c r="C590" s="2" t="s">
        <v>587</v>
      </c>
      <c r="D590" s="3">
        <v>45638</v>
      </c>
      <c r="E590" s="2">
        <v>11.99</v>
      </c>
      <c r="F590" s="2">
        <v>144</v>
      </c>
      <c r="G590" s="2" t="s">
        <v>51</v>
      </c>
      <c r="H590" s="2">
        <v>5</v>
      </c>
      <c r="I590" s="2">
        <v>6</v>
      </c>
      <c r="J590" s="2" t="b">
        <v>0</v>
      </c>
      <c r="K590" s="2">
        <v>235</v>
      </c>
      <c r="L590" s="2">
        <v>88</v>
      </c>
      <c r="M590" s="2" t="s">
        <v>55</v>
      </c>
      <c r="N590" s="2" t="s">
        <v>28</v>
      </c>
      <c r="O590" s="2" t="s">
        <v>29</v>
      </c>
      <c r="P590" s="2">
        <v>18</v>
      </c>
      <c r="Q590" s="2">
        <v>3.1</v>
      </c>
      <c r="R590" s="2" t="b">
        <v>1</v>
      </c>
      <c r="S590" s="2" t="s">
        <v>30</v>
      </c>
      <c r="T590" s="2">
        <v>3455</v>
      </c>
      <c r="U590" s="2"/>
      <c r="V590" s="2" t="s">
        <v>65</v>
      </c>
      <c r="W590" s="2" t="s">
        <v>59</v>
      </c>
      <c r="X590" s="5" t="s">
        <v>60</v>
      </c>
    </row>
    <row r="591" spans="1:24" x14ac:dyDescent="0.25">
      <c r="A591" s="4">
        <v>7305</v>
      </c>
      <c r="B591" s="2" t="s">
        <v>224</v>
      </c>
      <c r="C591" s="3">
        <v>44960</v>
      </c>
      <c r="D591" s="3">
        <v>45334</v>
      </c>
      <c r="E591" s="2">
        <v>7.99</v>
      </c>
      <c r="F591" s="2">
        <v>165</v>
      </c>
      <c r="G591" s="2" t="s">
        <v>100</v>
      </c>
      <c r="H591" s="2">
        <v>5</v>
      </c>
      <c r="I591" s="2">
        <v>4</v>
      </c>
      <c r="J591" s="2" t="b">
        <v>0</v>
      </c>
      <c r="K591" s="2">
        <v>267</v>
      </c>
      <c r="L591" s="2">
        <v>146</v>
      </c>
      <c r="M591" s="2" t="s">
        <v>27</v>
      </c>
      <c r="N591" s="2" t="s">
        <v>56</v>
      </c>
      <c r="O591" s="2" t="s">
        <v>57</v>
      </c>
      <c r="P591" s="2">
        <v>34</v>
      </c>
      <c r="Q591" s="2">
        <v>4.2</v>
      </c>
      <c r="R591" s="2" t="b">
        <v>1</v>
      </c>
      <c r="S591" s="2" t="s">
        <v>30</v>
      </c>
      <c r="T591" s="2">
        <v>3334</v>
      </c>
      <c r="U591" s="2"/>
      <c r="V591" s="2" t="s">
        <v>76</v>
      </c>
      <c r="W591" s="2" t="s">
        <v>39</v>
      </c>
      <c r="X591" s="5" t="s">
        <v>40</v>
      </c>
    </row>
    <row r="592" spans="1:24" x14ac:dyDescent="0.25">
      <c r="A592" s="4">
        <v>5719</v>
      </c>
      <c r="B592" s="2" t="s">
        <v>531</v>
      </c>
      <c r="C592" s="2" t="s">
        <v>588</v>
      </c>
      <c r="D592" s="2" t="s">
        <v>129</v>
      </c>
      <c r="E592" s="2">
        <v>11.99</v>
      </c>
      <c r="F592" s="2">
        <v>479</v>
      </c>
      <c r="G592" s="2" t="s">
        <v>51</v>
      </c>
      <c r="H592" s="2">
        <v>5</v>
      </c>
      <c r="I592" s="2">
        <v>2</v>
      </c>
      <c r="J592" s="2" t="b">
        <v>0</v>
      </c>
      <c r="K592" s="2">
        <v>710</v>
      </c>
      <c r="L592" s="2">
        <v>68</v>
      </c>
      <c r="M592" s="2" t="s">
        <v>74</v>
      </c>
      <c r="N592" s="2" t="s">
        <v>75</v>
      </c>
      <c r="O592" s="2" t="s">
        <v>78</v>
      </c>
      <c r="P592" s="2">
        <v>54</v>
      </c>
      <c r="Q592" s="2">
        <v>4.5999999999999996</v>
      </c>
      <c r="R592" s="2" t="b">
        <v>0</v>
      </c>
      <c r="S592" s="2" t="s">
        <v>30</v>
      </c>
      <c r="T592" s="2">
        <v>105</v>
      </c>
      <c r="U592" s="2"/>
      <c r="V592" s="2" t="s">
        <v>76</v>
      </c>
      <c r="W592" s="2" t="s">
        <v>69</v>
      </c>
      <c r="X592" s="5" t="s">
        <v>93</v>
      </c>
    </row>
    <row r="593" spans="1:24" x14ac:dyDescent="0.25">
      <c r="A593" s="4">
        <v>2334</v>
      </c>
      <c r="B593" s="2" t="s">
        <v>473</v>
      </c>
      <c r="C593" s="2" t="s">
        <v>358</v>
      </c>
      <c r="D593" s="2" t="s">
        <v>156</v>
      </c>
      <c r="E593" s="2">
        <v>11.99</v>
      </c>
      <c r="F593" s="2">
        <v>285</v>
      </c>
      <c r="G593" s="2" t="s">
        <v>73</v>
      </c>
      <c r="H593" s="2">
        <v>2</v>
      </c>
      <c r="I593" s="2">
        <v>4</v>
      </c>
      <c r="J593" s="2" t="b">
        <v>0</v>
      </c>
      <c r="K593" s="2">
        <v>805</v>
      </c>
      <c r="L593" s="2">
        <v>42</v>
      </c>
      <c r="M593" s="2" t="s">
        <v>49</v>
      </c>
      <c r="N593" s="2" t="s">
        <v>44</v>
      </c>
      <c r="O593" s="2" t="s">
        <v>29</v>
      </c>
      <c r="P593" s="2">
        <v>90</v>
      </c>
      <c r="Q593" s="2">
        <v>4.5</v>
      </c>
      <c r="R593" s="2" t="b">
        <v>0</v>
      </c>
      <c r="S593" s="2" t="s">
        <v>30</v>
      </c>
      <c r="T593" s="2">
        <v>1404</v>
      </c>
      <c r="U593" s="2"/>
      <c r="V593" s="2" t="s">
        <v>31</v>
      </c>
      <c r="W593" s="2" t="s">
        <v>69</v>
      </c>
      <c r="X593" s="5" t="s">
        <v>60</v>
      </c>
    </row>
    <row r="594" spans="1:24" x14ac:dyDescent="0.25">
      <c r="A594" s="4">
        <v>1006</v>
      </c>
      <c r="B594" s="2" t="s">
        <v>589</v>
      </c>
      <c r="C594" s="2" t="s">
        <v>590</v>
      </c>
      <c r="D594" s="2" t="s">
        <v>168</v>
      </c>
      <c r="E594" s="2">
        <v>11.99</v>
      </c>
      <c r="F594" s="2">
        <v>93</v>
      </c>
      <c r="G594" s="2" t="s">
        <v>36</v>
      </c>
      <c r="H594" s="2">
        <v>4</v>
      </c>
      <c r="I594" s="2">
        <v>6</v>
      </c>
      <c r="J594" s="2" t="b">
        <v>0</v>
      </c>
      <c r="K594" s="2">
        <v>209</v>
      </c>
      <c r="L594" s="2">
        <v>151</v>
      </c>
      <c r="M594" s="2" t="s">
        <v>55</v>
      </c>
      <c r="N594" s="2" t="s">
        <v>56</v>
      </c>
      <c r="O594" s="2" t="s">
        <v>64</v>
      </c>
      <c r="P594" s="2">
        <v>74</v>
      </c>
      <c r="Q594" s="2">
        <v>3</v>
      </c>
      <c r="R594" s="2" t="b">
        <v>0</v>
      </c>
      <c r="S594" s="2" t="s">
        <v>30</v>
      </c>
      <c r="T594" s="2">
        <v>1017</v>
      </c>
      <c r="U594" s="2"/>
      <c r="V594" s="2" t="s">
        <v>58</v>
      </c>
      <c r="W594" s="2" t="s">
        <v>79</v>
      </c>
      <c r="X594" s="5" t="s">
        <v>60</v>
      </c>
    </row>
    <row r="595" spans="1:24" x14ac:dyDescent="0.25">
      <c r="A595" s="4">
        <v>6719</v>
      </c>
      <c r="B595" s="2" t="s">
        <v>114</v>
      </c>
      <c r="C595" s="2" t="s">
        <v>336</v>
      </c>
      <c r="D595" s="2" t="s">
        <v>87</v>
      </c>
      <c r="E595" s="2">
        <v>15.99</v>
      </c>
      <c r="F595" s="2">
        <v>299</v>
      </c>
      <c r="G595" s="2" t="s">
        <v>63</v>
      </c>
      <c r="H595" s="2">
        <v>5</v>
      </c>
      <c r="I595" s="2">
        <v>2</v>
      </c>
      <c r="J595" s="2" t="b">
        <v>0</v>
      </c>
      <c r="K595" s="2">
        <v>803</v>
      </c>
      <c r="L595" s="2">
        <v>197</v>
      </c>
      <c r="M595" s="2" t="s">
        <v>68</v>
      </c>
      <c r="N595" s="2" t="s">
        <v>75</v>
      </c>
      <c r="O595" s="2" t="s">
        <v>78</v>
      </c>
      <c r="P595" s="2">
        <v>58</v>
      </c>
      <c r="Q595" s="2">
        <v>4.8</v>
      </c>
      <c r="R595" s="2" t="b">
        <v>0</v>
      </c>
      <c r="S595" s="2" t="s">
        <v>30</v>
      </c>
      <c r="T595" s="2">
        <v>2812</v>
      </c>
      <c r="U595" s="2"/>
      <c r="V595" s="2" t="s">
        <v>38</v>
      </c>
      <c r="W595" s="2" t="s">
        <v>39</v>
      </c>
      <c r="X595" s="5" t="s">
        <v>40</v>
      </c>
    </row>
    <row r="596" spans="1:24" x14ac:dyDescent="0.25">
      <c r="A596" s="4">
        <v>6138</v>
      </c>
      <c r="B596" s="2" t="s">
        <v>70</v>
      </c>
      <c r="C596" s="3">
        <v>45536</v>
      </c>
      <c r="D596" s="2" t="s">
        <v>109</v>
      </c>
      <c r="E596" s="2">
        <v>15.99</v>
      </c>
      <c r="F596" s="2">
        <v>10</v>
      </c>
      <c r="G596" s="2" t="s">
        <v>51</v>
      </c>
      <c r="H596" s="2">
        <v>4</v>
      </c>
      <c r="I596" s="2">
        <v>6</v>
      </c>
      <c r="J596" s="2" t="b">
        <v>1</v>
      </c>
      <c r="K596" s="2">
        <v>236</v>
      </c>
      <c r="L596" s="2">
        <v>183</v>
      </c>
      <c r="M596" s="2" t="s">
        <v>55</v>
      </c>
      <c r="N596" s="2" t="s">
        <v>56</v>
      </c>
      <c r="O596" s="2" t="s">
        <v>64</v>
      </c>
      <c r="P596" s="2">
        <v>86</v>
      </c>
      <c r="Q596" s="2">
        <v>3.8</v>
      </c>
      <c r="R596" s="2" t="b">
        <v>0</v>
      </c>
      <c r="S596" s="2" t="s">
        <v>30</v>
      </c>
      <c r="T596" s="2">
        <v>959</v>
      </c>
      <c r="U596" s="2"/>
      <c r="V596" s="2" t="s">
        <v>31</v>
      </c>
      <c r="W596" s="2" t="s">
        <v>69</v>
      </c>
      <c r="X596" s="5" t="s">
        <v>33</v>
      </c>
    </row>
    <row r="597" spans="1:24" x14ac:dyDescent="0.25">
      <c r="A597" s="4">
        <v>1255</v>
      </c>
      <c r="B597" s="2" t="s">
        <v>122</v>
      </c>
      <c r="C597" s="3">
        <v>45112</v>
      </c>
      <c r="D597" s="3">
        <v>45577</v>
      </c>
      <c r="E597" s="2">
        <v>11.99</v>
      </c>
      <c r="F597" s="2">
        <v>82</v>
      </c>
      <c r="G597" s="2" t="s">
        <v>51</v>
      </c>
      <c r="H597" s="2">
        <v>4</v>
      </c>
      <c r="I597" s="2">
        <v>3</v>
      </c>
      <c r="J597" s="2" t="b">
        <v>1</v>
      </c>
      <c r="K597" s="2">
        <v>264</v>
      </c>
      <c r="L597" s="2">
        <v>115</v>
      </c>
      <c r="M597" s="2" t="s">
        <v>55</v>
      </c>
      <c r="N597" s="2" t="s">
        <v>75</v>
      </c>
      <c r="O597" s="2" t="s">
        <v>78</v>
      </c>
      <c r="P597" s="2">
        <v>30</v>
      </c>
      <c r="Q597" s="2">
        <v>4.7</v>
      </c>
      <c r="R597" s="2" t="b">
        <v>1</v>
      </c>
      <c r="S597" s="2" t="s">
        <v>30</v>
      </c>
      <c r="T597" s="2">
        <v>1870</v>
      </c>
      <c r="U597" s="2"/>
      <c r="V597" s="2" t="s">
        <v>58</v>
      </c>
      <c r="W597" s="2" t="s">
        <v>59</v>
      </c>
      <c r="X597" s="5" t="s">
        <v>93</v>
      </c>
    </row>
    <row r="598" spans="1:24" x14ac:dyDescent="0.25">
      <c r="A598" s="4">
        <v>5528</v>
      </c>
      <c r="B598" s="2" t="s">
        <v>179</v>
      </c>
      <c r="C598" s="2" t="s">
        <v>512</v>
      </c>
      <c r="D598" s="3">
        <v>45577</v>
      </c>
      <c r="E598" s="2">
        <v>11.99</v>
      </c>
      <c r="F598" s="2">
        <v>27</v>
      </c>
      <c r="G598" s="2" t="s">
        <v>26</v>
      </c>
      <c r="H598" s="2">
        <v>3</v>
      </c>
      <c r="I598" s="2">
        <v>6</v>
      </c>
      <c r="J598" s="2" t="b">
        <v>1</v>
      </c>
      <c r="K598" s="2">
        <v>767</v>
      </c>
      <c r="L598" s="2">
        <v>5</v>
      </c>
      <c r="M598" s="2" t="s">
        <v>68</v>
      </c>
      <c r="N598" s="2" t="s">
        <v>44</v>
      </c>
      <c r="O598" s="2" t="s">
        <v>78</v>
      </c>
      <c r="P598" s="2">
        <v>69</v>
      </c>
      <c r="Q598" s="2">
        <v>3.2</v>
      </c>
      <c r="R598" s="2" t="b">
        <v>1</v>
      </c>
      <c r="S598" s="2" t="s">
        <v>30</v>
      </c>
      <c r="T598" s="2">
        <v>2984</v>
      </c>
      <c r="U598" s="2"/>
      <c r="V598" s="2" t="s">
        <v>58</v>
      </c>
      <c r="W598" s="2" t="s">
        <v>69</v>
      </c>
      <c r="X598" s="5" t="s">
        <v>93</v>
      </c>
    </row>
    <row r="599" spans="1:24" x14ac:dyDescent="0.25">
      <c r="A599" s="4">
        <v>2517</v>
      </c>
      <c r="B599" s="2" t="s">
        <v>157</v>
      </c>
      <c r="C599" s="2" t="s">
        <v>591</v>
      </c>
      <c r="D599" s="3">
        <v>45303</v>
      </c>
      <c r="E599" s="2">
        <v>7.99</v>
      </c>
      <c r="F599" s="2">
        <v>105</v>
      </c>
      <c r="G599" s="2" t="s">
        <v>48</v>
      </c>
      <c r="H599" s="2">
        <v>2</v>
      </c>
      <c r="I599" s="2">
        <v>1</v>
      </c>
      <c r="J599" s="2" t="b">
        <v>1</v>
      </c>
      <c r="K599" s="2">
        <v>247</v>
      </c>
      <c r="L599" s="2">
        <v>104</v>
      </c>
      <c r="M599" s="2" t="s">
        <v>92</v>
      </c>
      <c r="N599" s="2" t="s">
        <v>28</v>
      </c>
      <c r="O599" s="2" t="s">
        <v>57</v>
      </c>
      <c r="P599" s="2">
        <v>19</v>
      </c>
      <c r="Q599" s="2">
        <v>3.2</v>
      </c>
      <c r="R599" s="2" t="b">
        <v>1</v>
      </c>
      <c r="S599" s="2" t="s">
        <v>30</v>
      </c>
      <c r="T599" s="2">
        <v>3379</v>
      </c>
      <c r="U599" s="2"/>
      <c r="V599" s="2" t="s">
        <v>31</v>
      </c>
      <c r="W599" s="2" t="s">
        <v>32</v>
      </c>
      <c r="X599" s="5" t="s">
        <v>93</v>
      </c>
    </row>
    <row r="600" spans="1:24" x14ac:dyDescent="0.25">
      <c r="A600" s="4">
        <v>9593</v>
      </c>
      <c r="B600" s="2" t="s">
        <v>592</v>
      </c>
      <c r="C600" s="3">
        <v>45270</v>
      </c>
      <c r="D600" s="2" t="s">
        <v>156</v>
      </c>
      <c r="E600" s="2">
        <v>15.99</v>
      </c>
      <c r="F600" s="2">
        <v>330</v>
      </c>
      <c r="G600" s="2" t="s">
        <v>63</v>
      </c>
      <c r="H600" s="2">
        <v>3</v>
      </c>
      <c r="I600" s="2">
        <v>1</v>
      </c>
      <c r="J600" s="2" t="b">
        <v>1</v>
      </c>
      <c r="K600" s="2">
        <v>69</v>
      </c>
      <c r="L600" s="2">
        <v>101</v>
      </c>
      <c r="M600" s="2" t="s">
        <v>49</v>
      </c>
      <c r="N600" s="2" t="s">
        <v>28</v>
      </c>
      <c r="O600" s="2" t="s">
        <v>64</v>
      </c>
      <c r="P600" s="2">
        <v>38</v>
      </c>
      <c r="Q600" s="2">
        <v>3</v>
      </c>
      <c r="R600" s="2" t="b">
        <v>1</v>
      </c>
      <c r="S600" s="2" t="s">
        <v>30</v>
      </c>
      <c r="T600" s="2">
        <v>4990</v>
      </c>
      <c r="U600" s="2"/>
      <c r="V600" s="2" t="s">
        <v>38</v>
      </c>
      <c r="W600" s="2" t="s">
        <v>79</v>
      </c>
      <c r="X600" s="5" t="s">
        <v>40</v>
      </c>
    </row>
    <row r="601" spans="1:24" x14ac:dyDescent="0.25">
      <c r="A601" s="4">
        <v>7507</v>
      </c>
      <c r="B601" s="2" t="s">
        <v>404</v>
      </c>
      <c r="C601" s="3">
        <v>45446</v>
      </c>
      <c r="D601" s="3">
        <v>45577</v>
      </c>
      <c r="E601" s="2">
        <v>11.99</v>
      </c>
      <c r="F601" s="2">
        <v>462</v>
      </c>
      <c r="G601" s="2" t="s">
        <v>51</v>
      </c>
      <c r="H601" s="2">
        <v>2</v>
      </c>
      <c r="I601" s="2">
        <v>4</v>
      </c>
      <c r="J601" s="2" t="b">
        <v>1</v>
      </c>
      <c r="K601" s="2">
        <v>958</v>
      </c>
      <c r="L601" s="2">
        <v>153</v>
      </c>
      <c r="M601" s="2" t="s">
        <v>92</v>
      </c>
      <c r="N601" s="2" t="s">
        <v>56</v>
      </c>
      <c r="O601" s="2" t="s">
        <v>37</v>
      </c>
      <c r="P601" s="2">
        <v>71</v>
      </c>
      <c r="Q601" s="2">
        <v>4.8</v>
      </c>
      <c r="R601" s="2" t="b">
        <v>0</v>
      </c>
      <c r="S601" s="2" t="s">
        <v>30</v>
      </c>
      <c r="T601" s="2">
        <v>2554</v>
      </c>
      <c r="U601" s="2"/>
      <c r="V601" s="2" t="s">
        <v>58</v>
      </c>
      <c r="W601" s="2" t="s">
        <v>32</v>
      </c>
      <c r="X601" s="5" t="s">
        <v>40</v>
      </c>
    </row>
    <row r="602" spans="1:24" x14ac:dyDescent="0.25">
      <c r="A602" s="4">
        <v>2884</v>
      </c>
      <c r="B602" s="2" t="s">
        <v>549</v>
      </c>
      <c r="C602" s="2" t="s">
        <v>462</v>
      </c>
      <c r="D602" s="2" t="s">
        <v>35</v>
      </c>
      <c r="E602" s="2">
        <v>15.99</v>
      </c>
      <c r="F602" s="2">
        <v>250</v>
      </c>
      <c r="G602" s="2" t="s">
        <v>26</v>
      </c>
      <c r="H602" s="2">
        <v>4</v>
      </c>
      <c r="I602" s="2">
        <v>6</v>
      </c>
      <c r="J602" s="2" t="b">
        <v>0</v>
      </c>
      <c r="K602" s="2">
        <v>271</v>
      </c>
      <c r="L602" s="2">
        <v>50</v>
      </c>
      <c r="M602" s="2" t="s">
        <v>74</v>
      </c>
      <c r="N602" s="2" t="s">
        <v>75</v>
      </c>
      <c r="O602" s="2" t="s">
        <v>29</v>
      </c>
      <c r="P602" s="2">
        <v>34</v>
      </c>
      <c r="Q602" s="2">
        <v>4.7</v>
      </c>
      <c r="R602" s="2" t="b">
        <v>0</v>
      </c>
      <c r="S602" s="2" t="s">
        <v>30</v>
      </c>
      <c r="T602" s="2">
        <v>4307</v>
      </c>
      <c r="U602" s="2"/>
      <c r="V602" s="2" t="s">
        <v>76</v>
      </c>
      <c r="W602" s="2" t="s">
        <v>59</v>
      </c>
      <c r="X602" s="5" t="s">
        <v>40</v>
      </c>
    </row>
    <row r="603" spans="1:24" x14ac:dyDescent="0.25">
      <c r="A603" s="4">
        <v>6374</v>
      </c>
      <c r="B603" s="2" t="s">
        <v>495</v>
      </c>
      <c r="C603" s="3">
        <v>45114</v>
      </c>
      <c r="D603" s="2" t="s">
        <v>54</v>
      </c>
      <c r="E603" s="2">
        <v>15.99</v>
      </c>
      <c r="F603" s="2">
        <v>30</v>
      </c>
      <c r="G603" s="2" t="s">
        <v>26</v>
      </c>
      <c r="H603" s="2">
        <v>1</v>
      </c>
      <c r="I603" s="2">
        <v>1</v>
      </c>
      <c r="J603" s="2" t="b">
        <v>0</v>
      </c>
      <c r="K603" s="2">
        <v>178</v>
      </c>
      <c r="L603" s="2">
        <v>162</v>
      </c>
      <c r="M603" s="2" t="s">
        <v>55</v>
      </c>
      <c r="N603" s="2" t="s">
        <v>28</v>
      </c>
      <c r="O603" s="2" t="s">
        <v>45</v>
      </c>
      <c r="P603" s="2">
        <v>20</v>
      </c>
      <c r="Q603" s="2">
        <v>4.5999999999999996</v>
      </c>
      <c r="R603" s="2" t="b">
        <v>1</v>
      </c>
      <c r="S603" s="2" t="s">
        <v>30</v>
      </c>
      <c r="T603" s="2">
        <v>3124</v>
      </c>
      <c r="U603" s="2"/>
      <c r="V603" s="2" t="s">
        <v>31</v>
      </c>
      <c r="W603" s="2" t="s">
        <v>69</v>
      </c>
      <c r="X603" s="5" t="s">
        <v>93</v>
      </c>
    </row>
    <row r="604" spans="1:24" x14ac:dyDescent="0.25">
      <c r="A604" s="4">
        <v>6888</v>
      </c>
      <c r="B604" s="2" t="s">
        <v>196</v>
      </c>
      <c r="C604" s="3">
        <v>45509</v>
      </c>
      <c r="D604" s="3">
        <v>45363</v>
      </c>
      <c r="E604" s="2">
        <v>15.99</v>
      </c>
      <c r="F604" s="2">
        <v>364</v>
      </c>
      <c r="G604" s="2" t="s">
        <v>73</v>
      </c>
      <c r="H604" s="2">
        <v>2</v>
      </c>
      <c r="I604" s="2">
        <v>5</v>
      </c>
      <c r="J604" s="2" t="b">
        <v>0</v>
      </c>
      <c r="K604" s="2">
        <v>865</v>
      </c>
      <c r="L604" s="2">
        <v>104</v>
      </c>
      <c r="M604" s="2" t="s">
        <v>27</v>
      </c>
      <c r="N604" s="2" t="s">
        <v>56</v>
      </c>
      <c r="O604" s="2" t="s">
        <v>45</v>
      </c>
      <c r="P604" s="2">
        <v>31</v>
      </c>
      <c r="Q604" s="2">
        <v>3.1</v>
      </c>
      <c r="R604" s="2" t="b">
        <v>0</v>
      </c>
      <c r="S604" s="2" t="s">
        <v>30</v>
      </c>
      <c r="T604" s="2">
        <v>1261</v>
      </c>
      <c r="U604" s="2"/>
      <c r="V604" s="2" t="s">
        <v>31</v>
      </c>
      <c r="W604" s="2" t="s">
        <v>32</v>
      </c>
      <c r="X604" s="5" t="s">
        <v>33</v>
      </c>
    </row>
    <row r="605" spans="1:24" x14ac:dyDescent="0.25">
      <c r="A605" s="4">
        <v>2788</v>
      </c>
      <c r="B605" s="2" t="s">
        <v>593</v>
      </c>
      <c r="C605" s="3">
        <v>45171</v>
      </c>
      <c r="D605" s="3">
        <v>45455</v>
      </c>
      <c r="E605" s="2">
        <v>15.99</v>
      </c>
      <c r="F605" s="2">
        <v>404</v>
      </c>
      <c r="G605" s="2" t="s">
        <v>73</v>
      </c>
      <c r="H605" s="2">
        <v>2</v>
      </c>
      <c r="I605" s="2">
        <v>2</v>
      </c>
      <c r="J605" s="2" t="b">
        <v>0</v>
      </c>
      <c r="K605" s="2">
        <v>257</v>
      </c>
      <c r="L605" s="2">
        <v>113</v>
      </c>
      <c r="M605" s="2" t="s">
        <v>74</v>
      </c>
      <c r="N605" s="2" t="s">
        <v>56</v>
      </c>
      <c r="O605" s="2" t="s">
        <v>45</v>
      </c>
      <c r="P605" s="2">
        <v>60</v>
      </c>
      <c r="Q605" s="2">
        <v>3.8</v>
      </c>
      <c r="R605" s="2" t="b">
        <v>0</v>
      </c>
      <c r="S605" s="2" t="s">
        <v>30</v>
      </c>
      <c r="T605" s="2">
        <v>1290</v>
      </c>
      <c r="U605" s="2"/>
      <c r="V605" s="2" t="s">
        <v>58</v>
      </c>
      <c r="W605" s="2" t="s">
        <v>32</v>
      </c>
      <c r="X605" s="5" t="s">
        <v>33</v>
      </c>
    </row>
    <row r="606" spans="1:24" x14ac:dyDescent="0.25">
      <c r="A606" s="4">
        <v>7892</v>
      </c>
      <c r="B606" s="2" t="s">
        <v>137</v>
      </c>
      <c r="C606" s="3">
        <v>45327</v>
      </c>
      <c r="D606" s="2" t="s">
        <v>87</v>
      </c>
      <c r="E606" s="2">
        <v>7.99</v>
      </c>
      <c r="F606" s="2">
        <v>499</v>
      </c>
      <c r="G606" s="2" t="s">
        <v>100</v>
      </c>
      <c r="H606" s="2">
        <v>4</v>
      </c>
      <c r="I606" s="2">
        <v>3</v>
      </c>
      <c r="J606" s="2" t="b">
        <v>0</v>
      </c>
      <c r="K606" s="2">
        <v>428</v>
      </c>
      <c r="L606" s="2">
        <v>168</v>
      </c>
      <c r="M606" s="2" t="s">
        <v>92</v>
      </c>
      <c r="N606" s="2" t="s">
        <v>56</v>
      </c>
      <c r="O606" s="2" t="s">
        <v>78</v>
      </c>
      <c r="P606" s="2">
        <v>82</v>
      </c>
      <c r="Q606" s="2">
        <v>3.7</v>
      </c>
      <c r="R606" s="2" t="b">
        <v>0</v>
      </c>
      <c r="S606" s="2" t="s">
        <v>30</v>
      </c>
      <c r="T606" s="2">
        <v>874</v>
      </c>
      <c r="U606" s="2"/>
      <c r="V606" s="2" t="s">
        <v>31</v>
      </c>
      <c r="W606" s="2" t="s">
        <v>79</v>
      </c>
      <c r="X606" s="5" t="s">
        <v>60</v>
      </c>
    </row>
    <row r="607" spans="1:24" x14ac:dyDescent="0.25">
      <c r="A607" s="4">
        <v>4576</v>
      </c>
      <c r="B607" s="2" t="s">
        <v>138</v>
      </c>
      <c r="C607" s="2" t="s">
        <v>594</v>
      </c>
      <c r="D607" s="2" t="s">
        <v>129</v>
      </c>
      <c r="E607" s="2">
        <v>15.99</v>
      </c>
      <c r="F607" s="2">
        <v>480</v>
      </c>
      <c r="G607" s="2" t="s">
        <v>36</v>
      </c>
      <c r="H607" s="2">
        <v>2</v>
      </c>
      <c r="I607" s="2">
        <v>2</v>
      </c>
      <c r="J607" s="2" t="b">
        <v>1</v>
      </c>
      <c r="K607" s="2">
        <v>994</v>
      </c>
      <c r="L607" s="2">
        <v>78</v>
      </c>
      <c r="M607" s="2" t="s">
        <v>74</v>
      </c>
      <c r="N607" s="2" t="s">
        <v>56</v>
      </c>
      <c r="O607" s="2" t="s">
        <v>45</v>
      </c>
      <c r="P607" s="2">
        <v>39</v>
      </c>
      <c r="Q607" s="2">
        <v>4.3</v>
      </c>
      <c r="R607" s="2" t="b">
        <v>1</v>
      </c>
      <c r="S607" s="2" t="s">
        <v>30</v>
      </c>
      <c r="T607" s="2">
        <v>1734</v>
      </c>
      <c r="U607" s="2"/>
      <c r="V607" s="2" t="s">
        <v>76</v>
      </c>
      <c r="W607" s="2" t="s">
        <v>39</v>
      </c>
      <c r="X607" s="5" t="s">
        <v>60</v>
      </c>
    </row>
    <row r="608" spans="1:24" x14ac:dyDescent="0.25">
      <c r="A608" s="4">
        <v>8901</v>
      </c>
      <c r="B608" s="2" t="s">
        <v>595</v>
      </c>
      <c r="C608" s="3">
        <v>45536</v>
      </c>
      <c r="D608" s="2" t="s">
        <v>168</v>
      </c>
      <c r="E608" s="2">
        <v>11.99</v>
      </c>
      <c r="F608" s="2">
        <v>417</v>
      </c>
      <c r="G608" s="2" t="s">
        <v>26</v>
      </c>
      <c r="H608" s="2">
        <v>5</v>
      </c>
      <c r="I608" s="2">
        <v>6</v>
      </c>
      <c r="J608" s="2" t="b">
        <v>0</v>
      </c>
      <c r="K608" s="2">
        <v>476</v>
      </c>
      <c r="L608" s="2">
        <v>37</v>
      </c>
      <c r="M608" s="2" t="s">
        <v>27</v>
      </c>
      <c r="N608" s="2" t="s">
        <v>75</v>
      </c>
      <c r="O608" s="2" t="s">
        <v>29</v>
      </c>
      <c r="P608" s="2">
        <v>12</v>
      </c>
      <c r="Q608" s="2">
        <v>4.0999999999999996</v>
      </c>
      <c r="R608" s="2" t="b">
        <v>1</v>
      </c>
      <c r="S608" s="2" t="s">
        <v>30</v>
      </c>
      <c r="T608" s="2">
        <v>2444</v>
      </c>
      <c r="U608" s="2"/>
      <c r="V608" s="2" t="s">
        <v>76</v>
      </c>
      <c r="W608" s="2" t="s">
        <v>79</v>
      </c>
      <c r="X608" s="5" t="s">
        <v>60</v>
      </c>
    </row>
    <row r="609" spans="1:24" x14ac:dyDescent="0.25">
      <c r="A609" s="4">
        <v>5147</v>
      </c>
      <c r="B609" s="2" t="s">
        <v>140</v>
      </c>
      <c r="C609" s="2" t="s">
        <v>596</v>
      </c>
      <c r="D609" s="2" t="s">
        <v>42</v>
      </c>
      <c r="E609" s="2">
        <v>7.99</v>
      </c>
      <c r="F609" s="2">
        <v>215</v>
      </c>
      <c r="G609" s="2" t="s">
        <v>73</v>
      </c>
      <c r="H609" s="2">
        <v>5</v>
      </c>
      <c r="I609" s="2">
        <v>4</v>
      </c>
      <c r="J609" s="2" t="b">
        <v>1</v>
      </c>
      <c r="K609" s="2">
        <v>150</v>
      </c>
      <c r="L609" s="2">
        <v>57</v>
      </c>
      <c r="M609" s="2" t="s">
        <v>49</v>
      </c>
      <c r="N609" s="2" t="s">
        <v>28</v>
      </c>
      <c r="O609" s="2" t="s">
        <v>29</v>
      </c>
      <c r="P609" s="2">
        <v>76</v>
      </c>
      <c r="Q609" s="2">
        <v>4.5</v>
      </c>
      <c r="R609" s="2" t="b">
        <v>0</v>
      </c>
      <c r="S609" s="2" t="s">
        <v>30</v>
      </c>
      <c r="T609" s="2">
        <v>1529</v>
      </c>
      <c r="U609" s="2"/>
      <c r="V609" s="2" t="s">
        <v>31</v>
      </c>
      <c r="W609" s="2" t="s">
        <v>32</v>
      </c>
      <c r="X609" s="5" t="s">
        <v>33</v>
      </c>
    </row>
    <row r="610" spans="1:24" x14ac:dyDescent="0.25">
      <c r="A610" s="4">
        <v>8646</v>
      </c>
      <c r="B610" s="2" t="s">
        <v>294</v>
      </c>
      <c r="C610" s="2" t="s">
        <v>597</v>
      </c>
      <c r="D610" s="3">
        <v>45455</v>
      </c>
      <c r="E610" s="2">
        <v>7.99</v>
      </c>
      <c r="F610" s="2">
        <v>234</v>
      </c>
      <c r="G610" s="2" t="s">
        <v>26</v>
      </c>
      <c r="H610" s="2">
        <v>2</v>
      </c>
      <c r="I610" s="2">
        <v>6</v>
      </c>
      <c r="J610" s="2" t="b">
        <v>1</v>
      </c>
      <c r="K610" s="2">
        <v>580</v>
      </c>
      <c r="L610" s="2">
        <v>149</v>
      </c>
      <c r="M610" s="2" t="s">
        <v>49</v>
      </c>
      <c r="N610" s="2" t="s">
        <v>28</v>
      </c>
      <c r="O610" s="2" t="s">
        <v>78</v>
      </c>
      <c r="P610" s="2">
        <v>31</v>
      </c>
      <c r="Q610" s="2">
        <v>3.8</v>
      </c>
      <c r="R610" s="2" t="b">
        <v>1</v>
      </c>
      <c r="S610" s="2" t="s">
        <v>30</v>
      </c>
      <c r="T610" s="2">
        <v>1976</v>
      </c>
      <c r="U610" s="2"/>
      <c r="V610" s="2" t="s">
        <v>65</v>
      </c>
      <c r="W610" s="2" t="s">
        <v>79</v>
      </c>
      <c r="X610" s="5" t="s">
        <v>33</v>
      </c>
    </row>
    <row r="611" spans="1:24" x14ac:dyDescent="0.25">
      <c r="A611" s="4">
        <v>8343</v>
      </c>
      <c r="B611" s="2" t="s">
        <v>140</v>
      </c>
      <c r="C611" s="3">
        <v>45333</v>
      </c>
      <c r="D611" s="2" t="s">
        <v>72</v>
      </c>
      <c r="E611" s="2">
        <v>7.99</v>
      </c>
      <c r="F611" s="2">
        <v>103</v>
      </c>
      <c r="G611" s="2" t="s">
        <v>26</v>
      </c>
      <c r="H611" s="2">
        <v>2</v>
      </c>
      <c r="I611" s="2">
        <v>6</v>
      </c>
      <c r="J611" s="2" t="b">
        <v>0</v>
      </c>
      <c r="K611" s="2">
        <v>284</v>
      </c>
      <c r="L611" s="2">
        <v>84</v>
      </c>
      <c r="M611" s="2" t="s">
        <v>92</v>
      </c>
      <c r="N611" s="2" t="s">
        <v>28</v>
      </c>
      <c r="O611" s="2" t="s">
        <v>64</v>
      </c>
      <c r="P611" s="2">
        <v>30</v>
      </c>
      <c r="Q611" s="2">
        <v>4</v>
      </c>
      <c r="R611" s="2" t="b">
        <v>0</v>
      </c>
      <c r="S611" s="2" t="s">
        <v>30</v>
      </c>
      <c r="T611" s="2">
        <v>3452</v>
      </c>
      <c r="U611" s="2"/>
      <c r="V611" s="2" t="s">
        <v>31</v>
      </c>
      <c r="W611" s="2" t="s">
        <v>79</v>
      </c>
      <c r="X611" s="5" t="s">
        <v>93</v>
      </c>
    </row>
    <row r="612" spans="1:24" x14ac:dyDescent="0.25">
      <c r="A612" s="4">
        <v>9332</v>
      </c>
      <c r="B612" s="2" t="s">
        <v>41</v>
      </c>
      <c r="C612" s="2" t="s">
        <v>397</v>
      </c>
      <c r="D612" s="2" t="s">
        <v>103</v>
      </c>
      <c r="E612" s="2">
        <v>15.99</v>
      </c>
      <c r="F612" s="2">
        <v>191</v>
      </c>
      <c r="G612" s="2" t="s">
        <v>51</v>
      </c>
      <c r="H612" s="2">
        <v>5</v>
      </c>
      <c r="I612" s="2">
        <v>1</v>
      </c>
      <c r="J612" s="2" t="b">
        <v>0</v>
      </c>
      <c r="K612" s="2">
        <v>688</v>
      </c>
      <c r="L612" s="2">
        <v>192</v>
      </c>
      <c r="M612" s="2" t="s">
        <v>27</v>
      </c>
      <c r="N612" s="2" t="s">
        <v>28</v>
      </c>
      <c r="O612" s="2" t="s">
        <v>29</v>
      </c>
      <c r="P612" s="2">
        <v>71</v>
      </c>
      <c r="Q612" s="2">
        <v>4</v>
      </c>
      <c r="R612" s="2" t="b">
        <v>0</v>
      </c>
      <c r="S612" s="2" t="s">
        <v>30</v>
      </c>
      <c r="T612" s="2">
        <v>2610</v>
      </c>
      <c r="U612" s="2"/>
      <c r="V612" s="2" t="s">
        <v>58</v>
      </c>
      <c r="W612" s="2" t="s">
        <v>59</v>
      </c>
      <c r="X612" s="5" t="s">
        <v>60</v>
      </c>
    </row>
    <row r="613" spans="1:24" x14ac:dyDescent="0.25">
      <c r="A613" s="4">
        <v>7398</v>
      </c>
      <c r="B613" s="2" t="s">
        <v>349</v>
      </c>
      <c r="C613" s="2" t="s">
        <v>565</v>
      </c>
      <c r="D613" s="2" t="s">
        <v>35</v>
      </c>
      <c r="E613" s="2">
        <v>11.99</v>
      </c>
      <c r="F613" s="2">
        <v>82</v>
      </c>
      <c r="G613" s="2" t="s">
        <v>36</v>
      </c>
      <c r="H613" s="2">
        <v>5</v>
      </c>
      <c r="I613" s="2">
        <v>1</v>
      </c>
      <c r="J613" s="2" t="b">
        <v>1</v>
      </c>
      <c r="K613" s="2">
        <v>93</v>
      </c>
      <c r="L613" s="2">
        <v>46</v>
      </c>
      <c r="M613" s="2" t="s">
        <v>43</v>
      </c>
      <c r="N613" s="2" t="s">
        <v>28</v>
      </c>
      <c r="O613" s="2" t="s">
        <v>37</v>
      </c>
      <c r="P613" s="2">
        <v>41</v>
      </c>
      <c r="Q613" s="2">
        <v>4.7</v>
      </c>
      <c r="R613" s="2" t="b">
        <v>1</v>
      </c>
      <c r="S613" s="2" t="s">
        <v>30</v>
      </c>
      <c r="T613" s="2">
        <v>3152</v>
      </c>
      <c r="U613" s="2"/>
      <c r="V613" s="2" t="s">
        <v>31</v>
      </c>
      <c r="W613" s="2" t="s">
        <v>39</v>
      </c>
      <c r="X613" s="5" t="s">
        <v>40</v>
      </c>
    </row>
    <row r="614" spans="1:24" x14ac:dyDescent="0.25">
      <c r="A614" s="4">
        <v>3572</v>
      </c>
      <c r="B614" s="2" t="s">
        <v>598</v>
      </c>
      <c r="C614" s="3">
        <v>45386</v>
      </c>
      <c r="D614" s="2" t="s">
        <v>35</v>
      </c>
      <c r="E614" s="2">
        <v>11.99</v>
      </c>
      <c r="F614" s="2">
        <v>468</v>
      </c>
      <c r="G614" s="2" t="s">
        <v>51</v>
      </c>
      <c r="H614" s="2">
        <v>5</v>
      </c>
      <c r="I614" s="2">
        <v>6</v>
      </c>
      <c r="J614" s="2" t="b">
        <v>1</v>
      </c>
      <c r="K614" s="2">
        <v>799</v>
      </c>
      <c r="L614" s="2">
        <v>44</v>
      </c>
      <c r="M614" s="2" t="s">
        <v>55</v>
      </c>
      <c r="N614" s="2" t="s">
        <v>28</v>
      </c>
      <c r="O614" s="2" t="s">
        <v>57</v>
      </c>
      <c r="P614" s="2">
        <v>98</v>
      </c>
      <c r="Q614" s="2">
        <v>4.9000000000000004</v>
      </c>
      <c r="R614" s="2" t="b">
        <v>0</v>
      </c>
      <c r="S614" s="2" t="s">
        <v>30</v>
      </c>
      <c r="T614" s="2">
        <v>4963</v>
      </c>
      <c r="U614" s="2"/>
      <c r="V614" s="2" t="s">
        <v>76</v>
      </c>
      <c r="W614" s="2" t="s">
        <v>59</v>
      </c>
      <c r="X614" s="5" t="s">
        <v>40</v>
      </c>
    </row>
    <row r="615" spans="1:24" x14ac:dyDescent="0.25">
      <c r="A615" s="4">
        <v>4590</v>
      </c>
      <c r="B615" s="2" t="s">
        <v>553</v>
      </c>
      <c r="C615" s="2" t="s">
        <v>237</v>
      </c>
      <c r="D615" s="3">
        <v>45363</v>
      </c>
      <c r="E615" s="2">
        <v>11.99</v>
      </c>
      <c r="F615" s="2">
        <v>366</v>
      </c>
      <c r="G615" s="2" t="s">
        <v>100</v>
      </c>
      <c r="H615" s="2">
        <v>4</v>
      </c>
      <c r="I615" s="2">
        <v>3</v>
      </c>
      <c r="J615" s="2" t="b">
        <v>0</v>
      </c>
      <c r="K615" s="2">
        <v>327</v>
      </c>
      <c r="L615" s="2">
        <v>1</v>
      </c>
      <c r="M615" s="2" t="s">
        <v>49</v>
      </c>
      <c r="N615" s="2" t="s">
        <v>44</v>
      </c>
      <c r="O615" s="2" t="s">
        <v>29</v>
      </c>
      <c r="P615" s="2">
        <v>56</v>
      </c>
      <c r="Q615" s="2">
        <v>3.6</v>
      </c>
      <c r="R615" s="2" t="b">
        <v>1</v>
      </c>
      <c r="S615" s="2" t="s">
        <v>30</v>
      </c>
      <c r="T615" s="2">
        <v>3290</v>
      </c>
      <c r="U615" s="2"/>
      <c r="V615" s="2" t="s">
        <v>38</v>
      </c>
      <c r="W615" s="2" t="s">
        <v>79</v>
      </c>
      <c r="X615" s="5" t="s">
        <v>33</v>
      </c>
    </row>
    <row r="616" spans="1:24" x14ac:dyDescent="0.25">
      <c r="A616" s="4">
        <v>1831</v>
      </c>
      <c r="B616" s="2" t="s">
        <v>88</v>
      </c>
      <c r="C616" s="3">
        <v>45636</v>
      </c>
      <c r="D616" s="3">
        <v>45608</v>
      </c>
      <c r="E616" s="2">
        <v>7.99</v>
      </c>
      <c r="F616" s="2">
        <v>53</v>
      </c>
      <c r="G616" s="2" t="s">
        <v>48</v>
      </c>
      <c r="H616" s="2">
        <v>1</v>
      </c>
      <c r="I616" s="2">
        <v>4</v>
      </c>
      <c r="J616" s="2" t="b">
        <v>0</v>
      </c>
      <c r="K616" s="2">
        <v>685</v>
      </c>
      <c r="L616" s="2">
        <v>127</v>
      </c>
      <c r="M616" s="2" t="s">
        <v>74</v>
      </c>
      <c r="N616" s="2" t="s">
        <v>56</v>
      </c>
      <c r="O616" s="2" t="s">
        <v>64</v>
      </c>
      <c r="P616" s="2">
        <v>26</v>
      </c>
      <c r="Q616" s="2">
        <v>4.0999999999999996</v>
      </c>
      <c r="R616" s="2" t="b">
        <v>1</v>
      </c>
      <c r="S616" s="2" t="s">
        <v>30</v>
      </c>
      <c r="T616" s="2">
        <v>2596</v>
      </c>
      <c r="U616" s="2"/>
      <c r="V616" s="2" t="s">
        <v>58</v>
      </c>
      <c r="W616" s="2" t="s">
        <v>69</v>
      </c>
      <c r="X616" s="5" t="s">
        <v>33</v>
      </c>
    </row>
    <row r="617" spans="1:24" x14ac:dyDescent="0.25">
      <c r="A617" s="4">
        <v>6899</v>
      </c>
      <c r="B617" s="2" t="s">
        <v>284</v>
      </c>
      <c r="C617" s="3">
        <v>45050</v>
      </c>
      <c r="D617" s="3">
        <v>45424</v>
      </c>
      <c r="E617" s="2">
        <v>15.99</v>
      </c>
      <c r="F617" s="2">
        <v>102</v>
      </c>
      <c r="G617" s="2" t="s">
        <v>63</v>
      </c>
      <c r="H617" s="2">
        <v>1</v>
      </c>
      <c r="I617" s="2">
        <v>1</v>
      </c>
      <c r="J617" s="2" t="b">
        <v>1</v>
      </c>
      <c r="K617" s="2">
        <v>604</v>
      </c>
      <c r="L617" s="2">
        <v>107</v>
      </c>
      <c r="M617" s="2" t="s">
        <v>92</v>
      </c>
      <c r="N617" s="2" t="s">
        <v>75</v>
      </c>
      <c r="O617" s="2" t="s">
        <v>78</v>
      </c>
      <c r="P617" s="2">
        <v>9</v>
      </c>
      <c r="Q617" s="2">
        <v>4.3</v>
      </c>
      <c r="R617" s="2" t="b">
        <v>0</v>
      </c>
      <c r="S617" s="2" t="s">
        <v>30</v>
      </c>
      <c r="T617" s="2">
        <v>745</v>
      </c>
      <c r="U617" s="2"/>
      <c r="V617" s="2" t="s">
        <v>76</v>
      </c>
      <c r="W617" s="2" t="s">
        <v>39</v>
      </c>
      <c r="X617" s="5" t="s">
        <v>33</v>
      </c>
    </row>
    <row r="618" spans="1:24" x14ac:dyDescent="0.25">
      <c r="A618" s="4">
        <v>1148</v>
      </c>
      <c r="B618" s="2" t="s">
        <v>88</v>
      </c>
      <c r="C618" s="2" t="s">
        <v>265</v>
      </c>
      <c r="D618" s="2" t="s">
        <v>105</v>
      </c>
      <c r="E618" s="2">
        <v>15.99</v>
      </c>
      <c r="F618" s="2">
        <v>259</v>
      </c>
      <c r="G618" s="2" t="s">
        <v>26</v>
      </c>
      <c r="H618" s="2">
        <v>1</v>
      </c>
      <c r="I618" s="2">
        <v>5</v>
      </c>
      <c r="J618" s="2" t="b">
        <v>1</v>
      </c>
      <c r="K618" s="2">
        <v>597</v>
      </c>
      <c r="L618" s="2">
        <v>165</v>
      </c>
      <c r="M618" s="2" t="s">
        <v>74</v>
      </c>
      <c r="N618" s="2" t="s">
        <v>75</v>
      </c>
      <c r="O618" s="2" t="s">
        <v>37</v>
      </c>
      <c r="P618" s="2">
        <v>33</v>
      </c>
      <c r="Q618" s="2">
        <v>4.2</v>
      </c>
      <c r="R618" s="2" t="b">
        <v>1</v>
      </c>
      <c r="S618" s="2" t="s">
        <v>30</v>
      </c>
      <c r="T618" s="2">
        <v>668</v>
      </c>
      <c r="U618" s="2"/>
      <c r="V618" s="2" t="s">
        <v>76</v>
      </c>
      <c r="W618" s="2" t="s">
        <v>39</v>
      </c>
      <c r="X618" s="5" t="s">
        <v>60</v>
      </c>
    </row>
    <row r="619" spans="1:24" x14ac:dyDescent="0.25">
      <c r="A619" s="4">
        <v>3745</v>
      </c>
      <c r="B619" s="2" t="s">
        <v>325</v>
      </c>
      <c r="C619" s="3">
        <v>45635</v>
      </c>
      <c r="D619" s="2" t="s">
        <v>129</v>
      </c>
      <c r="E619" s="2">
        <v>11.99</v>
      </c>
      <c r="F619" s="2">
        <v>81</v>
      </c>
      <c r="G619" s="2" t="s">
        <v>100</v>
      </c>
      <c r="H619" s="2">
        <v>2</v>
      </c>
      <c r="I619" s="2">
        <v>4</v>
      </c>
      <c r="J619" s="2" t="b">
        <v>0</v>
      </c>
      <c r="K619" s="2">
        <v>451</v>
      </c>
      <c r="L619" s="2">
        <v>49</v>
      </c>
      <c r="M619" s="2" t="s">
        <v>43</v>
      </c>
      <c r="N619" s="2" t="s">
        <v>44</v>
      </c>
      <c r="O619" s="2" t="s">
        <v>64</v>
      </c>
      <c r="P619" s="2">
        <v>11</v>
      </c>
      <c r="Q619" s="2">
        <v>4.7</v>
      </c>
      <c r="R619" s="2" t="b">
        <v>1</v>
      </c>
      <c r="S619" s="2" t="s">
        <v>30</v>
      </c>
      <c r="T619" s="2">
        <v>3282</v>
      </c>
      <c r="U619" s="2"/>
      <c r="V619" s="2" t="s">
        <v>76</v>
      </c>
      <c r="W619" s="2" t="s">
        <v>32</v>
      </c>
      <c r="X619" s="5" t="s">
        <v>33</v>
      </c>
    </row>
    <row r="620" spans="1:24" x14ac:dyDescent="0.25">
      <c r="A620" s="4">
        <v>5084</v>
      </c>
      <c r="B620" s="2" t="s">
        <v>599</v>
      </c>
      <c r="C620" s="2" t="s">
        <v>195</v>
      </c>
      <c r="D620" s="2" t="s">
        <v>82</v>
      </c>
      <c r="E620" s="2">
        <v>11.99</v>
      </c>
      <c r="F620" s="2">
        <v>135</v>
      </c>
      <c r="G620" s="2" t="s">
        <v>26</v>
      </c>
      <c r="H620" s="2">
        <v>4</v>
      </c>
      <c r="I620" s="2">
        <v>6</v>
      </c>
      <c r="J620" s="2" t="b">
        <v>0</v>
      </c>
      <c r="K620" s="2">
        <v>50</v>
      </c>
      <c r="L620" s="2">
        <v>15</v>
      </c>
      <c r="M620" s="2" t="s">
        <v>43</v>
      </c>
      <c r="N620" s="2" t="s">
        <v>56</v>
      </c>
      <c r="O620" s="2" t="s">
        <v>78</v>
      </c>
      <c r="P620" s="2">
        <v>91</v>
      </c>
      <c r="Q620" s="2">
        <v>4.4000000000000004</v>
      </c>
      <c r="R620" s="2" t="b">
        <v>0</v>
      </c>
      <c r="S620" s="2" t="s">
        <v>30</v>
      </c>
      <c r="T620" s="2">
        <v>1510</v>
      </c>
      <c r="U620" s="2"/>
      <c r="V620" s="2" t="s">
        <v>58</v>
      </c>
      <c r="W620" s="2" t="s">
        <v>79</v>
      </c>
      <c r="X620" s="5" t="s">
        <v>33</v>
      </c>
    </row>
    <row r="621" spans="1:24" x14ac:dyDescent="0.25">
      <c r="A621" s="4">
        <v>7179</v>
      </c>
      <c r="B621" s="2" t="s">
        <v>157</v>
      </c>
      <c r="C621" s="3">
        <v>45178</v>
      </c>
      <c r="D621" s="2" t="s">
        <v>168</v>
      </c>
      <c r="E621" s="2">
        <v>11.99</v>
      </c>
      <c r="F621" s="2">
        <v>465</v>
      </c>
      <c r="G621" s="2" t="s">
        <v>73</v>
      </c>
      <c r="H621" s="2">
        <v>2</v>
      </c>
      <c r="I621" s="2">
        <v>3</v>
      </c>
      <c r="J621" s="2" t="b">
        <v>1</v>
      </c>
      <c r="K621" s="2">
        <v>987</v>
      </c>
      <c r="L621" s="2">
        <v>91</v>
      </c>
      <c r="M621" s="2" t="s">
        <v>92</v>
      </c>
      <c r="N621" s="2" t="s">
        <v>44</v>
      </c>
      <c r="O621" s="2" t="s">
        <v>45</v>
      </c>
      <c r="P621" s="2">
        <v>8</v>
      </c>
      <c r="Q621" s="2">
        <v>4.5999999999999996</v>
      </c>
      <c r="R621" s="2" t="b">
        <v>1</v>
      </c>
      <c r="S621" s="2" t="s">
        <v>30</v>
      </c>
      <c r="T621" s="2">
        <v>1206</v>
      </c>
      <c r="U621" s="2"/>
      <c r="V621" s="2" t="s">
        <v>31</v>
      </c>
      <c r="W621" s="2" t="s">
        <v>32</v>
      </c>
      <c r="X621" s="5" t="s">
        <v>60</v>
      </c>
    </row>
    <row r="622" spans="1:24" x14ac:dyDescent="0.25">
      <c r="A622" s="4">
        <v>1005</v>
      </c>
      <c r="B622" s="2" t="s">
        <v>304</v>
      </c>
      <c r="C622" s="2" t="s">
        <v>402</v>
      </c>
      <c r="D622" s="3">
        <v>45577</v>
      </c>
      <c r="E622" s="2">
        <v>11.99</v>
      </c>
      <c r="F622" s="2">
        <v>163</v>
      </c>
      <c r="G622" s="2" t="s">
        <v>63</v>
      </c>
      <c r="H622" s="2">
        <v>2</v>
      </c>
      <c r="I622" s="2">
        <v>1</v>
      </c>
      <c r="J622" s="2" t="b">
        <v>0</v>
      </c>
      <c r="K622" s="2">
        <v>817</v>
      </c>
      <c r="L622" s="2">
        <v>182</v>
      </c>
      <c r="M622" s="2" t="s">
        <v>55</v>
      </c>
      <c r="N622" s="2" t="s">
        <v>56</v>
      </c>
      <c r="O622" s="2" t="s">
        <v>64</v>
      </c>
      <c r="P622" s="2">
        <v>43</v>
      </c>
      <c r="Q622" s="2">
        <v>4.5999999999999996</v>
      </c>
      <c r="R622" s="2" t="b">
        <v>1</v>
      </c>
      <c r="S622" s="2" t="s">
        <v>30</v>
      </c>
      <c r="T622" s="2">
        <v>168</v>
      </c>
      <c r="U622" s="2"/>
      <c r="V622" s="2" t="s">
        <v>65</v>
      </c>
      <c r="W622" s="2" t="s">
        <v>79</v>
      </c>
      <c r="X622" s="5" t="s">
        <v>93</v>
      </c>
    </row>
    <row r="623" spans="1:24" x14ac:dyDescent="0.25">
      <c r="A623" s="4">
        <v>6405</v>
      </c>
      <c r="B623" s="2" t="s">
        <v>598</v>
      </c>
      <c r="C623" s="2" t="s">
        <v>600</v>
      </c>
      <c r="D623" s="3">
        <v>45608</v>
      </c>
      <c r="E623" s="2">
        <v>11.99</v>
      </c>
      <c r="F623" s="2">
        <v>321</v>
      </c>
      <c r="G623" s="2" t="s">
        <v>73</v>
      </c>
      <c r="H623" s="2">
        <v>1</v>
      </c>
      <c r="I623" s="2">
        <v>6</v>
      </c>
      <c r="J623" s="2" t="b">
        <v>1</v>
      </c>
      <c r="K623" s="2">
        <v>361</v>
      </c>
      <c r="L623" s="2">
        <v>12</v>
      </c>
      <c r="M623" s="2" t="s">
        <v>55</v>
      </c>
      <c r="N623" s="2" t="s">
        <v>75</v>
      </c>
      <c r="O623" s="2" t="s">
        <v>37</v>
      </c>
      <c r="P623" s="2">
        <v>72</v>
      </c>
      <c r="Q623" s="2">
        <v>4.9000000000000004</v>
      </c>
      <c r="R623" s="2" t="b">
        <v>1</v>
      </c>
      <c r="S623" s="2" t="s">
        <v>30</v>
      </c>
      <c r="T623" s="2">
        <v>1303</v>
      </c>
      <c r="U623" s="2"/>
      <c r="V623" s="2" t="s">
        <v>76</v>
      </c>
      <c r="W623" s="2" t="s">
        <v>59</v>
      </c>
      <c r="X623" s="5" t="s">
        <v>33</v>
      </c>
    </row>
    <row r="624" spans="1:24" x14ac:dyDescent="0.25">
      <c r="A624" s="4">
        <v>5215</v>
      </c>
      <c r="B624" s="2" t="s">
        <v>41</v>
      </c>
      <c r="C624" s="2" t="s">
        <v>412</v>
      </c>
      <c r="D624" s="2" t="s">
        <v>72</v>
      </c>
      <c r="E624" s="2">
        <v>7.99</v>
      </c>
      <c r="F624" s="2">
        <v>212</v>
      </c>
      <c r="G624" s="2" t="s">
        <v>100</v>
      </c>
      <c r="H624" s="2">
        <v>5</v>
      </c>
      <c r="I624" s="2">
        <v>5</v>
      </c>
      <c r="J624" s="2" t="b">
        <v>0</v>
      </c>
      <c r="K624" s="2">
        <v>146</v>
      </c>
      <c r="L624" s="2">
        <v>147</v>
      </c>
      <c r="M624" s="2" t="s">
        <v>49</v>
      </c>
      <c r="N624" s="2" t="s">
        <v>44</v>
      </c>
      <c r="O624" s="2" t="s">
        <v>78</v>
      </c>
      <c r="P624" s="2">
        <v>23</v>
      </c>
      <c r="Q624" s="2">
        <v>3.4</v>
      </c>
      <c r="R624" s="2" t="b">
        <v>0</v>
      </c>
      <c r="S624" s="2" t="s">
        <v>30</v>
      </c>
      <c r="T624" s="2">
        <v>1365</v>
      </c>
      <c r="U624" s="2"/>
      <c r="V624" s="2" t="s">
        <v>58</v>
      </c>
      <c r="W624" s="2" t="s">
        <v>59</v>
      </c>
      <c r="X624" s="5" t="s">
        <v>93</v>
      </c>
    </row>
    <row r="625" spans="1:24" x14ac:dyDescent="0.25">
      <c r="A625" s="4">
        <v>7525</v>
      </c>
      <c r="B625" s="2" t="s">
        <v>318</v>
      </c>
      <c r="C625" s="2" t="s">
        <v>601</v>
      </c>
      <c r="D625" s="2" t="s">
        <v>103</v>
      </c>
      <c r="E625" s="2">
        <v>15.99</v>
      </c>
      <c r="F625" s="2">
        <v>453</v>
      </c>
      <c r="G625" s="2" t="s">
        <v>26</v>
      </c>
      <c r="H625" s="2">
        <v>1</v>
      </c>
      <c r="I625" s="2">
        <v>4</v>
      </c>
      <c r="J625" s="2" t="b">
        <v>0</v>
      </c>
      <c r="K625" s="2">
        <v>313</v>
      </c>
      <c r="L625" s="2">
        <v>1</v>
      </c>
      <c r="M625" s="2" t="s">
        <v>74</v>
      </c>
      <c r="N625" s="2" t="s">
        <v>28</v>
      </c>
      <c r="O625" s="2" t="s">
        <v>64</v>
      </c>
      <c r="P625" s="2">
        <v>7</v>
      </c>
      <c r="Q625" s="2">
        <v>3.7</v>
      </c>
      <c r="R625" s="2" t="b">
        <v>1</v>
      </c>
      <c r="S625" s="2" t="s">
        <v>30</v>
      </c>
      <c r="T625" s="2">
        <v>1563</v>
      </c>
      <c r="U625" s="2"/>
      <c r="V625" s="2" t="s">
        <v>58</v>
      </c>
      <c r="W625" s="2" t="s">
        <v>39</v>
      </c>
      <c r="X625" s="5" t="s">
        <v>60</v>
      </c>
    </row>
    <row r="626" spans="1:24" x14ac:dyDescent="0.25">
      <c r="A626" s="4">
        <v>9115</v>
      </c>
      <c r="B626" s="2" t="s">
        <v>88</v>
      </c>
      <c r="C626" s="2" t="s">
        <v>324</v>
      </c>
      <c r="D626" s="2" t="s">
        <v>72</v>
      </c>
      <c r="E626" s="2">
        <v>11.99</v>
      </c>
      <c r="F626" s="2">
        <v>34</v>
      </c>
      <c r="G626" s="2" t="s">
        <v>73</v>
      </c>
      <c r="H626" s="2">
        <v>1</v>
      </c>
      <c r="I626" s="2">
        <v>1</v>
      </c>
      <c r="J626" s="2" t="b">
        <v>0</v>
      </c>
      <c r="K626" s="2">
        <v>80</v>
      </c>
      <c r="L626" s="2">
        <v>71</v>
      </c>
      <c r="M626" s="2" t="s">
        <v>43</v>
      </c>
      <c r="N626" s="2" t="s">
        <v>56</v>
      </c>
      <c r="O626" s="2" t="s">
        <v>37</v>
      </c>
      <c r="P626" s="2">
        <v>55</v>
      </c>
      <c r="Q626" s="2">
        <v>3.6</v>
      </c>
      <c r="R626" s="2" t="b">
        <v>0</v>
      </c>
      <c r="S626" s="2" t="s">
        <v>30</v>
      </c>
      <c r="T626" s="2">
        <v>1172</v>
      </c>
      <c r="U626" s="2"/>
      <c r="V626" s="2" t="s">
        <v>65</v>
      </c>
      <c r="W626" s="2" t="s">
        <v>69</v>
      </c>
      <c r="X626" s="5" t="s">
        <v>33</v>
      </c>
    </row>
    <row r="627" spans="1:24" x14ac:dyDescent="0.25">
      <c r="A627" s="4">
        <v>6454</v>
      </c>
      <c r="B627" s="2" t="s">
        <v>191</v>
      </c>
      <c r="C627" s="3">
        <v>45508</v>
      </c>
      <c r="D627" s="2" t="s">
        <v>35</v>
      </c>
      <c r="E627" s="2">
        <v>15.99</v>
      </c>
      <c r="F627" s="2">
        <v>197</v>
      </c>
      <c r="G627" s="2" t="s">
        <v>73</v>
      </c>
      <c r="H627" s="2">
        <v>1</v>
      </c>
      <c r="I627" s="2">
        <v>4</v>
      </c>
      <c r="J627" s="2" t="b">
        <v>1</v>
      </c>
      <c r="K627" s="2">
        <v>860</v>
      </c>
      <c r="L627" s="2">
        <v>42</v>
      </c>
      <c r="M627" s="2" t="s">
        <v>27</v>
      </c>
      <c r="N627" s="2" t="s">
        <v>56</v>
      </c>
      <c r="O627" s="2" t="s">
        <v>78</v>
      </c>
      <c r="P627" s="2">
        <v>97</v>
      </c>
      <c r="Q627" s="2">
        <v>4</v>
      </c>
      <c r="R627" s="2" t="b">
        <v>1</v>
      </c>
      <c r="S627" s="2" t="s">
        <v>30</v>
      </c>
      <c r="T627" s="2">
        <v>1704</v>
      </c>
      <c r="U627" s="2"/>
      <c r="V627" s="2" t="s">
        <v>76</v>
      </c>
      <c r="W627" s="2" t="s">
        <v>32</v>
      </c>
      <c r="X627" s="5" t="s">
        <v>93</v>
      </c>
    </row>
    <row r="628" spans="1:24" x14ac:dyDescent="0.25">
      <c r="A628" s="4">
        <v>4781</v>
      </c>
      <c r="B628" s="2" t="s">
        <v>602</v>
      </c>
      <c r="C628" s="2" t="s">
        <v>371</v>
      </c>
      <c r="D628" s="3">
        <v>45303</v>
      </c>
      <c r="E628" s="2">
        <v>15.99</v>
      </c>
      <c r="F628" s="2">
        <v>361</v>
      </c>
      <c r="G628" s="2" t="s">
        <v>73</v>
      </c>
      <c r="H628" s="2">
        <v>5</v>
      </c>
      <c r="I628" s="2">
        <v>3</v>
      </c>
      <c r="J628" s="2" t="b">
        <v>1</v>
      </c>
      <c r="K628" s="2">
        <v>67</v>
      </c>
      <c r="L628" s="2">
        <v>66</v>
      </c>
      <c r="M628" s="2" t="s">
        <v>55</v>
      </c>
      <c r="N628" s="2" t="s">
        <v>28</v>
      </c>
      <c r="O628" s="2" t="s">
        <v>37</v>
      </c>
      <c r="P628" s="2">
        <v>3</v>
      </c>
      <c r="Q628" s="2">
        <v>3.7</v>
      </c>
      <c r="R628" s="2" t="b">
        <v>1</v>
      </c>
      <c r="S628" s="2" t="s">
        <v>30</v>
      </c>
      <c r="T628" s="2">
        <v>4421</v>
      </c>
      <c r="U628" s="2"/>
      <c r="V628" s="2" t="s">
        <v>76</v>
      </c>
      <c r="W628" s="2" t="s">
        <v>79</v>
      </c>
      <c r="X628" s="5" t="s">
        <v>40</v>
      </c>
    </row>
    <row r="629" spans="1:24" x14ac:dyDescent="0.25">
      <c r="A629" s="4">
        <v>5040</v>
      </c>
      <c r="B629" s="2" t="s">
        <v>603</v>
      </c>
      <c r="C629" s="3">
        <v>45028</v>
      </c>
      <c r="D629" s="3">
        <v>45334</v>
      </c>
      <c r="E629" s="2">
        <v>11.99</v>
      </c>
      <c r="F629" s="2">
        <v>166</v>
      </c>
      <c r="G629" s="2" t="s">
        <v>48</v>
      </c>
      <c r="H629" s="2">
        <v>5</v>
      </c>
      <c r="I629" s="2">
        <v>2</v>
      </c>
      <c r="J629" s="2" t="b">
        <v>1</v>
      </c>
      <c r="K629" s="2">
        <v>178</v>
      </c>
      <c r="L629" s="2">
        <v>61</v>
      </c>
      <c r="M629" s="2" t="s">
        <v>92</v>
      </c>
      <c r="N629" s="2" t="s">
        <v>44</v>
      </c>
      <c r="O629" s="2" t="s">
        <v>78</v>
      </c>
      <c r="P629" s="2">
        <v>30</v>
      </c>
      <c r="Q629" s="2">
        <v>3.1</v>
      </c>
      <c r="R629" s="2" t="b">
        <v>0</v>
      </c>
      <c r="S629" s="2" t="s">
        <v>30</v>
      </c>
      <c r="T629" s="2">
        <v>2964</v>
      </c>
      <c r="U629" s="2"/>
      <c r="V629" s="2" t="s">
        <v>31</v>
      </c>
      <c r="W629" s="2" t="s">
        <v>59</v>
      </c>
      <c r="X629" s="5" t="s">
        <v>33</v>
      </c>
    </row>
    <row r="630" spans="1:24" x14ac:dyDescent="0.25">
      <c r="A630" s="4">
        <v>3209</v>
      </c>
      <c r="B630" s="2" t="s">
        <v>347</v>
      </c>
      <c r="C630" s="2" t="s">
        <v>576</v>
      </c>
      <c r="D630" s="2" t="s">
        <v>214</v>
      </c>
      <c r="E630" s="2">
        <v>7.99</v>
      </c>
      <c r="F630" s="2">
        <v>168</v>
      </c>
      <c r="G630" s="2" t="s">
        <v>51</v>
      </c>
      <c r="H630" s="2">
        <v>3</v>
      </c>
      <c r="I630" s="2">
        <v>1</v>
      </c>
      <c r="J630" s="2" t="b">
        <v>0</v>
      </c>
      <c r="K630" s="2">
        <v>113</v>
      </c>
      <c r="L630" s="2">
        <v>85</v>
      </c>
      <c r="M630" s="2" t="s">
        <v>49</v>
      </c>
      <c r="N630" s="2" t="s">
        <v>75</v>
      </c>
      <c r="O630" s="2" t="s">
        <v>57</v>
      </c>
      <c r="P630" s="2">
        <v>52</v>
      </c>
      <c r="Q630" s="2">
        <v>4.7</v>
      </c>
      <c r="R630" s="2" t="b">
        <v>0</v>
      </c>
      <c r="S630" s="2" t="s">
        <v>30</v>
      </c>
      <c r="T630" s="2">
        <v>1094</v>
      </c>
      <c r="U630" s="2"/>
      <c r="V630" s="2" t="s">
        <v>31</v>
      </c>
      <c r="W630" s="2" t="s">
        <v>59</v>
      </c>
      <c r="X630" s="5" t="s">
        <v>40</v>
      </c>
    </row>
    <row r="631" spans="1:24" x14ac:dyDescent="0.25">
      <c r="A631" s="4">
        <v>8703</v>
      </c>
      <c r="B631" s="2" t="s">
        <v>254</v>
      </c>
      <c r="C631" s="3">
        <v>45450</v>
      </c>
      <c r="D631" s="2" t="s">
        <v>82</v>
      </c>
      <c r="E631" s="2">
        <v>15.99</v>
      </c>
      <c r="F631" s="2">
        <v>336</v>
      </c>
      <c r="G631" s="2" t="s">
        <v>36</v>
      </c>
      <c r="H631" s="2">
        <v>1</v>
      </c>
      <c r="I631" s="2">
        <v>4</v>
      </c>
      <c r="J631" s="2" t="b">
        <v>1</v>
      </c>
      <c r="K631" s="2">
        <v>855</v>
      </c>
      <c r="L631" s="2">
        <v>186</v>
      </c>
      <c r="M631" s="2" t="s">
        <v>43</v>
      </c>
      <c r="N631" s="2" t="s">
        <v>28</v>
      </c>
      <c r="O631" s="2" t="s">
        <v>45</v>
      </c>
      <c r="P631" s="2">
        <v>54</v>
      </c>
      <c r="Q631" s="2">
        <v>3.6</v>
      </c>
      <c r="R631" s="2" t="b">
        <v>0</v>
      </c>
      <c r="S631" s="2" t="s">
        <v>30</v>
      </c>
      <c r="T631" s="2">
        <v>3674</v>
      </c>
      <c r="U631" s="2"/>
      <c r="V631" s="2" t="s">
        <v>76</v>
      </c>
      <c r="W631" s="2" t="s">
        <v>39</v>
      </c>
      <c r="X631" s="5" t="s">
        <v>33</v>
      </c>
    </row>
    <row r="632" spans="1:24" x14ac:dyDescent="0.25">
      <c r="A632" s="4">
        <v>2536</v>
      </c>
      <c r="B632" s="2" t="s">
        <v>272</v>
      </c>
      <c r="C632" s="2" t="s">
        <v>358</v>
      </c>
      <c r="D632" s="2" t="s">
        <v>42</v>
      </c>
      <c r="E632" s="2">
        <v>15.99</v>
      </c>
      <c r="F632" s="2">
        <v>212</v>
      </c>
      <c r="G632" s="2" t="s">
        <v>63</v>
      </c>
      <c r="H632" s="2">
        <v>2</v>
      </c>
      <c r="I632" s="2">
        <v>4</v>
      </c>
      <c r="J632" s="2" t="b">
        <v>0</v>
      </c>
      <c r="K632" s="2">
        <v>608</v>
      </c>
      <c r="L632" s="2">
        <v>96</v>
      </c>
      <c r="M632" s="2" t="s">
        <v>92</v>
      </c>
      <c r="N632" s="2" t="s">
        <v>75</v>
      </c>
      <c r="O632" s="2" t="s">
        <v>45</v>
      </c>
      <c r="P632" s="2">
        <v>76</v>
      </c>
      <c r="Q632" s="2">
        <v>4</v>
      </c>
      <c r="R632" s="2" t="b">
        <v>0</v>
      </c>
      <c r="S632" s="2" t="s">
        <v>30</v>
      </c>
      <c r="T632" s="2">
        <v>296</v>
      </c>
      <c r="U632" s="2"/>
      <c r="V632" s="2" t="s">
        <v>58</v>
      </c>
      <c r="W632" s="2" t="s">
        <v>79</v>
      </c>
      <c r="X632" s="5" t="s">
        <v>93</v>
      </c>
    </row>
    <row r="633" spans="1:24" x14ac:dyDescent="0.25">
      <c r="A633" s="4">
        <v>2057</v>
      </c>
      <c r="B633" s="2" t="s">
        <v>604</v>
      </c>
      <c r="C633" s="2" t="s">
        <v>605</v>
      </c>
      <c r="D633" s="2" t="s">
        <v>109</v>
      </c>
      <c r="E633" s="2">
        <v>7.99</v>
      </c>
      <c r="F633" s="2">
        <v>185</v>
      </c>
      <c r="G633" s="2" t="s">
        <v>63</v>
      </c>
      <c r="H633" s="2">
        <v>3</v>
      </c>
      <c r="I633" s="2">
        <v>6</v>
      </c>
      <c r="J633" s="2" t="b">
        <v>1</v>
      </c>
      <c r="K633" s="2">
        <v>804</v>
      </c>
      <c r="L633" s="2">
        <v>49</v>
      </c>
      <c r="M633" s="2" t="s">
        <v>27</v>
      </c>
      <c r="N633" s="2" t="s">
        <v>56</v>
      </c>
      <c r="O633" s="2" t="s">
        <v>45</v>
      </c>
      <c r="P633" s="2">
        <v>32</v>
      </c>
      <c r="Q633" s="2">
        <v>4.0999999999999996</v>
      </c>
      <c r="R633" s="2" t="b">
        <v>0</v>
      </c>
      <c r="S633" s="2" t="s">
        <v>30</v>
      </c>
      <c r="T633" s="2">
        <v>4164</v>
      </c>
      <c r="U633" s="2"/>
      <c r="V633" s="2" t="s">
        <v>31</v>
      </c>
      <c r="W633" s="2" t="s">
        <v>32</v>
      </c>
      <c r="X633" s="5" t="s">
        <v>60</v>
      </c>
    </row>
    <row r="634" spans="1:24" x14ac:dyDescent="0.25">
      <c r="A634" s="4">
        <v>5627</v>
      </c>
      <c r="B634" s="2" t="s">
        <v>606</v>
      </c>
      <c r="C634" s="3">
        <v>45474</v>
      </c>
      <c r="D634" s="3">
        <v>45424</v>
      </c>
      <c r="E634" s="2">
        <v>11.99</v>
      </c>
      <c r="F634" s="2">
        <v>124</v>
      </c>
      <c r="G634" s="2" t="s">
        <v>48</v>
      </c>
      <c r="H634" s="2">
        <v>4</v>
      </c>
      <c r="I634" s="2">
        <v>2</v>
      </c>
      <c r="J634" s="2" t="b">
        <v>1</v>
      </c>
      <c r="K634" s="2">
        <v>207</v>
      </c>
      <c r="L634" s="2">
        <v>140</v>
      </c>
      <c r="M634" s="2" t="s">
        <v>27</v>
      </c>
      <c r="N634" s="2" t="s">
        <v>75</v>
      </c>
      <c r="O634" s="2" t="s">
        <v>29</v>
      </c>
      <c r="P634" s="2">
        <v>44</v>
      </c>
      <c r="Q634" s="2">
        <v>4.8</v>
      </c>
      <c r="R634" s="2" t="b">
        <v>1</v>
      </c>
      <c r="S634" s="2" t="s">
        <v>30</v>
      </c>
      <c r="T634" s="2">
        <v>3349</v>
      </c>
      <c r="U634" s="2"/>
      <c r="V634" s="2" t="s">
        <v>65</v>
      </c>
      <c r="W634" s="2" t="s">
        <v>69</v>
      </c>
      <c r="X634" s="5" t="s">
        <v>40</v>
      </c>
    </row>
    <row r="635" spans="1:24" x14ac:dyDescent="0.25">
      <c r="A635" s="4">
        <v>4763</v>
      </c>
      <c r="B635" s="2" t="s">
        <v>266</v>
      </c>
      <c r="C635" s="3">
        <v>45628</v>
      </c>
      <c r="D635" s="3">
        <v>45424</v>
      </c>
      <c r="E635" s="2">
        <v>15.99</v>
      </c>
      <c r="F635" s="2">
        <v>256</v>
      </c>
      <c r="G635" s="2" t="s">
        <v>26</v>
      </c>
      <c r="H635" s="2">
        <v>1</v>
      </c>
      <c r="I635" s="2">
        <v>1</v>
      </c>
      <c r="J635" s="2" t="b">
        <v>0</v>
      </c>
      <c r="K635" s="2">
        <v>118</v>
      </c>
      <c r="L635" s="2">
        <v>104</v>
      </c>
      <c r="M635" s="2" t="s">
        <v>68</v>
      </c>
      <c r="N635" s="2" t="s">
        <v>44</v>
      </c>
      <c r="O635" s="2" t="s">
        <v>45</v>
      </c>
      <c r="P635" s="2">
        <v>8</v>
      </c>
      <c r="Q635" s="2">
        <v>3.5</v>
      </c>
      <c r="R635" s="2" t="b">
        <v>0</v>
      </c>
      <c r="S635" s="2" t="s">
        <v>30</v>
      </c>
      <c r="T635" s="2">
        <v>2830</v>
      </c>
      <c r="U635" s="2"/>
      <c r="V635" s="2" t="s">
        <v>38</v>
      </c>
      <c r="W635" s="2" t="s">
        <v>69</v>
      </c>
      <c r="X635" s="5" t="s">
        <v>40</v>
      </c>
    </row>
    <row r="636" spans="1:24" x14ac:dyDescent="0.25">
      <c r="A636" s="4">
        <v>4577</v>
      </c>
      <c r="B636" s="2" t="s">
        <v>190</v>
      </c>
      <c r="C636" s="2" t="s">
        <v>523</v>
      </c>
      <c r="D636" s="3">
        <v>45608</v>
      </c>
      <c r="E636" s="2">
        <v>11.99</v>
      </c>
      <c r="F636" s="2">
        <v>58</v>
      </c>
      <c r="G636" s="2" t="s">
        <v>73</v>
      </c>
      <c r="H636" s="2">
        <v>1</v>
      </c>
      <c r="I636" s="2">
        <v>6</v>
      </c>
      <c r="J636" s="2" t="b">
        <v>0</v>
      </c>
      <c r="K636" s="2">
        <v>983</v>
      </c>
      <c r="L636" s="2">
        <v>8</v>
      </c>
      <c r="M636" s="2" t="s">
        <v>49</v>
      </c>
      <c r="N636" s="2" t="s">
        <v>56</v>
      </c>
      <c r="O636" s="2" t="s">
        <v>64</v>
      </c>
      <c r="P636" s="2">
        <v>75</v>
      </c>
      <c r="Q636" s="2">
        <v>4.3</v>
      </c>
      <c r="R636" s="2" t="b">
        <v>1</v>
      </c>
      <c r="S636" s="2" t="s">
        <v>30</v>
      </c>
      <c r="T636" s="2">
        <v>2409</v>
      </c>
      <c r="U636" s="2"/>
      <c r="V636" s="2" t="s">
        <v>76</v>
      </c>
      <c r="W636" s="2" t="s">
        <v>79</v>
      </c>
      <c r="X636" s="5" t="s">
        <v>93</v>
      </c>
    </row>
    <row r="637" spans="1:24" x14ac:dyDescent="0.25">
      <c r="A637" s="4">
        <v>5216</v>
      </c>
      <c r="B637" s="2" t="s">
        <v>367</v>
      </c>
      <c r="C637" s="2" t="s">
        <v>607</v>
      </c>
      <c r="D637" s="2" t="s">
        <v>134</v>
      </c>
      <c r="E637" s="2">
        <v>15.99</v>
      </c>
      <c r="F637" s="2">
        <v>135</v>
      </c>
      <c r="G637" s="2" t="s">
        <v>73</v>
      </c>
      <c r="H637" s="2">
        <v>3</v>
      </c>
      <c r="I637" s="2">
        <v>2</v>
      </c>
      <c r="J637" s="2" t="b">
        <v>0</v>
      </c>
      <c r="K637" s="2">
        <v>523</v>
      </c>
      <c r="L637" s="2">
        <v>159</v>
      </c>
      <c r="M637" s="2" t="s">
        <v>27</v>
      </c>
      <c r="N637" s="2" t="s">
        <v>44</v>
      </c>
      <c r="O637" s="2" t="s">
        <v>29</v>
      </c>
      <c r="P637" s="2">
        <v>11</v>
      </c>
      <c r="Q637" s="2">
        <v>4.8</v>
      </c>
      <c r="R637" s="2" t="b">
        <v>1</v>
      </c>
      <c r="S637" s="2" t="s">
        <v>30</v>
      </c>
      <c r="T637" s="2">
        <v>2872</v>
      </c>
      <c r="U637" s="2"/>
      <c r="V637" s="2" t="s">
        <v>65</v>
      </c>
      <c r="W637" s="2" t="s">
        <v>39</v>
      </c>
      <c r="X637" s="5" t="s">
        <v>33</v>
      </c>
    </row>
    <row r="638" spans="1:24" x14ac:dyDescent="0.25">
      <c r="A638" s="4">
        <v>3941</v>
      </c>
      <c r="B638" s="2" t="s">
        <v>608</v>
      </c>
      <c r="C638" s="2" t="s">
        <v>454</v>
      </c>
      <c r="D638" s="2" t="s">
        <v>168</v>
      </c>
      <c r="E638" s="2">
        <v>11.99</v>
      </c>
      <c r="F638" s="2">
        <v>163</v>
      </c>
      <c r="G638" s="2" t="s">
        <v>100</v>
      </c>
      <c r="H638" s="2">
        <v>5</v>
      </c>
      <c r="I638" s="2">
        <v>2</v>
      </c>
      <c r="J638" s="2" t="b">
        <v>0</v>
      </c>
      <c r="K638" s="2">
        <v>786</v>
      </c>
      <c r="L638" s="2">
        <v>94</v>
      </c>
      <c r="M638" s="2" t="s">
        <v>49</v>
      </c>
      <c r="N638" s="2" t="s">
        <v>75</v>
      </c>
      <c r="O638" s="2" t="s">
        <v>45</v>
      </c>
      <c r="P638" s="2">
        <v>18</v>
      </c>
      <c r="Q638" s="2">
        <v>4.5999999999999996</v>
      </c>
      <c r="R638" s="2" t="b">
        <v>1</v>
      </c>
      <c r="S638" s="2" t="s">
        <v>30</v>
      </c>
      <c r="T638" s="2">
        <v>1364</v>
      </c>
      <c r="U638" s="2"/>
      <c r="V638" s="2" t="s">
        <v>65</v>
      </c>
      <c r="W638" s="2" t="s">
        <v>39</v>
      </c>
      <c r="X638" s="5" t="s">
        <v>40</v>
      </c>
    </row>
    <row r="639" spans="1:24" x14ac:dyDescent="0.25">
      <c r="A639" s="4">
        <v>4396</v>
      </c>
      <c r="B639" s="2" t="s">
        <v>234</v>
      </c>
      <c r="C639" s="3">
        <v>44958</v>
      </c>
      <c r="D639" s="2" t="s">
        <v>72</v>
      </c>
      <c r="E639" s="2">
        <v>15.99</v>
      </c>
      <c r="F639" s="2">
        <v>120</v>
      </c>
      <c r="G639" s="2" t="s">
        <v>36</v>
      </c>
      <c r="H639" s="2">
        <v>2</v>
      </c>
      <c r="I639" s="2">
        <v>3</v>
      </c>
      <c r="J639" s="2" t="b">
        <v>0</v>
      </c>
      <c r="K639" s="2">
        <v>781</v>
      </c>
      <c r="L639" s="2">
        <v>97</v>
      </c>
      <c r="M639" s="2" t="s">
        <v>43</v>
      </c>
      <c r="N639" s="2" t="s">
        <v>56</v>
      </c>
      <c r="O639" s="2" t="s">
        <v>64</v>
      </c>
      <c r="P639" s="2">
        <v>46</v>
      </c>
      <c r="Q639" s="2">
        <v>3.3</v>
      </c>
      <c r="R639" s="2" t="b">
        <v>1</v>
      </c>
      <c r="S639" s="2" t="s">
        <v>30</v>
      </c>
      <c r="T639" s="2">
        <v>473</v>
      </c>
      <c r="U639" s="2"/>
      <c r="V639" s="2" t="s">
        <v>58</v>
      </c>
      <c r="W639" s="2" t="s">
        <v>59</v>
      </c>
      <c r="X639" s="5" t="s">
        <v>40</v>
      </c>
    </row>
    <row r="640" spans="1:24" x14ac:dyDescent="0.25">
      <c r="A640" s="4">
        <v>4865</v>
      </c>
      <c r="B640" s="2" t="s">
        <v>98</v>
      </c>
      <c r="C640" s="2" t="s">
        <v>609</v>
      </c>
      <c r="D640" s="2" t="s">
        <v>105</v>
      </c>
      <c r="E640" s="2">
        <v>7.99</v>
      </c>
      <c r="F640" s="2">
        <v>439</v>
      </c>
      <c r="G640" s="2" t="s">
        <v>48</v>
      </c>
      <c r="H640" s="2">
        <v>1</v>
      </c>
      <c r="I640" s="2">
        <v>5</v>
      </c>
      <c r="J640" s="2" t="b">
        <v>1</v>
      </c>
      <c r="K640" s="2">
        <v>434</v>
      </c>
      <c r="L640" s="2">
        <v>104</v>
      </c>
      <c r="M640" s="2" t="s">
        <v>92</v>
      </c>
      <c r="N640" s="2" t="s">
        <v>28</v>
      </c>
      <c r="O640" s="2" t="s">
        <v>29</v>
      </c>
      <c r="P640" s="2">
        <v>36</v>
      </c>
      <c r="Q640" s="2">
        <v>4.5</v>
      </c>
      <c r="R640" s="2" t="b">
        <v>1</v>
      </c>
      <c r="S640" s="2" t="s">
        <v>30</v>
      </c>
      <c r="T640" s="2">
        <v>4883</v>
      </c>
      <c r="U640" s="2"/>
      <c r="V640" s="2" t="s">
        <v>31</v>
      </c>
      <c r="W640" s="2" t="s">
        <v>79</v>
      </c>
      <c r="X640" s="5" t="s">
        <v>60</v>
      </c>
    </row>
    <row r="641" spans="1:24" x14ac:dyDescent="0.25">
      <c r="A641" s="4">
        <v>2497</v>
      </c>
      <c r="B641" s="2" t="s">
        <v>382</v>
      </c>
      <c r="C641" s="2" t="s">
        <v>410</v>
      </c>
      <c r="D641" s="2" t="s">
        <v>90</v>
      </c>
      <c r="E641" s="2">
        <v>7.99</v>
      </c>
      <c r="F641" s="2">
        <v>223</v>
      </c>
      <c r="G641" s="2" t="s">
        <v>51</v>
      </c>
      <c r="H641" s="2">
        <v>1</v>
      </c>
      <c r="I641" s="2">
        <v>4</v>
      </c>
      <c r="J641" s="2" t="b">
        <v>0</v>
      </c>
      <c r="K641" s="2">
        <v>824</v>
      </c>
      <c r="L641" s="2">
        <v>125</v>
      </c>
      <c r="M641" s="2" t="s">
        <v>49</v>
      </c>
      <c r="N641" s="2" t="s">
        <v>56</v>
      </c>
      <c r="O641" s="2" t="s">
        <v>29</v>
      </c>
      <c r="P641" s="2">
        <v>56</v>
      </c>
      <c r="Q641" s="2">
        <v>4.5</v>
      </c>
      <c r="R641" s="2" t="b">
        <v>1</v>
      </c>
      <c r="S641" s="2" t="s">
        <v>30</v>
      </c>
      <c r="T641" s="2">
        <v>99</v>
      </c>
      <c r="U641" s="2"/>
      <c r="V641" s="2" t="s">
        <v>58</v>
      </c>
      <c r="W641" s="2" t="s">
        <v>59</v>
      </c>
      <c r="X641" s="5" t="s">
        <v>40</v>
      </c>
    </row>
    <row r="642" spans="1:24" x14ac:dyDescent="0.25">
      <c r="A642" s="4">
        <v>4945</v>
      </c>
      <c r="B642" s="2" t="s">
        <v>313</v>
      </c>
      <c r="C642" s="3">
        <v>45387</v>
      </c>
      <c r="D642" s="2" t="s">
        <v>82</v>
      </c>
      <c r="E642" s="2">
        <v>11.99</v>
      </c>
      <c r="F642" s="2">
        <v>485</v>
      </c>
      <c r="G642" s="2" t="s">
        <v>100</v>
      </c>
      <c r="H642" s="2">
        <v>1</v>
      </c>
      <c r="I642" s="2">
        <v>1</v>
      </c>
      <c r="J642" s="2" t="b">
        <v>1</v>
      </c>
      <c r="K642" s="2">
        <v>230</v>
      </c>
      <c r="L642" s="2">
        <v>21</v>
      </c>
      <c r="M642" s="2" t="s">
        <v>43</v>
      </c>
      <c r="N642" s="2" t="s">
        <v>28</v>
      </c>
      <c r="O642" s="2" t="s">
        <v>57</v>
      </c>
      <c r="P642" s="2">
        <v>83</v>
      </c>
      <c r="Q642" s="2">
        <v>4.0999999999999996</v>
      </c>
      <c r="R642" s="2" t="b">
        <v>0</v>
      </c>
      <c r="S642" s="2" t="s">
        <v>30</v>
      </c>
      <c r="T642" s="2">
        <v>2284</v>
      </c>
      <c r="U642" s="2"/>
      <c r="V642" s="2" t="s">
        <v>31</v>
      </c>
      <c r="W642" s="2" t="s">
        <v>69</v>
      </c>
      <c r="X642" s="5" t="s">
        <v>93</v>
      </c>
    </row>
    <row r="643" spans="1:24" x14ac:dyDescent="0.25">
      <c r="A643" s="4">
        <v>5227</v>
      </c>
      <c r="B643" s="2" t="s">
        <v>610</v>
      </c>
      <c r="C643" s="2" t="s">
        <v>611</v>
      </c>
      <c r="D643" s="3">
        <v>45455</v>
      </c>
      <c r="E643" s="2">
        <v>7.99</v>
      </c>
      <c r="F643" s="2">
        <v>474</v>
      </c>
      <c r="G643" s="2" t="s">
        <v>36</v>
      </c>
      <c r="H643" s="2">
        <v>3</v>
      </c>
      <c r="I643" s="2">
        <v>6</v>
      </c>
      <c r="J643" s="2" t="b">
        <v>1</v>
      </c>
      <c r="K643" s="2">
        <v>358</v>
      </c>
      <c r="L643" s="2">
        <v>147</v>
      </c>
      <c r="M643" s="2" t="s">
        <v>27</v>
      </c>
      <c r="N643" s="2" t="s">
        <v>75</v>
      </c>
      <c r="O643" s="2" t="s">
        <v>29</v>
      </c>
      <c r="P643" s="2">
        <v>44</v>
      </c>
      <c r="Q643" s="2">
        <v>3.9</v>
      </c>
      <c r="R643" s="2" t="b">
        <v>1</v>
      </c>
      <c r="S643" s="2" t="s">
        <v>30</v>
      </c>
      <c r="T643" s="2">
        <v>3505</v>
      </c>
      <c r="U643" s="2"/>
      <c r="V643" s="2" t="s">
        <v>76</v>
      </c>
      <c r="W643" s="2" t="s">
        <v>39</v>
      </c>
      <c r="X643" s="5" t="s">
        <v>60</v>
      </c>
    </row>
    <row r="644" spans="1:24" x14ac:dyDescent="0.25">
      <c r="A644" s="4">
        <v>2150</v>
      </c>
      <c r="B644" s="2" t="s">
        <v>311</v>
      </c>
      <c r="C644" s="3">
        <v>45630</v>
      </c>
      <c r="D644" s="3">
        <v>45547</v>
      </c>
      <c r="E644" s="2">
        <v>11.99</v>
      </c>
      <c r="F644" s="2">
        <v>259</v>
      </c>
      <c r="G644" s="2" t="s">
        <v>63</v>
      </c>
      <c r="H644" s="2">
        <v>2</v>
      </c>
      <c r="I644" s="2">
        <v>1</v>
      </c>
      <c r="J644" s="2" t="b">
        <v>0</v>
      </c>
      <c r="K644" s="2">
        <v>380</v>
      </c>
      <c r="L644" s="2">
        <v>9</v>
      </c>
      <c r="M644" s="2" t="s">
        <v>27</v>
      </c>
      <c r="N644" s="2" t="s">
        <v>75</v>
      </c>
      <c r="O644" s="2" t="s">
        <v>45</v>
      </c>
      <c r="P644" s="2">
        <v>49</v>
      </c>
      <c r="Q644" s="2">
        <v>3.2</v>
      </c>
      <c r="R644" s="2" t="b">
        <v>0</v>
      </c>
      <c r="S644" s="2" t="s">
        <v>30</v>
      </c>
      <c r="T644" s="2">
        <v>412</v>
      </c>
      <c r="U644" s="2"/>
      <c r="V644" s="2" t="s">
        <v>31</v>
      </c>
      <c r="W644" s="2" t="s">
        <v>79</v>
      </c>
      <c r="X644" s="5" t="s">
        <v>40</v>
      </c>
    </row>
    <row r="645" spans="1:24" x14ac:dyDescent="0.25">
      <c r="A645" s="4">
        <v>7145</v>
      </c>
      <c r="B645" s="2" t="s">
        <v>612</v>
      </c>
      <c r="C645" s="2" t="s">
        <v>403</v>
      </c>
      <c r="D645" s="2" t="s">
        <v>82</v>
      </c>
      <c r="E645" s="2">
        <v>7.99</v>
      </c>
      <c r="F645" s="2">
        <v>53</v>
      </c>
      <c r="G645" s="2" t="s">
        <v>36</v>
      </c>
      <c r="H645" s="2">
        <v>2</v>
      </c>
      <c r="I645" s="2">
        <v>1</v>
      </c>
      <c r="J645" s="2" t="b">
        <v>0</v>
      </c>
      <c r="K645" s="2">
        <v>647</v>
      </c>
      <c r="L645" s="2">
        <v>165</v>
      </c>
      <c r="M645" s="2" t="s">
        <v>27</v>
      </c>
      <c r="N645" s="2" t="s">
        <v>28</v>
      </c>
      <c r="O645" s="2" t="s">
        <v>57</v>
      </c>
      <c r="P645" s="2">
        <v>88</v>
      </c>
      <c r="Q645" s="2">
        <v>4</v>
      </c>
      <c r="R645" s="2" t="b">
        <v>0</v>
      </c>
      <c r="S645" s="2" t="s">
        <v>30</v>
      </c>
      <c r="T645" s="2">
        <v>4867</v>
      </c>
      <c r="U645" s="2"/>
      <c r="V645" s="2" t="s">
        <v>76</v>
      </c>
      <c r="W645" s="2" t="s">
        <v>69</v>
      </c>
      <c r="X645" s="5" t="s">
        <v>33</v>
      </c>
    </row>
    <row r="646" spans="1:24" x14ac:dyDescent="0.25">
      <c r="A646" s="4">
        <v>2040</v>
      </c>
      <c r="B646" s="2" t="s">
        <v>613</v>
      </c>
      <c r="C646" s="3">
        <v>45606</v>
      </c>
      <c r="D646" s="2" t="s">
        <v>90</v>
      </c>
      <c r="E646" s="2">
        <v>7.99</v>
      </c>
      <c r="F646" s="2">
        <v>221</v>
      </c>
      <c r="G646" s="2" t="s">
        <v>63</v>
      </c>
      <c r="H646" s="2">
        <v>1</v>
      </c>
      <c r="I646" s="2">
        <v>3</v>
      </c>
      <c r="J646" s="2" t="b">
        <v>1</v>
      </c>
      <c r="K646" s="2">
        <v>518</v>
      </c>
      <c r="L646" s="2">
        <v>157</v>
      </c>
      <c r="M646" s="2" t="s">
        <v>68</v>
      </c>
      <c r="N646" s="2" t="s">
        <v>75</v>
      </c>
      <c r="O646" s="2" t="s">
        <v>64</v>
      </c>
      <c r="P646" s="2">
        <v>4</v>
      </c>
      <c r="Q646" s="2">
        <v>3.7</v>
      </c>
      <c r="R646" s="2" t="b">
        <v>1</v>
      </c>
      <c r="S646" s="2" t="s">
        <v>30</v>
      </c>
      <c r="T646" s="2">
        <v>2560</v>
      </c>
      <c r="U646" s="2"/>
      <c r="V646" s="2" t="s">
        <v>65</v>
      </c>
      <c r="W646" s="2" t="s">
        <v>59</v>
      </c>
      <c r="X646" s="5" t="s">
        <v>33</v>
      </c>
    </row>
    <row r="647" spans="1:24" x14ac:dyDescent="0.25">
      <c r="A647" s="4">
        <v>4191</v>
      </c>
      <c r="B647" s="2" t="s">
        <v>270</v>
      </c>
      <c r="C647" s="2" t="s">
        <v>310</v>
      </c>
      <c r="D647" s="3">
        <v>45363</v>
      </c>
      <c r="E647" s="2">
        <v>7.99</v>
      </c>
      <c r="F647" s="2">
        <v>46</v>
      </c>
      <c r="G647" s="2" t="s">
        <v>63</v>
      </c>
      <c r="H647" s="2">
        <v>2</v>
      </c>
      <c r="I647" s="2">
        <v>4</v>
      </c>
      <c r="J647" s="2" t="b">
        <v>0</v>
      </c>
      <c r="K647" s="2">
        <v>33</v>
      </c>
      <c r="L647" s="2">
        <v>120</v>
      </c>
      <c r="M647" s="2" t="s">
        <v>74</v>
      </c>
      <c r="N647" s="2" t="s">
        <v>75</v>
      </c>
      <c r="O647" s="2" t="s">
        <v>29</v>
      </c>
      <c r="P647" s="2">
        <v>77</v>
      </c>
      <c r="Q647" s="2">
        <v>3.9</v>
      </c>
      <c r="R647" s="2" t="b">
        <v>1</v>
      </c>
      <c r="S647" s="2" t="s">
        <v>30</v>
      </c>
      <c r="T647" s="2">
        <v>4269</v>
      </c>
      <c r="U647" s="2"/>
      <c r="V647" s="2" t="s">
        <v>76</v>
      </c>
      <c r="W647" s="2" t="s">
        <v>32</v>
      </c>
      <c r="X647" s="5" t="s">
        <v>40</v>
      </c>
    </row>
    <row r="648" spans="1:24" x14ac:dyDescent="0.25">
      <c r="A648" s="4">
        <v>4336</v>
      </c>
      <c r="B648" s="2" t="s">
        <v>88</v>
      </c>
      <c r="C648" s="3">
        <v>44965</v>
      </c>
      <c r="D648" s="3">
        <v>45608</v>
      </c>
      <c r="E648" s="2">
        <v>15.99</v>
      </c>
      <c r="F648" s="2">
        <v>253</v>
      </c>
      <c r="G648" s="2" t="s">
        <v>51</v>
      </c>
      <c r="H648" s="2">
        <v>4</v>
      </c>
      <c r="I648" s="2">
        <v>2</v>
      </c>
      <c r="J648" s="2" t="b">
        <v>0</v>
      </c>
      <c r="K648" s="2">
        <v>660</v>
      </c>
      <c r="L648" s="2">
        <v>151</v>
      </c>
      <c r="M648" s="2" t="s">
        <v>49</v>
      </c>
      <c r="N648" s="2" t="s">
        <v>75</v>
      </c>
      <c r="O648" s="2" t="s">
        <v>29</v>
      </c>
      <c r="P648" s="2">
        <v>43</v>
      </c>
      <c r="Q648" s="2">
        <v>3.4</v>
      </c>
      <c r="R648" s="2" t="b">
        <v>1</v>
      </c>
      <c r="S648" s="2" t="s">
        <v>30</v>
      </c>
      <c r="T648" s="2">
        <v>1317</v>
      </c>
      <c r="U648" s="2"/>
      <c r="V648" s="2" t="s">
        <v>31</v>
      </c>
      <c r="W648" s="2" t="s">
        <v>59</v>
      </c>
      <c r="X648" s="5" t="s">
        <v>33</v>
      </c>
    </row>
    <row r="649" spans="1:24" x14ac:dyDescent="0.25">
      <c r="A649" s="4">
        <v>5438</v>
      </c>
      <c r="B649" s="2" t="s">
        <v>411</v>
      </c>
      <c r="C649" s="3">
        <v>45087</v>
      </c>
      <c r="D649" s="2" t="s">
        <v>90</v>
      </c>
      <c r="E649" s="2">
        <v>11.99</v>
      </c>
      <c r="F649" s="2">
        <v>478</v>
      </c>
      <c r="G649" s="2" t="s">
        <v>36</v>
      </c>
      <c r="H649" s="2">
        <v>1</v>
      </c>
      <c r="I649" s="2">
        <v>6</v>
      </c>
      <c r="J649" s="2" t="b">
        <v>1</v>
      </c>
      <c r="K649" s="2">
        <v>517</v>
      </c>
      <c r="L649" s="2">
        <v>200</v>
      </c>
      <c r="M649" s="2" t="s">
        <v>92</v>
      </c>
      <c r="N649" s="2" t="s">
        <v>44</v>
      </c>
      <c r="O649" s="2" t="s">
        <v>29</v>
      </c>
      <c r="P649" s="2">
        <v>41</v>
      </c>
      <c r="Q649" s="2">
        <v>4.8</v>
      </c>
      <c r="R649" s="2" t="b">
        <v>0</v>
      </c>
      <c r="S649" s="2" t="s">
        <v>30</v>
      </c>
      <c r="T649" s="2">
        <v>2936</v>
      </c>
      <c r="U649" s="2"/>
      <c r="V649" s="2" t="s">
        <v>58</v>
      </c>
      <c r="W649" s="2" t="s">
        <v>69</v>
      </c>
      <c r="X649" s="5" t="s">
        <v>33</v>
      </c>
    </row>
    <row r="650" spans="1:24" x14ac:dyDescent="0.25">
      <c r="A650" s="4">
        <v>9857</v>
      </c>
      <c r="B650" s="2" t="s">
        <v>247</v>
      </c>
      <c r="C650" s="2" t="s">
        <v>614</v>
      </c>
      <c r="D650" s="3">
        <v>45334</v>
      </c>
      <c r="E650" s="2">
        <v>7.99</v>
      </c>
      <c r="F650" s="2">
        <v>145</v>
      </c>
      <c r="G650" s="2" t="s">
        <v>26</v>
      </c>
      <c r="H650" s="2">
        <v>2</v>
      </c>
      <c r="I650" s="2">
        <v>5</v>
      </c>
      <c r="J650" s="2" t="b">
        <v>0</v>
      </c>
      <c r="K650" s="2">
        <v>882</v>
      </c>
      <c r="L650" s="2">
        <v>23</v>
      </c>
      <c r="M650" s="2" t="s">
        <v>74</v>
      </c>
      <c r="N650" s="2" t="s">
        <v>75</v>
      </c>
      <c r="O650" s="2" t="s">
        <v>78</v>
      </c>
      <c r="P650" s="2">
        <v>79</v>
      </c>
      <c r="Q650" s="2">
        <v>5</v>
      </c>
      <c r="R650" s="2" t="b">
        <v>1</v>
      </c>
      <c r="S650" s="2" t="s">
        <v>30</v>
      </c>
      <c r="T650" s="2">
        <v>905</v>
      </c>
      <c r="U650" s="2"/>
      <c r="V650" s="2" t="s">
        <v>58</v>
      </c>
      <c r="W650" s="2" t="s">
        <v>69</v>
      </c>
      <c r="X650" s="5" t="s">
        <v>60</v>
      </c>
    </row>
    <row r="651" spans="1:24" x14ac:dyDescent="0.25">
      <c r="A651" s="4">
        <v>4767</v>
      </c>
      <c r="B651" s="2" t="s">
        <v>98</v>
      </c>
      <c r="C651" s="2" t="s">
        <v>167</v>
      </c>
      <c r="D651" s="2" t="s">
        <v>156</v>
      </c>
      <c r="E651" s="2">
        <v>15.99</v>
      </c>
      <c r="F651" s="2">
        <v>366</v>
      </c>
      <c r="G651" s="2" t="s">
        <v>51</v>
      </c>
      <c r="H651" s="2">
        <v>1</v>
      </c>
      <c r="I651" s="2">
        <v>3</v>
      </c>
      <c r="J651" s="2" t="b">
        <v>1</v>
      </c>
      <c r="K651" s="2">
        <v>349</v>
      </c>
      <c r="L651" s="2">
        <v>50</v>
      </c>
      <c r="M651" s="2" t="s">
        <v>68</v>
      </c>
      <c r="N651" s="2" t="s">
        <v>75</v>
      </c>
      <c r="O651" s="2" t="s">
        <v>78</v>
      </c>
      <c r="P651" s="2">
        <v>21</v>
      </c>
      <c r="Q651" s="2">
        <v>5</v>
      </c>
      <c r="R651" s="2" t="b">
        <v>1</v>
      </c>
      <c r="S651" s="2" t="s">
        <v>30</v>
      </c>
      <c r="T651" s="2">
        <v>4513</v>
      </c>
      <c r="U651" s="2"/>
      <c r="V651" s="2" t="s">
        <v>31</v>
      </c>
      <c r="W651" s="2" t="s">
        <v>39</v>
      </c>
      <c r="X651" s="5" t="s">
        <v>33</v>
      </c>
    </row>
    <row r="652" spans="1:24" x14ac:dyDescent="0.25">
      <c r="A652" s="4">
        <v>9374</v>
      </c>
      <c r="B652" s="2" t="s">
        <v>224</v>
      </c>
      <c r="C652" s="2" t="s">
        <v>72</v>
      </c>
      <c r="D652" s="3">
        <v>45303</v>
      </c>
      <c r="E652" s="2">
        <v>15.99</v>
      </c>
      <c r="F652" s="2">
        <v>301</v>
      </c>
      <c r="G652" s="2" t="s">
        <v>26</v>
      </c>
      <c r="H652" s="2">
        <v>4</v>
      </c>
      <c r="I652" s="2">
        <v>6</v>
      </c>
      <c r="J652" s="2" t="b">
        <v>0</v>
      </c>
      <c r="K652" s="2">
        <v>619</v>
      </c>
      <c r="L652" s="2">
        <v>172</v>
      </c>
      <c r="M652" s="2" t="s">
        <v>27</v>
      </c>
      <c r="N652" s="2" t="s">
        <v>44</v>
      </c>
      <c r="O652" s="2" t="s">
        <v>64</v>
      </c>
      <c r="P652" s="2">
        <v>37</v>
      </c>
      <c r="Q652" s="2">
        <v>4.2</v>
      </c>
      <c r="R652" s="2" t="b">
        <v>1</v>
      </c>
      <c r="S652" s="2" t="s">
        <v>30</v>
      </c>
      <c r="T652" s="2">
        <v>1153</v>
      </c>
      <c r="U652" s="2"/>
      <c r="V652" s="2" t="s">
        <v>76</v>
      </c>
      <c r="W652" s="2" t="s">
        <v>69</v>
      </c>
      <c r="X652" s="5" t="s">
        <v>40</v>
      </c>
    </row>
    <row r="653" spans="1:24" x14ac:dyDescent="0.25">
      <c r="A653" s="4">
        <v>3918</v>
      </c>
      <c r="B653" s="2" t="s">
        <v>88</v>
      </c>
      <c r="C653" s="2" t="s">
        <v>309</v>
      </c>
      <c r="D653" s="2" t="s">
        <v>105</v>
      </c>
      <c r="E653" s="2">
        <v>7.99</v>
      </c>
      <c r="F653" s="2">
        <v>26</v>
      </c>
      <c r="G653" s="2" t="s">
        <v>26</v>
      </c>
      <c r="H653" s="2">
        <v>4</v>
      </c>
      <c r="I653" s="2">
        <v>5</v>
      </c>
      <c r="J653" s="2" t="b">
        <v>0</v>
      </c>
      <c r="K653" s="2">
        <v>416</v>
      </c>
      <c r="L653" s="2">
        <v>146</v>
      </c>
      <c r="M653" s="2" t="s">
        <v>49</v>
      </c>
      <c r="N653" s="2" t="s">
        <v>44</v>
      </c>
      <c r="O653" s="2" t="s">
        <v>45</v>
      </c>
      <c r="P653" s="2">
        <v>41</v>
      </c>
      <c r="Q653" s="2">
        <v>3.5</v>
      </c>
      <c r="R653" s="2" t="b">
        <v>1</v>
      </c>
      <c r="S653" s="2" t="s">
        <v>30</v>
      </c>
      <c r="T653" s="2">
        <v>1506</v>
      </c>
      <c r="U653" s="2"/>
      <c r="V653" s="2" t="s">
        <v>58</v>
      </c>
      <c r="W653" s="2" t="s">
        <v>32</v>
      </c>
      <c r="X653" s="5" t="s">
        <v>40</v>
      </c>
    </row>
    <row r="654" spans="1:24" x14ac:dyDescent="0.25">
      <c r="A654" s="4">
        <v>9866</v>
      </c>
      <c r="B654" s="2" t="s">
        <v>138</v>
      </c>
      <c r="C654" s="3">
        <v>45633</v>
      </c>
      <c r="D654" s="2" t="s">
        <v>72</v>
      </c>
      <c r="E654" s="2">
        <v>11.99</v>
      </c>
      <c r="F654" s="2">
        <v>208</v>
      </c>
      <c r="G654" s="2" t="s">
        <v>36</v>
      </c>
      <c r="H654" s="2">
        <v>1</v>
      </c>
      <c r="I654" s="2">
        <v>1</v>
      </c>
      <c r="J654" s="2" t="b">
        <v>0</v>
      </c>
      <c r="K654" s="2">
        <v>466</v>
      </c>
      <c r="L654" s="2">
        <v>174</v>
      </c>
      <c r="M654" s="2" t="s">
        <v>27</v>
      </c>
      <c r="N654" s="2" t="s">
        <v>56</v>
      </c>
      <c r="O654" s="2" t="s">
        <v>64</v>
      </c>
      <c r="P654" s="2">
        <v>51</v>
      </c>
      <c r="Q654" s="2">
        <v>4</v>
      </c>
      <c r="R654" s="2" t="b">
        <v>1</v>
      </c>
      <c r="S654" s="2" t="s">
        <v>30</v>
      </c>
      <c r="T654" s="2">
        <v>3817</v>
      </c>
      <c r="U654" s="2"/>
      <c r="V654" s="2" t="s">
        <v>31</v>
      </c>
      <c r="W654" s="2" t="s">
        <v>32</v>
      </c>
      <c r="X654" s="5" t="s">
        <v>40</v>
      </c>
    </row>
    <row r="655" spans="1:24" x14ac:dyDescent="0.25">
      <c r="A655" s="4">
        <v>6389</v>
      </c>
      <c r="B655" s="2" t="s">
        <v>541</v>
      </c>
      <c r="C655" s="2" t="s">
        <v>615</v>
      </c>
      <c r="D655" s="2" t="s">
        <v>103</v>
      </c>
      <c r="E655" s="2">
        <v>11.99</v>
      </c>
      <c r="F655" s="2">
        <v>109</v>
      </c>
      <c r="G655" s="2" t="s">
        <v>51</v>
      </c>
      <c r="H655" s="2">
        <v>2</v>
      </c>
      <c r="I655" s="2">
        <v>3</v>
      </c>
      <c r="J655" s="2" t="b">
        <v>0</v>
      </c>
      <c r="K655" s="2">
        <v>701</v>
      </c>
      <c r="L655" s="2">
        <v>4</v>
      </c>
      <c r="M655" s="2" t="s">
        <v>43</v>
      </c>
      <c r="N655" s="2" t="s">
        <v>28</v>
      </c>
      <c r="O655" s="2" t="s">
        <v>29</v>
      </c>
      <c r="P655" s="2">
        <v>64</v>
      </c>
      <c r="Q655" s="2">
        <v>3.5</v>
      </c>
      <c r="R655" s="2" t="b">
        <v>0</v>
      </c>
      <c r="S655" s="2" t="s">
        <v>30</v>
      </c>
      <c r="T655" s="2">
        <v>4662</v>
      </c>
      <c r="U655" s="2"/>
      <c r="V655" s="2" t="s">
        <v>65</v>
      </c>
      <c r="W655" s="2" t="s">
        <v>32</v>
      </c>
      <c r="X655" s="5" t="s">
        <v>93</v>
      </c>
    </row>
    <row r="656" spans="1:24" x14ac:dyDescent="0.25">
      <c r="A656" s="4">
        <v>8733</v>
      </c>
      <c r="B656" s="2" t="s">
        <v>294</v>
      </c>
      <c r="C656" s="3">
        <v>45449</v>
      </c>
      <c r="D656" s="2" t="s">
        <v>129</v>
      </c>
      <c r="E656" s="2">
        <v>15.99</v>
      </c>
      <c r="F656" s="2">
        <v>451</v>
      </c>
      <c r="G656" s="2" t="s">
        <v>63</v>
      </c>
      <c r="H656" s="2">
        <v>4</v>
      </c>
      <c r="I656" s="2">
        <v>4</v>
      </c>
      <c r="J656" s="2" t="b">
        <v>1</v>
      </c>
      <c r="K656" s="2">
        <v>742</v>
      </c>
      <c r="L656" s="2">
        <v>140</v>
      </c>
      <c r="M656" s="2" t="s">
        <v>68</v>
      </c>
      <c r="N656" s="2" t="s">
        <v>44</v>
      </c>
      <c r="O656" s="2" t="s">
        <v>64</v>
      </c>
      <c r="P656" s="2">
        <v>37</v>
      </c>
      <c r="Q656" s="2">
        <v>4.0999999999999996</v>
      </c>
      <c r="R656" s="2" t="b">
        <v>1</v>
      </c>
      <c r="S656" s="2" t="s">
        <v>30</v>
      </c>
      <c r="T656" s="2">
        <v>3708</v>
      </c>
      <c r="U656" s="2"/>
      <c r="V656" s="2" t="s">
        <v>58</v>
      </c>
      <c r="W656" s="2" t="s">
        <v>32</v>
      </c>
      <c r="X656" s="5" t="s">
        <v>93</v>
      </c>
    </row>
    <row r="657" spans="1:24" x14ac:dyDescent="0.25">
      <c r="A657" s="4">
        <v>8105</v>
      </c>
      <c r="B657" s="2" t="s">
        <v>52</v>
      </c>
      <c r="C657" s="2" t="s">
        <v>616</v>
      </c>
      <c r="D657" s="2" t="s">
        <v>214</v>
      </c>
      <c r="E657" s="2">
        <v>15.99</v>
      </c>
      <c r="F657" s="2">
        <v>33</v>
      </c>
      <c r="G657" s="2" t="s">
        <v>36</v>
      </c>
      <c r="H657" s="2">
        <v>4</v>
      </c>
      <c r="I657" s="2">
        <v>5</v>
      </c>
      <c r="J657" s="2" t="b">
        <v>1</v>
      </c>
      <c r="K657" s="2">
        <v>228</v>
      </c>
      <c r="L657" s="2">
        <v>42</v>
      </c>
      <c r="M657" s="2" t="s">
        <v>55</v>
      </c>
      <c r="N657" s="2" t="s">
        <v>56</v>
      </c>
      <c r="O657" s="2" t="s">
        <v>29</v>
      </c>
      <c r="P657" s="2">
        <v>21</v>
      </c>
      <c r="Q657" s="2">
        <v>4</v>
      </c>
      <c r="R657" s="2" t="b">
        <v>1</v>
      </c>
      <c r="S657" s="2" t="s">
        <v>30</v>
      </c>
      <c r="T657" s="2">
        <v>1256</v>
      </c>
      <c r="U657" s="2"/>
      <c r="V657" s="2" t="s">
        <v>31</v>
      </c>
      <c r="W657" s="2" t="s">
        <v>32</v>
      </c>
      <c r="X657" s="5" t="s">
        <v>33</v>
      </c>
    </row>
    <row r="658" spans="1:24" x14ac:dyDescent="0.25">
      <c r="A658" s="4">
        <v>3443</v>
      </c>
      <c r="B658" s="2" t="s">
        <v>190</v>
      </c>
      <c r="C658" s="3">
        <v>45294</v>
      </c>
      <c r="D658" s="3">
        <v>45424</v>
      </c>
      <c r="E658" s="2">
        <v>15.99</v>
      </c>
      <c r="F658" s="2">
        <v>467</v>
      </c>
      <c r="G658" s="2" t="s">
        <v>51</v>
      </c>
      <c r="H658" s="2">
        <v>4</v>
      </c>
      <c r="I658" s="2">
        <v>2</v>
      </c>
      <c r="J658" s="2" t="b">
        <v>0</v>
      </c>
      <c r="K658" s="2">
        <v>18</v>
      </c>
      <c r="L658" s="2">
        <v>34</v>
      </c>
      <c r="M658" s="2" t="s">
        <v>68</v>
      </c>
      <c r="N658" s="2" t="s">
        <v>75</v>
      </c>
      <c r="O658" s="2" t="s">
        <v>78</v>
      </c>
      <c r="P658" s="2">
        <v>100</v>
      </c>
      <c r="Q658" s="2">
        <v>4.0999999999999996</v>
      </c>
      <c r="R658" s="2" t="b">
        <v>1</v>
      </c>
      <c r="S658" s="2" t="s">
        <v>30</v>
      </c>
      <c r="T658" s="2">
        <v>1792</v>
      </c>
      <c r="U658" s="2"/>
      <c r="V658" s="2" t="s">
        <v>31</v>
      </c>
      <c r="W658" s="2" t="s">
        <v>59</v>
      </c>
      <c r="X658" s="5" t="s">
        <v>93</v>
      </c>
    </row>
    <row r="659" spans="1:24" x14ac:dyDescent="0.25">
      <c r="A659" s="4">
        <v>2664</v>
      </c>
      <c r="B659" s="2" t="s">
        <v>98</v>
      </c>
      <c r="C659" s="2" t="s">
        <v>388</v>
      </c>
      <c r="D659" s="2" t="s">
        <v>99</v>
      </c>
      <c r="E659" s="2">
        <v>7.99</v>
      </c>
      <c r="F659" s="2">
        <v>123</v>
      </c>
      <c r="G659" s="2" t="s">
        <v>73</v>
      </c>
      <c r="H659" s="2">
        <v>2</v>
      </c>
      <c r="I659" s="2">
        <v>3</v>
      </c>
      <c r="J659" s="2" t="b">
        <v>1</v>
      </c>
      <c r="K659" s="2">
        <v>826</v>
      </c>
      <c r="L659" s="2">
        <v>79</v>
      </c>
      <c r="M659" s="2" t="s">
        <v>74</v>
      </c>
      <c r="N659" s="2" t="s">
        <v>56</v>
      </c>
      <c r="O659" s="2" t="s">
        <v>37</v>
      </c>
      <c r="P659" s="2">
        <v>34</v>
      </c>
      <c r="Q659" s="2">
        <v>3.5</v>
      </c>
      <c r="R659" s="2" t="b">
        <v>0</v>
      </c>
      <c r="S659" s="2" t="s">
        <v>30</v>
      </c>
      <c r="T659" s="2">
        <v>402</v>
      </c>
      <c r="U659" s="2"/>
      <c r="V659" s="2" t="s">
        <v>38</v>
      </c>
      <c r="W659" s="2" t="s">
        <v>59</v>
      </c>
      <c r="X659" s="5" t="s">
        <v>40</v>
      </c>
    </row>
    <row r="660" spans="1:24" x14ac:dyDescent="0.25">
      <c r="A660" s="4">
        <v>1782</v>
      </c>
      <c r="B660" s="2" t="s">
        <v>617</v>
      </c>
      <c r="C660" s="3">
        <v>44931</v>
      </c>
      <c r="D660" s="2" t="s">
        <v>168</v>
      </c>
      <c r="E660" s="2">
        <v>15.99</v>
      </c>
      <c r="F660" s="2">
        <v>139</v>
      </c>
      <c r="G660" s="2" t="s">
        <v>100</v>
      </c>
      <c r="H660" s="2">
        <v>1</v>
      </c>
      <c r="I660" s="2">
        <v>4</v>
      </c>
      <c r="J660" s="2" t="b">
        <v>1</v>
      </c>
      <c r="K660" s="2">
        <v>357</v>
      </c>
      <c r="L660" s="2">
        <v>44</v>
      </c>
      <c r="M660" s="2" t="s">
        <v>55</v>
      </c>
      <c r="N660" s="2" t="s">
        <v>44</v>
      </c>
      <c r="O660" s="2" t="s">
        <v>57</v>
      </c>
      <c r="P660" s="2">
        <v>67</v>
      </c>
      <c r="Q660" s="2">
        <v>4.0999999999999996</v>
      </c>
      <c r="R660" s="2" t="b">
        <v>0</v>
      </c>
      <c r="S660" s="2" t="s">
        <v>30</v>
      </c>
      <c r="T660" s="2">
        <v>1271</v>
      </c>
      <c r="U660" s="2"/>
      <c r="V660" s="2" t="s">
        <v>38</v>
      </c>
      <c r="W660" s="2" t="s">
        <v>69</v>
      </c>
      <c r="X660" s="5" t="s">
        <v>40</v>
      </c>
    </row>
    <row r="661" spans="1:24" x14ac:dyDescent="0.25">
      <c r="A661" s="4">
        <v>1337</v>
      </c>
      <c r="B661" s="2" t="s">
        <v>618</v>
      </c>
      <c r="C661" s="2" t="s">
        <v>522</v>
      </c>
      <c r="D661" s="2" t="s">
        <v>129</v>
      </c>
      <c r="E661" s="2">
        <v>7.99</v>
      </c>
      <c r="F661" s="2">
        <v>103</v>
      </c>
      <c r="G661" s="2" t="s">
        <v>100</v>
      </c>
      <c r="H661" s="2">
        <v>2</v>
      </c>
      <c r="I661" s="2">
        <v>1</v>
      </c>
      <c r="J661" s="2" t="b">
        <v>0</v>
      </c>
      <c r="K661" s="2">
        <v>474</v>
      </c>
      <c r="L661" s="2">
        <v>2</v>
      </c>
      <c r="M661" s="2" t="s">
        <v>74</v>
      </c>
      <c r="N661" s="2" t="s">
        <v>28</v>
      </c>
      <c r="O661" s="2" t="s">
        <v>37</v>
      </c>
      <c r="P661" s="2">
        <v>31</v>
      </c>
      <c r="Q661" s="2">
        <v>3.5</v>
      </c>
      <c r="R661" s="2" t="b">
        <v>0</v>
      </c>
      <c r="S661" s="2" t="s">
        <v>30</v>
      </c>
      <c r="T661" s="2">
        <v>4537</v>
      </c>
      <c r="U661" s="2"/>
      <c r="V661" s="2" t="s">
        <v>58</v>
      </c>
      <c r="W661" s="2" t="s">
        <v>59</v>
      </c>
      <c r="X661" s="5" t="s">
        <v>93</v>
      </c>
    </row>
    <row r="662" spans="1:24" x14ac:dyDescent="0.25">
      <c r="A662" s="4">
        <v>5901</v>
      </c>
      <c r="B662" s="2" t="s">
        <v>41</v>
      </c>
      <c r="C662" s="3">
        <v>45081</v>
      </c>
      <c r="D662" s="2" t="s">
        <v>103</v>
      </c>
      <c r="E662" s="2">
        <v>7.99</v>
      </c>
      <c r="F662" s="2">
        <v>207</v>
      </c>
      <c r="G662" s="2" t="s">
        <v>63</v>
      </c>
      <c r="H662" s="2">
        <v>5</v>
      </c>
      <c r="I662" s="2">
        <v>5</v>
      </c>
      <c r="J662" s="2" t="b">
        <v>1</v>
      </c>
      <c r="K662" s="2">
        <v>946</v>
      </c>
      <c r="L662" s="2">
        <v>166</v>
      </c>
      <c r="M662" s="2" t="s">
        <v>92</v>
      </c>
      <c r="N662" s="2" t="s">
        <v>75</v>
      </c>
      <c r="O662" s="2" t="s">
        <v>29</v>
      </c>
      <c r="P662" s="2">
        <v>96</v>
      </c>
      <c r="Q662" s="2">
        <v>4.5999999999999996</v>
      </c>
      <c r="R662" s="2" t="b">
        <v>0</v>
      </c>
      <c r="S662" s="2" t="s">
        <v>30</v>
      </c>
      <c r="T662" s="2">
        <v>4815</v>
      </c>
      <c r="U662" s="2"/>
      <c r="V662" s="2" t="s">
        <v>76</v>
      </c>
      <c r="W662" s="2" t="s">
        <v>79</v>
      </c>
      <c r="X662" s="5" t="s">
        <v>40</v>
      </c>
    </row>
    <row r="663" spans="1:24" x14ac:dyDescent="0.25">
      <c r="A663" s="4">
        <v>2731</v>
      </c>
      <c r="B663" s="2" t="s">
        <v>619</v>
      </c>
      <c r="C663" s="3">
        <v>45602</v>
      </c>
      <c r="D663" s="2" t="s">
        <v>25</v>
      </c>
      <c r="E663" s="2">
        <v>15.99</v>
      </c>
      <c r="F663" s="2">
        <v>267</v>
      </c>
      <c r="G663" s="2" t="s">
        <v>100</v>
      </c>
      <c r="H663" s="2">
        <v>5</v>
      </c>
      <c r="I663" s="2">
        <v>5</v>
      </c>
      <c r="J663" s="2" t="b">
        <v>1</v>
      </c>
      <c r="K663" s="2">
        <v>890</v>
      </c>
      <c r="L663" s="2">
        <v>187</v>
      </c>
      <c r="M663" s="2" t="s">
        <v>49</v>
      </c>
      <c r="N663" s="2" t="s">
        <v>28</v>
      </c>
      <c r="O663" s="2" t="s">
        <v>78</v>
      </c>
      <c r="P663" s="2">
        <v>98</v>
      </c>
      <c r="Q663" s="2">
        <v>3</v>
      </c>
      <c r="R663" s="2" t="b">
        <v>1</v>
      </c>
      <c r="S663" s="2" t="s">
        <v>30</v>
      </c>
      <c r="T663" s="2">
        <v>3510</v>
      </c>
      <c r="U663" s="2"/>
      <c r="V663" s="2" t="s">
        <v>65</v>
      </c>
      <c r="W663" s="2" t="s">
        <v>69</v>
      </c>
      <c r="X663" s="5" t="s">
        <v>60</v>
      </c>
    </row>
    <row r="664" spans="1:24" x14ac:dyDescent="0.25">
      <c r="A664" s="4">
        <v>8307</v>
      </c>
      <c r="B664" s="2" t="s">
        <v>245</v>
      </c>
      <c r="C664" s="3">
        <v>45383</v>
      </c>
      <c r="D664" s="3">
        <v>45455</v>
      </c>
      <c r="E664" s="2">
        <v>7.99</v>
      </c>
      <c r="F664" s="2">
        <v>266</v>
      </c>
      <c r="G664" s="2" t="s">
        <v>63</v>
      </c>
      <c r="H664" s="2">
        <v>5</v>
      </c>
      <c r="I664" s="2">
        <v>3</v>
      </c>
      <c r="J664" s="2" t="b">
        <v>1</v>
      </c>
      <c r="K664" s="2">
        <v>583</v>
      </c>
      <c r="L664" s="2">
        <v>131</v>
      </c>
      <c r="M664" s="2" t="s">
        <v>43</v>
      </c>
      <c r="N664" s="2" t="s">
        <v>44</v>
      </c>
      <c r="O664" s="2" t="s">
        <v>45</v>
      </c>
      <c r="P664" s="2">
        <v>0</v>
      </c>
      <c r="Q664" s="2">
        <v>4</v>
      </c>
      <c r="R664" s="2" t="b">
        <v>0</v>
      </c>
      <c r="S664" s="2" t="s">
        <v>30</v>
      </c>
      <c r="T664" s="2">
        <v>4789</v>
      </c>
      <c r="U664" s="2"/>
      <c r="V664" s="2" t="s">
        <v>76</v>
      </c>
      <c r="W664" s="2" t="s">
        <v>32</v>
      </c>
      <c r="X664" s="5" t="s">
        <v>60</v>
      </c>
    </row>
    <row r="665" spans="1:24" x14ac:dyDescent="0.25">
      <c r="A665" s="4">
        <v>8019</v>
      </c>
      <c r="B665" s="2" t="s">
        <v>620</v>
      </c>
      <c r="C665" s="2" t="s">
        <v>182</v>
      </c>
      <c r="D665" s="2" t="s">
        <v>54</v>
      </c>
      <c r="E665" s="2">
        <v>11.99</v>
      </c>
      <c r="F665" s="2">
        <v>240</v>
      </c>
      <c r="G665" s="2" t="s">
        <v>73</v>
      </c>
      <c r="H665" s="2">
        <v>4</v>
      </c>
      <c r="I665" s="2">
        <v>1</v>
      </c>
      <c r="J665" s="2" t="b">
        <v>0</v>
      </c>
      <c r="K665" s="2">
        <v>304</v>
      </c>
      <c r="L665" s="2">
        <v>25</v>
      </c>
      <c r="M665" s="2" t="s">
        <v>43</v>
      </c>
      <c r="N665" s="2" t="s">
        <v>28</v>
      </c>
      <c r="O665" s="2" t="s">
        <v>37</v>
      </c>
      <c r="P665" s="2">
        <v>66</v>
      </c>
      <c r="Q665" s="2">
        <v>4.5999999999999996</v>
      </c>
      <c r="R665" s="2" t="b">
        <v>0</v>
      </c>
      <c r="S665" s="2" t="s">
        <v>30</v>
      </c>
      <c r="T665" s="2">
        <v>863</v>
      </c>
      <c r="U665" s="2"/>
      <c r="V665" s="2" t="s">
        <v>58</v>
      </c>
      <c r="W665" s="2" t="s">
        <v>59</v>
      </c>
      <c r="X665" s="5" t="s">
        <v>40</v>
      </c>
    </row>
    <row r="666" spans="1:24" x14ac:dyDescent="0.25">
      <c r="A666" s="4">
        <v>4847</v>
      </c>
      <c r="B666" s="2" t="s">
        <v>238</v>
      </c>
      <c r="C666" s="3">
        <v>45303</v>
      </c>
      <c r="D666" s="2" t="s">
        <v>90</v>
      </c>
      <c r="E666" s="2">
        <v>15.99</v>
      </c>
      <c r="F666" s="2">
        <v>315</v>
      </c>
      <c r="G666" s="2" t="s">
        <v>63</v>
      </c>
      <c r="H666" s="2">
        <v>1</v>
      </c>
      <c r="I666" s="2">
        <v>6</v>
      </c>
      <c r="J666" s="2" t="b">
        <v>0</v>
      </c>
      <c r="K666" s="2">
        <v>205</v>
      </c>
      <c r="L666" s="2">
        <v>92</v>
      </c>
      <c r="M666" s="2" t="s">
        <v>55</v>
      </c>
      <c r="N666" s="2" t="s">
        <v>28</v>
      </c>
      <c r="O666" s="2" t="s">
        <v>64</v>
      </c>
      <c r="P666" s="2">
        <v>67</v>
      </c>
      <c r="Q666" s="2">
        <v>3.5</v>
      </c>
      <c r="R666" s="2" t="b">
        <v>0</v>
      </c>
      <c r="S666" s="2" t="s">
        <v>30</v>
      </c>
      <c r="T666" s="2">
        <v>1584</v>
      </c>
      <c r="U666" s="2"/>
      <c r="V666" s="2" t="s">
        <v>76</v>
      </c>
      <c r="W666" s="2" t="s">
        <v>79</v>
      </c>
      <c r="X666" s="5" t="s">
        <v>33</v>
      </c>
    </row>
    <row r="667" spans="1:24" x14ac:dyDescent="0.25">
      <c r="A667" s="4">
        <v>9822</v>
      </c>
      <c r="B667" s="2" t="s">
        <v>212</v>
      </c>
      <c r="C667" s="2" t="s">
        <v>581</v>
      </c>
      <c r="D667" s="2" t="s">
        <v>25</v>
      </c>
      <c r="E667" s="2">
        <v>7.99</v>
      </c>
      <c r="F667" s="2">
        <v>276</v>
      </c>
      <c r="G667" s="2" t="s">
        <v>73</v>
      </c>
      <c r="H667" s="2">
        <v>4</v>
      </c>
      <c r="I667" s="2">
        <v>1</v>
      </c>
      <c r="J667" s="2" t="b">
        <v>1</v>
      </c>
      <c r="K667" s="2">
        <v>348</v>
      </c>
      <c r="L667" s="2">
        <v>13</v>
      </c>
      <c r="M667" s="2" t="s">
        <v>55</v>
      </c>
      <c r="N667" s="2" t="s">
        <v>75</v>
      </c>
      <c r="O667" s="2" t="s">
        <v>37</v>
      </c>
      <c r="P667" s="2">
        <v>34</v>
      </c>
      <c r="Q667" s="2">
        <v>4.7</v>
      </c>
      <c r="R667" s="2" t="b">
        <v>0</v>
      </c>
      <c r="S667" s="2" t="s">
        <v>30</v>
      </c>
      <c r="T667" s="2">
        <v>3178</v>
      </c>
      <c r="U667" s="2"/>
      <c r="V667" s="2" t="s">
        <v>58</v>
      </c>
      <c r="W667" s="2" t="s">
        <v>79</v>
      </c>
      <c r="X667" s="5" t="s">
        <v>93</v>
      </c>
    </row>
    <row r="668" spans="1:24" x14ac:dyDescent="0.25">
      <c r="A668" s="4">
        <v>9141</v>
      </c>
      <c r="B668" s="2" t="s">
        <v>621</v>
      </c>
      <c r="C668" s="2" t="s">
        <v>622</v>
      </c>
      <c r="D668" s="2" t="s">
        <v>87</v>
      </c>
      <c r="E668" s="2">
        <v>7.99</v>
      </c>
      <c r="F668" s="2">
        <v>308</v>
      </c>
      <c r="G668" s="2" t="s">
        <v>36</v>
      </c>
      <c r="H668" s="2">
        <v>1</v>
      </c>
      <c r="I668" s="2">
        <v>5</v>
      </c>
      <c r="J668" s="2" t="b">
        <v>0</v>
      </c>
      <c r="K668" s="2">
        <v>107</v>
      </c>
      <c r="L668" s="2">
        <v>87</v>
      </c>
      <c r="M668" s="2" t="s">
        <v>43</v>
      </c>
      <c r="N668" s="2" t="s">
        <v>75</v>
      </c>
      <c r="O668" s="2" t="s">
        <v>78</v>
      </c>
      <c r="P668" s="2">
        <v>17</v>
      </c>
      <c r="Q668" s="2">
        <v>3.4</v>
      </c>
      <c r="R668" s="2" t="b">
        <v>0</v>
      </c>
      <c r="S668" s="2" t="s">
        <v>30</v>
      </c>
      <c r="T668" s="2">
        <v>4108</v>
      </c>
      <c r="U668" s="2"/>
      <c r="V668" s="2" t="s">
        <v>38</v>
      </c>
      <c r="W668" s="2" t="s">
        <v>59</v>
      </c>
      <c r="X668" s="5" t="s">
        <v>33</v>
      </c>
    </row>
    <row r="669" spans="1:24" x14ac:dyDescent="0.25">
      <c r="A669" s="4">
        <v>7539</v>
      </c>
      <c r="B669" s="2" t="s">
        <v>606</v>
      </c>
      <c r="C669" s="3">
        <v>44935</v>
      </c>
      <c r="D669" s="3">
        <v>45516</v>
      </c>
      <c r="E669" s="2">
        <v>7.99</v>
      </c>
      <c r="F669" s="2">
        <v>297</v>
      </c>
      <c r="G669" s="2" t="s">
        <v>63</v>
      </c>
      <c r="H669" s="2">
        <v>1</v>
      </c>
      <c r="I669" s="2">
        <v>6</v>
      </c>
      <c r="J669" s="2" t="b">
        <v>1</v>
      </c>
      <c r="K669" s="2">
        <v>959</v>
      </c>
      <c r="L669" s="2">
        <v>71</v>
      </c>
      <c r="M669" s="2" t="s">
        <v>74</v>
      </c>
      <c r="N669" s="2" t="s">
        <v>75</v>
      </c>
      <c r="O669" s="2" t="s">
        <v>78</v>
      </c>
      <c r="P669" s="2">
        <v>82</v>
      </c>
      <c r="Q669" s="2">
        <v>3.3</v>
      </c>
      <c r="R669" s="2" t="b">
        <v>1</v>
      </c>
      <c r="S669" s="2" t="s">
        <v>30</v>
      </c>
      <c r="T669" s="2">
        <v>2562</v>
      </c>
      <c r="U669" s="2"/>
      <c r="V669" s="2" t="s">
        <v>76</v>
      </c>
      <c r="W669" s="2" t="s">
        <v>39</v>
      </c>
      <c r="X669" s="5" t="s">
        <v>93</v>
      </c>
    </row>
    <row r="670" spans="1:24" x14ac:dyDescent="0.25">
      <c r="A670" s="4">
        <v>1390</v>
      </c>
      <c r="B670" s="2" t="s">
        <v>623</v>
      </c>
      <c r="C670" s="2" t="s">
        <v>407</v>
      </c>
      <c r="D670" s="2" t="s">
        <v>168</v>
      </c>
      <c r="E670" s="2">
        <v>11.99</v>
      </c>
      <c r="F670" s="2">
        <v>326</v>
      </c>
      <c r="G670" s="2" t="s">
        <v>63</v>
      </c>
      <c r="H670" s="2">
        <v>4</v>
      </c>
      <c r="I670" s="2">
        <v>1</v>
      </c>
      <c r="J670" s="2" t="b">
        <v>0</v>
      </c>
      <c r="K670" s="2">
        <v>439</v>
      </c>
      <c r="L670" s="2">
        <v>88</v>
      </c>
      <c r="M670" s="2" t="s">
        <v>92</v>
      </c>
      <c r="N670" s="2" t="s">
        <v>44</v>
      </c>
      <c r="O670" s="2" t="s">
        <v>64</v>
      </c>
      <c r="P670" s="2">
        <v>3</v>
      </c>
      <c r="Q670" s="2">
        <v>3.3</v>
      </c>
      <c r="R670" s="2" t="b">
        <v>1</v>
      </c>
      <c r="S670" s="2" t="s">
        <v>30</v>
      </c>
      <c r="T670" s="2">
        <v>3499</v>
      </c>
      <c r="U670" s="2"/>
      <c r="V670" s="2" t="s">
        <v>58</v>
      </c>
      <c r="W670" s="2" t="s">
        <v>39</v>
      </c>
      <c r="X670" s="5" t="s">
        <v>93</v>
      </c>
    </row>
    <row r="671" spans="1:24" x14ac:dyDescent="0.25">
      <c r="A671" s="4">
        <v>9505</v>
      </c>
      <c r="B671" s="2" t="s">
        <v>284</v>
      </c>
      <c r="C671" s="2" t="s">
        <v>601</v>
      </c>
      <c r="D671" s="3">
        <v>45394</v>
      </c>
      <c r="E671" s="2">
        <v>15.99</v>
      </c>
      <c r="F671" s="2">
        <v>352</v>
      </c>
      <c r="G671" s="2" t="s">
        <v>73</v>
      </c>
      <c r="H671" s="2">
        <v>4</v>
      </c>
      <c r="I671" s="2">
        <v>6</v>
      </c>
      <c r="J671" s="2" t="b">
        <v>0</v>
      </c>
      <c r="K671" s="2">
        <v>757</v>
      </c>
      <c r="L671" s="2">
        <v>13</v>
      </c>
      <c r="M671" s="2" t="s">
        <v>92</v>
      </c>
      <c r="N671" s="2" t="s">
        <v>44</v>
      </c>
      <c r="O671" s="2" t="s">
        <v>29</v>
      </c>
      <c r="P671" s="2">
        <v>67</v>
      </c>
      <c r="Q671" s="2">
        <v>4.3</v>
      </c>
      <c r="R671" s="2" t="b">
        <v>1</v>
      </c>
      <c r="S671" s="2" t="s">
        <v>30</v>
      </c>
      <c r="T671" s="2">
        <v>3645</v>
      </c>
      <c r="U671" s="2"/>
      <c r="V671" s="2" t="s">
        <v>76</v>
      </c>
      <c r="W671" s="2" t="s">
        <v>32</v>
      </c>
      <c r="X671" s="5" t="s">
        <v>93</v>
      </c>
    </row>
    <row r="672" spans="1:24" x14ac:dyDescent="0.25">
      <c r="A672" s="4">
        <v>6741</v>
      </c>
      <c r="B672" s="2" t="s">
        <v>259</v>
      </c>
      <c r="C672" s="2" t="s">
        <v>225</v>
      </c>
      <c r="D672" s="2" t="s">
        <v>84</v>
      </c>
      <c r="E672" s="2">
        <v>7.99</v>
      </c>
      <c r="F672" s="2">
        <v>180</v>
      </c>
      <c r="G672" s="2" t="s">
        <v>48</v>
      </c>
      <c r="H672" s="2">
        <v>5</v>
      </c>
      <c r="I672" s="2">
        <v>2</v>
      </c>
      <c r="J672" s="2" t="b">
        <v>1</v>
      </c>
      <c r="K672" s="2">
        <v>647</v>
      </c>
      <c r="L672" s="2">
        <v>2</v>
      </c>
      <c r="M672" s="2" t="s">
        <v>43</v>
      </c>
      <c r="N672" s="2" t="s">
        <v>75</v>
      </c>
      <c r="O672" s="2" t="s">
        <v>78</v>
      </c>
      <c r="P672" s="2">
        <v>9</v>
      </c>
      <c r="Q672" s="2">
        <v>3.5</v>
      </c>
      <c r="R672" s="2" t="b">
        <v>0</v>
      </c>
      <c r="S672" s="2" t="s">
        <v>30</v>
      </c>
      <c r="T672" s="2">
        <v>2989</v>
      </c>
      <c r="U672" s="2"/>
      <c r="V672" s="2" t="s">
        <v>31</v>
      </c>
      <c r="W672" s="2" t="s">
        <v>79</v>
      </c>
      <c r="X672" s="5" t="s">
        <v>93</v>
      </c>
    </row>
    <row r="673" spans="1:24" x14ac:dyDescent="0.25">
      <c r="A673" s="4">
        <v>1790</v>
      </c>
      <c r="B673" s="2" t="s">
        <v>624</v>
      </c>
      <c r="C673" s="3">
        <v>45599</v>
      </c>
      <c r="D673" s="3">
        <v>45303</v>
      </c>
      <c r="E673" s="2">
        <v>11.99</v>
      </c>
      <c r="F673" s="2">
        <v>362</v>
      </c>
      <c r="G673" s="2" t="s">
        <v>48</v>
      </c>
      <c r="H673" s="2">
        <v>2</v>
      </c>
      <c r="I673" s="2">
        <v>2</v>
      </c>
      <c r="J673" s="2" t="b">
        <v>0</v>
      </c>
      <c r="K673" s="2">
        <v>535</v>
      </c>
      <c r="L673" s="2">
        <v>200</v>
      </c>
      <c r="M673" s="2" t="s">
        <v>74</v>
      </c>
      <c r="N673" s="2" t="s">
        <v>44</v>
      </c>
      <c r="O673" s="2" t="s">
        <v>29</v>
      </c>
      <c r="P673" s="2">
        <v>60</v>
      </c>
      <c r="Q673" s="2">
        <v>4.9000000000000004</v>
      </c>
      <c r="R673" s="2" t="b">
        <v>1</v>
      </c>
      <c r="S673" s="2" t="s">
        <v>30</v>
      </c>
      <c r="T673" s="2">
        <v>55</v>
      </c>
      <c r="U673" s="2"/>
      <c r="V673" s="2" t="s">
        <v>76</v>
      </c>
      <c r="W673" s="2" t="s">
        <v>59</v>
      </c>
      <c r="X673" s="5" t="s">
        <v>33</v>
      </c>
    </row>
    <row r="674" spans="1:24" x14ac:dyDescent="0.25">
      <c r="A674" s="4">
        <v>6491</v>
      </c>
      <c r="B674" s="2" t="s">
        <v>625</v>
      </c>
      <c r="C674" s="2" t="s">
        <v>519</v>
      </c>
      <c r="D674" s="2" t="s">
        <v>105</v>
      </c>
      <c r="E674" s="2">
        <v>7.99</v>
      </c>
      <c r="F674" s="2">
        <v>154</v>
      </c>
      <c r="G674" s="2" t="s">
        <v>26</v>
      </c>
      <c r="H674" s="2">
        <v>5</v>
      </c>
      <c r="I674" s="2">
        <v>4</v>
      </c>
      <c r="J674" s="2" t="b">
        <v>1</v>
      </c>
      <c r="K674" s="2">
        <v>340</v>
      </c>
      <c r="L674" s="2">
        <v>53</v>
      </c>
      <c r="M674" s="2" t="s">
        <v>74</v>
      </c>
      <c r="N674" s="2" t="s">
        <v>56</v>
      </c>
      <c r="O674" s="2" t="s">
        <v>64</v>
      </c>
      <c r="P674" s="2">
        <v>31</v>
      </c>
      <c r="Q674" s="2">
        <v>4.4000000000000004</v>
      </c>
      <c r="R674" s="2" t="b">
        <v>0</v>
      </c>
      <c r="S674" s="2" t="s">
        <v>30</v>
      </c>
      <c r="T674" s="2">
        <v>1850</v>
      </c>
      <c r="U674" s="2"/>
      <c r="V674" s="2" t="s">
        <v>38</v>
      </c>
      <c r="W674" s="2" t="s">
        <v>79</v>
      </c>
      <c r="X674" s="5" t="s">
        <v>33</v>
      </c>
    </row>
    <row r="675" spans="1:24" x14ac:dyDescent="0.25">
      <c r="A675" s="4">
        <v>3102</v>
      </c>
      <c r="B675" s="2" t="s">
        <v>260</v>
      </c>
      <c r="C675" s="3">
        <v>45360</v>
      </c>
      <c r="D675" s="2" t="s">
        <v>99</v>
      </c>
      <c r="E675" s="2">
        <v>7.99</v>
      </c>
      <c r="F675" s="2">
        <v>287</v>
      </c>
      <c r="G675" s="2" t="s">
        <v>36</v>
      </c>
      <c r="H675" s="2">
        <v>1</v>
      </c>
      <c r="I675" s="2">
        <v>2</v>
      </c>
      <c r="J675" s="2" t="b">
        <v>0</v>
      </c>
      <c r="K675" s="2">
        <v>670</v>
      </c>
      <c r="L675" s="2">
        <v>147</v>
      </c>
      <c r="M675" s="2" t="s">
        <v>27</v>
      </c>
      <c r="N675" s="2" t="s">
        <v>44</v>
      </c>
      <c r="O675" s="2" t="s">
        <v>29</v>
      </c>
      <c r="P675" s="2">
        <v>42</v>
      </c>
      <c r="Q675" s="2">
        <v>4.3</v>
      </c>
      <c r="R675" s="2" t="b">
        <v>1</v>
      </c>
      <c r="S675" s="2" t="s">
        <v>30</v>
      </c>
      <c r="T675" s="2">
        <v>4672</v>
      </c>
      <c r="U675" s="2"/>
      <c r="V675" s="2" t="s">
        <v>31</v>
      </c>
      <c r="W675" s="2" t="s">
        <v>59</v>
      </c>
      <c r="X675" s="5" t="s">
        <v>40</v>
      </c>
    </row>
    <row r="676" spans="1:24" x14ac:dyDescent="0.25">
      <c r="A676" s="4">
        <v>1300</v>
      </c>
      <c r="B676" s="2" t="s">
        <v>626</v>
      </c>
      <c r="C676" s="2" t="s">
        <v>627</v>
      </c>
      <c r="D676" s="2" t="s">
        <v>129</v>
      </c>
      <c r="E676" s="2">
        <v>11.99</v>
      </c>
      <c r="F676" s="2">
        <v>303</v>
      </c>
      <c r="G676" s="2" t="s">
        <v>100</v>
      </c>
      <c r="H676" s="2">
        <v>3</v>
      </c>
      <c r="I676" s="2">
        <v>6</v>
      </c>
      <c r="J676" s="2" t="b">
        <v>1</v>
      </c>
      <c r="K676" s="2">
        <v>780</v>
      </c>
      <c r="L676" s="2">
        <v>128</v>
      </c>
      <c r="M676" s="2" t="s">
        <v>92</v>
      </c>
      <c r="N676" s="2" t="s">
        <v>44</v>
      </c>
      <c r="O676" s="2" t="s">
        <v>64</v>
      </c>
      <c r="P676" s="2">
        <v>12</v>
      </c>
      <c r="Q676" s="2">
        <v>4.5999999999999996</v>
      </c>
      <c r="R676" s="2" t="b">
        <v>1</v>
      </c>
      <c r="S676" s="2" t="s">
        <v>30</v>
      </c>
      <c r="T676" s="2">
        <v>2615</v>
      </c>
      <c r="U676" s="2"/>
      <c r="V676" s="2" t="s">
        <v>38</v>
      </c>
      <c r="W676" s="2" t="s">
        <v>32</v>
      </c>
      <c r="X676" s="5" t="s">
        <v>60</v>
      </c>
    </row>
    <row r="677" spans="1:24" x14ac:dyDescent="0.25">
      <c r="A677" s="4">
        <v>5410</v>
      </c>
      <c r="B677" s="2" t="s">
        <v>628</v>
      </c>
      <c r="C677" s="3">
        <v>45084</v>
      </c>
      <c r="D677" s="3">
        <v>45303</v>
      </c>
      <c r="E677" s="2">
        <v>15.99</v>
      </c>
      <c r="F677" s="2">
        <v>447</v>
      </c>
      <c r="G677" s="2" t="s">
        <v>63</v>
      </c>
      <c r="H677" s="2">
        <v>1</v>
      </c>
      <c r="I677" s="2">
        <v>5</v>
      </c>
      <c r="J677" s="2" t="b">
        <v>0</v>
      </c>
      <c r="K677" s="2">
        <v>615</v>
      </c>
      <c r="L677" s="2">
        <v>132</v>
      </c>
      <c r="M677" s="2" t="s">
        <v>68</v>
      </c>
      <c r="N677" s="2" t="s">
        <v>75</v>
      </c>
      <c r="O677" s="2" t="s">
        <v>45</v>
      </c>
      <c r="P677" s="2">
        <v>88</v>
      </c>
      <c r="Q677" s="2">
        <v>3.9</v>
      </c>
      <c r="R677" s="2" t="b">
        <v>0</v>
      </c>
      <c r="S677" s="2" t="s">
        <v>30</v>
      </c>
      <c r="T677" s="2">
        <v>4927</v>
      </c>
      <c r="U677" s="2"/>
      <c r="V677" s="2" t="s">
        <v>65</v>
      </c>
      <c r="W677" s="2" t="s">
        <v>69</v>
      </c>
      <c r="X677" s="5" t="s">
        <v>60</v>
      </c>
    </row>
    <row r="678" spans="1:24" x14ac:dyDescent="0.25">
      <c r="A678" s="4">
        <v>2714</v>
      </c>
      <c r="B678" s="2" t="s">
        <v>629</v>
      </c>
      <c r="C678" s="3">
        <v>45547</v>
      </c>
      <c r="D678" s="2" t="s">
        <v>105</v>
      </c>
      <c r="E678" s="2">
        <v>11.99</v>
      </c>
      <c r="F678" s="2">
        <v>480</v>
      </c>
      <c r="G678" s="2" t="s">
        <v>48</v>
      </c>
      <c r="H678" s="2">
        <v>4</v>
      </c>
      <c r="I678" s="2">
        <v>6</v>
      </c>
      <c r="J678" s="2" t="b">
        <v>1</v>
      </c>
      <c r="K678" s="2">
        <v>277</v>
      </c>
      <c r="L678" s="2">
        <v>25</v>
      </c>
      <c r="M678" s="2" t="s">
        <v>74</v>
      </c>
      <c r="N678" s="2" t="s">
        <v>56</v>
      </c>
      <c r="O678" s="2" t="s">
        <v>78</v>
      </c>
      <c r="P678" s="2">
        <v>41</v>
      </c>
      <c r="Q678" s="2">
        <v>4.8</v>
      </c>
      <c r="R678" s="2" t="b">
        <v>0</v>
      </c>
      <c r="S678" s="2" t="s">
        <v>30</v>
      </c>
      <c r="T678" s="2">
        <v>3069</v>
      </c>
      <c r="U678" s="2"/>
      <c r="V678" s="2" t="s">
        <v>76</v>
      </c>
      <c r="W678" s="2" t="s">
        <v>32</v>
      </c>
      <c r="X678" s="5" t="s">
        <v>93</v>
      </c>
    </row>
    <row r="679" spans="1:24" x14ac:dyDescent="0.25">
      <c r="A679" s="4">
        <v>4700</v>
      </c>
      <c r="B679" s="2" t="s">
        <v>179</v>
      </c>
      <c r="C679" s="2" t="s">
        <v>317</v>
      </c>
      <c r="D679" s="3">
        <v>45394</v>
      </c>
      <c r="E679" s="2">
        <v>7.99</v>
      </c>
      <c r="F679" s="2">
        <v>438</v>
      </c>
      <c r="G679" s="2" t="s">
        <v>26</v>
      </c>
      <c r="H679" s="2">
        <v>4</v>
      </c>
      <c r="I679" s="2">
        <v>4</v>
      </c>
      <c r="J679" s="2" t="b">
        <v>1</v>
      </c>
      <c r="K679" s="2">
        <v>546</v>
      </c>
      <c r="L679" s="2">
        <v>88</v>
      </c>
      <c r="M679" s="2" t="s">
        <v>49</v>
      </c>
      <c r="N679" s="2" t="s">
        <v>75</v>
      </c>
      <c r="O679" s="2" t="s">
        <v>78</v>
      </c>
      <c r="P679" s="2">
        <v>36</v>
      </c>
      <c r="Q679" s="2">
        <v>3.5</v>
      </c>
      <c r="R679" s="2" t="b">
        <v>0</v>
      </c>
      <c r="S679" s="2" t="s">
        <v>30</v>
      </c>
      <c r="T679" s="2">
        <v>1906</v>
      </c>
      <c r="U679" s="2"/>
      <c r="V679" s="2" t="s">
        <v>65</v>
      </c>
      <c r="W679" s="2" t="s">
        <v>79</v>
      </c>
      <c r="X679" s="5" t="s">
        <v>93</v>
      </c>
    </row>
    <row r="680" spans="1:24" x14ac:dyDescent="0.25">
      <c r="A680" s="4">
        <v>7589</v>
      </c>
      <c r="B680" s="2" t="s">
        <v>280</v>
      </c>
      <c r="C680" s="3">
        <v>45115</v>
      </c>
      <c r="D680" s="3">
        <v>45334</v>
      </c>
      <c r="E680" s="2">
        <v>15.99</v>
      </c>
      <c r="F680" s="2">
        <v>295</v>
      </c>
      <c r="G680" s="2" t="s">
        <v>63</v>
      </c>
      <c r="H680" s="2">
        <v>2</v>
      </c>
      <c r="I680" s="2">
        <v>5</v>
      </c>
      <c r="J680" s="2" t="b">
        <v>0</v>
      </c>
      <c r="K680" s="2">
        <v>514</v>
      </c>
      <c r="L680" s="2">
        <v>102</v>
      </c>
      <c r="M680" s="2" t="s">
        <v>74</v>
      </c>
      <c r="N680" s="2" t="s">
        <v>28</v>
      </c>
      <c r="O680" s="2" t="s">
        <v>37</v>
      </c>
      <c r="P680" s="2">
        <v>3</v>
      </c>
      <c r="Q680" s="2">
        <v>4.8</v>
      </c>
      <c r="R680" s="2" t="b">
        <v>0</v>
      </c>
      <c r="S680" s="2" t="s">
        <v>30</v>
      </c>
      <c r="T680" s="2">
        <v>105</v>
      </c>
      <c r="U680" s="2"/>
      <c r="V680" s="2" t="s">
        <v>31</v>
      </c>
      <c r="W680" s="2" t="s">
        <v>69</v>
      </c>
      <c r="X680" s="5" t="s">
        <v>93</v>
      </c>
    </row>
    <row r="681" spans="1:24" x14ac:dyDescent="0.25">
      <c r="A681" s="4">
        <v>6866</v>
      </c>
      <c r="B681" s="2" t="s">
        <v>199</v>
      </c>
      <c r="C681" s="2" t="s">
        <v>95</v>
      </c>
      <c r="D681" s="2" t="s">
        <v>156</v>
      </c>
      <c r="E681" s="2">
        <v>11.99</v>
      </c>
      <c r="F681" s="2">
        <v>479</v>
      </c>
      <c r="G681" s="2" t="s">
        <v>63</v>
      </c>
      <c r="H681" s="2">
        <v>1</v>
      </c>
      <c r="I681" s="2">
        <v>3</v>
      </c>
      <c r="J681" s="2" t="b">
        <v>1</v>
      </c>
      <c r="K681" s="2">
        <v>952</v>
      </c>
      <c r="L681" s="2">
        <v>48</v>
      </c>
      <c r="M681" s="2" t="s">
        <v>27</v>
      </c>
      <c r="N681" s="2" t="s">
        <v>56</v>
      </c>
      <c r="O681" s="2" t="s">
        <v>64</v>
      </c>
      <c r="P681" s="2">
        <v>54</v>
      </c>
      <c r="Q681" s="2">
        <v>4.5999999999999996</v>
      </c>
      <c r="R681" s="2" t="b">
        <v>1</v>
      </c>
      <c r="S681" s="2" t="s">
        <v>30</v>
      </c>
      <c r="T681" s="2">
        <v>4</v>
      </c>
      <c r="U681" s="2"/>
      <c r="V681" s="2" t="s">
        <v>38</v>
      </c>
      <c r="W681" s="2" t="s">
        <v>79</v>
      </c>
      <c r="X681" s="5" t="s">
        <v>40</v>
      </c>
    </row>
    <row r="682" spans="1:24" x14ac:dyDescent="0.25">
      <c r="A682" s="4">
        <v>6960</v>
      </c>
      <c r="B682" s="2" t="s">
        <v>630</v>
      </c>
      <c r="C682" s="3">
        <v>45271</v>
      </c>
      <c r="D682" s="2" t="s">
        <v>214</v>
      </c>
      <c r="E682" s="2">
        <v>15.99</v>
      </c>
      <c r="F682" s="2">
        <v>214</v>
      </c>
      <c r="G682" s="2" t="s">
        <v>51</v>
      </c>
      <c r="H682" s="2">
        <v>5</v>
      </c>
      <c r="I682" s="2">
        <v>6</v>
      </c>
      <c r="J682" s="2" t="b">
        <v>1</v>
      </c>
      <c r="K682" s="2">
        <v>780</v>
      </c>
      <c r="L682" s="2">
        <v>16</v>
      </c>
      <c r="M682" s="2" t="s">
        <v>92</v>
      </c>
      <c r="N682" s="2" t="s">
        <v>28</v>
      </c>
      <c r="O682" s="2" t="s">
        <v>78</v>
      </c>
      <c r="P682" s="2">
        <v>1</v>
      </c>
      <c r="Q682" s="2">
        <v>3.3</v>
      </c>
      <c r="R682" s="2" t="b">
        <v>1</v>
      </c>
      <c r="S682" s="2" t="s">
        <v>30</v>
      </c>
      <c r="T682" s="2">
        <v>1651</v>
      </c>
      <c r="U682" s="2"/>
      <c r="V682" s="2" t="s">
        <v>58</v>
      </c>
      <c r="W682" s="2" t="s">
        <v>79</v>
      </c>
      <c r="X682" s="5" t="s">
        <v>40</v>
      </c>
    </row>
    <row r="683" spans="1:24" x14ac:dyDescent="0.25">
      <c r="A683" s="4">
        <v>5808</v>
      </c>
      <c r="B683" s="2" t="s">
        <v>491</v>
      </c>
      <c r="C683" s="2" t="s">
        <v>543</v>
      </c>
      <c r="D683" s="2" t="s">
        <v>54</v>
      </c>
      <c r="E683" s="2">
        <v>15.99</v>
      </c>
      <c r="F683" s="2">
        <v>69</v>
      </c>
      <c r="G683" s="2" t="s">
        <v>26</v>
      </c>
      <c r="H683" s="2">
        <v>4</v>
      </c>
      <c r="I683" s="2">
        <v>5</v>
      </c>
      <c r="J683" s="2" t="b">
        <v>0</v>
      </c>
      <c r="K683" s="2">
        <v>976</v>
      </c>
      <c r="L683" s="2">
        <v>105</v>
      </c>
      <c r="M683" s="2" t="s">
        <v>27</v>
      </c>
      <c r="N683" s="2" t="s">
        <v>75</v>
      </c>
      <c r="O683" s="2" t="s">
        <v>45</v>
      </c>
      <c r="P683" s="2">
        <v>50</v>
      </c>
      <c r="Q683" s="2">
        <v>4.7</v>
      </c>
      <c r="R683" s="2" t="b">
        <v>1</v>
      </c>
      <c r="S683" s="2" t="s">
        <v>30</v>
      </c>
      <c r="T683" s="2">
        <v>1828</v>
      </c>
      <c r="U683" s="2"/>
      <c r="V683" s="2" t="s">
        <v>76</v>
      </c>
      <c r="W683" s="2" t="s">
        <v>69</v>
      </c>
      <c r="X683" s="5" t="s">
        <v>40</v>
      </c>
    </row>
    <row r="684" spans="1:24" x14ac:dyDescent="0.25">
      <c r="A684" s="4">
        <v>5525</v>
      </c>
      <c r="B684" s="2" t="s">
        <v>224</v>
      </c>
      <c r="C684" s="3">
        <v>45056</v>
      </c>
      <c r="D684" s="3">
        <v>45455</v>
      </c>
      <c r="E684" s="2">
        <v>15.99</v>
      </c>
      <c r="F684" s="2">
        <v>344</v>
      </c>
      <c r="G684" s="2" t="s">
        <v>26</v>
      </c>
      <c r="H684" s="2">
        <v>5</v>
      </c>
      <c r="I684" s="2">
        <v>2</v>
      </c>
      <c r="J684" s="2" t="b">
        <v>0</v>
      </c>
      <c r="K684" s="2">
        <v>91</v>
      </c>
      <c r="L684" s="2">
        <v>137</v>
      </c>
      <c r="M684" s="2" t="s">
        <v>74</v>
      </c>
      <c r="N684" s="2" t="s">
        <v>75</v>
      </c>
      <c r="O684" s="2" t="s">
        <v>37</v>
      </c>
      <c r="P684" s="2">
        <v>37</v>
      </c>
      <c r="Q684" s="2">
        <v>3.4</v>
      </c>
      <c r="R684" s="2" t="b">
        <v>1</v>
      </c>
      <c r="S684" s="2" t="s">
        <v>30</v>
      </c>
      <c r="T684" s="2">
        <v>396</v>
      </c>
      <c r="U684" s="2"/>
      <c r="V684" s="2" t="s">
        <v>58</v>
      </c>
      <c r="W684" s="2" t="s">
        <v>32</v>
      </c>
      <c r="X684" s="5" t="s">
        <v>33</v>
      </c>
    </row>
    <row r="685" spans="1:24" x14ac:dyDescent="0.25">
      <c r="A685" s="4">
        <v>1272</v>
      </c>
      <c r="B685" s="2" t="s">
        <v>272</v>
      </c>
      <c r="C685" s="2" t="s">
        <v>324</v>
      </c>
      <c r="D685" s="2" t="s">
        <v>84</v>
      </c>
      <c r="E685" s="2">
        <v>15.99</v>
      </c>
      <c r="F685" s="2">
        <v>163</v>
      </c>
      <c r="G685" s="2" t="s">
        <v>73</v>
      </c>
      <c r="H685" s="2">
        <v>5</v>
      </c>
      <c r="I685" s="2">
        <v>1</v>
      </c>
      <c r="J685" s="2" t="b">
        <v>0</v>
      </c>
      <c r="K685" s="2">
        <v>683</v>
      </c>
      <c r="L685" s="2">
        <v>108</v>
      </c>
      <c r="M685" s="2" t="s">
        <v>49</v>
      </c>
      <c r="N685" s="2" t="s">
        <v>75</v>
      </c>
      <c r="O685" s="2" t="s">
        <v>45</v>
      </c>
      <c r="P685" s="2">
        <v>10</v>
      </c>
      <c r="Q685" s="2">
        <v>4.2</v>
      </c>
      <c r="R685" s="2" t="b">
        <v>0</v>
      </c>
      <c r="S685" s="2" t="s">
        <v>30</v>
      </c>
      <c r="T685" s="2">
        <v>809</v>
      </c>
      <c r="U685" s="2"/>
      <c r="V685" s="2" t="s">
        <v>31</v>
      </c>
      <c r="W685" s="2" t="s">
        <v>79</v>
      </c>
      <c r="X685" s="5" t="s">
        <v>40</v>
      </c>
    </row>
    <row r="686" spans="1:24" x14ac:dyDescent="0.25">
      <c r="A686" s="4">
        <v>8063</v>
      </c>
      <c r="B686" s="2" t="s">
        <v>304</v>
      </c>
      <c r="C686" s="2" t="s">
        <v>627</v>
      </c>
      <c r="D686" s="3">
        <v>45638</v>
      </c>
      <c r="E686" s="2">
        <v>7.99</v>
      </c>
      <c r="F686" s="2">
        <v>217</v>
      </c>
      <c r="G686" s="2" t="s">
        <v>73</v>
      </c>
      <c r="H686" s="2">
        <v>1</v>
      </c>
      <c r="I686" s="2">
        <v>6</v>
      </c>
      <c r="J686" s="2" t="b">
        <v>0</v>
      </c>
      <c r="K686" s="2">
        <v>53</v>
      </c>
      <c r="L686" s="2">
        <v>153</v>
      </c>
      <c r="M686" s="2" t="s">
        <v>43</v>
      </c>
      <c r="N686" s="2" t="s">
        <v>28</v>
      </c>
      <c r="O686" s="2" t="s">
        <v>57</v>
      </c>
      <c r="P686" s="2">
        <v>2</v>
      </c>
      <c r="Q686" s="2">
        <v>3.1</v>
      </c>
      <c r="R686" s="2" t="b">
        <v>1</v>
      </c>
      <c r="S686" s="2" t="s">
        <v>30</v>
      </c>
      <c r="T686" s="2">
        <v>1431</v>
      </c>
      <c r="U686" s="2"/>
      <c r="V686" s="2" t="s">
        <v>65</v>
      </c>
      <c r="W686" s="2" t="s">
        <v>79</v>
      </c>
      <c r="X686" s="5" t="s">
        <v>40</v>
      </c>
    </row>
    <row r="687" spans="1:24" x14ac:dyDescent="0.25">
      <c r="A687" s="4">
        <v>1856</v>
      </c>
      <c r="B687" s="2" t="s">
        <v>631</v>
      </c>
      <c r="C687" s="2" t="s">
        <v>616</v>
      </c>
      <c r="D687" s="3">
        <v>45608</v>
      </c>
      <c r="E687" s="2">
        <v>15.99</v>
      </c>
      <c r="F687" s="2">
        <v>177</v>
      </c>
      <c r="G687" s="2" t="s">
        <v>63</v>
      </c>
      <c r="H687" s="2">
        <v>3</v>
      </c>
      <c r="I687" s="2">
        <v>2</v>
      </c>
      <c r="J687" s="2" t="b">
        <v>1</v>
      </c>
      <c r="K687" s="2">
        <v>246</v>
      </c>
      <c r="L687" s="2">
        <v>182</v>
      </c>
      <c r="M687" s="2" t="s">
        <v>74</v>
      </c>
      <c r="N687" s="2" t="s">
        <v>44</v>
      </c>
      <c r="O687" s="2" t="s">
        <v>57</v>
      </c>
      <c r="P687" s="2">
        <v>89</v>
      </c>
      <c r="Q687" s="2">
        <v>3.1</v>
      </c>
      <c r="R687" s="2" t="b">
        <v>0</v>
      </c>
      <c r="S687" s="2" t="s">
        <v>30</v>
      </c>
      <c r="T687" s="2">
        <v>2394</v>
      </c>
      <c r="U687" s="2"/>
      <c r="V687" s="2" t="s">
        <v>76</v>
      </c>
      <c r="W687" s="2" t="s">
        <v>59</v>
      </c>
      <c r="X687" s="5" t="s">
        <v>93</v>
      </c>
    </row>
    <row r="688" spans="1:24" x14ac:dyDescent="0.25">
      <c r="A688" s="4">
        <v>2830</v>
      </c>
      <c r="B688" s="2" t="s">
        <v>579</v>
      </c>
      <c r="C688" s="3">
        <v>44990</v>
      </c>
      <c r="D688" s="3">
        <v>45516</v>
      </c>
      <c r="E688" s="2">
        <v>11.99</v>
      </c>
      <c r="F688" s="2">
        <v>304</v>
      </c>
      <c r="G688" s="2" t="s">
        <v>73</v>
      </c>
      <c r="H688" s="2">
        <v>1</v>
      </c>
      <c r="I688" s="2">
        <v>1</v>
      </c>
      <c r="J688" s="2" t="b">
        <v>1</v>
      </c>
      <c r="K688" s="2">
        <v>389</v>
      </c>
      <c r="L688" s="2">
        <v>137</v>
      </c>
      <c r="M688" s="2" t="s">
        <v>55</v>
      </c>
      <c r="N688" s="2" t="s">
        <v>75</v>
      </c>
      <c r="O688" s="2" t="s">
        <v>78</v>
      </c>
      <c r="P688" s="2">
        <v>2</v>
      </c>
      <c r="Q688" s="2">
        <v>4.8</v>
      </c>
      <c r="R688" s="2" t="b">
        <v>1</v>
      </c>
      <c r="S688" s="2" t="s">
        <v>30</v>
      </c>
      <c r="T688" s="2">
        <v>4685</v>
      </c>
      <c r="U688" s="2"/>
      <c r="V688" s="2" t="s">
        <v>38</v>
      </c>
      <c r="W688" s="2" t="s">
        <v>79</v>
      </c>
      <c r="X688" s="5" t="s">
        <v>60</v>
      </c>
    </row>
    <row r="689" spans="1:24" x14ac:dyDescent="0.25">
      <c r="A689" s="4">
        <v>3287</v>
      </c>
      <c r="B689" s="2" t="s">
        <v>508</v>
      </c>
      <c r="C689" s="2" t="s">
        <v>609</v>
      </c>
      <c r="D689" s="2" t="s">
        <v>134</v>
      </c>
      <c r="E689" s="2">
        <v>15.99</v>
      </c>
      <c r="F689" s="2">
        <v>90</v>
      </c>
      <c r="G689" s="2" t="s">
        <v>63</v>
      </c>
      <c r="H689" s="2">
        <v>3</v>
      </c>
      <c r="I689" s="2">
        <v>2</v>
      </c>
      <c r="J689" s="2" t="b">
        <v>0</v>
      </c>
      <c r="K689" s="2">
        <v>399</v>
      </c>
      <c r="L689" s="2">
        <v>9</v>
      </c>
      <c r="M689" s="2" t="s">
        <v>92</v>
      </c>
      <c r="N689" s="2" t="s">
        <v>28</v>
      </c>
      <c r="O689" s="2" t="s">
        <v>45</v>
      </c>
      <c r="P689" s="2">
        <v>73</v>
      </c>
      <c r="Q689" s="2">
        <v>4.4000000000000004</v>
      </c>
      <c r="R689" s="2" t="b">
        <v>1</v>
      </c>
      <c r="S689" s="2" t="s">
        <v>30</v>
      </c>
      <c r="T689" s="2">
        <v>4332</v>
      </c>
      <c r="U689" s="2"/>
      <c r="V689" s="2" t="s">
        <v>31</v>
      </c>
      <c r="W689" s="2" t="s">
        <v>79</v>
      </c>
      <c r="X689" s="5" t="s">
        <v>93</v>
      </c>
    </row>
    <row r="690" spans="1:24" x14ac:dyDescent="0.25">
      <c r="A690" s="4">
        <v>5679</v>
      </c>
      <c r="B690" s="2" t="s">
        <v>444</v>
      </c>
      <c r="C690" s="2" t="s">
        <v>526</v>
      </c>
      <c r="D690" s="3">
        <v>45455</v>
      </c>
      <c r="E690" s="2">
        <v>15.99</v>
      </c>
      <c r="F690" s="2">
        <v>108</v>
      </c>
      <c r="G690" s="2" t="s">
        <v>26</v>
      </c>
      <c r="H690" s="2">
        <v>4</v>
      </c>
      <c r="I690" s="2">
        <v>2</v>
      </c>
      <c r="J690" s="2" t="b">
        <v>0</v>
      </c>
      <c r="K690" s="2">
        <v>694</v>
      </c>
      <c r="L690" s="2">
        <v>199</v>
      </c>
      <c r="M690" s="2" t="s">
        <v>49</v>
      </c>
      <c r="N690" s="2" t="s">
        <v>75</v>
      </c>
      <c r="O690" s="2" t="s">
        <v>45</v>
      </c>
      <c r="P690" s="2">
        <v>81</v>
      </c>
      <c r="Q690" s="2">
        <v>5</v>
      </c>
      <c r="R690" s="2" t="b">
        <v>0</v>
      </c>
      <c r="S690" s="2" t="s">
        <v>30</v>
      </c>
      <c r="T690" s="2">
        <v>851</v>
      </c>
      <c r="U690" s="2"/>
      <c r="V690" s="2" t="s">
        <v>65</v>
      </c>
      <c r="W690" s="2" t="s">
        <v>69</v>
      </c>
      <c r="X690" s="5" t="s">
        <v>93</v>
      </c>
    </row>
    <row r="691" spans="1:24" x14ac:dyDescent="0.25">
      <c r="A691" s="4">
        <v>6399</v>
      </c>
      <c r="B691" s="2" t="s">
        <v>157</v>
      </c>
      <c r="C691" s="3">
        <v>44927</v>
      </c>
      <c r="D691" s="3">
        <v>45424</v>
      </c>
      <c r="E691" s="2">
        <v>11.99</v>
      </c>
      <c r="F691" s="2">
        <v>96</v>
      </c>
      <c r="G691" s="2" t="s">
        <v>51</v>
      </c>
      <c r="H691" s="2">
        <v>3</v>
      </c>
      <c r="I691" s="2">
        <v>2</v>
      </c>
      <c r="J691" s="2" t="b">
        <v>0</v>
      </c>
      <c r="K691" s="2">
        <v>434</v>
      </c>
      <c r="L691" s="2">
        <v>11</v>
      </c>
      <c r="M691" s="2" t="s">
        <v>27</v>
      </c>
      <c r="N691" s="2" t="s">
        <v>56</v>
      </c>
      <c r="O691" s="2" t="s">
        <v>78</v>
      </c>
      <c r="P691" s="2">
        <v>80</v>
      </c>
      <c r="Q691" s="2">
        <v>4.5999999999999996</v>
      </c>
      <c r="R691" s="2" t="b">
        <v>0</v>
      </c>
      <c r="S691" s="2" t="s">
        <v>30</v>
      </c>
      <c r="T691" s="2">
        <v>2261</v>
      </c>
      <c r="U691" s="2"/>
      <c r="V691" s="2" t="s">
        <v>65</v>
      </c>
      <c r="W691" s="2" t="s">
        <v>59</v>
      </c>
      <c r="X691" s="5" t="s">
        <v>93</v>
      </c>
    </row>
    <row r="692" spans="1:24" x14ac:dyDescent="0.25">
      <c r="A692" s="4">
        <v>8753</v>
      </c>
      <c r="B692" s="2" t="s">
        <v>257</v>
      </c>
      <c r="C692" s="2" t="s">
        <v>632</v>
      </c>
      <c r="D692" s="2" t="s">
        <v>90</v>
      </c>
      <c r="E692" s="2">
        <v>11.99</v>
      </c>
      <c r="F692" s="2">
        <v>247</v>
      </c>
      <c r="G692" s="2" t="s">
        <v>26</v>
      </c>
      <c r="H692" s="2">
        <v>2</v>
      </c>
      <c r="I692" s="2">
        <v>3</v>
      </c>
      <c r="J692" s="2" t="b">
        <v>0</v>
      </c>
      <c r="K692" s="2">
        <v>696</v>
      </c>
      <c r="L692" s="2">
        <v>28</v>
      </c>
      <c r="M692" s="2" t="s">
        <v>74</v>
      </c>
      <c r="N692" s="2" t="s">
        <v>44</v>
      </c>
      <c r="O692" s="2" t="s">
        <v>78</v>
      </c>
      <c r="P692" s="2">
        <v>79</v>
      </c>
      <c r="Q692" s="2">
        <v>4.8</v>
      </c>
      <c r="R692" s="2" t="b">
        <v>0</v>
      </c>
      <c r="S692" s="2" t="s">
        <v>30</v>
      </c>
      <c r="T692" s="2">
        <v>1500</v>
      </c>
      <c r="U692" s="2"/>
      <c r="V692" s="2" t="s">
        <v>31</v>
      </c>
      <c r="W692" s="2" t="s">
        <v>79</v>
      </c>
      <c r="X692" s="5" t="s">
        <v>33</v>
      </c>
    </row>
    <row r="693" spans="1:24" x14ac:dyDescent="0.25">
      <c r="A693" s="4">
        <v>9267</v>
      </c>
      <c r="B693" s="2" t="s">
        <v>284</v>
      </c>
      <c r="C693" s="3">
        <v>45478</v>
      </c>
      <c r="D693" s="2" t="s">
        <v>156</v>
      </c>
      <c r="E693" s="2">
        <v>15.99</v>
      </c>
      <c r="F693" s="2">
        <v>245</v>
      </c>
      <c r="G693" s="2" t="s">
        <v>100</v>
      </c>
      <c r="H693" s="2">
        <v>3</v>
      </c>
      <c r="I693" s="2">
        <v>5</v>
      </c>
      <c r="J693" s="2" t="b">
        <v>1</v>
      </c>
      <c r="K693" s="2">
        <v>862</v>
      </c>
      <c r="L693" s="2">
        <v>129</v>
      </c>
      <c r="M693" s="2" t="s">
        <v>55</v>
      </c>
      <c r="N693" s="2" t="s">
        <v>44</v>
      </c>
      <c r="O693" s="2" t="s">
        <v>45</v>
      </c>
      <c r="P693" s="2">
        <v>6</v>
      </c>
      <c r="Q693" s="2">
        <v>3.7</v>
      </c>
      <c r="R693" s="2" t="b">
        <v>1</v>
      </c>
      <c r="S693" s="2" t="s">
        <v>30</v>
      </c>
      <c r="T693" s="2">
        <v>2130</v>
      </c>
      <c r="U693" s="2"/>
      <c r="V693" s="2" t="s">
        <v>76</v>
      </c>
      <c r="W693" s="2" t="s">
        <v>39</v>
      </c>
      <c r="X693" s="5" t="s">
        <v>40</v>
      </c>
    </row>
    <row r="694" spans="1:24" x14ac:dyDescent="0.25">
      <c r="A694" s="4">
        <v>9846</v>
      </c>
      <c r="B694" s="2" t="s">
        <v>128</v>
      </c>
      <c r="C694" s="2" t="s">
        <v>633</v>
      </c>
      <c r="D694" s="2" t="s">
        <v>25</v>
      </c>
      <c r="E694" s="2">
        <v>7.99</v>
      </c>
      <c r="F694" s="2">
        <v>366</v>
      </c>
      <c r="G694" s="2" t="s">
        <v>36</v>
      </c>
      <c r="H694" s="2">
        <v>4</v>
      </c>
      <c r="I694" s="2">
        <v>5</v>
      </c>
      <c r="J694" s="2" t="b">
        <v>0</v>
      </c>
      <c r="K694" s="2">
        <v>631</v>
      </c>
      <c r="L694" s="2">
        <v>56</v>
      </c>
      <c r="M694" s="2" t="s">
        <v>92</v>
      </c>
      <c r="N694" s="2" t="s">
        <v>28</v>
      </c>
      <c r="O694" s="2" t="s">
        <v>57</v>
      </c>
      <c r="P694" s="2">
        <v>35</v>
      </c>
      <c r="Q694" s="2">
        <v>4.0999999999999996</v>
      </c>
      <c r="R694" s="2" t="b">
        <v>0</v>
      </c>
      <c r="S694" s="2" t="s">
        <v>30</v>
      </c>
      <c r="T694" s="2">
        <v>4308</v>
      </c>
      <c r="U694" s="2"/>
      <c r="V694" s="2" t="s">
        <v>38</v>
      </c>
      <c r="W694" s="2" t="s">
        <v>32</v>
      </c>
      <c r="X694" s="5" t="s">
        <v>33</v>
      </c>
    </row>
    <row r="695" spans="1:24" x14ac:dyDescent="0.25">
      <c r="A695" s="4">
        <v>2382</v>
      </c>
      <c r="B695" s="2" t="s">
        <v>584</v>
      </c>
      <c r="C695" s="3">
        <v>45571</v>
      </c>
      <c r="D695" s="3">
        <v>45547</v>
      </c>
      <c r="E695" s="2">
        <v>15.99</v>
      </c>
      <c r="F695" s="2">
        <v>170</v>
      </c>
      <c r="G695" s="2" t="s">
        <v>48</v>
      </c>
      <c r="H695" s="2">
        <v>1</v>
      </c>
      <c r="I695" s="2">
        <v>3</v>
      </c>
      <c r="J695" s="2" t="b">
        <v>0</v>
      </c>
      <c r="K695" s="2">
        <v>144</v>
      </c>
      <c r="L695" s="2">
        <v>142</v>
      </c>
      <c r="M695" s="2" t="s">
        <v>55</v>
      </c>
      <c r="N695" s="2" t="s">
        <v>75</v>
      </c>
      <c r="O695" s="2" t="s">
        <v>29</v>
      </c>
      <c r="P695" s="2">
        <v>81</v>
      </c>
      <c r="Q695" s="2">
        <v>4.7</v>
      </c>
      <c r="R695" s="2" t="b">
        <v>1</v>
      </c>
      <c r="S695" s="2" t="s">
        <v>30</v>
      </c>
      <c r="T695" s="2">
        <v>421</v>
      </c>
      <c r="U695" s="2"/>
      <c r="V695" s="2" t="s">
        <v>65</v>
      </c>
      <c r="W695" s="2" t="s">
        <v>39</v>
      </c>
      <c r="X695" s="5" t="s">
        <v>93</v>
      </c>
    </row>
    <row r="696" spans="1:24" x14ac:dyDescent="0.25">
      <c r="A696" s="4">
        <v>3593</v>
      </c>
      <c r="B696" s="2" t="s">
        <v>335</v>
      </c>
      <c r="C696" s="2" t="s">
        <v>634</v>
      </c>
      <c r="D696" s="2" t="s">
        <v>156</v>
      </c>
      <c r="E696" s="2">
        <v>7.99</v>
      </c>
      <c r="F696" s="2">
        <v>447</v>
      </c>
      <c r="G696" s="2" t="s">
        <v>51</v>
      </c>
      <c r="H696" s="2">
        <v>3</v>
      </c>
      <c r="I696" s="2">
        <v>1</v>
      </c>
      <c r="J696" s="2" t="b">
        <v>1</v>
      </c>
      <c r="K696" s="2">
        <v>466</v>
      </c>
      <c r="L696" s="2">
        <v>198</v>
      </c>
      <c r="M696" s="2" t="s">
        <v>55</v>
      </c>
      <c r="N696" s="2" t="s">
        <v>75</v>
      </c>
      <c r="O696" s="2" t="s">
        <v>29</v>
      </c>
      <c r="P696" s="2">
        <v>3</v>
      </c>
      <c r="Q696" s="2">
        <v>4.5</v>
      </c>
      <c r="R696" s="2" t="b">
        <v>0</v>
      </c>
      <c r="S696" s="2" t="s">
        <v>30</v>
      </c>
      <c r="T696" s="2">
        <v>2163</v>
      </c>
      <c r="U696" s="2"/>
      <c r="V696" s="2" t="s">
        <v>65</v>
      </c>
      <c r="W696" s="2" t="s">
        <v>32</v>
      </c>
      <c r="X696" s="5" t="s">
        <v>33</v>
      </c>
    </row>
    <row r="697" spans="1:24" x14ac:dyDescent="0.25">
      <c r="A697" s="4">
        <v>4097</v>
      </c>
      <c r="B697" s="2" t="s">
        <v>280</v>
      </c>
      <c r="C697" s="2" t="s">
        <v>412</v>
      </c>
      <c r="D697" s="2" t="s">
        <v>129</v>
      </c>
      <c r="E697" s="2">
        <v>7.99</v>
      </c>
      <c r="F697" s="2">
        <v>369</v>
      </c>
      <c r="G697" s="2" t="s">
        <v>63</v>
      </c>
      <c r="H697" s="2">
        <v>3</v>
      </c>
      <c r="I697" s="2">
        <v>1</v>
      </c>
      <c r="J697" s="2" t="b">
        <v>0</v>
      </c>
      <c r="K697" s="2">
        <v>759</v>
      </c>
      <c r="L697" s="2">
        <v>56</v>
      </c>
      <c r="M697" s="2" t="s">
        <v>68</v>
      </c>
      <c r="N697" s="2" t="s">
        <v>28</v>
      </c>
      <c r="O697" s="2" t="s">
        <v>29</v>
      </c>
      <c r="P697" s="2">
        <v>30</v>
      </c>
      <c r="Q697" s="2">
        <v>4</v>
      </c>
      <c r="R697" s="2" t="b">
        <v>0</v>
      </c>
      <c r="S697" s="2" t="s">
        <v>30</v>
      </c>
      <c r="T697" s="2">
        <v>3354</v>
      </c>
      <c r="U697" s="2"/>
      <c r="V697" s="2" t="s">
        <v>76</v>
      </c>
      <c r="W697" s="2" t="s">
        <v>59</v>
      </c>
      <c r="X697" s="5" t="s">
        <v>33</v>
      </c>
    </row>
    <row r="698" spans="1:24" x14ac:dyDescent="0.25">
      <c r="A698" s="4">
        <v>2886</v>
      </c>
      <c r="B698" s="2" t="s">
        <v>106</v>
      </c>
      <c r="C698" s="2" t="s">
        <v>173</v>
      </c>
      <c r="D698" s="2" t="s">
        <v>214</v>
      </c>
      <c r="E698" s="2">
        <v>15.99</v>
      </c>
      <c r="F698" s="2">
        <v>62</v>
      </c>
      <c r="G698" s="2" t="s">
        <v>73</v>
      </c>
      <c r="H698" s="2">
        <v>5</v>
      </c>
      <c r="I698" s="2">
        <v>1</v>
      </c>
      <c r="J698" s="2" t="b">
        <v>0</v>
      </c>
      <c r="K698" s="2">
        <v>811</v>
      </c>
      <c r="L698" s="2">
        <v>109</v>
      </c>
      <c r="M698" s="2" t="s">
        <v>74</v>
      </c>
      <c r="N698" s="2" t="s">
        <v>75</v>
      </c>
      <c r="O698" s="2" t="s">
        <v>37</v>
      </c>
      <c r="P698" s="2">
        <v>14</v>
      </c>
      <c r="Q698" s="2">
        <v>3.1</v>
      </c>
      <c r="R698" s="2" t="b">
        <v>0</v>
      </c>
      <c r="S698" s="2" t="s">
        <v>30</v>
      </c>
      <c r="T698" s="2">
        <v>3702</v>
      </c>
      <c r="U698" s="2"/>
      <c r="V698" s="2" t="s">
        <v>65</v>
      </c>
      <c r="W698" s="2" t="s">
        <v>79</v>
      </c>
      <c r="X698" s="5" t="s">
        <v>60</v>
      </c>
    </row>
    <row r="699" spans="1:24" x14ac:dyDescent="0.25">
      <c r="A699" s="4">
        <v>3255</v>
      </c>
      <c r="B699" s="2" t="s">
        <v>547</v>
      </c>
      <c r="C699" s="3">
        <v>45444</v>
      </c>
      <c r="D699" s="2" t="s">
        <v>99</v>
      </c>
      <c r="E699" s="2">
        <v>7.99</v>
      </c>
      <c r="F699" s="2">
        <v>294</v>
      </c>
      <c r="G699" s="2" t="s">
        <v>63</v>
      </c>
      <c r="H699" s="2">
        <v>1</v>
      </c>
      <c r="I699" s="2">
        <v>3</v>
      </c>
      <c r="J699" s="2" t="b">
        <v>1</v>
      </c>
      <c r="K699" s="2">
        <v>936</v>
      </c>
      <c r="L699" s="2">
        <v>120</v>
      </c>
      <c r="M699" s="2" t="s">
        <v>92</v>
      </c>
      <c r="N699" s="2" t="s">
        <v>44</v>
      </c>
      <c r="O699" s="2" t="s">
        <v>57</v>
      </c>
      <c r="P699" s="2">
        <v>49</v>
      </c>
      <c r="Q699" s="2">
        <v>3.2</v>
      </c>
      <c r="R699" s="2" t="b">
        <v>1</v>
      </c>
      <c r="S699" s="2" t="s">
        <v>30</v>
      </c>
      <c r="T699" s="2">
        <v>3758</v>
      </c>
      <c r="U699" s="2"/>
      <c r="V699" s="2" t="s">
        <v>76</v>
      </c>
      <c r="W699" s="2" t="s">
        <v>32</v>
      </c>
      <c r="X699" s="5" t="s">
        <v>93</v>
      </c>
    </row>
    <row r="700" spans="1:24" x14ac:dyDescent="0.25">
      <c r="A700" s="4">
        <v>6752</v>
      </c>
      <c r="B700" s="2" t="s">
        <v>194</v>
      </c>
      <c r="C700" s="2" t="s">
        <v>571</v>
      </c>
      <c r="D700" s="3">
        <v>45547</v>
      </c>
      <c r="E700" s="2">
        <v>11.99</v>
      </c>
      <c r="F700" s="2">
        <v>10</v>
      </c>
      <c r="G700" s="2" t="s">
        <v>51</v>
      </c>
      <c r="H700" s="2">
        <v>2</v>
      </c>
      <c r="I700" s="2">
        <v>4</v>
      </c>
      <c r="J700" s="2" t="b">
        <v>0</v>
      </c>
      <c r="K700" s="2">
        <v>146</v>
      </c>
      <c r="L700" s="2">
        <v>95</v>
      </c>
      <c r="M700" s="2" t="s">
        <v>68</v>
      </c>
      <c r="N700" s="2" t="s">
        <v>56</v>
      </c>
      <c r="O700" s="2" t="s">
        <v>57</v>
      </c>
      <c r="P700" s="2">
        <v>99</v>
      </c>
      <c r="Q700" s="2">
        <v>3.8</v>
      </c>
      <c r="R700" s="2" t="b">
        <v>1</v>
      </c>
      <c r="S700" s="2" t="s">
        <v>30</v>
      </c>
      <c r="T700" s="2">
        <v>3942</v>
      </c>
      <c r="U700" s="2"/>
      <c r="V700" s="2" t="s">
        <v>76</v>
      </c>
      <c r="W700" s="2" t="s">
        <v>32</v>
      </c>
      <c r="X700" s="5" t="s">
        <v>93</v>
      </c>
    </row>
    <row r="701" spans="1:24" x14ac:dyDescent="0.25">
      <c r="A701" s="4">
        <v>7945</v>
      </c>
      <c r="B701" s="2" t="s">
        <v>631</v>
      </c>
      <c r="C701" s="2" t="s">
        <v>227</v>
      </c>
      <c r="D701" s="2" t="s">
        <v>168</v>
      </c>
      <c r="E701" s="2">
        <v>11.99</v>
      </c>
      <c r="F701" s="2">
        <v>389</v>
      </c>
      <c r="G701" s="2" t="s">
        <v>63</v>
      </c>
      <c r="H701" s="2">
        <v>2</v>
      </c>
      <c r="I701" s="2">
        <v>2</v>
      </c>
      <c r="J701" s="2" t="b">
        <v>1</v>
      </c>
      <c r="K701" s="2">
        <v>631</v>
      </c>
      <c r="L701" s="2">
        <v>85</v>
      </c>
      <c r="M701" s="2" t="s">
        <v>68</v>
      </c>
      <c r="N701" s="2" t="s">
        <v>44</v>
      </c>
      <c r="O701" s="2" t="s">
        <v>57</v>
      </c>
      <c r="P701" s="2">
        <v>53</v>
      </c>
      <c r="Q701" s="2">
        <v>3.3</v>
      </c>
      <c r="R701" s="2" t="b">
        <v>1</v>
      </c>
      <c r="S701" s="2" t="s">
        <v>30</v>
      </c>
      <c r="T701" s="2">
        <v>2242</v>
      </c>
      <c r="U701" s="2"/>
      <c r="V701" s="2" t="s">
        <v>38</v>
      </c>
      <c r="W701" s="2" t="s">
        <v>79</v>
      </c>
      <c r="X701" s="5" t="s">
        <v>93</v>
      </c>
    </row>
    <row r="702" spans="1:24" x14ac:dyDescent="0.25">
      <c r="A702" s="4">
        <v>6658</v>
      </c>
      <c r="B702" s="2" t="s">
        <v>157</v>
      </c>
      <c r="C702" s="3">
        <v>45295</v>
      </c>
      <c r="D702" s="3">
        <v>45424</v>
      </c>
      <c r="E702" s="2">
        <v>7.99</v>
      </c>
      <c r="F702" s="2">
        <v>55</v>
      </c>
      <c r="G702" s="2" t="s">
        <v>48</v>
      </c>
      <c r="H702" s="2">
        <v>5</v>
      </c>
      <c r="I702" s="2">
        <v>6</v>
      </c>
      <c r="J702" s="2" t="b">
        <v>0</v>
      </c>
      <c r="K702" s="2">
        <v>682</v>
      </c>
      <c r="L702" s="2">
        <v>141</v>
      </c>
      <c r="M702" s="2" t="s">
        <v>27</v>
      </c>
      <c r="N702" s="2" t="s">
        <v>44</v>
      </c>
      <c r="O702" s="2" t="s">
        <v>29</v>
      </c>
      <c r="P702" s="2">
        <v>42</v>
      </c>
      <c r="Q702" s="2">
        <v>3.6</v>
      </c>
      <c r="R702" s="2" t="b">
        <v>1</v>
      </c>
      <c r="S702" s="2" t="s">
        <v>30</v>
      </c>
      <c r="T702" s="2">
        <v>2561</v>
      </c>
      <c r="U702" s="2"/>
      <c r="V702" s="2" t="s">
        <v>38</v>
      </c>
      <c r="W702" s="2" t="s">
        <v>69</v>
      </c>
      <c r="X702" s="5" t="s">
        <v>33</v>
      </c>
    </row>
    <row r="703" spans="1:24" x14ac:dyDescent="0.25">
      <c r="A703" s="4">
        <v>5468</v>
      </c>
      <c r="B703" s="2" t="s">
        <v>635</v>
      </c>
      <c r="C703" s="3">
        <v>45326</v>
      </c>
      <c r="D703" s="2" t="s">
        <v>84</v>
      </c>
      <c r="E703" s="2">
        <v>11.99</v>
      </c>
      <c r="F703" s="2">
        <v>208</v>
      </c>
      <c r="G703" s="2" t="s">
        <v>100</v>
      </c>
      <c r="H703" s="2">
        <v>4</v>
      </c>
      <c r="I703" s="2">
        <v>6</v>
      </c>
      <c r="J703" s="2" t="b">
        <v>1</v>
      </c>
      <c r="K703" s="2">
        <v>135</v>
      </c>
      <c r="L703" s="2">
        <v>9</v>
      </c>
      <c r="M703" s="2" t="s">
        <v>27</v>
      </c>
      <c r="N703" s="2" t="s">
        <v>28</v>
      </c>
      <c r="O703" s="2" t="s">
        <v>29</v>
      </c>
      <c r="P703" s="2">
        <v>41</v>
      </c>
      <c r="Q703" s="2">
        <v>3</v>
      </c>
      <c r="R703" s="2" t="b">
        <v>1</v>
      </c>
      <c r="S703" s="2" t="s">
        <v>30</v>
      </c>
      <c r="T703" s="2">
        <v>2465</v>
      </c>
      <c r="U703" s="2"/>
      <c r="V703" s="2" t="s">
        <v>76</v>
      </c>
      <c r="W703" s="2" t="s">
        <v>32</v>
      </c>
      <c r="X703" s="5" t="s">
        <v>33</v>
      </c>
    </row>
    <row r="704" spans="1:24" x14ac:dyDescent="0.25">
      <c r="A704" s="4">
        <v>7451</v>
      </c>
      <c r="B704" s="2" t="s">
        <v>244</v>
      </c>
      <c r="C704" s="2" t="s">
        <v>636</v>
      </c>
      <c r="D704" s="3">
        <v>45547</v>
      </c>
      <c r="E704" s="2">
        <v>15.99</v>
      </c>
      <c r="F704" s="2">
        <v>198</v>
      </c>
      <c r="G704" s="2" t="s">
        <v>48</v>
      </c>
      <c r="H704" s="2">
        <v>5</v>
      </c>
      <c r="I704" s="2">
        <v>5</v>
      </c>
      <c r="J704" s="2" t="b">
        <v>1</v>
      </c>
      <c r="K704" s="2">
        <v>255</v>
      </c>
      <c r="L704" s="2">
        <v>183</v>
      </c>
      <c r="M704" s="2" t="s">
        <v>43</v>
      </c>
      <c r="N704" s="2" t="s">
        <v>44</v>
      </c>
      <c r="O704" s="2" t="s">
        <v>78</v>
      </c>
      <c r="P704" s="2">
        <v>92</v>
      </c>
      <c r="Q704" s="2">
        <v>4.9000000000000004</v>
      </c>
      <c r="R704" s="2" t="b">
        <v>0</v>
      </c>
      <c r="S704" s="2" t="s">
        <v>30</v>
      </c>
      <c r="T704" s="2">
        <v>4435</v>
      </c>
      <c r="U704" s="2"/>
      <c r="V704" s="2" t="s">
        <v>76</v>
      </c>
      <c r="W704" s="2" t="s">
        <v>59</v>
      </c>
      <c r="X704" s="5" t="s">
        <v>60</v>
      </c>
    </row>
    <row r="705" spans="1:24" x14ac:dyDescent="0.25">
      <c r="A705" s="4">
        <v>1253</v>
      </c>
      <c r="B705" s="2" t="s">
        <v>157</v>
      </c>
      <c r="C705" s="3">
        <v>45542</v>
      </c>
      <c r="D705" s="3">
        <v>45424</v>
      </c>
      <c r="E705" s="2">
        <v>11.99</v>
      </c>
      <c r="F705" s="2">
        <v>280</v>
      </c>
      <c r="G705" s="2" t="s">
        <v>63</v>
      </c>
      <c r="H705" s="2">
        <v>1</v>
      </c>
      <c r="I705" s="2">
        <v>1</v>
      </c>
      <c r="J705" s="2" t="b">
        <v>1</v>
      </c>
      <c r="K705" s="2">
        <v>702</v>
      </c>
      <c r="L705" s="2">
        <v>58</v>
      </c>
      <c r="M705" s="2" t="s">
        <v>92</v>
      </c>
      <c r="N705" s="2" t="s">
        <v>28</v>
      </c>
      <c r="O705" s="2" t="s">
        <v>78</v>
      </c>
      <c r="P705" s="2">
        <v>13</v>
      </c>
      <c r="Q705" s="2">
        <v>3.2</v>
      </c>
      <c r="R705" s="2" t="b">
        <v>0</v>
      </c>
      <c r="S705" s="2" t="s">
        <v>30</v>
      </c>
      <c r="T705" s="2">
        <v>4116</v>
      </c>
      <c r="U705" s="2"/>
      <c r="V705" s="2" t="s">
        <v>31</v>
      </c>
      <c r="W705" s="2" t="s">
        <v>69</v>
      </c>
      <c r="X705" s="5" t="s">
        <v>93</v>
      </c>
    </row>
    <row r="706" spans="1:24" x14ac:dyDescent="0.25">
      <c r="A706" s="4">
        <v>6746</v>
      </c>
      <c r="B706" s="2" t="s">
        <v>558</v>
      </c>
      <c r="C706" s="3">
        <v>45333</v>
      </c>
      <c r="D706" s="2" t="s">
        <v>105</v>
      </c>
      <c r="E706" s="2">
        <v>7.99</v>
      </c>
      <c r="F706" s="2">
        <v>161</v>
      </c>
      <c r="G706" s="2" t="s">
        <v>73</v>
      </c>
      <c r="H706" s="2">
        <v>2</v>
      </c>
      <c r="I706" s="2">
        <v>5</v>
      </c>
      <c r="J706" s="2" t="b">
        <v>0</v>
      </c>
      <c r="K706" s="2">
        <v>151</v>
      </c>
      <c r="L706" s="2">
        <v>109</v>
      </c>
      <c r="M706" s="2" t="s">
        <v>49</v>
      </c>
      <c r="N706" s="2" t="s">
        <v>75</v>
      </c>
      <c r="O706" s="2" t="s">
        <v>64</v>
      </c>
      <c r="P706" s="2">
        <v>27</v>
      </c>
      <c r="Q706" s="2">
        <v>3.3</v>
      </c>
      <c r="R706" s="2" t="b">
        <v>0</v>
      </c>
      <c r="S706" s="2" t="s">
        <v>30</v>
      </c>
      <c r="T706" s="2">
        <v>944</v>
      </c>
      <c r="U706" s="2"/>
      <c r="V706" s="2" t="s">
        <v>58</v>
      </c>
      <c r="W706" s="2" t="s">
        <v>32</v>
      </c>
      <c r="X706" s="5" t="s">
        <v>93</v>
      </c>
    </row>
    <row r="707" spans="1:24" x14ac:dyDescent="0.25">
      <c r="A707" s="4">
        <v>8089</v>
      </c>
      <c r="B707" s="2" t="s">
        <v>232</v>
      </c>
      <c r="C707" s="3">
        <v>45510</v>
      </c>
      <c r="D707" s="2" t="s">
        <v>99</v>
      </c>
      <c r="E707" s="2">
        <v>7.99</v>
      </c>
      <c r="F707" s="2">
        <v>439</v>
      </c>
      <c r="G707" s="2" t="s">
        <v>26</v>
      </c>
      <c r="H707" s="2">
        <v>2</v>
      </c>
      <c r="I707" s="2">
        <v>2</v>
      </c>
      <c r="J707" s="2" t="b">
        <v>1</v>
      </c>
      <c r="K707" s="2">
        <v>421</v>
      </c>
      <c r="L707" s="2">
        <v>138</v>
      </c>
      <c r="M707" s="2" t="s">
        <v>55</v>
      </c>
      <c r="N707" s="2" t="s">
        <v>44</v>
      </c>
      <c r="O707" s="2" t="s">
        <v>57</v>
      </c>
      <c r="P707" s="2">
        <v>14</v>
      </c>
      <c r="Q707" s="2">
        <v>4.0999999999999996</v>
      </c>
      <c r="R707" s="2" t="b">
        <v>0</v>
      </c>
      <c r="S707" s="2" t="s">
        <v>30</v>
      </c>
      <c r="T707" s="2">
        <v>4219</v>
      </c>
      <c r="U707" s="2"/>
      <c r="V707" s="2" t="s">
        <v>58</v>
      </c>
      <c r="W707" s="2" t="s">
        <v>32</v>
      </c>
      <c r="X707" s="5" t="s">
        <v>60</v>
      </c>
    </row>
    <row r="708" spans="1:24" x14ac:dyDescent="0.25">
      <c r="A708" s="4">
        <v>8045</v>
      </c>
      <c r="B708" s="2" t="s">
        <v>304</v>
      </c>
      <c r="C708" s="3">
        <v>44996</v>
      </c>
      <c r="D708" s="3">
        <v>45334</v>
      </c>
      <c r="E708" s="2">
        <v>7.99</v>
      </c>
      <c r="F708" s="2">
        <v>339</v>
      </c>
      <c r="G708" s="2" t="s">
        <v>100</v>
      </c>
      <c r="H708" s="2">
        <v>5</v>
      </c>
      <c r="I708" s="2">
        <v>5</v>
      </c>
      <c r="J708" s="2" t="b">
        <v>1</v>
      </c>
      <c r="K708" s="2">
        <v>354</v>
      </c>
      <c r="L708" s="2">
        <v>129</v>
      </c>
      <c r="M708" s="2" t="s">
        <v>92</v>
      </c>
      <c r="N708" s="2" t="s">
        <v>75</v>
      </c>
      <c r="O708" s="2" t="s">
        <v>78</v>
      </c>
      <c r="P708" s="2">
        <v>14</v>
      </c>
      <c r="Q708" s="2">
        <v>3.9</v>
      </c>
      <c r="R708" s="2" t="b">
        <v>0</v>
      </c>
      <c r="S708" s="2" t="s">
        <v>30</v>
      </c>
      <c r="T708" s="2">
        <v>4311</v>
      </c>
      <c r="U708" s="2"/>
      <c r="V708" s="2" t="s">
        <v>38</v>
      </c>
      <c r="W708" s="2" t="s">
        <v>69</v>
      </c>
      <c r="X708" s="5" t="s">
        <v>33</v>
      </c>
    </row>
    <row r="709" spans="1:24" x14ac:dyDescent="0.25">
      <c r="A709" s="4">
        <v>9417</v>
      </c>
      <c r="B709" s="2" t="s">
        <v>126</v>
      </c>
      <c r="C709" s="2" t="s">
        <v>264</v>
      </c>
      <c r="D709" s="2" t="s">
        <v>105</v>
      </c>
      <c r="E709" s="2">
        <v>11.99</v>
      </c>
      <c r="F709" s="2">
        <v>52</v>
      </c>
      <c r="G709" s="2" t="s">
        <v>26</v>
      </c>
      <c r="H709" s="2">
        <v>4</v>
      </c>
      <c r="I709" s="2">
        <v>4</v>
      </c>
      <c r="J709" s="2" t="b">
        <v>0</v>
      </c>
      <c r="K709" s="2">
        <v>377</v>
      </c>
      <c r="L709" s="2">
        <v>135</v>
      </c>
      <c r="M709" s="2" t="s">
        <v>49</v>
      </c>
      <c r="N709" s="2" t="s">
        <v>56</v>
      </c>
      <c r="O709" s="2" t="s">
        <v>57</v>
      </c>
      <c r="P709" s="2">
        <v>90</v>
      </c>
      <c r="Q709" s="2">
        <v>4.0999999999999996</v>
      </c>
      <c r="R709" s="2" t="b">
        <v>1</v>
      </c>
      <c r="S709" s="2" t="s">
        <v>30</v>
      </c>
      <c r="T709" s="2">
        <v>1972</v>
      </c>
      <c r="U709" s="2"/>
      <c r="V709" s="2" t="s">
        <v>58</v>
      </c>
      <c r="W709" s="2" t="s">
        <v>39</v>
      </c>
      <c r="X709" s="5" t="s">
        <v>40</v>
      </c>
    </row>
    <row r="710" spans="1:24" x14ac:dyDescent="0.25">
      <c r="A710" s="4">
        <v>3217</v>
      </c>
      <c r="B710" s="2" t="s">
        <v>140</v>
      </c>
      <c r="C710" s="3">
        <v>45509</v>
      </c>
      <c r="D710" s="2" t="s">
        <v>129</v>
      </c>
      <c r="E710" s="2">
        <v>15.99</v>
      </c>
      <c r="F710" s="2">
        <v>297</v>
      </c>
      <c r="G710" s="2" t="s">
        <v>73</v>
      </c>
      <c r="H710" s="2">
        <v>5</v>
      </c>
      <c r="I710" s="2">
        <v>3</v>
      </c>
      <c r="J710" s="2" t="b">
        <v>0</v>
      </c>
      <c r="K710" s="2">
        <v>796</v>
      </c>
      <c r="L710" s="2">
        <v>200</v>
      </c>
      <c r="M710" s="2" t="s">
        <v>92</v>
      </c>
      <c r="N710" s="2" t="s">
        <v>75</v>
      </c>
      <c r="O710" s="2" t="s">
        <v>78</v>
      </c>
      <c r="P710" s="2">
        <v>36</v>
      </c>
      <c r="Q710" s="2">
        <v>3.1</v>
      </c>
      <c r="R710" s="2" t="b">
        <v>1</v>
      </c>
      <c r="S710" s="2" t="s">
        <v>30</v>
      </c>
      <c r="T710" s="2">
        <v>2132</v>
      </c>
      <c r="U710" s="2"/>
      <c r="V710" s="2" t="s">
        <v>31</v>
      </c>
      <c r="W710" s="2" t="s">
        <v>79</v>
      </c>
      <c r="X710" s="5" t="s">
        <v>40</v>
      </c>
    </row>
    <row r="711" spans="1:24" x14ac:dyDescent="0.25">
      <c r="A711" s="4">
        <v>4234</v>
      </c>
      <c r="B711" s="2" t="s">
        <v>157</v>
      </c>
      <c r="C711" s="3">
        <v>45139</v>
      </c>
      <c r="D711" s="2" t="s">
        <v>54</v>
      </c>
      <c r="E711" s="2">
        <v>15.99</v>
      </c>
      <c r="F711" s="2">
        <v>40</v>
      </c>
      <c r="G711" s="2" t="s">
        <v>51</v>
      </c>
      <c r="H711" s="2">
        <v>5</v>
      </c>
      <c r="I711" s="2">
        <v>1</v>
      </c>
      <c r="J711" s="2" t="b">
        <v>1</v>
      </c>
      <c r="K711" s="2">
        <v>841</v>
      </c>
      <c r="L711" s="2">
        <v>179</v>
      </c>
      <c r="M711" s="2" t="s">
        <v>68</v>
      </c>
      <c r="N711" s="2" t="s">
        <v>28</v>
      </c>
      <c r="O711" s="2" t="s">
        <v>37</v>
      </c>
      <c r="P711" s="2">
        <v>59</v>
      </c>
      <c r="Q711" s="2">
        <v>3.5</v>
      </c>
      <c r="R711" s="2" t="b">
        <v>1</v>
      </c>
      <c r="S711" s="2" t="s">
        <v>30</v>
      </c>
      <c r="T711" s="2">
        <v>2370</v>
      </c>
      <c r="U711" s="2"/>
      <c r="V711" s="2" t="s">
        <v>58</v>
      </c>
      <c r="W711" s="2" t="s">
        <v>79</v>
      </c>
      <c r="X711" s="5" t="s">
        <v>93</v>
      </c>
    </row>
    <row r="712" spans="1:24" x14ac:dyDescent="0.25">
      <c r="A712" s="4">
        <v>1118</v>
      </c>
      <c r="B712" s="2" t="s">
        <v>240</v>
      </c>
      <c r="C712" s="3">
        <v>45475</v>
      </c>
      <c r="D712" s="3">
        <v>45608</v>
      </c>
      <c r="E712" s="2">
        <v>15.99</v>
      </c>
      <c r="F712" s="2">
        <v>379</v>
      </c>
      <c r="G712" s="2" t="s">
        <v>26</v>
      </c>
      <c r="H712" s="2">
        <v>2</v>
      </c>
      <c r="I712" s="2">
        <v>1</v>
      </c>
      <c r="J712" s="2" t="b">
        <v>1</v>
      </c>
      <c r="K712" s="2">
        <v>885</v>
      </c>
      <c r="L712" s="2">
        <v>110</v>
      </c>
      <c r="M712" s="2" t="s">
        <v>49</v>
      </c>
      <c r="N712" s="2" t="s">
        <v>44</v>
      </c>
      <c r="O712" s="2" t="s">
        <v>57</v>
      </c>
      <c r="P712" s="2">
        <v>43</v>
      </c>
      <c r="Q712" s="2">
        <v>4.2</v>
      </c>
      <c r="R712" s="2" t="b">
        <v>1</v>
      </c>
      <c r="S712" s="2" t="s">
        <v>30</v>
      </c>
      <c r="T712" s="2">
        <v>1312</v>
      </c>
      <c r="U712" s="2"/>
      <c r="V712" s="2" t="s">
        <v>58</v>
      </c>
      <c r="W712" s="2" t="s">
        <v>79</v>
      </c>
      <c r="X712" s="5" t="s">
        <v>40</v>
      </c>
    </row>
    <row r="713" spans="1:24" x14ac:dyDescent="0.25">
      <c r="A713" s="4">
        <v>4027</v>
      </c>
      <c r="B713" s="2" t="s">
        <v>631</v>
      </c>
      <c r="C713" s="2" t="s">
        <v>447</v>
      </c>
      <c r="D713" s="2" t="s">
        <v>156</v>
      </c>
      <c r="E713" s="2">
        <v>15.99</v>
      </c>
      <c r="F713" s="2">
        <v>82</v>
      </c>
      <c r="G713" s="2" t="s">
        <v>63</v>
      </c>
      <c r="H713" s="2">
        <v>2</v>
      </c>
      <c r="I713" s="2">
        <v>3</v>
      </c>
      <c r="J713" s="2" t="b">
        <v>0</v>
      </c>
      <c r="K713" s="2">
        <v>999</v>
      </c>
      <c r="L713" s="2">
        <v>190</v>
      </c>
      <c r="M713" s="2" t="s">
        <v>92</v>
      </c>
      <c r="N713" s="2" t="s">
        <v>28</v>
      </c>
      <c r="O713" s="2" t="s">
        <v>57</v>
      </c>
      <c r="P713" s="2">
        <v>57</v>
      </c>
      <c r="Q713" s="2">
        <v>3.1</v>
      </c>
      <c r="R713" s="2" t="b">
        <v>1</v>
      </c>
      <c r="S713" s="2" t="s">
        <v>30</v>
      </c>
      <c r="T713" s="2">
        <v>4920</v>
      </c>
      <c r="U713" s="2"/>
      <c r="V713" s="2" t="s">
        <v>76</v>
      </c>
      <c r="W713" s="2" t="s">
        <v>32</v>
      </c>
      <c r="X713" s="5" t="s">
        <v>93</v>
      </c>
    </row>
    <row r="714" spans="1:24" x14ac:dyDescent="0.25">
      <c r="A714" s="4">
        <v>8451</v>
      </c>
      <c r="B714" s="2" t="s">
        <v>637</v>
      </c>
      <c r="C714" s="3">
        <v>44960</v>
      </c>
      <c r="D714" s="2" t="s">
        <v>109</v>
      </c>
      <c r="E714" s="2">
        <v>11.99</v>
      </c>
      <c r="F714" s="2">
        <v>192</v>
      </c>
      <c r="G714" s="2" t="s">
        <v>26</v>
      </c>
      <c r="H714" s="2">
        <v>3</v>
      </c>
      <c r="I714" s="2">
        <v>3</v>
      </c>
      <c r="J714" s="2" t="b">
        <v>0</v>
      </c>
      <c r="K714" s="2">
        <v>585</v>
      </c>
      <c r="L714" s="2">
        <v>82</v>
      </c>
      <c r="M714" s="2" t="s">
        <v>74</v>
      </c>
      <c r="N714" s="2" t="s">
        <v>75</v>
      </c>
      <c r="O714" s="2" t="s">
        <v>29</v>
      </c>
      <c r="P714" s="2">
        <v>59</v>
      </c>
      <c r="Q714" s="2">
        <v>4.0999999999999996</v>
      </c>
      <c r="R714" s="2" t="b">
        <v>1</v>
      </c>
      <c r="S714" s="2" t="s">
        <v>30</v>
      </c>
      <c r="T714" s="2">
        <v>2897</v>
      </c>
      <c r="U714" s="2"/>
      <c r="V714" s="2" t="s">
        <v>58</v>
      </c>
      <c r="W714" s="2" t="s">
        <v>69</v>
      </c>
      <c r="X714" s="5" t="s">
        <v>60</v>
      </c>
    </row>
    <row r="715" spans="1:24" x14ac:dyDescent="0.25">
      <c r="A715" s="4">
        <v>6647</v>
      </c>
      <c r="B715" s="2" t="s">
        <v>88</v>
      </c>
      <c r="C715" s="2" t="s">
        <v>638</v>
      </c>
      <c r="D715" s="2" t="s">
        <v>168</v>
      </c>
      <c r="E715" s="2">
        <v>15.99</v>
      </c>
      <c r="F715" s="2">
        <v>286</v>
      </c>
      <c r="G715" s="2" t="s">
        <v>36</v>
      </c>
      <c r="H715" s="2">
        <v>5</v>
      </c>
      <c r="I715" s="2">
        <v>2</v>
      </c>
      <c r="J715" s="2" t="b">
        <v>0</v>
      </c>
      <c r="K715" s="2">
        <v>617</v>
      </c>
      <c r="L715" s="2">
        <v>89</v>
      </c>
      <c r="M715" s="2" t="s">
        <v>43</v>
      </c>
      <c r="N715" s="2" t="s">
        <v>28</v>
      </c>
      <c r="O715" s="2" t="s">
        <v>37</v>
      </c>
      <c r="P715" s="2">
        <v>64</v>
      </c>
      <c r="Q715" s="2">
        <v>3.2</v>
      </c>
      <c r="R715" s="2" t="b">
        <v>1</v>
      </c>
      <c r="S715" s="2" t="s">
        <v>30</v>
      </c>
      <c r="T715" s="2">
        <v>1275</v>
      </c>
      <c r="U715" s="2"/>
      <c r="V715" s="2" t="s">
        <v>31</v>
      </c>
      <c r="W715" s="2" t="s">
        <v>69</v>
      </c>
      <c r="X715" s="5" t="s">
        <v>93</v>
      </c>
    </row>
    <row r="716" spans="1:24" x14ac:dyDescent="0.25">
      <c r="A716" s="4">
        <v>4002</v>
      </c>
      <c r="B716" s="2" t="s">
        <v>441</v>
      </c>
      <c r="C716" s="3">
        <v>45477</v>
      </c>
      <c r="D716" s="3">
        <v>45608</v>
      </c>
      <c r="E716" s="2">
        <v>11.99</v>
      </c>
      <c r="F716" s="2">
        <v>452</v>
      </c>
      <c r="G716" s="2" t="s">
        <v>63</v>
      </c>
      <c r="H716" s="2">
        <v>2</v>
      </c>
      <c r="I716" s="2">
        <v>6</v>
      </c>
      <c r="J716" s="2" t="b">
        <v>0</v>
      </c>
      <c r="K716" s="2">
        <v>196</v>
      </c>
      <c r="L716" s="2">
        <v>132</v>
      </c>
      <c r="M716" s="2" t="s">
        <v>92</v>
      </c>
      <c r="N716" s="2" t="s">
        <v>75</v>
      </c>
      <c r="O716" s="2" t="s">
        <v>57</v>
      </c>
      <c r="P716" s="2">
        <v>84</v>
      </c>
      <c r="Q716" s="2">
        <v>3.7</v>
      </c>
      <c r="R716" s="2" t="b">
        <v>1</v>
      </c>
      <c r="S716" s="2" t="s">
        <v>30</v>
      </c>
      <c r="T716" s="2">
        <v>340</v>
      </c>
      <c r="U716" s="2"/>
      <c r="V716" s="2" t="s">
        <v>76</v>
      </c>
      <c r="W716" s="2" t="s">
        <v>59</v>
      </c>
      <c r="X716" s="5" t="s">
        <v>40</v>
      </c>
    </row>
    <row r="717" spans="1:24" x14ac:dyDescent="0.25">
      <c r="A717" s="4">
        <v>6910</v>
      </c>
      <c r="B717" s="2" t="s">
        <v>347</v>
      </c>
      <c r="C717" s="3">
        <v>44988</v>
      </c>
      <c r="D717" s="2" t="s">
        <v>99</v>
      </c>
      <c r="E717" s="2">
        <v>7.99</v>
      </c>
      <c r="F717" s="2">
        <v>417</v>
      </c>
      <c r="G717" s="2" t="s">
        <v>63</v>
      </c>
      <c r="H717" s="2">
        <v>4</v>
      </c>
      <c r="I717" s="2">
        <v>5</v>
      </c>
      <c r="J717" s="2" t="b">
        <v>0</v>
      </c>
      <c r="K717" s="2">
        <v>792</v>
      </c>
      <c r="L717" s="2">
        <v>187</v>
      </c>
      <c r="M717" s="2" t="s">
        <v>92</v>
      </c>
      <c r="N717" s="2" t="s">
        <v>75</v>
      </c>
      <c r="O717" s="2" t="s">
        <v>64</v>
      </c>
      <c r="P717" s="2">
        <v>5</v>
      </c>
      <c r="Q717" s="2">
        <v>4.5999999999999996</v>
      </c>
      <c r="R717" s="2" t="b">
        <v>1</v>
      </c>
      <c r="S717" s="2" t="s">
        <v>30</v>
      </c>
      <c r="T717" s="2">
        <v>444</v>
      </c>
      <c r="U717" s="2"/>
      <c r="V717" s="2" t="s">
        <v>58</v>
      </c>
      <c r="W717" s="2" t="s">
        <v>39</v>
      </c>
      <c r="X717" s="5" t="s">
        <v>93</v>
      </c>
    </row>
    <row r="718" spans="1:24" x14ac:dyDescent="0.25">
      <c r="A718" s="4">
        <v>3164</v>
      </c>
      <c r="B718" s="2" t="s">
        <v>325</v>
      </c>
      <c r="C718" s="2" t="s">
        <v>113</v>
      </c>
      <c r="D718" s="2" t="s">
        <v>25</v>
      </c>
      <c r="E718" s="2">
        <v>15.99</v>
      </c>
      <c r="F718" s="2">
        <v>371</v>
      </c>
      <c r="G718" s="2" t="s">
        <v>73</v>
      </c>
      <c r="H718" s="2">
        <v>1</v>
      </c>
      <c r="I718" s="2">
        <v>5</v>
      </c>
      <c r="J718" s="2" t="b">
        <v>1</v>
      </c>
      <c r="K718" s="2">
        <v>466</v>
      </c>
      <c r="L718" s="2">
        <v>176</v>
      </c>
      <c r="M718" s="2" t="s">
        <v>43</v>
      </c>
      <c r="N718" s="2" t="s">
        <v>75</v>
      </c>
      <c r="O718" s="2" t="s">
        <v>29</v>
      </c>
      <c r="P718" s="2">
        <v>73</v>
      </c>
      <c r="Q718" s="2">
        <v>4.9000000000000004</v>
      </c>
      <c r="R718" s="2" t="b">
        <v>0</v>
      </c>
      <c r="S718" s="2" t="s">
        <v>30</v>
      </c>
      <c r="T718" s="2">
        <v>292</v>
      </c>
      <c r="U718" s="2"/>
      <c r="V718" s="2" t="s">
        <v>38</v>
      </c>
      <c r="W718" s="2" t="s">
        <v>39</v>
      </c>
      <c r="X718" s="5" t="s">
        <v>60</v>
      </c>
    </row>
    <row r="719" spans="1:24" x14ac:dyDescent="0.25">
      <c r="A719" s="4">
        <v>2400</v>
      </c>
      <c r="B719" s="2" t="s">
        <v>138</v>
      </c>
      <c r="C719" s="3">
        <v>45180</v>
      </c>
      <c r="D719" s="3">
        <v>45638</v>
      </c>
      <c r="E719" s="2">
        <v>15.99</v>
      </c>
      <c r="F719" s="2">
        <v>110</v>
      </c>
      <c r="G719" s="2" t="s">
        <v>63</v>
      </c>
      <c r="H719" s="2">
        <v>2</v>
      </c>
      <c r="I719" s="2">
        <v>5</v>
      </c>
      <c r="J719" s="2" t="b">
        <v>1</v>
      </c>
      <c r="K719" s="2">
        <v>684</v>
      </c>
      <c r="L719" s="2">
        <v>32</v>
      </c>
      <c r="M719" s="2" t="s">
        <v>49</v>
      </c>
      <c r="N719" s="2" t="s">
        <v>28</v>
      </c>
      <c r="O719" s="2" t="s">
        <v>78</v>
      </c>
      <c r="P719" s="2">
        <v>68</v>
      </c>
      <c r="Q719" s="2">
        <v>4</v>
      </c>
      <c r="R719" s="2" t="b">
        <v>0</v>
      </c>
      <c r="S719" s="2" t="s">
        <v>30</v>
      </c>
      <c r="T719" s="2">
        <v>53</v>
      </c>
      <c r="U719" s="2"/>
      <c r="V719" s="2" t="s">
        <v>65</v>
      </c>
      <c r="W719" s="2" t="s">
        <v>39</v>
      </c>
      <c r="X719" s="5" t="s">
        <v>33</v>
      </c>
    </row>
    <row r="720" spans="1:24" x14ac:dyDescent="0.25">
      <c r="A720" s="4">
        <v>5499</v>
      </c>
      <c r="B720" s="2" t="s">
        <v>404</v>
      </c>
      <c r="C720" s="2" t="s">
        <v>173</v>
      </c>
      <c r="D720" s="3">
        <v>45334</v>
      </c>
      <c r="E720" s="2">
        <v>15.99</v>
      </c>
      <c r="F720" s="2">
        <v>274</v>
      </c>
      <c r="G720" s="2" t="s">
        <v>63</v>
      </c>
      <c r="H720" s="2">
        <v>2</v>
      </c>
      <c r="I720" s="2">
        <v>1</v>
      </c>
      <c r="J720" s="2" t="b">
        <v>1</v>
      </c>
      <c r="K720" s="2">
        <v>155</v>
      </c>
      <c r="L720" s="2">
        <v>94</v>
      </c>
      <c r="M720" s="2" t="s">
        <v>49</v>
      </c>
      <c r="N720" s="2" t="s">
        <v>44</v>
      </c>
      <c r="O720" s="2" t="s">
        <v>37</v>
      </c>
      <c r="P720" s="2">
        <v>96</v>
      </c>
      <c r="Q720" s="2">
        <v>3.5</v>
      </c>
      <c r="R720" s="2" t="b">
        <v>0</v>
      </c>
      <c r="S720" s="2" t="s">
        <v>30</v>
      </c>
      <c r="T720" s="2">
        <v>1638</v>
      </c>
      <c r="U720" s="2"/>
      <c r="V720" s="2" t="s">
        <v>38</v>
      </c>
      <c r="W720" s="2" t="s">
        <v>32</v>
      </c>
      <c r="X720" s="5" t="s">
        <v>40</v>
      </c>
    </row>
    <row r="721" spans="1:24" x14ac:dyDescent="0.25">
      <c r="A721" s="4">
        <v>7221</v>
      </c>
      <c r="B721" s="2" t="s">
        <v>367</v>
      </c>
      <c r="C721" s="2" t="s">
        <v>178</v>
      </c>
      <c r="D721" s="2" t="s">
        <v>87</v>
      </c>
      <c r="E721" s="2">
        <v>15.99</v>
      </c>
      <c r="F721" s="2">
        <v>412</v>
      </c>
      <c r="G721" s="2" t="s">
        <v>48</v>
      </c>
      <c r="H721" s="2">
        <v>2</v>
      </c>
      <c r="I721" s="2">
        <v>5</v>
      </c>
      <c r="J721" s="2" t="b">
        <v>1</v>
      </c>
      <c r="K721" s="2">
        <v>450</v>
      </c>
      <c r="L721" s="2">
        <v>147</v>
      </c>
      <c r="M721" s="2" t="s">
        <v>68</v>
      </c>
      <c r="N721" s="2" t="s">
        <v>44</v>
      </c>
      <c r="O721" s="2" t="s">
        <v>29</v>
      </c>
      <c r="P721" s="2">
        <v>11</v>
      </c>
      <c r="Q721" s="2">
        <v>4.4000000000000004</v>
      </c>
      <c r="R721" s="2" t="b">
        <v>1</v>
      </c>
      <c r="S721" s="2" t="s">
        <v>30</v>
      </c>
      <c r="T721" s="2">
        <v>3542</v>
      </c>
      <c r="U721" s="2"/>
      <c r="V721" s="2" t="s">
        <v>76</v>
      </c>
      <c r="W721" s="2" t="s">
        <v>39</v>
      </c>
      <c r="X721" s="5" t="s">
        <v>33</v>
      </c>
    </row>
    <row r="722" spans="1:24" x14ac:dyDescent="0.25">
      <c r="A722" s="4">
        <v>4556</v>
      </c>
      <c r="B722" s="2" t="s">
        <v>120</v>
      </c>
      <c r="C722" s="3">
        <v>45201</v>
      </c>
      <c r="D722" s="2" t="s">
        <v>168</v>
      </c>
      <c r="E722" s="2">
        <v>11.99</v>
      </c>
      <c r="F722" s="2">
        <v>341</v>
      </c>
      <c r="G722" s="2" t="s">
        <v>100</v>
      </c>
      <c r="H722" s="2">
        <v>4</v>
      </c>
      <c r="I722" s="2">
        <v>1</v>
      </c>
      <c r="J722" s="2" t="b">
        <v>1</v>
      </c>
      <c r="K722" s="2">
        <v>744</v>
      </c>
      <c r="L722" s="2">
        <v>146</v>
      </c>
      <c r="M722" s="2" t="s">
        <v>68</v>
      </c>
      <c r="N722" s="2" t="s">
        <v>28</v>
      </c>
      <c r="O722" s="2" t="s">
        <v>64</v>
      </c>
      <c r="P722" s="2">
        <v>75</v>
      </c>
      <c r="Q722" s="2">
        <v>4.4000000000000004</v>
      </c>
      <c r="R722" s="2" t="b">
        <v>0</v>
      </c>
      <c r="S722" s="2" t="s">
        <v>30</v>
      </c>
      <c r="T722" s="2">
        <v>4935</v>
      </c>
      <c r="U722" s="2"/>
      <c r="V722" s="2" t="s">
        <v>58</v>
      </c>
      <c r="W722" s="2" t="s">
        <v>32</v>
      </c>
      <c r="X722" s="5" t="s">
        <v>60</v>
      </c>
    </row>
    <row r="723" spans="1:24" x14ac:dyDescent="0.25">
      <c r="A723" s="4">
        <v>7175</v>
      </c>
      <c r="B723" s="2" t="s">
        <v>517</v>
      </c>
      <c r="C723" s="2" t="s">
        <v>639</v>
      </c>
      <c r="D723" s="2" t="s">
        <v>35</v>
      </c>
      <c r="E723" s="2">
        <v>11.99</v>
      </c>
      <c r="F723" s="2">
        <v>388</v>
      </c>
      <c r="G723" s="2" t="s">
        <v>100</v>
      </c>
      <c r="H723" s="2">
        <v>3</v>
      </c>
      <c r="I723" s="2">
        <v>6</v>
      </c>
      <c r="J723" s="2" t="b">
        <v>0</v>
      </c>
      <c r="K723" s="2">
        <v>51</v>
      </c>
      <c r="L723" s="2">
        <v>27</v>
      </c>
      <c r="M723" s="2" t="s">
        <v>43</v>
      </c>
      <c r="N723" s="2" t="s">
        <v>44</v>
      </c>
      <c r="O723" s="2" t="s">
        <v>37</v>
      </c>
      <c r="P723" s="2">
        <v>66</v>
      </c>
      <c r="Q723" s="2">
        <v>3.2</v>
      </c>
      <c r="R723" s="2" t="b">
        <v>1</v>
      </c>
      <c r="S723" s="2" t="s">
        <v>30</v>
      </c>
      <c r="T723" s="2">
        <v>1216</v>
      </c>
      <c r="U723" s="2"/>
      <c r="V723" s="2" t="s">
        <v>65</v>
      </c>
      <c r="W723" s="2" t="s">
        <v>79</v>
      </c>
      <c r="X723" s="5" t="s">
        <v>93</v>
      </c>
    </row>
    <row r="724" spans="1:24" x14ac:dyDescent="0.25">
      <c r="A724" s="4">
        <v>7072</v>
      </c>
      <c r="B724" s="2" t="s">
        <v>592</v>
      </c>
      <c r="C724" s="3">
        <v>45109</v>
      </c>
      <c r="D724" s="2" t="s">
        <v>54</v>
      </c>
      <c r="E724" s="2">
        <v>15.99</v>
      </c>
      <c r="F724" s="2">
        <v>446</v>
      </c>
      <c r="G724" s="2" t="s">
        <v>48</v>
      </c>
      <c r="H724" s="2">
        <v>1</v>
      </c>
      <c r="I724" s="2">
        <v>4</v>
      </c>
      <c r="J724" s="2" t="b">
        <v>1</v>
      </c>
      <c r="K724" s="2">
        <v>897</v>
      </c>
      <c r="L724" s="2">
        <v>19</v>
      </c>
      <c r="M724" s="2" t="s">
        <v>74</v>
      </c>
      <c r="N724" s="2" t="s">
        <v>28</v>
      </c>
      <c r="O724" s="2" t="s">
        <v>64</v>
      </c>
      <c r="P724" s="2">
        <v>14</v>
      </c>
      <c r="Q724" s="2">
        <v>3.5</v>
      </c>
      <c r="R724" s="2" t="b">
        <v>1</v>
      </c>
      <c r="S724" s="2" t="s">
        <v>30</v>
      </c>
      <c r="T724" s="2">
        <v>4409</v>
      </c>
      <c r="U724" s="2"/>
      <c r="V724" s="2" t="s">
        <v>38</v>
      </c>
      <c r="W724" s="2" t="s">
        <v>39</v>
      </c>
      <c r="X724" s="5" t="s">
        <v>33</v>
      </c>
    </row>
    <row r="725" spans="1:24" x14ac:dyDescent="0.25">
      <c r="A725" s="4">
        <v>4320</v>
      </c>
      <c r="B725" s="2" t="s">
        <v>307</v>
      </c>
      <c r="C725" s="3">
        <v>45292</v>
      </c>
      <c r="D725" s="2" t="s">
        <v>72</v>
      </c>
      <c r="E725" s="2">
        <v>15.99</v>
      </c>
      <c r="F725" s="2">
        <v>223</v>
      </c>
      <c r="G725" s="2" t="s">
        <v>26</v>
      </c>
      <c r="H725" s="2">
        <v>5</v>
      </c>
      <c r="I725" s="2">
        <v>3</v>
      </c>
      <c r="J725" s="2" t="b">
        <v>1</v>
      </c>
      <c r="K725" s="2">
        <v>499</v>
      </c>
      <c r="L725" s="2">
        <v>124</v>
      </c>
      <c r="M725" s="2" t="s">
        <v>43</v>
      </c>
      <c r="N725" s="2" t="s">
        <v>28</v>
      </c>
      <c r="O725" s="2" t="s">
        <v>37</v>
      </c>
      <c r="P725" s="2">
        <v>78</v>
      </c>
      <c r="Q725" s="2">
        <v>4.7</v>
      </c>
      <c r="R725" s="2" t="b">
        <v>1</v>
      </c>
      <c r="S725" s="2" t="s">
        <v>30</v>
      </c>
      <c r="T725" s="2">
        <v>2853</v>
      </c>
      <c r="U725" s="2"/>
      <c r="V725" s="2" t="s">
        <v>65</v>
      </c>
      <c r="W725" s="2" t="s">
        <v>69</v>
      </c>
      <c r="X725" s="5" t="s">
        <v>60</v>
      </c>
    </row>
    <row r="726" spans="1:24" x14ac:dyDescent="0.25">
      <c r="A726" s="4">
        <v>3558</v>
      </c>
      <c r="B726" s="2" t="s">
        <v>640</v>
      </c>
      <c r="C726" s="3">
        <v>45292</v>
      </c>
      <c r="D726" s="2" t="s">
        <v>129</v>
      </c>
      <c r="E726" s="2">
        <v>15.99</v>
      </c>
      <c r="F726" s="2">
        <v>417</v>
      </c>
      <c r="G726" s="2" t="s">
        <v>48</v>
      </c>
      <c r="H726" s="2">
        <v>5</v>
      </c>
      <c r="I726" s="2">
        <v>4</v>
      </c>
      <c r="J726" s="2" t="b">
        <v>0</v>
      </c>
      <c r="K726" s="2">
        <v>179</v>
      </c>
      <c r="L726" s="2">
        <v>29</v>
      </c>
      <c r="M726" s="2" t="s">
        <v>43</v>
      </c>
      <c r="N726" s="2" t="s">
        <v>56</v>
      </c>
      <c r="O726" s="2" t="s">
        <v>45</v>
      </c>
      <c r="P726" s="2">
        <v>84</v>
      </c>
      <c r="Q726" s="2">
        <v>4.5</v>
      </c>
      <c r="R726" s="2" t="b">
        <v>0</v>
      </c>
      <c r="S726" s="2" t="s">
        <v>30</v>
      </c>
      <c r="T726" s="2">
        <v>1252</v>
      </c>
      <c r="U726" s="2"/>
      <c r="V726" s="2" t="s">
        <v>58</v>
      </c>
      <c r="W726" s="2" t="s">
        <v>32</v>
      </c>
      <c r="X726" s="5" t="s">
        <v>40</v>
      </c>
    </row>
    <row r="727" spans="1:24" x14ac:dyDescent="0.25">
      <c r="A727" s="4">
        <v>8581</v>
      </c>
      <c r="B727" s="2" t="s">
        <v>196</v>
      </c>
      <c r="C727" s="2" t="s">
        <v>641</v>
      </c>
      <c r="D727" s="2" t="s">
        <v>84</v>
      </c>
      <c r="E727" s="2">
        <v>11.99</v>
      </c>
      <c r="F727" s="2">
        <v>390</v>
      </c>
      <c r="G727" s="2" t="s">
        <v>100</v>
      </c>
      <c r="H727" s="2">
        <v>5</v>
      </c>
      <c r="I727" s="2">
        <v>1</v>
      </c>
      <c r="J727" s="2" t="b">
        <v>1</v>
      </c>
      <c r="K727" s="2">
        <v>889</v>
      </c>
      <c r="L727" s="2">
        <v>145</v>
      </c>
      <c r="M727" s="2" t="s">
        <v>27</v>
      </c>
      <c r="N727" s="2" t="s">
        <v>28</v>
      </c>
      <c r="O727" s="2" t="s">
        <v>29</v>
      </c>
      <c r="P727" s="2">
        <v>60</v>
      </c>
      <c r="Q727" s="2">
        <v>4.5</v>
      </c>
      <c r="R727" s="2" t="b">
        <v>1</v>
      </c>
      <c r="S727" s="2" t="s">
        <v>30</v>
      </c>
      <c r="T727" s="2">
        <v>3027</v>
      </c>
      <c r="U727" s="2"/>
      <c r="V727" s="2" t="s">
        <v>58</v>
      </c>
      <c r="W727" s="2" t="s">
        <v>79</v>
      </c>
      <c r="X727" s="5" t="s">
        <v>33</v>
      </c>
    </row>
    <row r="728" spans="1:24" x14ac:dyDescent="0.25">
      <c r="A728" s="4">
        <v>5827</v>
      </c>
      <c r="B728" s="2" t="s">
        <v>224</v>
      </c>
      <c r="C728" s="2" t="s">
        <v>642</v>
      </c>
      <c r="D728" s="3">
        <v>45334</v>
      </c>
      <c r="E728" s="2">
        <v>15.99</v>
      </c>
      <c r="F728" s="2">
        <v>33</v>
      </c>
      <c r="G728" s="2" t="s">
        <v>73</v>
      </c>
      <c r="H728" s="2">
        <v>4</v>
      </c>
      <c r="I728" s="2">
        <v>2</v>
      </c>
      <c r="J728" s="2" t="b">
        <v>0</v>
      </c>
      <c r="K728" s="2">
        <v>191</v>
      </c>
      <c r="L728" s="2">
        <v>25</v>
      </c>
      <c r="M728" s="2" t="s">
        <v>49</v>
      </c>
      <c r="N728" s="2" t="s">
        <v>56</v>
      </c>
      <c r="O728" s="2" t="s">
        <v>37</v>
      </c>
      <c r="P728" s="2">
        <v>44</v>
      </c>
      <c r="Q728" s="2">
        <v>4.5</v>
      </c>
      <c r="R728" s="2" t="b">
        <v>1</v>
      </c>
      <c r="S728" s="2" t="s">
        <v>30</v>
      </c>
      <c r="T728" s="2">
        <v>1228</v>
      </c>
      <c r="U728" s="2"/>
      <c r="V728" s="2" t="s">
        <v>65</v>
      </c>
      <c r="W728" s="2" t="s">
        <v>69</v>
      </c>
      <c r="X728" s="5" t="s">
        <v>40</v>
      </c>
    </row>
    <row r="729" spans="1:24" x14ac:dyDescent="0.25">
      <c r="A729" s="4">
        <v>6929</v>
      </c>
      <c r="B729" s="2" t="s">
        <v>114</v>
      </c>
      <c r="C729" s="2" t="s">
        <v>418</v>
      </c>
      <c r="D729" s="3">
        <v>45424</v>
      </c>
      <c r="E729" s="2">
        <v>11.99</v>
      </c>
      <c r="F729" s="2">
        <v>302</v>
      </c>
      <c r="G729" s="2" t="s">
        <v>26</v>
      </c>
      <c r="H729" s="2">
        <v>5</v>
      </c>
      <c r="I729" s="2">
        <v>5</v>
      </c>
      <c r="J729" s="2" t="b">
        <v>1</v>
      </c>
      <c r="K729" s="2">
        <v>42</v>
      </c>
      <c r="L729" s="2">
        <v>196</v>
      </c>
      <c r="M729" s="2" t="s">
        <v>55</v>
      </c>
      <c r="N729" s="2" t="s">
        <v>56</v>
      </c>
      <c r="O729" s="2" t="s">
        <v>29</v>
      </c>
      <c r="P729" s="2">
        <v>74</v>
      </c>
      <c r="Q729" s="2">
        <v>4.5999999999999996</v>
      </c>
      <c r="R729" s="2" t="b">
        <v>0</v>
      </c>
      <c r="S729" s="2" t="s">
        <v>30</v>
      </c>
      <c r="T729" s="2">
        <v>3616</v>
      </c>
      <c r="U729" s="2"/>
      <c r="V729" s="2" t="s">
        <v>38</v>
      </c>
      <c r="W729" s="2" t="s">
        <v>59</v>
      </c>
      <c r="X729" s="5" t="s">
        <v>40</v>
      </c>
    </row>
    <row r="730" spans="1:24" x14ac:dyDescent="0.25">
      <c r="A730" s="4">
        <v>9179</v>
      </c>
      <c r="B730" s="2" t="s">
        <v>643</v>
      </c>
      <c r="C730" s="3">
        <v>45608</v>
      </c>
      <c r="D730" s="2" t="s">
        <v>99</v>
      </c>
      <c r="E730" s="2">
        <v>15.99</v>
      </c>
      <c r="F730" s="2">
        <v>121</v>
      </c>
      <c r="G730" s="2" t="s">
        <v>63</v>
      </c>
      <c r="H730" s="2">
        <v>4</v>
      </c>
      <c r="I730" s="2">
        <v>5</v>
      </c>
      <c r="J730" s="2" t="b">
        <v>1</v>
      </c>
      <c r="K730" s="2">
        <v>53</v>
      </c>
      <c r="L730" s="2">
        <v>77</v>
      </c>
      <c r="M730" s="2" t="s">
        <v>68</v>
      </c>
      <c r="N730" s="2" t="s">
        <v>28</v>
      </c>
      <c r="O730" s="2" t="s">
        <v>29</v>
      </c>
      <c r="P730" s="2">
        <v>54</v>
      </c>
      <c r="Q730" s="2">
        <v>3.1</v>
      </c>
      <c r="R730" s="2" t="b">
        <v>1</v>
      </c>
      <c r="S730" s="2" t="s">
        <v>30</v>
      </c>
      <c r="T730" s="2">
        <v>3913</v>
      </c>
      <c r="U730" s="2"/>
      <c r="V730" s="2" t="s">
        <v>65</v>
      </c>
      <c r="W730" s="2" t="s">
        <v>32</v>
      </c>
      <c r="X730" s="5" t="s">
        <v>60</v>
      </c>
    </row>
    <row r="731" spans="1:24" x14ac:dyDescent="0.25">
      <c r="A731" s="4">
        <v>7580</v>
      </c>
      <c r="B731" s="2" t="s">
        <v>52</v>
      </c>
      <c r="C731" s="3">
        <v>45140</v>
      </c>
      <c r="D731" s="2" t="s">
        <v>134</v>
      </c>
      <c r="E731" s="2">
        <v>7.99</v>
      </c>
      <c r="F731" s="2">
        <v>112</v>
      </c>
      <c r="G731" s="2" t="s">
        <v>63</v>
      </c>
      <c r="H731" s="2">
        <v>5</v>
      </c>
      <c r="I731" s="2">
        <v>6</v>
      </c>
      <c r="J731" s="2" t="b">
        <v>0</v>
      </c>
      <c r="K731" s="2">
        <v>535</v>
      </c>
      <c r="L731" s="2">
        <v>43</v>
      </c>
      <c r="M731" s="2" t="s">
        <v>49</v>
      </c>
      <c r="N731" s="2" t="s">
        <v>75</v>
      </c>
      <c r="O731" s="2" t="s">
        <v>64</v>
      </c>
      <c r="P731" s="2">
        <v>89</v>
      </c>
      <c r="Q731" s="2">
        <v>3.1</v>
      </c>
      <c r="R731" s="2" t="b">
        <v>1</v>
      </c>
      <c r="S731" s="2" t="s">
        <v>30</v>
      </c>
      <c r="T731" s="2">
        <v>775</v>
      </c>
      <c r="U731" s="2"/>
      <c r="V731" s="2" t="s">
        <v>38</v>
      </c>
      <c r="W731" s="2" t="s">
        <v>59</v>
      </c>
      <c r="X731" s="5" t="s">
        <v>40</v>
      </c>
    </row>
    <row r="732" spans="1:24" x14ac:dyDescent="0.25">
      <c r="A732" s="4">
        <v>3858</v>
      </c>
      <c r="B732" s="2" t="s">
        <v>179</v>
      </c>
      <c r="C732" s="2" t="s">
        <v>644</v>
      </c>
      <c r="D732" s="3">
        <v>45424</v>
      </c>
      <c r="E732" s="2">
        <v>15.99</v>
      </c>
      <c r="F732" s="2">
        <v>375</v>
      </c>
      <c r="G732" s="2" t="s">
        <v>100</v>
      </c>
      <c r="H732" s="2">
        <v>3</v>
      </c>
      <c r="I732" s="2">
        <v>6</v>
      </c>
      <c r="J732" s="2" t="b">
        <v>0</v>
      </c>
      <c r="K732" s="2">
        <v>416</v>
      </c>
      <c r="L732" s="2">
        <v>79</v>
      </c>
      <c r="M732" s="2" t="s">
        <v>92</v>
      </c>
      <c r="N732" s="2" t="s">
        <v>28</v>
      </c>
      <c r="O732" s="2" t="s">
        <v>29</v>
      </c>
      <c r="P732" s="2">
        <v>33</v>
      </c>
      <c r="Q732" s="2">
        <v>3.2</v>
      </c>
      <c r="R732" s="2" t="b">
        <v>1</v>
      </c>
      <c r="S732" s="2" t="s">
        <v>30</v>
      </c>
      <c r="T732" s="2">
        <v>2536</v>
      </c>
      <c r="U732" s="2"/>
      <c r="V732" s="2" t="s">
        <v>38</v>
      </c>
      <c r="W732" s="2" t="s">
        <v>79</v>
      </c>
      <c r="X732" s="5" t="s">
        <v>40</v>
      </c>
    </row>
    <row r="733" spans="1:24" x14ac:dyDescent="0.25">
      <c r="A733" s="4">
        <v>8627</v>
      </c>
      <c r="B733" s="2" t="s">
        <v>238</v>
      </c>
      <c r="C733" s="2" t="s">
        <v>144</v>
      </c>
      <c r="D733" s="3">
        <v>45303</v>
      </c>
      <c r="E733" s="2">
        <v>11.99</v>
      </c>
      <c r="F733" s="2">
        <v>97</v>
      </c>
      <c r="G733" s="2" t="s">
        <v>73</v>
      </c>
      <c r="H733" s="2">
        <v>3</v>
      </c>
      <c r="I733" s="2">
        <v>2</v>
      </c>
      <c r="J733" s="2" t="b">
        <v>0</v>
      </c>
      <c r="K733" s="2">
        <v>287</v>
      </c>
      <c r="L733" s="2">
        <v>39</v>
      </c>
      <c r="M733" s="2" t="s">
        <v>92</v>
      </c>
      <c r="N733" s="2" t="s">
        <v>28</v>
      </c>
      <c r="O733" s="2" t="s">
        <v>64</v>
      </c>
      <c r="P733" s="2">
        <v>9</v>
      </c>
      <c r="Q733" s="2">
        <v>4.9000000000000004</v>
      </c>
      <c r="R733" s="2" t="b">
        <v>0</v>
      </c>
      <c r="S733" s="2" t="s">
        <v>30</v>
      </c>
      <c r="T733" s="2">
        <v>2331</v>
      </c>
      <c r="U733" s="2"/>
      <c r="V733" s="2" t="s">
        <v>65</v>
      </c>
      <c r="W733" s="2" t="s">
        <v>39</v>
      </c>
      <c r="X733" s="5" t="s">
        <v>40</v>
      </c>
    </row>
    <row r="734" spans="1:24" x14ac:dyDescent="0.25">
      <c r="A734" s="4">
        <v>7552</v>
      </c>
      <c r="B734" s="2" t="s">
        <v>645</v>
      </c>
      <c r="C734" s="3">
        <v>45510</v>
      </c>
      <c r="D734" s="3">
        <v>45394</v>
      </c>
      <c r="E734" s="2">
        <v>15.99</v>
      </c>
      <c r="F734" s="2">
        <v>306</v>
      </c>
      <c r="G734" s="2" t="s">
        <v>51</v>
      </c>
      <c r="H734" s="2">
        <v>4</v>
      </c>
      <c r="I734" s="2">
        <v>5</v>
      </c>
      <c r="J734" s="2" t="b">
        <v>0</v>
      </c>
      <c r="K734" s="2">
        <v>651</v>
      </c>
      <c r="L734" s="2">
        <v>60</v>
      </c>
      <c r="M734" s="2" t="s">
        <v>74</v>
      </c>
      <c r="N734" s="2" t="s">
        <v>75</v>
      </c>
      <c r="O734" s="2" t="s">
        <v>45</v>
      </c>
      <c r="P734" s="2">
        <v>86</v>
      </c>
      <c r="Q734" s="2">
        <v>3.1</v>
      </c>
      <c r="R734" s="2" t="b">
        <v>0</v>
      </c>
      <c r="S734" s="2" t="s">
        <v>30</v>
      </c>
      <c r="T734" s="2">
        <v>2953</v>
      </c>
      <c r="U734" s="2"/>
      <c r="V734" s="2" t="s">
        <v>38</v>
      </c>
      <c r="W734" s="2" t="s">
        <v>79</v>
      </c>
      <c r="X734" s="5" t="s">
        <v>93</v>
      </c>
    </row>
    <row r="735" spans="1:24" x14ac:dyDescent="0.25">
      <c r="A735" s="4">
        <v>6020</v>
      </c>
      <c r="B735" s="2" t="s">
        <v>640</v>
      </c>
      <c r="C735" s="2" t="s">
        <v>646</v>
      </c>
      <c r="D735" s="2" t="s">
        <v>134</v>
      </c>
      <c r="E735" s="2">
        <v>11.99</v>
      </c>
      <c r="F735" s="2">
        <v>136</v>
      </c>
      <c r="G735" s="2" t="s">
        <v>63</v>
      </c>
      <c r="H735" s="2">
        <v>5</v>
      </c>
      <c r="I735" s="2">
        <v>2</v>
      </c>
      <c r="J735" s="2" t="b">
        <v>1</v>
      </c>
      <c r="K735" s="2">
        <v>821</v>
      </c>
      <c r="L735" s="2">
        <v>174</v>
      </c>
      <c r="M735" s="2" t="s">
        <v>92</v>
      </c>
      <c r="N735" s="2" t="s">
        <v>56</v>
      </c>
      <c r="O735" s="2" t="s">
        <v>37</v>
      </c>
      <c r="P735" s="2">
        <v>92</v>
      </c>
      <c r="Q735" s="2">
        <v>3.6</v>
      </c>
      <c r="R735" s="2" t="b">
        <v>1</v>
      </c>
      <c r="S735" s="2" t="s">
        <v>30</v>
      </c>
      <c r="T735" s="2">
        <v>868</v>
      </c>
      <c r="U735" s="2"/>
      <c r="V735" s="2" t="s">
        <v>38</v>
      </c>
      <c r="W735" s="2" t="s">
        <v>69</v>
      </c>
      <c r="X735" s="5" t="s">
        <v>93</v>
      </c>
    </row>
    <row r="736" spans="1:24" x14ac:dyDescent="0.25">
      <c r="A736" s="4">
        <v>9408</v>
      </c>
      <c r="B736" s="2" t="s">
        <v>291</v>
      </c>
      <c r="C736" s="3">
        <v>45265</v>
      </c>
      <c r="D736" s="2" t="s">
        <v>214</v>
      </c>
      <c r="E736" s="2">
        <v>7.99</v>
      </c>
      <c r="F736" s="2">
        <v>12</v>
      </c>
      <c r="G736" s="2" t="s">
        <v>73</v>
      </c>
      <c r="H736" s="2">
        <v>2</v>
      </c>
      <c r="I736" s="2">
        <v>3</v>
      </c>
      <c r="J736" s="2" t="b">
        <v>1</v>
      </c>
      <c r="K736" s="2">
        <v>396</v>
      </c>
      <c r="L736" s="2">
        <v>22</v>
      </c>
      <c r="M736" s="2" t="s">
        <v>68</v>
      </c>
      <c r="N736" s="2" t="s">
        <v>75</v>
      </c>
      <c r="O736" s="2" t="s">
        <v>29</v>
      </c>
      <c r="P736" s="2">
        <v>70</v>
      </c>
      <c r="Q736" s="2">
        <v>3.5</v>
      </c>
      <c r="R736" s="2" t="b">
        <v>1</v>
      </c>
      <c r="S736" s="2" t="s">
        <v>30</v>
      </c>
      <c r="T736" s="2">
        <v>4808</v>
      </c>
      <c r="U736" s="2"/>
      <c r="V736" s="2" t="s">
        <v>76</v>
      </c>
      <c r="W736" s="2" t="s">
        <v>69</v>
      </c>
      <c r="X736" s="5" t="s">
        <v>33</v>
      </c>
    </row>
    <row r="737" spans="1:24" x14ac:dyDescent="0.25">
      <c r="A737" s="4">
        <v>9990</v>
      </c>
      <c r="B737" s="2" t="s">
        <v>647</v>
      </c>
      <c r="C737" s="2" t="s">
        <v>479</v>
      </c>
      <c r="D737" s="3">
        <v>45424</v>
      </c>
      <c r="E737" s="2">
        <v>15.99</v>
      </c>
      <c r="F737" s="2">
        <v>379</v>
      </c>
      <c r="G737" s="2" t="s">
        <v>51</v>
      </c>
      <c r="H737" s="2">
        <v>4</v>
      </c>
      <c r="I737" s="2">
        <v>5</v>
      </c>
      <c r="J737" s="2" t="b">
        <v>1</v>
      </c>
      <c r="K737" s="2">
        <v>726</v>
      </c>
      <c r="L737" s="2">
        <v>103</v>
      </c>
      <c r="M737" s="2" t="s">
        <v>74</v>
      </c>
      <c r="N737" s="2" t="s">
        <v>28</v>
      </c>
      <c r="O737" s="2" t="s">
        <v>45</v>
      </c>
      <c r="P737" s="2">
        <v>39</v>
      </c>
      <c r="Q737" s="2">
        <v>3.5</v>
      </c>
      <c r="R737" s="2" t="b">
        <v>1</v>
      </c>
      <c r="S737" s="2" t="s">
        <v>30</v>
      </c>
      <c r="T737" s="2">
        <v>4177</v>
      </c>
      <c r="U737" s="2"/>
      <c r="V737" s="2" t="s">
        <v>38</v>
      </c>
      <c r="W737" s="2" t="s">
        <v>59</v>
      </c>
      <c r="X737" s="5" t="s">
        <v>33</v>
      </c>
    </row>
    <row r="738" spans="1:24" x14ac:dyDescent="0.25">
      <c r="A738" s="4">
        <v>3687</v>
      </c>
      <c r="B738" s="2" t="s">
        <v>307</v>
      </c>
      <c r="C738" s="3">
        <v>45027</v>
      </c>
      <c r="D738" s="2" t="s">
        <v>103</v>
      </c>
      <c r="E738" s="2">
        <v>15.99</v>
      </c>
      <c r="F738" s="2">
        <v>205</v>
      </c>
      <c r="G738" s="2" t="s">
        <v>63</v>
      </c>
      <c r="H738" s="2">
        <v>3</v>
      </c>
      <c r="I738" s="2">
        <v>2</v>
      </c>
      <c r="J738" s="2" t="b">
        <v>1</v>
      </c>
      <c r="K738" s="2">
        <v>420</v>
      </c>
      <c r="L738" s="2">
        <v>24</v>
      </c>
      <c r="M738" s="2" t="s">
        <v>92</v>
      </c>
      <c r="N738" s="2" t="s">
        <v>44</v>
      </c>
      <c r="O738" s="2" t="s">
        <v>57</v>
      </c>
      <c r="P738" s="2">
        <v>61</v>
      </c>
      <c r="Q738" s="2">
        <v>4.8</v>
      </c>
      <c r="R738" s="2" t="b">
        <v>0</v>
      </c>
      <c r="S738" s="2" t="s">
        <v>30</v>
      </c>
      <c r="T738" s="2">
        <v>564</v>
      </c>
      <c r="U738" s="2"/>
      <c r="V738" s="2" t="s">
        <v>38</v>
      </c>
      <c r="W738" s="2" t="s">
        <v>69</v>
      </c>
      <c r="X738" s="5" t="s">
        <v>93</v>
      </c>
    </row>
    <row r="739" spans="1:24" x14ac:dyDescent="0.25">
      <c r="A739" s="4">
        <v>4540</v>
      </c>
      <c r="B739" s="2" t="s">
        <v>648</v>
      </c>
      <c r="C739" s="3">
        <v>45116</v>
      </c>
      <c r="D739" s="2" t="s">
        <v>87</v>
      </c>
      <c r="E739" s="2">
        <v>15.99</v>
      </c>
      <c r="F739" s="2">
        <v>335</v>
      </c>
      <c r="G739" s="2" t="s">
        <v>26</v>
      </c>
      <c r="H739" s="2">
        <v>3</v>
      </c>
      <c r="I739" s="2">
        <v>6</v>
      </c>
      <c r="J739" s="2" t="b">
        <v>1</v>
      </c>
      <c r="K739" s="2">
        <v>75</v>
      </c>
      <c r="L739" s="2">
        <v>177</v>
      </c>
      <c r="M739" s="2" t="s">
        <v>49</v>
      </c>
      <c r="N739" s="2" t="s">
        <v>28</v>
      </c>
      <c r="O739" s="2" t="s">
        <v>29</v>
      </c>
      <c r="P739" s="2">
        <v>73</v>
      </c>
      <c r="Q739" s="2">
        <v>3.9</v>
      </c>
      <c r="R739" s="2" t="b">
        <v>1</v>
      </c>
      <c r="S739" s="2" t="s">
        <v>30</v>
      </c>
      <c r="T739" s="2">
        <v>1702</v>
      </c>
      <c r="U739" s="2"/>
      <c r="V739" s="2" t="s">
        <v>38</v>
      </c>
      <c r="W739" s="2" t="s">
        <v>59</v>
      </c>
      <c r="X739" s="5" t="s">
        <v>40</v>
      </c>
    </row>
    <row r="740" spans="1:24" x14ac:dyDescent="0.25">
      <c r="A740" s="4">
        <v>8264</v>
      </c>
      <c r="B740" s="2" t="s">
        <v>349</v>
      </c>
      <c r="C740" s="2" t="s">
        <v>649</v>
      </c>
      <c r="D740" s="2" t="s">
        <v>82</v>
      </c>
      <c r="E740" s="2">
        <v>15.99</v>
      </c>
      <c r="F740" s="2">
        <v>449</v>
      </c>
      <c r="G740" s="2" t="s">
        <v>63</v>
      </c>
      <c r="H740" s="2">
        <v>5</v>
      </c>
      <c r="I740" s="2">
        <v>6</v>
      </c>
      <c r="J740" s="2" t="b">
        <v>0</v>
      </c>
      <c r="K740" s="2">
        <v>683</v>
      </c>
      <c r="L740" s="2">
        <v>85</v>
      </c>
      <c r="M740" s="2" t="s">
        <v>74</v>
      </c>
      <c r="N740" s="2" t="s">
        <v>44</v>
      </c>
      <c r="O740" s="2" t="s">
        <v>45</v>
      </c>
      <c r="P740" s="2">
        <v>25</v>
      </c>
      <c r="Q740" s="2">
        <v>4.2</v>
      </c>
      <c r="R740" s="2" t="b">
        <v>1</v>
      </c>
      <c r="S740" s="2" t="s">
        <v>30</v>
      </c>
      <c r="T740" s="2">
        <v>249</v>
      </c>
      <c r="U740" s="2"/>
      <c r="V740" s="2" t="s">
        <v>65</v>
      </c>
      <c r="W740" s="2" t="s">
        <v>39</v>
      </c>
      <c r="X740" s="5" t="s">
        <v>93</v>
      </c>
    </row>
    <row r="741" spans="1:24" x14ac:dyDescent="0.25">
      <c r="A741" s="4">
        <v>7448</v>
      </c>
      <c r="B741" s="2" t="s">
        <v>88</v>
      </c>
      <c r="C741" s="3">
        <v>45203</v>
      </c>
      <c r="D741" s="3">
        <v>45485</v>
      </c>
      <c r="E741" s="2">
        <v>7.99</v>
      </c>
      <c r="F741" s="2">
        <v>453</v>
      </c>
      <c r="G741" s="2" t="s">
        <v>51</v>
      </c>
      <c r="H741" s="2">
        <v>1</v>
      </c>
      <c r="I741" s="2">
        <v>5</v>
      </c>
      <c r="J741" s="2" t="b">
        <v>1</v>
      </c>
      <c r="K741" s="2">
        <v>487</v>
      </c>
      <c r="L741" s="2">
        <v>128</v>
      </c>
      <c r="M741" s="2" t="s">
        <v>55</v>
      </c>
      <c r="N741" s="2" t="s">
        <v>75</v>
      </c>
      <c r="O741" s="2" t="s">
        <v>45</v>
      </c>
      <c r="P741" s="2">
        <v>41</v>
      </c>
      <c r="Q741" s="2">
        <v>4.5</v>
      </c>
      <c r="R741" s="2" t="b">
        <v>1</v>
      </c>
      <c r="S741" s="2" t="s">
        <v>30</v>
      </c>
      <c r="T741" s="2">
        <v>30</v>
      </c>
      <c r="U741" s="2"/>
      <c r="V741" s="2" t="s">
        <v>31</v>
      </c>
      <c r="W741" s="2" t="s">
        <v>59</v>
      </c>
      <c r="X741" s="5" t="s">
        <v>40</v>
      </c>
    </row>
    <row r="742" spans="1:24" x14ac:dyDescent="0.25">
      <c r="A742" s="4">
        <v>1123</v>
      </c>
      <c r="B742" s="2" t="s">
        <v>650</v>
      </c>
      <c r="C742" s="2" t="s">
        <v>651</v>
      </c>
      <c r="D742" s="2" t="s">
        <v>134</v>
      </c>
      <c r="E742" s="2">
        <v>7.99</v>
      </c>
      <c r="F742" s="2">
        <v>252</v>
      </c>
      <c r="G742" s="2" t="s">
        <v>26</v>
      </c>
      <c r="H742" s="2">
        <v>1</v>
      </c>
      <c r="I742" s="2">
        <v>1</v>
      </c>
      <c r="J742" s="2" t="b">
        <v>1</v>
      </c>
      <c r="K742" s="2">
        <v>968</v>
      </c>
      <c r="L742" s="2">
        <v>197</v>
      </c>
      <c r="M742" s="2" t="s">
        <v>55</v>
      </c>
      <c r="N742" s="2" t="s">
        <v>44</v>
      </c>
      <c r="O742" s="2" t="s">
        <v>29</v>
      </c>
      <c r="P742" s="2">
        <v>46</v>
      </c>
      <c r="Q742" s="2">
        <v>4</v>
      </c>
      <c r="R742" s="2" t="b">
        <v>0</v>
      </c>
      <c r="S742" s="2" t="s">
        <v>30</v>
      </c>
      <c r="T742" s="2">
        <v>3842</v>
      </c>
      <c r="U742" s="2"/>
      <c r="V742" s="2" t="s">
        <v>76</v>
      </c>
      <c r="W742" s="2" t="s">
        <v>59</v>
      </c>
      <c r="X742" s="5" t="s">
        <v>93</v>
      </c>
    </row>
    <row r="743" spans="1:24" x14ac:dyDescent="0.25">
      <c r="A743" s="4">
        <v>4103</v>
      </c>
      <c r="B743" s="2" t="s">
        <v>257</v>
      </c>
      <c r="C743" s="2" t="s">
        <v>235</v>
      </c>
      <c r="D743" s="2" t="s">
        <v>87</v>
      </c>
      <c r="E743" s="2">
        <v>11.99</v>
      </c>
      <c r="F743" s="2">
        <v>379</v>
      </c>
      <c r="G743" s="2" t="s">
        <v>63</v>
      </c>
      <c r="H743" s="2">
        <v>2</v>
      </c>
      <c r="I743" s="2">
        <v>1</v>
      </c>
      <c r="J743" s="2" t="b">
        <v>1</v>
      </c>
      <c r="K743" s="2">
        <v>632</v>
      </c>
      <c r="L743" s="2">
        <v>82</v>
      </c>
      <c r="M743" s="2" t="s">
        <v>27</v>
      </c>
      <c r="N743" s="2" t="s">
        <v>56</v>
      </c>
      <c r="O743" s="2" t="s">
        <v>57</v>
      </c>
      <c r="P743" s="2">
        <v>29</v>
      </c>
      <c r="Q743" s="2">
        <v>3.2</v>
      </c>
      <c r="R743" s="2" t="b">
        <v>1</v>
      </c>
      <c r="S743" s="2" t="s">
        <v>30</v>
      </c>
      <c r="T743" s="2">
        <v>1299</v>
      </c>
      <c r="U743" s="2"/>
      <c r="V743" s="2" t="s">
        <v>38</v>
      </c>
      <c r="W743" s="2" t="s">
        <v>39</v>
      </c>
      <c r="X743" s="5" t="s">
        <v>93</v>
      </c>
    </row>
    <row r="744" spans="1:24" x14ac:dyDescent="0.25">
      <c r="A744" s="4">
        <v>2904</v>
      </c>
      <c r="B744" s="2" t="s">
        <v>458</v>
      </c>
      <c r="C744" s="2" t="s">
        <v>632</v>
      </c>
      <c r="D744" s="3">
        <v>45303</v>
      </c>
      <c r="E744" s="2">
        <v>7.99</v>
      </c>
      <c r="F744" s="2">
        <v>280</v>
      </c>
      <c r="G744" s="2" t="s">
        <v>100</v>
      </c>
      <c r="H744" s="2">
        <v>3</v>
      </c>
      <c r="I744" s="2">
        <v>1</v>
      </c>
      <c r="J744" s="2" t="b">
        <v>0</v>
      </c>
      <c r="K744" s="2">
        <v>188</v>
      </c>
      <c r="L744" s="2">
        <v>103</v>
      </c>
      <c r="M744" s="2" t="s">
        <v>74</v>
      </c>
      <c r="N744" s="2" t="s">
        <v>75</v>
      </c>
      <c r="O744" s="2" t="s">
        <v>64</v>
      </c>
      <c r="P744" s="2">
        <v>80</v>
      </c>
      <c r="Q744" s="2">
        <v>4.8</v>
      </c>
      <c r="R744" s="2" t="b">
        <v>0</v>
      </c>
      <c r="S744" s="2" t="s">
        <v>30</v>
      </c>
      <c r="T744" s="2">
        <v>2346</v>
      </c>
      <c r="U744" s="2"/>
      <c r="V744" s="2" t="s">
        <v>58</v>
      </c>
      <c r="W744" s="2" t="s">
        <v>79</v>
      </c>
      <c r="X744" s="5" t="s">
        <v>60</v>
      </c>
    </row>
    <row r="745" spans="1:24" x14ac:dyDescent="0.25">
      <c r="A745" s="4">
        <v>5634</v>
      </c>
      <c r="B745" s="2" t="s">
        <v>176</v>
      </c>
      <c r="C745" s="3">
        <v>45447</v>
      </c>
      <c r="D745" s="2" t="s">
        <v>156</v>
      </c>
      <c r="E745" s="2">
        <v>7.99</v>
      </c>
      <c r="F745" s="2">
        <v>187</v>
      </c>
      <c r="G745" s="2" t="s">
        <v>63</v>
      </c>
      <c r="H745" s="2">
        <v>3</v>
      </c>
      <c r="I745" s="2">
        <v>3</v>
      </c>
      <c r="J745" s="2" t="b">
        <v>0</v>
      </c>
      <c r="K745" s="2">
        <v>987</v>
      </c>
      <c r="L745" s="2">
        <v>166</v>
      </c>
      <c r="M745" s="2" t="s">
        <v>68</v>
      </c>
      <c r="N745" s="2" t="s">
        <v>28</v>
      </c>
      <c r="O745" s="2" t="s">
        <v>57</v>
      </c>
      <c r="P745" s="2">
        <v>24</v>
      </c>
      <c r="Q745" s="2">
        <v>4.7</v>
      </c>
      <c r="R745" s="2" t="b">
        <v>0</v>
      </c>
      <c r="S745" s="2" t="s">
        <v>30</v>
      </c>
      <c r="T745" s="2">
        <v>215</v>
      </c>
      <c r="U745" s="2"/>
      <c r="V745" s="2" t="s">
        <v>38</v>
      </c>
      <c r="W745" s="2" t="s">
        <v>79</v>
      </c>
      <c r="X745" s="5" t="s">
        <v>40</v>
      </c>
    </row>
    <row r="746" spans="1:24" x14ac:dyDescent="0.25">
      <c r="A746" s="4">
        <v>5360</v>
      </c>
      <c r="B746" s="2" t="s">
        <v>147</v>
      </c>
      <c r="C746" s="2" t="s">
        <v>616</v>
      </c>
      <c r="D746" s="3">
        <v>45334</v>
      </c>
      <c r="E746" s="2">
        <v>7.99</v>
      </c>
      <c r="F746" s="2">
        <v>373</v>
      </c>
      <c r="G746" s="2" t="s">
        <v>26</v>
      </c>
      <c r="H746" s="2">
        <v>2</v>
      </c>
      <c r="I746" s="2">
        <v>1</v>
      </c>
      <c r="J746" s="2" t="b">
        <v>1</v>
      </c>
      <c r="K746" s="2">
        <v>925</v>
      </c>
      <c r="L746" s="2">
        <v>12</v>
      </c>
      <c r="M746" s="2" t="s">
        <v>49</v>
      </c>
      <c r="N746" s="2" t="s">
        <v>28</v>
      </c>
      <c r="O746" s="2" t="s">
        <v>29</v>
      </c>
      <c r="P746" s="2">
        <v>22</v>
      </c>
      <c r="Q746" s="2">
        <v>4.2</v>
      </c>
      <c r="R746" s="2" t="b">
        <v>1</v>
      </c>
      <c r="S746" s="2" t="s">
        <v>30</v>
      </c>
      <c r="T746" s="2">
        <v>3062</v>
      </c>
      <c r="U746" s="2"/>
      <c r="V746" s="2" t="s">
        <v>65</v>
      </c>
      <c r="W746" s="2" t="s">
        <v>32</v>
      </c>
      <c r="X746" s="5" t="s">
        <v>60</v>
      </c>
    </row>
    <row r="747" spans="1:24" x14ac:dyDescent="0.25">
      <c r="A747" s="4">
        <v>8571</v>
      </c>
      <c r="B747" s="2" t="s">
        <v>345</v>
      </c>
      <c r="C747" s="2" t="s">
        <v>652</v>
      </c>
      <c r="D747" s="2" t="s">
        <v>35</v>
      </c>
      <c r="E747" s="2">
        <v>15.99</v>
      </c>
      <c r="F747" s="2">
        <v>482</v>
      </c>
      <c r="G747" s="2" t="s">
        <v>26</v>
      </c>
      <c r="H747" s="2">
        <v>2</v>
      </c>
      <c r="I747" s="2">
        <v>5</v>
      </c>
      <c r="J747" s="2" t="b">
        <v>1</v>
      </c>
      <c r="K747" s="2">
        <v>838</v>
      </c>
      <c r="L747" s="2">
        <v>159</v>
      </c>
      <c r="M747" s="2" t="s">
        <v>43</v>
      </c>
      <c r="N747" s="2" t="s">
        <v>44</v>
      </c>
      <c r="O747" s="2" t="s">
        <v>78</v>
      </c>
      <c r="P747" s="2">
        <v>39</v>
      </c>
      <c r="Q747" s="2">
        <v>4.8</v>
      </c>
      <c r="R747" s="2" t="b">
        <v>0</v>
      </c>
      <c r="S747" s="2" t="s">
        <v>30</v>
      </c>
      <c r="T747" s="2">
        <v>2978</v>
      </c>
      <c r="U747" s="2"/>
      <c r="V747" s="2" t="s">
        <v>76</v>
      </c>
      <c r="W747" s="2" t="s">
        <v>69</v>
      </c>
      <c r="X747" s="5" t="s">
        <v>60</v>
      </c>
    </row>
    <row r="748" spans="1:24" x14ac:dyDescent="0.25">
      <c r="A748" s="4">
        <v>9439</v>
      </c>
      <c r="B748" s="2" t="s">
        <v>653</v>
      </c>
      <c r="C748" s="2" t="s">
        <v>654</v>
      </c>
      <c r="D748" s="3">
        <v>45608</v>
      </c>
      <c r="E748" s="2">
        <v>11.99</v>
      </c>
      <c r="F748" s="2">
        <v>360</v>
      </c>
      <c r="G748" s="2" t="s">
        <v>48</v>
      </c>
      <c r="H748" s="2">
        <v>3</v>
      </c>
      <c r="I748" s="2">
        <v>4</v>
      </c>
      <c r="J748" s="2" t="b">
        <v>0</v>
      </c>
      <c r="K748" s="2">
        <v>295</v>
      </c>
      <c r="L748" s="2">
        <v>55</v>
      </c>
      <c r="M748" s="2" t="s">
        <v>43</v>
      </c>
      <c r="N748" s="2" t="s">
        <v>56</v>
      </c>
      <c r="O748" s="2" t="s">
        <v>45</v>
      </c>
      <c r="P748" s="2">
        <v>31</v>
      </c>
      <c r="Q748" s="2">
        <v>3.7</v>
      </c>
      <c r="R748" s="2" t="b">
        <v>0</v>
      </c>
      <c r="S748" s="2" t="s">
        <v>30</v>
      </c>
      <c r="T748" s="2">
        <v>1984</v>
      </c>
      <c r="U748" s="2"/>
      <c r="V748" s="2" t="s">
        <v>76</v>
      </c>
      <c r="W748" s="2" t="s">
        <v>39</v>
      </c>
      <c r="X748" s="5" t="s">
        <v>40</v>
      </c>
    </row>
    <row r="749" spans="1:24" x14ac:dyDescent="0.25">
      <c r="A749" s="4">
        <v>8356</v>
      </c>
      <c r="B749" s="2" t="s">
        <v>546</v>
      </c>
      <c r="C749" s="2" t="s">
        <v>655</v>
      </c>
      <c r="D749" s="2" t="s">
        <v>42</v>
      </c>
      <c r="E749" s="2">
        <v>15.99</v>
      </c>
      <c r="F749" s="2">
        <v>463</v>
      </c>
      <c r="G749" s="2" t="s">
        <v>73</v>
      </c>
      <c r="H749" s="2">
        <v>2</v>
      </c>
      <c r="I749" s="2">
        <v>1</v>
      </c>
      <c r="J749" s="2" t="b">
        <v>0</v>
      </c>
      <c r="K749" s="2">
        <v>844</v>
      </c>
      <c r="L749" s="2">
        <v>98</v>
      </c>
      <c r="M749" s="2" t="s">
        <v>49</v>
      </c>
      <c r="N749" s="2" t="s">
        <v>75</v>
      </c>
      <c r="O749" s="2" t="s">
        <v>64</v>
      </c>
      <c r="P749" s="2">
        <v>15</v>
      </c>
      <c r="Q749" s="2">
        <v>3.6</v>
      </c>
      <c r="R749" s="2" t="b">
        <v>1</v>
      </c>
      <c r="S749" s="2" t="s">
        <v>30</v>
      </c>
      <c r="T749" s="2">
        <v>945</v>
      </c>
      <c r="U749" s="2"/>
      <c r="V749" s="2" t="s">
        <v>31</v>
      </c>
      <c r="W749" s="2" t="s">
        <v>79</v>
      </c>
      <c r="X749" s="5" t="s">
        <v>93</v>
      </c>
    </row>
    <row r="750" spans="1:24" x14ac:dyDescent="0.25">
      <c r="A750" s="4">
        <v>2039</v>
      </c>
      <c r="B750" s="2" t="s">
        <v>656</v>
      </c>
      <c r="C750" s="3">
        <v>44958</v>
      </c>
      <c r="D750" s="3">
        <v>45334</v>
      </c>
      <c r="E750" s="2">
        <v>15.99</v>
      </c>
      <c r="F750" s="2">
        <v>13</v>
      </c>
      <c r="G750" s="2" t="s">
        <v>100</v>
      </c>
      <c r="H750" s="2">
        <v>3</v>
      </c>
      <c r="I750" s="2">
        <v>5</v>
      </c>
      <c r="J750" s="2" t="b">
        <v>0</v>
      </c>
      <c r="K750" s="2">
        <v>378</v>
      </c>
      <c r="L750" s="2">
        <v>123</v>
      </c>
      <c r="M750" s="2" t="s">
        <v>55</v>
      </c>
      <c r="N750" s="2" t="s">
        <v>56</v>
      </c>
      <c r="O750" s="2" t="s">
        <v>37</v>
      </c>
      <c r="P750" s="2">
        <v>3</v>
      </c>
      <c r="Q750" s="2">
        <v>4.2</v>
      </c>
      <c r="R750" s="2" t="b">
        <v>0</v>
      </c>
      <c r="S750" s="2" t="s">
        <v>30</v>
      </c>
      <c r="T750" s="2">
        <v>4134</v>
      </c>
      <c r="U750" s="2"/>
      <c r="V750" s="2" t="s">
        <v>38</v>
      </c>
      <c r="W750" s="2" t="s">
        <v>39</v>
      </c>
      <c r="X750" s="5" t="s">
        <v>33</v>
      </c>
    </row>
    <row r="751" spans="1:24" x14ac:dyDescent="0.25">
      <c r="A751" s="4">
        <v>2613</v>
      </c>
      <c r="B751" s="2" t="s">
        <v>657</v>
      </c>
      <c r="C751" s="3">
        <v>45109</v>
      </c>
      <c r="D751" s="2" t="s">
        <v>129</v>
      </c>
      <c r="E751" s="2">
        <v>7.99</v>
      </c>
      <c r="F751" s="2">
        <v>129</v>
      </c>
      <c r="G751" s="2" t="s">
        <v>51</v>
      </c>
      <c r="H751" s="2">
        <v>4</v>
      </c>
      <c r="I751" s="2">
        <v>5</v>
      </c>
      <c r="J751" s="2" t="b">
        <v>0</v>
      </c>
      <c r="K751" s="2">
        <v>439</v>
      </c>
      <c r="L751" s="2">
        <v>10</v>
      </c>
      <c r="M751" s="2" t="s">
        <v>49</v>
      </c>
      <c r="N751" s="2" t="s">
        <v>56</v>
      </c>
      <c r="O751" s="2" t="s">
        <v>78</v>
      </c>
      <c r="P751" s="2">
        <v>11</v>
      </c>
      <c r="Q751" s="2">
        <v>3.7</v>
      </c>
      <c r="R751" s="2" t="b">
        <v>0</v>
      </c>
      <c r="S751" s="2" t="s">
        <v>30</v>
      </c>
      <c r="T751" s="2">
        <v>3741</v>
      </c>
      <c r="U751" s="2"/>
      <c r="V751" s="2" t="s">
        <v>76</v>
      </c>
      <c r="W751" s="2" t="s">
        <v>32</v>
      </c>
      <c r="X751" s="5" t="s">
        <v>60</v>
      </c>
    </row>
    <row r="752" spans="1:24" x14ac:dyDescent="0.25">
      <c r="A752" s="4">
        <v>8226</v>
      </c>
      <c r="B752" s="2" t="s">
        <v>138</v>
      </c>
      <c r="C752" s="3">
        <v>45327</v>
      </c>
      <c r="D752" s="2" t="s">
        <v>109</v>
      </c>
      <c r="E752" s="2">
        <v>7.99</v>
      </c>
      <c r="F752" s="2">
        <v>290</v>
      </c>
      <c r="G752" s="2" t="s">
        <v>36</v>
      </c>
      <c r="H752" s="2">
        <v>5</v>
      </c>
      <c r="I752" s="2">
        <v>5</v>
      </c>
      <c r="J752" s="2" t="b">
        <v>0</v>
      </c>
      <c r="K752" s="2">
        <v>84</v>
      </c>
      <c r="L752" s="2">
        <v>52</v>
      </c>
      <c r="M752" s="2" t="s">
        <v>43</v>
      </c>
      <c r="N752" s="2" t="s">
        <v>44</v>
      </c>
      <c r="O752" s="2" t="s">
        <v>29</v>
      </c>
      <c r="P752" s="2">
        <v>91</v>
      </c>
      <c r="Q752" s="2">
        <v>3.1</v>
      </c>
      <c r="R752" s="2" t="b">
        <v>1</v>
      </c>
      <c r="S752" s="2" t="s">
        <v>30</v>
      </c>
      <c r="T752" s="2">
        <v>1408</v>
      </c>
      <c r="U752" s="2"/>
      <c r="V752" s="2" t="s">
        <v>38</v>
      </c>
      <c r="W752" s="2" t="s">
        <v>69</v>
      </c>
      <c r="X752" s="5" t="s">
        <v>93</v>
      </c>
    </row>
    <row r="753" spans="1:24" x14ac:dyDescent="0.25">
      <c r="A753" s="4">
        <v>1425</v>
      </c>
      <c r="B753" s="2" t="s">
        <v>658</v>
      </c>
      <c r="C753" s="3">
        <v>45331</v>
      </c>
      <c r="D753" s="2" t="s">
        <v>87</v>
      </c>
      <c r="E753" s="2">
        <v>7.99</v>
      </c>
      <c r="F753" s="2">
        <v>50</v>
      </c>
      <c r="G753" s="2" t="s">
        <v>26</v>
      </c>
      <c r="H753" s="2">
        <v>2</v>
      </c>
      <c r="I753" s="2">
        <v>3</v>
      </c>
      <c r="J753" s="2" t="b">
        <v>1</v>
      </c>
      <c r="K753" s="2">
        <v>502</v>
      </c>
      <c r="L753" s="2">
        <v>5</v>
      </c>
      <c r="M753" s="2" t="s">
        <v>55</v>
      </c>
      <c r="N753" s="2" t="s">
        <v>44</v>
      </c>
      <c r="O753" s="2" t="s">
        <v>29</v>
      </c>
      <c r="P753" s="2">
        <v>96</v>
      </c>
      <c r="Q753" s="2">
        <v>4.4000000000000004</v>
      </c>
      <c r="R753" s="2" t="b">
        <v>1</v>
      </c>
      <c r="S753" s="2" t="s">
        <v>30</v>
      </c>
      <c r="T753" s="2">
        <v>1917</v>
      </c>
      <c r="U753" s="2"/>
      <c r="V753" s="2" t="s">
        <v>76</v>
      </c>
      <c r="W753" s="2" t="s">
        <v>79</v>
      </c>
      <c r="X753" s="5" t="s">
        <v>93</v>
      </c>
    </row>
    <row r="754" spans="1:24" x14ac:dyDescent="0.25">
      <c r="A754" s="4">
        <v>4479</v>
      </c>
      <c r="B754" s="2" t="s">
        <v>23</v>
      </c>
      <c r="C754" s="3">
        <v>45454</v>
      </c>
      <c r="D754" s="3">
        <v>45455</v>
      </c>
      <c r="E754" s="2">
        <v>15.99</v>
      </c>
      <c r="F754" s="2">
        <v>241</v>
      </c>
      <c r="G754" s="2" t="s">
        <v>100</v>
      </c>
      <c r="H754" s="2">
        <v>3</v>
      </c>
      <c r="I754" s="2">
        <v>2</v>
      </c>
      <c r="J754" s="2" t="b">
        <v>1</v>
      </c>
      <c r="K754" s="2">
        <v>549</v>
      </c>
      <c r="L754" s="2">
        <v>158</v>
      </c>
      <c r="M754" s="2" t="s">
        <v>55</v>
      </c>
      <c r="N754" s="2" t="s">
        <v>44</v>
      </c>
      <c r="O754" s="2" t="s">
        <v>45</v>
      </c>
      <c r="P754" s="2">
        <v>96</v>
      </c>
      <c r="Q754" s="2">
        <v>3.1</v>
      </c>
      <c r="R754" s="2" t="b">
        <v>1</v>
      </c>
      <c r="S754" s="2" t="s">
        <v>30</v>
      </c>
      <c r="T754" s="2">
        <v>1986</v>
      </c>
      <c r="U754" s="2"/>
      <c r="V754" s="2" t="s">
        <v>31</v>
      </c>
      <c r="W754" s="2" t="s">
        <v>39</v>
      </c>
      <c r="X754" s="5" t="s">
        <v>60</v>
      </c>
    </row>
    <row r="755" spans="1:24" x14ac:dyDescent="0.25">
      <c r="A755" s="4">
        <v>3393</v>
      </c>
      <c r="B755" s="2" t="s">
        <v>101</v>
      </c>
      <c r="C755" s="2" t="s">
        <v>320</v>
      </c>
      <c r="D755" s="2" t="s">
        <v>105</v>
      </c>
      <c r="E755" s="2">
        <v>7.99</v>
      </c>
      <c r="F755" s="2">
        <v>383</v>
      </c>
      <c r="G755" s="2" t="s">
        <v>63</v>
      </c>
      <c r="H755" s="2">
        <v>3</v>
      </c>
      <c r="I755" s="2">
        <v>2</v>
      </c>
      <c r="J755" s="2" t="b">
        <v>1</v>
      </c>
      <c r="K755" s="2">
        <v>699</v>
      </c>
      <c r="L755" s="2">
        <v>174</v>
      </c>
      <c r="M755" s="2" t="s">
        <v>92</v>
      </c>
      <c r="N755" s="2" t="s">
        <v>56</v>
      </c>
      <c r="O755" s="2" t="s">
        <v>78</v>
      </c>
      <c r="P755" s="2">
        <v>13</v>
      </c>
      <c r="Q755" s="2">
        <v>3.8</v>
      </c>
      <c r="R755" s="2" t="b">
        <v>1</v>
      </c>
      <c r="S755" s="2" t="s">
        <v>30</v>
      </c>
      <c r="T755" s="2">
        <v>3254</v>
      </c>
      <c r="U755" s="2"/>
      <c r="V755" s="2" t="s">
        <v>31</v>
      </c>
      <c r="W755" s="2" t="s">
        <v>59</v>
      </c>
      <c r="X755" s="5" t="s">
        <v>93</v>
      </c>
    </row>
    <row r="756" spans="1:24" x14ac:dyDescent="0.25">
      <c r="A756" s="4">
        <v>8528</v>
      </c>
      <c r="B756" s="2" t="s">
        <v>283</v>
      </c>
      <c r="C756" s="2" t="s">
        <v>317</v>
      </c>
      <c r="D756" s="2" t="s">
        <v>168</v>
      </c>
      <c r="E756" s="2">
        <v>7.99</v>
      </c>
      <c r="F756" s="2">
        <v>384</v>
      </c>
      <c r="G756" s="2" t="s">
        <v>48</v>
      </c>
      <c r="H756" s="2">
        <v>5</v>
      </c>
      <c r="I756" s="2">
        <v>1</v>
      </c>
      <c r="J756" s="2" t="b">
        <v>0</v>
      </c>
      <c r="K756" s="2">
        <v>423</v>
      </c>
      <c r="L756" s="2">
        <v>110</v>
      </c>
      <c r="M756" s="2" t="s">
        <v>92</v>
      </c>
      <c r="N756" s="2" t="s">
        <v>56</v>
      </c>
      <c r="O756" s="2" t="s">
        <v>45</v>
      </c>
      <c r="P756" s="2">
        <v>61</v>
      </c>
      <c r="Q756" s="2">
        <v>4.7</v>
      </c>
      <c r="R756" s="2" t="b">
        <v>1</v>
      </c>
      <c r="S756" s="2" t="s">
        <v>30</v>
      </c>
      <c r="T756" s="2">
        <v>3648</v>
      </c>
      <c r="U756" s="2"/>
      <c r="V756" s="2" t="s">
        <v>31</v>
      </c>
      <c r="W756" s="2" t="s">
        <v>69</v>
      </c>
      <c r="X756" s="5" t="s">
        <v>60</v>
      </c>
    </row>
    <row r="757" spans="1:24" x14ac:dyDescent="0.25">
      <c r="A757" s="4">
        <v>9372</v>
      </c>
      <c r="B757" s="2" t="s">
        <v>138</v>
      </c>
      <c r="C757" s="2" t="s">
        <v>243</v>
      </c>
      <c r="D757" s="3">
        <v>45394</v>
      </c>
      <c r="E757" s="2">
        <v>7.99</v>
      </c>
      <c r="F757" s="2">
        <v>302</v>
      </c>
      <c r="G757" s="2" t="s">
        <v>63</v>
      </c>
      <c r="H757" s="2">
        <v>1</v>
      </c>
      <c r="I757" s="2">
        <v>1</v>
      </c>
      <c r="J757" s="2" t="b">
        <v>1</v>
      </c>
      <c r="K757" s="2">
        <v>964</v>
      </c>
      <c r="L757" s="2">
        <v>165</v>
      </c>
      <c r="M757" s="2" t="s">
        <v>92</v>
      </c>
      <c r="N757" s="2" t="s">
        <v>75</v>
      </c>
      <c r="O757" s="2" t="s">
        <v>64</v>
      </c>
      <c r="P757" s="2">
        <v>47</v>
      </c>
      <c r="Q757" s="2">
        <v>4.4000000000000004</v>
      </c>
      <c r="R757" s="2" t="b">
        <v>0</v>
      </c>
      <c r="S757" s="2" t="s">
        <v>30</v>
      </c>
      <c r="T757" s="2">
        <v>3552</v>
      </c>
      <c r="U757" s="2"/>
      <c r="V757" s="2" t="s">
        <v>58</v>
      </c>
      <c r="W757" s="2" t="s">
        <v>79</v>
      </c>
      <c r="X757" s="5" t="s">
        <v>40</v>
      </c>
    </row>
    <row r="758" spans="1:24" x14ac:dyDescent="0.25">
      <c r="A758" s="4">
        <v>5469</v>
      </c>
      <c r="B758" s="2" t="s">
        <v>196</v>
      </c>
      <c r="C758" s="2" t="s">
        <v>487</v>
      </c>
      <c r="D758" s="3">
        <v>45424</v>
      </c>
      <c r="E758" s="2">
        <v>15.99</v>
      </c>
      <c r="F758" s="2">
        <v>24</v>
      </c>
      <c r="G758" s="2" t="s">
        <v>48</v>
      </c>
      <c r="H758" s="2">
        <v>2</v>
      </c>
      <c r="I758" s="2">
        <v>1</v>
      </c>
      <c r="J758" s="2" t="b">
        <v>0</v>
      </c>
      <c r="K758" s="2">
        <v>742</v>
      </c>
      <c r="L758" s="2">
        <v>150</v>
      </c>
      <c r="M758" s="2" t="s">
        <v>27</v>
      </c>
      <c r="N758" s="2" t="s">
        <v>56</v>
      </c>
      <c r="O758" s="2" t="s">
        <v>78</v>
      </c>
      <c r="P758" s="2">
        <v>57</v>
      </c>
      <c r="Q758" s="2">
        <v>3</v>
      </c>
      <c r="R758" s="2" t="b">
        <v>0</v>
      </c>
      <c r="S758" s="2" t="s">
        <v>30</v>
      </c>
      <c r="T758" s="2">
        <v>150</v>
      </c>
      <c r="U758" s="2"/>
      <c r="V758" s="2" t="s">
        <v>58</v>
      </c>
      <c r="W758" s="2" t="s">
        <v>59</v>
      </c>
      <c r="X758" s="5" t="s">
        <v>60</v>
      </c>
    </row>
    <row r="759" spans="1:24" x14ac:dyDescent="0.25">
      <c r="A759" s="4">
        <v>2603</v>
      </c>
      <c r="B759" s="2" t="s">
        <v>659</v>
      </c>
      <c r="C759" s="2" t="s">
        <v>95</v>
      </c>
      <c r="D759" s="2" t="s">
        <v>84</v>
      </c>
      <c r="E759" s="2">
        <v>11.99</v>
      </c>
      <c r="F759" s="2">
        <v>416</v>
      </c>
      <c r="G759" s="2" t="s">
        <v>100</v>
      </c>
      <c r="H759" s="2">
        <v>3</v>
      </c>
      <c r="I759" s="2">
        <v>5</v>
      </c>
      <c r="J759" s="2" t="b">
        <v>0</v>
      </c>
      <c r="K759" s="2">
        <v>97</v>
      </c>
      <c r="L759" s="2">
        <v>172</v>
      </c>
      <c r="M759" s="2" t="s">
        <v>27</v>
      </c>
      <c r="N759" s="2" t="s">
        <v>56</v>
      </c>
      <c r="O759" s="2" t="s">
        <v>57</v>
      </c>
      <c r="P759" s="2">
        <v>89</v>
      </c>
      <c r="Q759" s="2">
        <v>4.3</v>
      </c>
      <c r="R759" s="2" t="b">
        <v>1</v>
      </c>
      <c r="S759" s="2" t="s">
        <v>30</v>
      </c>
      <c r="T759" s="2">
        <v>786</v>
      </c>
      <c r="U759" s="2"/>
      <c r="V759" s="2" t="s">
        <v>58</v>
      </c>
      <c r="W759" s="2" t="s">
        <v>59</v>
      </c>
      <c r="X759" s="5" t="s">
        <v>93</v>
      </c>
    </row>
    <row r="760" spans="1:24" x14ac:dyDescent="0.25">
      <c r="A760" s="4">
        <v>5306</v>
      </c>
      <c r="B760" s="2" t="s">
        <v>369</v>
      </c>
      <c r="C760" s="3">
        <v>45208</v>
      </c>
      <c r="D760" s="3">
        <v>45547</v>
      </c>
      <c r="E760" s="2">
        <v>15.99</v>
      </c>
      <c r="F760" s="2">
        <v>272</v>
      </c>
      <c r="G760" s="2" t="s">
        <v>73</v>
      </c>
      <c r="H760" s="2">
        <v>5</v>
      </c>
      <c r="I760" s="2">
        <v>1</v>
      </c>
      <c r="J760" s="2" t="b">
        <v>1</v>
      </c>
      <c r="K760" s="2">
        <v>735</v>
      </c>
      <c r="L760" s="2">
        <v>74</v>
      </c>
      <c r="M760" s="2" t="s">
        <v>74</v>
      </c>
      <c r="N760" s="2" t="s">
        <v>56</v>
      </c>
      <c r="O760" s="2" t="s">
        <v>64</v>
      </c>
      <c r="P760" s="2">
        <v>90</v>
      </c>
      <c r="Q760" s="2">
        <v>3.8</v>
      </c>
      <c r="R760" s="2" t="b">
        <v>1</v>
      </c>
      <c r="S760" s="2" t="s">
        <v>30</v>
      </c>
      <c r="T760" s="2">
        <v>1808</v>
      </c>
      <c r="U760" s="2"/>
      <c r="V760" s="2" t="s">
        <v>76</v>
      </c>
      <c r="W760" s="2" t="s">
        <v>39</v>
      </c>
      <c r="X760" s="5" t="s">
        <v>33</v>
      </c>
    </row>
    <row r="761" spans="1:24" x14ac:dyDescent="0.25">
      <c r="A761" s="4">
        <v>7869</v>
      </c>
      <c r="B761" s="2" t="s">
        <v>283</v>
      </c>
      <c r="C761" s="2" t="s">
        <v>660</v>
      </c>
      <c r="D761" s="3">
        <v>45303</v>
      </c>
      <c r="E761" s="2">
        <v>15.99</v>
      </c>
      <c r="F761" s="2">
        <v>294</v>
      </c>
      <c r="G761" s="2" t="s">
        <v>36</v>
      </c>
      <c r="H761" s="2">
        <v>3</v>
      </c>
      <c r="I761" s="2">
        <v>6</v>
      </c>
      <c r="J761" s="2" t="b">
        <v>0</v>
      </c>
      <c r="K761" s="2">
        <v>709</v>
      </c>
      <c r="L761" s="2">
        <v>181</v>
      </c>
      <c r="M761" s="2" t="s">
        <v>74</v>
      </c>
      <c r="N761" s="2" t="s">
        <v>75</v>
      </c>
      <c r="O761" s="2" t="s">
        <v>57</v>
      </c>
      <c r="P761" s="2">
        <v>39</v>
      </c>
      <c r="Q761" s="2">
        <v>3.2</v>
      </c>
      <c r="R761" s="2" t="b">
        <v>1</v>
      </c>
      <c r="S761" s="2" t="s">
        <v>30</v>
      </c>
      <c r="T761" s="2">
        <v>3091</v>
      </c>
      <c r="U761" s="2"/>
      <c r="V761" s="2" t="s">
        <v>65</v>
      </c>
      <c r="W761" s="2" t="s">
        <v>69</v>
      </c>
      <c r="X761" s="5" t="s">
        <v>40</v>
      </c>
    </row>
    <row r="762" spans="1:24" x14ac:dyDescent="0.25">
      <c r="A762" s="4">
        <v>1699</v>
      </c>
      <c r="B762" s="2" t="s">
        <v>224</v>
      </c>
      <c r="C762" s="2" t="s">
        <v>570</v>
      </c>
      <c r="D762" s="3">
        <v>45608</v>
      </c>
      <c r="E762" s="2">
        <v>15.99</v>
      </c>
      <c r="F762" s="2">
        <v>18</v>
      </c>
      <c r="G762" s="2" t="s">
        <v>51</v>
      </c>
      <c r="H762" s="2">
        <v>4</v>
      </c>
      <c r="I762" s="2">
        <v>2</v>
      </c>
      <c r="J762" s="2" t="b">
        <v>0</v>
      </c>
      <c r="K762" s="2">
        <v>882</v>
      </c>
      <c r="L762" s="2">
        <v>1</v>
      </c>
      <c r="M762" s="2" t="s">
        <v>92</v>
      </c>
      <c r="N762" s="2" t="s">
        <v>56</v>
      </c>
      <c r="O762" s="2" t="s">
        <v>57</v>
      </c>
      <c r="P762" s="2">
        <v>100</v>
      </c>
      <c r="Q762" s="2">
        <v>4.7</v>
      </c>
      <c r="R762" s="2" t="b">
        <v>1</v>
      </c>
      <c r="S762" s="2" t="s">
        <v>30</v>
      </c>
      <c r="T762" s="2">
        <v>3697</v>
      </c>
      <c r="U762" s="2"/>
      <c r="V762" s="2" t="s">
        <v>38</v>
      </c>
      <c r="W762" s="2" t="s">
        <v>39</v>
      </c>
      <c r="X762" s="5" t="s">
        <v>40</v>
      </c>
    </row>
    <row r="763" spans="1:24" x14ac:dyDescent="0.25">
      <c r="A763" s="4">
        <v>3214</v>
      </c>
      <c r="B763" s="2" t="s">
        <v>114</v>
      </c>
      <c r="C763" s="2" t="s">
        <v>661</v>
      </c>
      <c r="D763" s="3">
        <v>45638</v>
      </c>
      <c r="E763" s="2">
        <v>15.99</v>
      </c>
      <c r="F763" s="2">
        <v>409</v>
      </c>
      <c r="G763" s="2" t="s">
        <v>26</v>
      </c>
      <c r="H763" s="2">
        <v>1</v>
      </c>
      <c r="I763" s="2">
        <v>2</v>
      </c>
      <c r="J763" s="2" t="b">
        <v>1</v>
      </c>
      <c r="K763" s="2">
        <v>131</v>
      </c>
      <c r="L763" s="2">
        <v>85</v>
      </c>
      <c r="M763" s="2" t="s">
        <v>74</v>
      </c>
      <c r="N763" s="2" t="s">
        <v>75</v>
      </c>
      <c r="O763" s="2" t="s">
        <v>78</v>
      </c>
      <c r="P763" s="2">
        <v>95</v>
      </c>
      <c r="Q763" s="2">
        <v>4.3</v>
      </c>
      <c r="R763" s="2" t="b">
        <v>1</v>
      </c>
      <c r="S763" s="2" t="s">
        <v>30</v>
      </c>
      <c r="T763" s="2">
        <v>4835</v>
      </c>
      <c r="U763" s="2"/>
      <c r="V763" s="2" t="s">
        <v>65</v>
      </c>
      <c r="W763" s="2" t="s">
        <v>59</v>
      </c>
      <c r="X763" s="5" t="s">
        <v>93</v>
      </c>
    </row>
    <row r="764" spans="1:24" x14ac:dyDescent="0.25">
      <c r="A764" s="4">
        <v>1050</v>
      </c>
      <c r="B764" s="2" t="s">
        <v>52</v>
      </c>
      <c r="C764" s="2" t="s">
        <v>447</v>
      </c>
      <c r="D764" s="2" t="s">
        <v>168</v>
      </c>
      <c r="E764" s="2">
        <v>11.99</v>
      </c>
      <c r="F764" s="2">
        <v>290</v>
      </c>
      <c r="G764" s="2" t="s">
        <v>100</v>
      </c>
      <c r="H764" s="2">
        <v>4</v>
      </c>
      <c r="I764" s="2">
        <v>4</v>
      </c>
      <c r="J764" s="2" t="b">
        <v>0</v>
      </c>
      <c r="K764" s="2">
        <v>305</v>
      </c>
      <c r="L764" s="2">
        <v>112</v>
      </c>
      <c r="M764" s="2" t="s">
        <v>27</v>
      </c>
      <c r="N764" s="2" t="s">
        <v>28</v>
      </c>
      <c r="O764" s="2" t="s">
        <v>57</v>
      </c>
      <c r="P764" s="2">
        <v>57</v>
      </c>
      <c r="Q764" s="2">
        <v>4.5</v>
      </c>
      <c r="R764" s="2" t="b">
        <v>0</v>
      </c>
      <c r="S764" s="2" t="s">
        <v>30</v>
      </c>
      <c r="T764" s="2">
        <v>2023</v>
      </c>
      <c r="U764" s="2"/>
      <c r="V764" s="2" t="s">
        <v>38</v>
      </c>
      <c r="W764" s="2" t="s">
        <v>69</v>
      </c>
      <c r="X764" s="5" t="s">
        <v>60</v>
      </c>
    </row>
    <row r="765" spans="1:24" x14ac:dyDescent="0.25">
      <c r="A765" s="4">
        <v>3325</v>
      </c>
      <c r="B765" s="2" t="s">
        <v>104</v>
      </c>
      <c r="C765" s="3">
        <v>45575</v>
      </c>
      <c r="D765" s="2" t="s">
        <v>90</v>
      </c>
      <c r="E765" s="2">
        <v>15.99</v>
      </c>
      <c r="F765" s="2">
        <v>102</v>
      </c>
      <c r="G765" s="2" t="s">
        <v>36</v>
      </c>
      <c r="H765" s="2">
        <v>5</v>
      </c>
      <c r="I765" s="2">
        <v>3</v>
      </c>
      <c r="J765" s="2" t="b">
        <v>0</v>
      </c>
      <c r="K765" s="2">
        <v>456</v>
      </c>
      <c r="L765" s="2">
        <v>52</v>
      </c>
      <c r="M765" s="2" t="s">
        <v>74</v>
      </c>
      <c r="N765" s="2" t="s">
        <v>44</v>
      </c>
      <c r="O765" s="2" t="s">
        <v>78</v>
      </c>
      <c r="P765" s="2">
        <v>32</v>
      </c>
      <c r="Q765" s="2">
        <v>4.9000000000000004</v>
      </c>
      <c r="R765" s="2" t="b">
        <v>1</v>
      </c>
      <c r="S765" s="2" t="s">
        <v>30</v>
      </c>
      <c r="T765" s="2">
        <v>1005</v>
      </c>
      <c r="U765" s="2"/>
      <c r="V765" s="2" t="s">
        <v>76</v>
      </c>
      <c r="W765" s="2" t="s">
        <v>39</v>
      </c>
      <c r="X765" s="5" t="s">
        <v>40</v>
      </c>
    </row>
    <row r="766" spans="1:24" x14ac:dyDescent="0.25">
      <c r="A766" s="4">
        <v>1970</v>
      </c>
      <c r="B766" s="2" t="s">
        <v>157</v>
      </c>
      <c r="C766" s="2" t="s">
        <v>662</v>
      </c>
      <c r="D766" s="3">
        <v>45334</v>
      </c>
      <c r="E766" s="2">
        <v>15.99</v>
      </c>
      <c r="F766" s="2">
        <v>119</v>
      </c>
      <c r="G766" s="2" t="s">
        <v>48</v>
      </c>
      <c r="H766" s="2">
        <v>2</v>
      </c>
      <c r="I766" s="2">
        <v>1</v>
      </c>
      <c r="J766" s="2" t="b">
        <v>1</v>
      </c>
      <c r="K766" s="2">
        <v>385</v>
      </c>
      <c r="L766" s="2">
        <v>82</v>
      </c>
      <c r="M766" s="2" t="s">
        <v>68</v>
      </c>
      <c r="N766" s="2" t="s">
        <v>75</v>
      </c>
      <c r="O766" s="2" t="s">
        <v>64</v>
      </c>
      <c r="P766" s="2">
        <v>87</v>
      </c>
      <c r="Q766" s="2">
        <v>3.3</v>
      </c>
      <c r="R766" s="2" t="b">
        <v>0</v>
      </c>
      <c r="S766" s="2" t="s">
        <v>30</v>
      </c>
      <c r="T766" s="2">
        <v>876</v>
      </c>
      <c r="U766" s="2"/>
      <c r="V766" s="2" t="s">
        <v>76</v>
      </c>
      <c r="W766" s="2" t="s">
        <v>32</v>
      </c>
      <c r="X766" s="5" t="s">
        <v>93</v>
      </c>
    </row>
    <row r="767" spans="1:24" x14ac:dyDescent="0.25">
      <c r="A767" s="4">
        <v>6272</v>
      </c>
      <c r="B767" s="2" t="s">
        <v>558</v>
      </c>
      <c r="C767" s="2" t="s">
        <v>663</v>
      </c>
      <c r="D767" s="2" t="s">
        <v>103</v>
      </c>
      <c r="E767" s="2">
        <v>11.99</v>
      </c>
      <c r="F767" s="2">
        <v>87</v>
      </c>
      <c r="G767" s="2" t="s">
        <v>26</v>
      </c>
      <c r="H767" s="2">
        <v>3</v>
      </c>
      <c r="I767" s="2">
        <v>6</v>
      </c>
      <c r="J767" s="2" t="b">
        <v>1</v>
      </c>
      <c r="K767" s="2">
        <v>213</v>
      </c>
      <c r="L767" s="2">
        <v>98</v>
      </c>
      <c r="M767" s="2" t="s">
        <v>43</v>
      </c>
      <c r="N767" s="2" t="s">
        <v>44</v>
      </c>
      <c r="O767" s="2" t="s">
        <v>45</v>
      </c>
      <c r="P767" s="2">
        <v>84</v>
      </c>
      <c r="Q767" s="2">
        <v>4.7</v>
      </c>
      <c r="R767" s="2" t="b">
        <v>0</v>
      </c>
      <c r="S767" s="2" t="s">
        <v>30</v>
      </c>
      <c r="T767" s="2">
        <v>2089</v>
      </c>
      <c r="U767" s="2"/>
      <c r="V767" s="2" t="s">
        <v>76</v>
      </c>
      <c r="W767" s="2" t="s">
        <v>39</v>
      </c>
      <c r="X767" s="5" t="s">
        <v>93</v>
      </c>
    </row>
    <row r="768" spans="1:24" x14ac:dyDescent="0.25">
      <c r="A768" s="4">
        <v>4745</v>
      </c>
      <c r="B768" s="2" t="s">
        <v>98</v>
      </c>
      <c r="C768" s="3">
        <v>44992</v>
      </c>
      <c r="D768" s="2" t="s">
        <v>90</v>
      </c>
      <c r="E768" s="2">
        <v>7.99</v>
      </c>
      <c r="F768" s="2">
        <v>273</v>
      </c>
      <c r="G768" s="2" t="s">
        <v>36</v>
      </c>
      <c r="H768" s="2">
        <v>5</v>
      </c>
      <c r="I768" s="2">
        <v>1</v>
      </c>
      <c r="J768" s="2" t="b">
        <v>1</v>
      </c>
      <c r="K768" s="2">
        <v>830</v>
      </c>
      <c r="L768" s="2">
        <v>178</v>
      </c>
      <c r="M768" s="2" t="s">
        <v>27</v>
      </c>
      <c r="N768" s="2" t="s">
        <v>75</v>
      </c>
      <c r="O768" s="2" t="s">
        <v>78</v>
      </c>
      <c r="P768" s="2">
        <v>37</v>
      </c>
      <c r="Q768" s="2">
        <v>3.7</v>
      </c>
      <c r="R768" s="2" t="b">
        <v>1</v>
      </c>
      <c r="S768" s="2" t="s">
        <v>30</v>
      </c>
      <c r="T768" s="2">
        <v>772</v>
      </c>
      <c r="U768" s="2"/>
      <c r="V768" s="2" t="s">
        <v>31</v>
      </c>
      <c r="W768" s="2" t="s">
        <v>79</v>
      </c>
      <c r="X768" s="5" t="s">
        <v>40</v>
      </c>
    </row>
    <row r="769" spans="1:24" x14ac:dyDescent="0.25">
      <c r="A769" s="4">
        <v>8867</v>
      </c>
      <c r="B769" s="2" t="s">
        <v>223</v>
      </c>
      <c r="C769" s="3">
        <v>44991</v>
      </c>
      <c r="D769" s="2" t="s">
        <v>134</v>
      </c>
      <c r="E769" s="2">
        <v>15.99</v>
      </c>
      <c r="F769" s="2">
        <v>281</v>
      </c>
      <c r="G769" s="2" t="s">
        <v>73</v>
      </c>
      <c r="H769" s="2">
        <v>1</v>
      </c>
      <c r="I769" s="2">
        <v>2</v>
      </c>
      <c r="J769" s="2" t="b">
        <v>1</v>
      </c>
      <c r="K769" s="2">
        <v>601</v>
      </c>
      <c r="L769" s="2">
        <v>75</v>
      </c>
      <c r="M769" s="2" t="s">
        <v>92</v>
      </c>
      <c r="N769" s="2" t="s">
        <v>56</v>
      </c>
      <c r="O769" s="2" t="s">
        <v>37</v>
      </c>
      <c r="P769" s="2">
        <v>92</v>
      </c>
      <c r="Q769" s="2">
        <v>4.5</v>
      </c>
      <c r="R769" s="2" t="b">
        <v>0</v>
      </c>
      <c r="S769" s="2" t="s">
        <v>30</v>
      </c>
      <c r="T769" s="2">
        <v>373</v>
      </c>
      <c r="U769" s="2"/>
      <c r="V769" s="2" t="s">
        <v>58</v>
      </c>
      <c r="W769" s="2" t="s">
        <v>69</v>
      </c>
      <c r="X769" s="5" t="s">
        <v>60</v>
      </c>
    </row>
    <row r="770" spans="1:24" x14ac:dyDescent="0.25">
      <c r="A770" s="4">
        <v>4901</v>
      </c>
      <c r="B770" s="2" t="s">
        <v>226</v>
      </c>
      <c r="C770" s="3">
        <v>45261</v>
      </c>
      <c r="D770" s="2" t="s">
        <v>103</v>
      </c>
      <c r="E770" s="2">
        <v>7.99</v>
      </c>
      <c r="F770" s="2">
        <v>115</v>
      </c>
      <c r="G770" s="2" t="s">
        <v>51</v>
      </c>
      <c r="H770" s="2">
        <v>2</v>
      </c>
      <c r="I770" s="2">
        <v>3</v>
      </c>
      <c r="J770" s="2" t="b">
        <v>0</v>
      </c>
      <c r="K770" s="2">
        <v>843</v>
      </c>
      <c r="L770" s="2">
        <v>153</v>
      </c>
      <c r="M770" s="2" t="s">
        <v>92</v>
      </c>
      <c r="N770" s="2" t="s">
        <v>28</v>
      </c>
      <c r="O770" s="2" t="s">
        <v>45</v>
      </c>
      <c r="P770" s="2">
        <v>6</v>
      </c>
      <c r="Q770" s="2">
        <v>3.3</v>
      </c>
      <c r="R770" s="2" t="b">
        <v>1</v>
      </c>
      <c r="S770" s="2" t="s">
        <v>30</v>
      </c>
      <c r="T770" s="2">
        <v>3425</v>
      </c>
      <c r="U770" s="2"/>
      <c r="V770" s="2" t="s">
        <v>76</v>
      </c>
      <c r="W770" s="2" t="s">
        <v>39</v>
      </c>
      <c r="X770" s="5" t="s">
        <v>60</v>
      </c>
    </row>
    <row r="771" spans="1:24" x14ac:dyDescent="0.25">
      <c r="A771" s="4">
        <v>9575</v>
      </c>
      <c r="B771" s="2" t="s">
        <v>224</v>
      </c>
      <c r="C771" s="2" t="s">
        <v>308</v>
      </c>
      <c r="D771" s="2" t="s">
        <v>25</v>
      </c>
      <c r="E771" s="2">
        <v>11.99</v>
      </c>
      <c r="F771" s="2">
        <v>483</v>
      </c>
      <c r="G771" s="2" t="s">
        <v>63</v>
      </c>
      <c r="H771" s="2">
        <v>2</v>
      </c>
      <c r="I771" s="2">
        <v>6</v>
      </c>
      <c r="J771" s="2" t="b">
        <v>0</v>
      </c>
      <c r="K771" s="2">
        <v>386</v>
      </c>
      <c r="L771" s="2">
        <v>192</v>
      </c>
      <c r="M771" s="2" t="s">
        <v>68</v>
      </c>
      <c r="N771" s="2" t="s">
        <v>28</v>
      </c>
      <c r="O771" s="2" t="s">
        <v>78</v>
      </c>
      <c r="P771" s="2">
        <v>95</v>
      </c>
      <c r="Q771" s="2">
        <v>4.5999999999999996</v>
      </c>
      <c r="R771" s="2" t="b">
        <v>1</v>
      </c>
      <c r="S771" s="2" t="s">
        <v>30</v>
      </c>
      <c r="T771" s="2">
        <v>4422</v>
      </c>
      <c r="U771" s="2"/>
      <c r="V771" s="2" t="s">
        <v>38</v>
      </c>
      <c r="W771" s="2" t="s">
        <v>79</v>
      </c>
      <c r="X771" s="5" t="s">
        <v>33</v>
      </c>
    </row>
    <row r="772" spans="1:24" x14ac:dyDescent="0.25">
      <c r="A772" s="4">
        <v>4471</v>
      </c>
      <c r="B772" s="2" t="s">
        <v>399</v>
      </c>
      <c r="C772" s="2" t="s">
        <v>568</v>
      </c>
      <c r="D772" s="3">
        <v>45608</v>
      </c>
      <c r="E772" s="2">
        <v>11.99</v>
      </c>
      <c r="F772" s="2">
        <v>129</v>
      </c>
      <c r="G772" s="2" t="s">
        <v>36</v>
      </c>
      <c r="H772" s="2">
        <v>5</v>
      </c>
      <c r="I772" s="2">
        <v>3</v>
      </c>
      <c r="J772" s="2" t="b">
        <v>0</v>
      </c>
      <c r="K772" s="2">
        <v>291</v>
      </c>
      <c r="L772" s="2">
        <v>37</v>
      </c>
      <c r="M772" s="2" t="s">
        <v>55</v>
      </c>
      <c r="N772" s="2" t="s">
        <v>56</v>
      </c>
      <c r="O772" s="2" t="s">
        <v>45</v>
      </c>
      <c r="P772" s="2">
        <v>51</v>
      </c>
      <c r="Q772" s="2">
        <v>3.8</v>
      </c>
      <c r="R772" s="2" t="b">
        <v>0</v>
      </c>
      <c r="S772" s="2" t="s">
        <v>30</v>
      </c>
      <c r="T772" s="2">
        <v>4980</v>
      </c>
      <c r="U772" s="2"/>
      <c r="V772" s="2" t="s">
        <v>76</v>
      </c>
      <c r="W772" s="2" t="s">
        <v>39</v>
      </c>
      <c r="X772" s="5" t="s">
        <v>60</v>
      </c>
    </row>
    <row r="773" spans="1:24" x14ac:dyDescent="0.25">
      <c r="A773" s="4">
        <v>1385</v>
      </c>
      <c r="B773" s="2" t="s">
        <v>664</v>
      </c>
      <c r="C773" s="3">
        <v>45361</v>
      </c>
      <c r="D773" s="3">
        <v>45577</v>
      </c>
      <c r="E773" s="2">
        <v>11.99</v>
      </c>
      <c r="F773" s="2">
        <v>292</v>
      </c>
      <c r="G773" s="2" t="s">
        <v>36</v>
      </c>
      <c r="H773" s="2">
        <v>4</v>
      </c>
      <c r="I773" s="2">
        <v>3</v>
      </c>
      <c r="J773" s="2" t="b">
        <v>0</v>
      </c>
      <c r="K773" s="2">
        <v>198</v>
      </c>
      <c r="L773" s="2">
        <v>195</v>
      </c>
      <c r="M773" s="2" t="s">
        <v>43</v>
      </c>
      <c r="N773" s="2" t="s">
        <v>56</v>
      </c>
      <c r="O773" s="2" t="s">
        <v>64</v>
      </c>
      <c r="P773" s="2">
        <v>55</v>
      </c>
      <c r="Q773" s="2">
        <v>4.9000000000000004</v>
      </c>
      <c r="R773" s="2" t="b">
        <v>1</v>
      </c>
      <c r="S773" s="2" t="s">
        <v>30</v>
      </c>
      <c r="T773" s="2">
        <v>1367</v>
      </c>
      <c r="U773" s="2"/>
      <c r="V773" s="2" t="s">
        <v>76</v>
      </c>
      <c r="W773" s="2" t="s">
        <v>32</v>
      </c>
      <c r="X773" s="5" t="s">
        <v>33</v>
      </c>
    </row>
    <row r="774" spans="1:24" x14ac:dyDescent="0.25">
      <c r="A774" s="4">
        <v>4302</v>
      </c>
      <c r="B774" s="2" t="s">
        <v>164</v>
      </c>
      <c r="C774" s="2" t="s">
        <v>665</v>
      </c>
      <c r="D774" s="3">
        <v>45577</v>
      </c>
      <c r="E774" s="2">
        <v>11.99</v>
      </c>
      <c r="F774" s="2">
        <v>307</v>
      </c>
      <c r="G774" s="2" t="s">
        <v>63</v>
      </c>
      <c r="H774" s="2">
        <v>3</v>
      </c>
      <c r="I774" s="2">
        <v>1</v>
      </c>
      <c r="J774" s="2" t="b">
        <v>0</v>
      </c>
      <c r="K774" s="2">
        <v>919</v>
      </c>
      <c r="L774" s="2">
        <v>175</v>
      </c>
      <c r="M774" s="2" t="s">
        <v>55</v>
      </c>
      <c r="N774" s="2" t="s">
        <v>44</v>
      </c>
      <c r="O774" s="2" t="s">
        <v>64</v>
      </c>
      <c r="P774" s="2">
        <v>22</v>
      </c>
      <c r="Q774" s="2">
        <v>4</v>
      </c>
      <c r="R774" s="2" t="b">
        <v>1</v>
      </c>
      <c r="S774" s="2" t="s">
        <v>30</v>
      </c>
      <c r="T774" s="2">
        <v>2728</v>
      </c>
      <c r="U774" s="2"/>
      <c r="V774" s="2" t="s">
        <v>38</v>
      </c>
      <c r="W774" s="2" t="s">
        <v>32</v>
      </c>
      <c r="X774" s="5" t="s">
        <v>33</v>
      </c>
    </row>
    <row r="775" spans="1:24" x14ac:dyDescent="0.25">
      <c r="A775" s="4">
        <v>4738</v>
      </c>
      <c r="B775" s="2" t="s">
        <v>666</v>
      </c>
      <c r="C775" s="3">
        <v>45057</v>
      </c>
      <c r="D775" s="3">
        <v>45394</v>
      </c>
      <c r="E775" s="2">
        <v>15.99</v>
      </c>
      <c r="F775" s="2">
        <v>306</v>
      </c>
      <c r="G775" s="2" t="s">
        <v>36</v>
      </c>
      <c r="H775" s="2">
        <v>5</v>
      </c>
      <c r="I775" s="2">
        <v>6</v>
      </c>
      <c r="J775" s="2" t="b">
        <v>1</v>
      </c>
      <c r="K775" s="2">
        <v>483</v>
      </c>
      <c r="L775" s="2">
        <v>5</v>
      </c>
      <c r="M775" s="2" t="s">
        <v>49</v>
      </c>
      <c r="N775" s="2" t="s">
        <v>44</v>
      </c>
      <c r="O775" s="2" t="s">
        <v>29</v>
      </c>
      <c r="P775" s="2">
        <v>56</v>
      </c>
      <c r="Q775" s="2">
        <v>4.7</v>
      </c>
      <c r="R775" s="2" t="b">
        <v>0</v>
      </c>
      <c r="S775" s="2" t="s">
        <v>30</v>
      </c>
      <c r="T775" s="2">
        <v>1556</v>
      </c>
      <c r="U775" s="2"/>
      <c r="V775" s="2" t="s">
        <v>76</v>
      </c>
      <c r="W775" s="2" t="s">
        <v>32</v>
      </c>
      <c r="X775" s="5" t="s">
        <v>40</v>
      </c>
    </row>
    <row r="776" spans="1:24" x14ac:dyDescent="0.25">
      <c r="A776" s="4">
        <v>2441</v>
      </c>
      <c r="B776" s="2" t="s">
        <v>283</v>
      </c>
      <c r="C776" s="2" t="s">
        <v>652</v>
      </c>
      <c r="D776" s="2" t="s">
        <v>42</v>
      </c>
      <c r="E776" s="2">
        <v>11.99</v>
      </c>
      <c r="F776" s="2">
        <v>71</v>
      </c>
      <c r="G776" s="2" t="s">
        <v>48</v>
      </c>
      <c r="H776" s="2">
        <v>3</v>
      </c>
      <c r="I776" s="2">
        <v>2</v>
      </c>
      <c r="J776" s="2" t="b">
        <v>1</v>
      </c>
      <c r="K776" s="2">
        <v>645</v>
      </c>
      <c r="L776" s="2">
        <v>5</v>
      </c>
      <c r="M776" s="2" t="s">
        <v>68</v>
      </c>
      <c r="N776" s="2" t="s">
        <v>28</v>
      </c>
      <c r="O776" s="2" t="s">
        <v>45</v>
      </c>
      <c r="P776" s="2">
        <v>66</v>
      </c>
      <c r="Q776" s="2">
        <v>3.9</v>
      </c>
      <c r="R776" s="2" t="b">
        <v>0</v>
      </c>
      <c r="S776" s="2" t="s">
        <v>30</v>
      </c>
      <c r="T776" s="2">
        <v>4566</v>
      </c>
      <c r="U776" s="2"/>
      <c r="V776" s="2" t="s">
        <v>76</v>
      </c>
      <c r="W776" s="2" t="s">
        <v>39</v>
      </c>
      <c r="X776" s="5" t="s">
        <v>33</v>
      </c>
    </row>
    <row r="777" spans="1:24" x14ac:dyDescent="0.25">
      <c r="A777" s="4">
        <v>6546</v>
      </c>
      <c r="B777" s="2" t="s">
        <v>667</v>
      </c>
      <c r="C777" s="2" t="s">
        <v>370</v>
      </c>
      <c r="D777" s="3">
        <v>45516</v>
      </c>
      <c r="E777" s="2">
        <v>15.99</v>
      </c>
      <c r="F777" s="2">
        <v>253</v>
      </c>
      <c r="G777" s="2" t="s">
        <v>48</v>
      </c>
      <c r="H777" s="2">
        <v>1</v>
      </c>
      <c r="I777" s="2">
        <v>2</v>
      </c>
      <c r="J777" s="2" t="b">
        <v>1</v>
      </c>
      <c r="K777" s="2">
        <v>653</v>
      </c>
      <c r="L777" s="2">
        <v>53</v>
      </c>
      <c r="M777" s="2" t="s">
        <v>27</v>
      </c>
      <c r="N777" s="2" t="s">
        <v>28</v>
      </c>
      <c r="O777" s="2" t="s">
        <v>29</v>
      </c>
      <c r="P777" s="2">
        <v>43</v>
      </c>
      <c r="Q777" s="2">
        <v>4.0999999999999996</v>
      </c>
      <c r="R777" s="2" t="b">
        <v>1</v>
      </c>
      <c r="S777" s="2" t="s">
        <v>30</v>
      </c>
      <c r="T777" s="2">
        <v>2969</v>
      </c>
      <c r="U777" s="2"/>
      <c r="V777" s="2" t="s">
        <v>65</v>
      </c>
      <c r="W777" s="2" t="s">
        <v>32</v>
      </c>
      <c r="X777" s="5" t="s">
        <v>40</v>
      </c>
    </row>
    <row r="778" spans="1:24" x14ac:dyDescent="0.25">
      <c r="A778" s="4">
        <v>5459</v>
      </c>
      <c r="B778" s="2" t="s">
        <v>344</v>
      </c>
      <c r="C778" s="2" t="s">
        <v>447</v>
      </c>
      <c r="D778" s="2" t="s">
        <v>25</v>
      </c>
      <c r="E778" s="2">
        <v>15.99</v>
      </c>
      <c r="F778" s="2">
        <v>68</v>
      </c>
      <c r="G778" s="2" t="s">
        <v>63</v>
      </c>
      <c r="H778" s="2">
        <v>5</v>
      </c>
      <c r="I778" s="2">
        <v>2</v>
      </c>
      <c r="J778" s="2" t="b">
        <v>0</v>
      </c>
      <c r="K778" s="2">
        <v>727</v>
      </c>
      <c r="L778" s="2">
        <v>5</v>
      </c>
      <c r="M778" s="2" t="s">
        <v>74</v>
      </c>
      <c r="N778" s="2" t="s">
        <v>75</v>
      </c>
      <c r="O778" s="2" t="s">
        <v>78</v>
      </c>
      <c r="P778" s="2">
        <v>8</v>
      </c>
      <c r="Q778" s="2">
        <v>4.5999999999999996</v>
      </c>
      <c r="R778" s="2" t="b">
        <v>0</v>
      </c>
      <c r="S778" s="2" t="s">
        <v>30</v>
      </c>
      <c r="T778" s="2">
        <v>3421</v>
      </c>
      <c r="U778" s="2"/>
      <c r="V778" s="2" t="s">
        <v>58</v>
      </c>
      <c r="W778" s="2" t="s">
        <v>69</v>
      </c>
      <c r="X778" s="5" t="s">
        <v>33</v>
      </c>
    </row>
    <row r="779" spans="1:24" x14ac:dyDescent="0.25">
      <c r="A779" s="4">
        <v>7051</v>
      </c>
      <c r="B779" s="2" t="s">
        <v>23</v>
      </c>
      <c r="C779" s="2" t="s">
        <v>333</v>
      </c>
      <c r="D779" s="2" t="s">
        <v>129</v>
      </c>
      <c r="E779" s="2">
        <v>7.99</v>
      </c>
      <c r="F779" s="2">
        <v>366</v>
      </c>
      <c r="G779" s="2" t="s">
        <v>36</v>
      </c>
      <c r="H779" s="2">
        <v>1</v>
      </c>
      <c r="I779" s="2">
        <v>1</v>
      </c>
      <c r="J779" s="2" t="b">
        <v>1</v>
      </c>
      <c r="K779" s="2">
        <v>257</v>
      </c>
      <c r="L779" s="2">
        <v>46</v>
      </c>
      <c r="M779" s="2" t="s">
        <v>74</v>
      </c>
      <c r="N779" s="2" t="s">
        <v>44</v>
      </c>
      <c r="O779" s="2" t="s">
        <v>78</v>
      </c>
      <c r="P779" s="2">
        <v>7</v>
      </c>
      <c r="Q779" s="2">
        <v>4.5</v>
      </c>
      <c r="R779" s="2" t="b">
        <v>1</v>
      </c>
      <c r="S779" s="2" t="s">
        <v>30</v>
      </c>
      <c r="T779" s="2">
        <v>2535</v>
      </c>
      <c r="U779" s="2"/>
      <c r="V779" s="2" t="s">
        <v>76</v>
      </c>
      <c r="W779" s="2" t="s">
        <v>39</v>
      </c>
      <c r="X779" s="5" t="s">
        <v>40</v>
      </c>
    </row>
    <row r="780" spans="1:24" x14ac:dyDescent="0.25">
      <c r="A780" s="4">
        <v>6671</v>
      </c>
      <c r="B780" s="2" t="s">
        <v>41</v>
      </c>
      <c r="C780" s="2" t="s">
        <v>668</v>
      </c>
      <c r="D780" s="3">
        <v>45608</v>
      </c>
      <c r="E780" s="2">
        <v>15.99</v>
      </c>
      <c r="F780" s="2">
        <v>166</v>
      </c>
      <c r="G780" s="2" t="s">
        <v>100</v>
      </c>
      <c r="H780" s="2">
        <v>4</v>
      </c>
      <c r="I780" s="2">
        <v>1</v>
      </c>
      <c r="J780" s="2" t="b">
        <v>0</v>
      </c>
      <c r="K780" s="2">
        <v>208</v>
      </c>
      <c r="L780" s="2">
        <v>39</v>
      </c>
      <c r="M780" s="2" t="s">
        <v>74</v>
      </c>
      <c r="N780" s="2" t="s">
        <v>28</v>
      </c>
      <c r="O780" s="2" t="s">
        <v>57</v>
      </c>
      <c r="P780" s="2">
        <v>53</v>
      </c>
      <c r="Q780" s="2">
        <v>5</v>
      </c>
      <c r="R780" s="2" t="b">
        <v>1</v>
      </c>
      <c r="S780" s="2" t="s">
        <v>30</v>
      </c>
      <c r="T780" s="2">
        <v>290</v>
      </c>
      <c r="U780" s="2"/>
      <c r="V780" s="2" t="s">
        <v>31</v>
      </c>
      <c r="W780" s="2" t="s">
        <v>32</v>
      </c>
      <c r="X780" s="5" t="s">
        <v>40</v>
      </c>
    </row>
    <row r="781" spans="1:24" x14ac:dyDescent="0.25">
      <c r="A781" s="4">
        <v>6013</v>
      </c>
      <c r="B781" s="2" t="s">
        <v>116</v>
      </c>
      <c r="C781" s="2" t="s">
        <v>669</v>
      </c>
      <c r="D781" s="3">
        <v>45363</v>
      </c>
      <c r="E781" s="2">
        <v>15.99</v>
      </c>
      <c r="F781" s="2">
        <v>136</v>
      </c>
      <c r="G781" s="2" t="s">
        <v>73</v>
      </c>
      <c r="H781" s="2">
        <v>2</v>
      </c>
      <c r="I781" s="2">
        <v>4</v>
      </c>
      <c r="J781" s="2" t="b">
        <v>1</v>
      </c>
      <c r="K781" s="2">
        <v>471</v>
      </c>
      <c r="L781" s="2">
        <v>91</v>
      </c>
      <c r="M781" s="2" t="s">
        <v>43</v>
      </c>
      <c r="N781" s="2" t="s">
        <v>44</v>
      </c>
      <c r="O781" s="2" t="s">
        <v>45</v>
      </c>
      <c r="P781" s="2">
        <v>70</v>
      </c>
      <c r="Q781" s="2">
        <v>4.4000000000000004</v>
      </c>
      <c r="R781" s="2" t="b">
        <v>0</v>
      </c>
      <c r="S781" s="2" t="s">
        <v>30</v>
      </c>
      <c r="T781" s="2">
        <v>756</v>
      </c>
      <c r="U781" s="2"/>
      <c r="V781" s="2" t="s">
        <v>76</v>
      </c>
      <c r="W781" s="2" t="s">
        <v>39</v>
      </c>
      <c r="X781" s="5" t="s">
        <v>93</v>
      </c>
    </row>
    <row r="782" spans="1:24" x14ac:dyDescent="0.25">
      <c r="A782" s="4">
        <v>9996</v>
      </c>
      <c r="B782" s="2" t="s">
        <v>521</v>
      </c>
      <c r="C782" s="2" t="s">
        <v>451</v>
      </c>
      <c r="D782" s="3">
        <v>45547</v>
      </c>
      <c r="E782" s="2">
        <v>7.99</v>
      </c>
      <c r="F782" s="2">
        <v>358</v>
      </c>
      <c r="G782" s="2" t="s">
        <v>73</v>
      </c>
      <c r="H782" s="2">
        <v>3</v>
      </c>
      <c r="I782" s="2">
        <v>2</v>
      </c>
      <c r="J782" s="2" t="b">
        <v>1</v>
      </c>
      <c r="K782" s="2">
        <v>512</v>
      </c>
      <c r="L782" s="2">
        <v>153</v>
      </c>
      <c r="M782" s="2" t="s">
        <v>49</v>
      </c>
      <c r="N782" s="2" t="s">
        <v>56</v>
      </c>
      <c r="O782" s="2" t="s">
        <v>29</v>
      </c>
      <c r="P782" s="2">
        <v>70</v>
      </c>
      <c r="Q782" s="2">
        <v>3.3</v>
      </c>
      <c r="R782" s="2" t="b">
        <v>1</v>
      </c>
      <c r="S782" s="2" t="s">
        <v>30</v>
      </c>
      <c r="T782" s="2">
        <v>947</v>
      </c>
      <c r="U782" s="2"/>
      <c r="V782" s="2" t="s">
        <v>58</v>
      </c>
      <c r="W782" s="2" t="s">
        <v>59</v>
      </c>
      <c r="X782" s="5" t="s">
        <v>33</v>
      </c>
    </row>
    <row r="783" spans="1:24" x14ac:dyDescent="0.25">
      <c r="A783" s="4">
        <v>4851</v>
      </c>
      <c r="B783" s="2" t="s">
        <v>186</v>
      </c>
      <c r="C783" s="3">
        <v>45202</v>
      </c>
      <c r="D783" s="2" t="s">
        <v>129</v>
      </c>
      <c r="E783" s="2">
        <v>15.99</v>
      </c>
      <c r="F783" s="2">
        <v>399</v>
      </c>
      <c r="G783" s="2" t="s">
        <v>36</v>
      </c>
      <c r="H783" s="2">
        <v>1</v>
      </c>
      <c r="I783" s="2">
        <v>2</v>
      </c>
      <c r="J783" s="2" t="b">
        <v>0</v>
      </c>
      <c r="K783" s="2">
        <v>355</v>
      </c>
      <c r="L783" s="2">
        <v>181</v>
      </c>
      <c r="M783" s="2" t="s">
        <v>27</v>
      </c>
      <c r="N783" s="2" t="s">
        <v>56</v>
      </c>
      <c r="O783" s="2" t="s">
        <v>29</v>
      </c>
      <c r="P783" s="2">
        <v>79</v>
      </c>
      <c r="Q783" s="2">
        <v>3.4</v>
      </c>
      <c r="R783" s="2" t="b">
        <v>1</v>
      </c>
      <c r="S783" s="2" t="s">
        <v>30</v>
      </c>
      <c r="T783" s="2">
        <v>2138</v>
      </c>
      <c r="U783" s="2"/>
      <c r="V783" s="2" t="s">
        <v>38</v>
      </c>
      <c r="W783" s="2" t="s">
        <v>69</v>
      </c>
      <c r="X783" s="5" t="s">
        <v>33</v>
      </c>
    </row>
    <row r="784" spans="1:24" x14ac:dyDescent="0.25">
      <c r="A784" s="4">
        <v>2498</v>
      </c>
      <c r="B784" s="2" t="s">
        <v>441</v>
      </c>
      <c r="C784" s="3">
        <v>45270</v>
      </c>
      <c r="D784" s="3">
        <v>45485</v>
      </c>
      <c r="E784" s="2">
        <v>11.99</v>
      </c>
      <c r="F784" s="2">
        <v>285</v>
      </c>
      <c r="G784" s="2" t="s">
        <v>100</v>
      </c>
      <c r="H784" s="2">
        <v>1</v>
      </c>
      <c r="I784" s="2">
        <v>5</v>
      </c>
      <c r="J784" s="2" t="b">
        <v>0</v>
      </c>
      <c r="K784" s="2">
        <v>634</v>
      </c>
      <c r="L784" s="2">
        <v>168</v>
      </c>
      <c r="M784" s="2" t="s">
        <v>27</v>
      </c>
      <c r="N784" s="2" t="s">
        <v>75</v>
      </c>
      <c r="O784" s="2" t="s">
        <v>37</v>
      </c>
      <c r="P784" s="2">
        <v>76</v>
      </c>
      <c r="Q784" s="2">
        <v>3.3</v>
      </c>
      <c r="R784" s="2" t="b">
        <v>1</v>
      </c>
      <c r="S784" s="2" t="s">
        <v>30</v>
      </c>
      <c r="T784" s="2">
        <v>3151</v>
      </c>
      <c r="U784" s="2"/>
      <c r="V784" s="2" t="s">
        <v>38</v>
      </c>
      <c r="W784" s="2" t="s">
        <v>69</v>
      </c>
      <c r="X784" s="5" t="s">
        <v>93</v>
      </c>
    </row>
    <row r="785" spans="1:24" x14ac:dyDescent="0.25">
      <c r="A785" s="4">
        <v>6208</v>
      </c>
      <c r="B785" s="2" t="s">
        <v>253</v>
      </c>
      <c r="C785" s="2" t="s">
        <v>670</v>
      </c>
      <c r="D785" s="2" t="s">
        <v>72</v>
      </c>
      <c r="E785" s="2">
        <v>7.99</v>
      </c>
      <c r="F785" s="2">
        <v>424</v>
      </c>
      <c r="G785" s="2" t="s">
        <v>63</v>
      </c>
      <c r="H785" s="2">
        <v>2</v>
      </c>
      <c r="I785" s="2">
        <v>3</v>
      </c>
      <c r="J785" s="2" t="b">
        <v>0</v>
      </c>
      <c r="K785" s="2">
        <v>942</v>
      </c>
      <c r="L785" s="2">
        <v>127</v>
      </c>
      <c r="M785" s="2" t="s">
        <v>74</v>
      </c>
      <c r="N785" s="2" t="s">
        <v>28</v>
      </c>
      <c r="O785" s="2" t="s">
        <v>64</v>
      </c>
      <c r="P785" s="2">
        <v>95</v>
      </c>
      <c r="Q785" s="2">
        <v>4.8</v>
      </c>
      <c r="R785" s="2" t="b">
        <v>1</v>
      </c>
      <c r="S785" s="2" t="s">
        <v>30</v>
      </c>
      <c r="T785" s="2">
        <v>670</v>
      </c>
      <c r="U785" s="2"/>
      <c r="V785" s="2" t="s">
        <v>58</v>
      </c>
      <c r="W785" s="2" t="s">
        <v>69</v>
      </c>
      <c r="X785" s="5" t="s">
        <v>93</v>
      </c>
    </row>
    <row r="786" spans="1:24" x14ac:dyDescent="0.25">
      <c r="A786" s="4">
        <v>7171</v>
      </c>
      <c r="B786" s="2" t="s">
        <v>70</v>
      </c>
      <c r="C786" s="2" t="s">
        <v>121</v>
      </c>
      <c r="D786" s="2" t="s">
        <v>214</v>
      </c>
      <c r="E786" s="2">
        <v>11.99</v>
      </c>
      <c r="F786" s="2">
        <v>467</v>
      </c>
      <c r="G786" s="2" t="s">
        <v>26</v>
      </c>
      <c r="H786" s="2">
        <v>1</v>
      </c>
      <c r="I786" s="2">
        <v>3</v>
      </c>
      <c r="J786" s="2" t="b">
        <v>1</v>
      </c>
      <c r="K786" s="2">
        <v>350</v>
      </c>
      <c r="L786" s="2">
        <v>134</v>
      </c>
      <c r="M786" s="2" t="s">
        <v>74</v>
      </c>
      <c r="N786" s="2" t="s">
        <v>44</v>
      </c>
      <c r="O786" s="2" t="s">
        <v>64</v>
      </c>
      <c r="P786" s="2">
        <v>1</v>
      </c>
      <c r="Q786" s="2">
        <v>3.9</v>
      </c>
      <c r="R786" s="2" t="b">
        <v>0</v>
      </c>
      <c r="S786" s="2" t="s">
        <v>30</v>
      </c>
      <c r="T786" s="2">
        <v>3037</v>
      </c>
      <c r="U786" s="2"/>
      <c r="V786" s="2" t="s">
        <v>31</v>
      </c>
      <c r="W786" s="2" t="s">
        <v>39</v>
      </c>
      <c r="X786" s="5" t="s">
        <v>93</v>
      </c>
    </row>
    <row r="787" spans="1:24" x14ac:dyDescent="0.25">
      <c r="A787" s="4">
        <v>7667</v>
      </c>
      <c r="B787" s="2" t="s">
        <v>666</v>
      </c>
      <c r="C787" s="3">
        <v>45047</v>
      </c>
      <c r="D787" s="2" t="s">
        <v>72</v>
      </c>
      <c r="E787" s="2">
        <v>15.99</v>
      </c>
      <c r="F787" s="2">
        <v>443</v>
      </c>
      <c r="G787" s="2" t="s">
        <v>100</v>
      </c>
      <c r="H787" s="2">
        <v>1</v>
      </c>
      <c r="I787" s="2">
        <v>3</v>
      </c>
      <c r="J787" s="2" t="b">
        <v>0</v>
      </c>
      <c r="K787" s="2">
        <v>326</v>
      </c>
      <c r="L787" s="2">
        <v>59</v>
      </c>
      <c r="M787" s="2" t="s">
        <v>74</v>
      </c>
      <c r="N787" s="2" t="s">
        <v>28</v>
      </c>
      <c r="O787" s="2" t="s">
        <v>29</v>
      </c>
      <c r="P787" s="2">
        <v>57</v>
      </c>
      <c r="Q787" s="2">
        <v>3.9</v>
      </c>
      <c r="R787" s="2" t="b">
        <v>0</v>
      </c>
      <c r="S787" s="2" t="s">
        <v>30</v>
      </c>
      <c r="T787" s="2">
        <v>3712</v>
      </c>
      <c r="U787" s="2"/>
      <c r="V787" s="2" t="s">
        <v>38</v>
      </c>
      <c r="W787" s="2" t="s">
        <v>32</v>
      </c>
      <c r="X787" s="5" t="s">
        <v>33</v>
      </c>
    </row>
    <row r="788" spans="1:24" x14ac:dyDescent="0.25">
      <c r="A788" s="4">
        <v>4912</v>
      </c>
      <c r="B788" s="2" t="s">
        <v>364</v>
      </c>
      <c r="C788" s="3">
        <v>45026</v>
      </c>
      <c r="D788" s="3">
        <v>45303</v>
      </c>
      <c r="E788" s="2">
        <v>15.99</v>
      </c>
      <c r="F788" s="2">
        <v>214</v>
      </c>
      <c r="G788" s="2" t="s">
        <v>48</v>
      </c>
      <c r="H788" s="2">
        <v>1</v>
      </c>
      <c r="I788" s="2">
        <v>3</v>
      </c>
      <c r="J788" s="2" t="b">
        <v>0</v>
      </c>
      <c r="K788" s="2">
        <v>61</v>
      </c>
      <c r="L788" s="2">
        <v>148</v>
      </c>
      <c r="M788" s="2" t="s">
        <v>49</v>
      </c>
      <c r="N788" s="2" t="s">
        <v>75</v>
      </c>
      <c r="O788" s="2" t="s">
        <v>37</v>
      </c>
      <c r="P788" s="2">
        <v>95</v>
      </c>
      <c r="Q788" s="2">
        <v>4.0999999999999996</v>
      </c>
      <c r="R788" s="2" t="b">
        <v>1</v>
      </c>
      <c r="S788" s="2" t="s">
        <v>30</v>
      </c>
      <c r="T788" s="2">
        <v>2029</v>
      </c>
      <c r="U788" s="2"/>
      <c r="V788" s="2" t="s">
        <v>31</v>
      </c>
      <c r="W788" s="2" t="s">
        <v>69</v>
      </c>
      <c r="X788" s="5" t="s">
        <v>33</v>
      </c>
    </row>
    <row r="789" spans="1:24" x14ac:dyDescent="0.25">
      <c r="A789" s="4">
        <v>7975</v>
      </c>
      <c r="B789" s="2" t="s">
        <v>671</v>
      </c>
      <c r="C789" s="3">
        <v>44995</v>
      </c>
      <c r="D789" s="2" t="s">
        <v>82</v>
      </c>
      <c r="E789" s="2">
        <v>15.99</v>
      </c>
      <c r="F789" s="2">
        <v>437</v>
      </c>
      <c r="G789" s="2" t="s">
        <v>63</v>
      </c>
      <c r="H789" s="2">
        <v>2</v>
      </c>
      <c r="I789" s="2">
        <v>2</v>
      </c>
      <c r="J789" s="2" t="b">
        <v>1</v>
      </c>
      <c r="K789" s="2">
        <v>328</v>
      </c>
      <c r="L789" s="2">
        <v>170</v>
      </c>
      <c r="M789" s="2" t="s">
        <v>92</v>
      </c>
      <c r="N789" s="2" t="s">
        <v>44</v>
      </c>
      <c r="O789" s="2" t="s">
        <v>64</v>
      </c>
      <c r="P789" s="2">
        <v>25</v>
      </c>
      <c r="Q789" s="2">
        <v>3.6</v>
      </c>
      <c r="R789" s="2" t="b">
        <v>0</v>
      </c>
      <c r="S789" s="2" t="s">
        <v>30</v>
      </c>
      <c r="T789" s="2">
        <v>2406</v>
      </c>
      <c r="U789" s="2"/>
      <c r="V789" s="2" t="s">
        <v>58</v>
      </c>
      <c r="W789" s="2" t="s">
        <v>39</v>
      </c>
      <c r="X789" s="5" t="s">
        <v>33</v>
      </c>
    </row>
    <row r="790" spans="1:24" x14ac:dyDescent="0.25">
      <c r="A790" s="4">
        <v>6804</v>
      </c>
      <c r="B790" s="2" t="s">
        <v>657</v>
      </c>
      <c r="C790" s="3">
        <v>45232</v>
      </c>
      <c r="D790" s="3">
        <v>45577</v>
      </c>
      <c r="E790" s="2">
        <v>15.99</v>
      </c>
      <c r="F790" s="2">
        <v>419</v>
      </c>
      <c r="G790" s="2" t="s">
        <v>36</v>
      </c>
      <c r="H790" s="2">
        <v>2</v>
      </c>
      <c r="I790" s="2">
        <v>1</v>
      </c>
      <c r="J790" s="2" t="b">
        <v>0</v>
      </c>
      <c r="K790" s="2">
        <v>591</v>
      </c>
      <c r="L790" s="2">
        <v>166</v>
      </c>
      <c r="M790" s="2" t="s">
        <v>68</v>
      </c>
      <c r="N790" s="2" t="s">
        <v>28</v>
      </c>
      <c r="O790" s="2" t="s">
        <v>37</v>
      </c>
      <c r="P790" s="2">
        <v>26</v>
      </c>
      <c r="Q790" s="2">
        <v>3.5</v>
      </c>
      <c r="R790" s="2" t="b">
        <v>1</v>
      </c>
      <c r="S790" s="2" t="s">
        <v>30</v>
      </c>
      <c r="T790" s="2">
        <v>3264</v>
      </c>
      <c r="U790" s="2"/>
      <c r="V790" s="2" t="s">
        <v>38</v>
      </c>
      <c r="W790" s="2" t="s">
        <v>79</v>
      </c>
      <c r="X790" s="5" t="s">
        <v>33</v>
      </c>
    </row>
    <row r="791" spans="1:24" x14ac:dyDescent="0.25">
      <c r="A791" s="4">
        <v>3877</v>
      </c>
      <c r="B791" s="2" t="s">
        <v>667</v>
      </c>
      <c r="C791" s="2" t="s">
        <v>577</v>
      </c>
      <c r="D791" s="2" t="s">
        <v>156</v>
      </c>
      <c r="E791" s="2">
        <v>11.99</v>
      </c>
      <c r="F791" s="2">
        <v>129</v>
      </c>
      <c r="G791" s="2" t="s">
        <v>26</v>
      </c>
      <c r="H791" s="2">
        <v>2</v>
      </c>
      <c r="I791" s="2">
        <v>5</v>
      </c>
      <c r="J791" s="2" t="b">
        <v>0</v>
      </c>
      <c r="K791" s="2">
        <v>527</v>
      </c>
      <c r="L791" s="2">
        <v>153</v>
      </c>
      <c r="M791" s="2" t="s">
        <v>68</v>
      </c>
      <c r="N791" s="2" t="s">
        <v>28</v>
      </c>
      <c r="O791" s="2" t="s">
        <v>37</v>
      </c>
      <c r="P791" s="2">
        <v>0</v>
      </c>
      <c r="Q791" s="2">
        <v>4.5999999999999996</v>
      </c>
      <c r="R791" s="2" t="b">
        <v>0</v>
      </c>
      <c r="S791" s="2" t="s">
        <v>30</v>
      </c>
      <c r="T791" s="2">
        <v>1135</v>
      </c>
      <c r="U791" s="2"/>
      <c r="V791" s="2" t="s">
        <v>76</v>
      </c>
      <c r="W791" s="2" t="s">
        <v>39</v>
      </c>
      <c r="X791" s="5" t="s">
        <v>33</v>
      </c>
    </row>
    <row r="792" spans="1:24" x14ac:dyDescent="0.25">
      <c r="A792" s="4">
        <v>8768</v>
      </c>
      <c r="B792" s="2" t="s">
        <v>281</v>
      </c>
      <c r="C792" s="3">
        <v>45546</v>
      </c>
      <c r="D792" s="3">
        <v>45303</v>
      </c>
      <c r="E792" s="2">
        <v>15.99</v>
      </c>
      <c r="F792" s="2">
        <v>75</v>
      </c>
      <c r="G792" s="2" t="s">
        <v>48</v>
      </c>
      <c r="H792" s="2">
        <v>5</v>
      </c>
      <c r="I792" s="2">
        <v>1</v>
      </c>
      <c r="J792" s="2" t="b">
        <v>1</v>
      </c>
      <c r="K792" s="2">
        <v>115</v>
      </c>
      <c r="L792" s="2">
        <v>122</v>
      </c>
      <c r="M792" s="2" t="s">
        <v>68</v>
      </c>
      <c r="N792" s="2" t="s">
        <v>44</v>
      </c>
      <c r="O792" s="2" t="s">
        <v>29</v>
      </c>
      <c r="P792" s="2">
        <v>86</v>
      </c>
      <c r="Q792" s="2">
        <v>3.5</v>
      </c>
      <c r="R792" s="2" t="b">
        <v>0</v>
      </c>
      <c r="S792" s="2" t="s">
        <v>30</v>
      </c>
      <c r="T792" s="2">
        <v>3761</v>
      </c>
      <c r="U792" s="2"/>
      <c r="V792" s="2" t="s">
        <v>76</v>
      </c>
      <c r="W792" s="2" t="s">
        <v>39</v>
      </c>
      <c r="X792" s="5" t="s">
        <v>40</v>
      </c>
    </row>
    <row r="793" spans="1:24" x14ac:dyDescent="0.25">
      <c r="A793" s="4">
        <v>1420</v>
      </c>
      <c r="B793" s="2" t="s">
        <v>197</v>
      </c>
      <c r="C793" s="3">
        <v>45361</v>
      </c>
      <c r="D793" s="3">
        <v>45424</v>
      </c>
      <c r="E793" s="2">
        <v>7.99</v>
      </c>
      <c r="F793" s="2">
        <v>346</v>
      </c>
      <c r="G793" s="2" t="s">
        <v>51</v>
      </c>
      <c r="H793" s="2">
        <v>5</v>
      </c>
      <c r="I793" s="2">
        <v>5</v>
      </c>
      <c r="J793" s="2" t="b">
        <v>1</v>
      </c>
      <c r="K793" s="2">
        <v>732</v>
      </c>
      <c r="L793" s="2">
        <v>144</v>
      </c>
      <c r="M793" s="2" t="s">
        <v>92</v>
      </c>
      <c r="N793" s="2" t="s">
        <v>28</v>
      </c>
      <c r="O793" s="2" t="s">
        <v>78</v>
      </c>
      <c r="P793" s="2">
        <v>73</v>
      </c>
      <c r="Q793" s="2">
        <v>4.9000000000000004</v>
      </c>
      <c r="R793" s="2" t="b">
        <v>0</v>
      </c>
      <c r="S793" s="2" t="s">
        <v>30</v>
      </c>
      <c r="T793" s="2">
        <v>3633</v>
      </c>
      <c r="U793" s="2"/>
      <c r="V793" s="2" t="s">
        <v>76</v>
      </c>
      <c r="W793" s="2" t="s">
        <v>79</v>
      </c>
      <c r="X793" s="5" t="s">
        <v>33</v>
      </c>
    </row>
    <row r="794" spans="1:24" x14ac:dyDescent="0.25">
      <c r="A794" s="4">
        <v>2306</v>
      </c>
      <c r="B794" s="2" t="s">
        <v>257</v>
      </c>
      <c r="C794" s="3">
        <v>45235</v>
      </c>
      <c r="D794" s="3">
        <v>45303</v>
      </c>
      <c r="E794" s="2">
        <v>11.99</v>
      </c>
      <c r="F794" s="2">
        <v>480</v>
      </c>
      <c r="G794" s="2" t="s">
        <v>63</v>
      </c>
      <c r="H794" s="2">
        <v>4</v>
      </c>
      <c r="I794" s="2">
        <v>6</v>
      </c>
      <c r="J794" s="2" t="b">
        <v>1</v>
      </c>
      <c r="K794" s="2">
        <v>509</v>
      </c>
      <c r="L794" s="2">
        <v>12</v>
      </c>
      <c r="M794" s="2" t="s">
        <v>43</v>
      </c>
      <c r="N794" s="2" t="s">
        <v>56</v>
      </c>
      <c r="O794" s="2" t="s">
        <v>64</v>
      </c>
      <c r="P794" s="2">
        <v>43</v>
      </c>
      <c r="Q794" s="2">
        <v>3.1</v>
      </c>
      <c r="R794" s="2" t="b">
        <v>0</v>
      </c>
      <c r="S794" s="2" t="s">
        <v>30</v>
      </c>
      <c r="T794" s="2">
        <v>3308</v>
      </c>
      <c r="U794" s="2"/>
      <c r="V794" s="2" t="s">
        <v>31</v>
      </c>
      <c r="W794" s="2" t="s">
        <v>39</v>
      </c>
      <c r="X794" s="5" t="s">
        <v>40</v>
      </c>
    </row>
    <row r="795" spans="1:24" x14ac:dyDescent="0.25">
      <c r="A795" s="4">
        <v>2079</v>
      </c>
      <c r="B795" s="2" t="s">
        <v>387</v>
      </c>
      <c r="C795" s="2" t="s">
        <v>672</v>
      </c>
      <c r="D795" s="3">
        <v>45334</v>
      </c>
      <c r="E795" s="2">
        <v>11.99</v>
      </c>
      <c r="F795" s="2">
        <v>188</v>
      </c>
      <c r="G795" s="2" t="s">
        <v>63</v>
      </c>
      <c r="H795" s="2">
        <v>2</v>
      </c>
      <c r="I795" s="2">
        <v>2</v>
      </c>
      <c r="J795" s="2" t="b">
        <v>1</v>
      </c>
      <c r="K795" s="2">
        <v>655</v>
      </c>
      <c r="L795" s="2">
        <v>16</v>
      </c>
      <c r="M795" s="2" t="s">
        <v>27</v>
      </c>
      <c r="N795" s="2" t="s">
        <v>28</v>
      </c>
      <c r="O795" s="2" t="s">
        <v>64</v>
      </c>
      <c r="P795" s="2">
        <v>50</v>
      </c>
      <c r="Q795" s="2">
        <v>3.3</v>
      </c>
      <c r="R795" s="2" t="b">
        <v>1</v>
      </c>
      <c r="S795" s="2" t="s">
        <v>30</v>
      </c>
      <c r="T795" s="2">
        <v>1311</v>
      </c>
      <c r="U795" s="2"/>
      <c r="V795" s="2" t="s">
        <v>65</v>
      </c>
      <c r="W795" s="2" t="s">
        <v>32</v>
      </c>
      <c r="X795" s="5" t="s">
        <v>33</v>
      </c>
    </row>
    <row r="796" spans="1:24" x14ac:dyDescent="0.25">
      <c r="A796" s="4">
        <v>3554</v>
      </c>
      <c r="B796" s="2" t="s">
        <v>391</v>
      </c>
      <c r="C796" s="2" t="s">
        <v>575</v>
      </c>
      <c r="D796" s="3">
        <v>45394</v>
      </c>
      <c r="E796" s="2">
        <v>7.99</v>
      </c>
      <c r="F796" s="2">
        <v>420</v>
      </c>
      <c r="G796" s="2" t="s">
        <v>36</v>
      </c>
      <c r="H796" s="2">
        <v>4</v>
      </c>
      <c r="I796" s="2">
        <v>1</v>
      </c>
      <c r="J796" s="2" t="b">
        <v>0</v>
      </c>
      <c r="K796" s="2">
        <v>399</v>
      </c>
      <c r="L796" s="2">
        <v>45</v>
      </c>
      <c r="M796" s="2" t="s">
        <v>27</v>
      </c>
      <c r="N796" s="2" t="s">
        <v>44</v>
      </c>
      <c r="O796" s="2" t="s">
        <v>78</v>
      </c>
      <c r="P796" s="2">
        <v>52</v>
      </c>
      <c r="Q796" s="2">
        <v>4</v>
      </c>
      <c r="R796" s="2" t="b">
        <v>0</v>
      </c>
      <c r="S796" s="2" t="s">
        <v>30</v>
      </c>
      <c r="T796" s="2">
        <v>4333</v>
      </c>
      <c r="U796" s="2"/>
      <c r="V796" s="2" t="s">
        <v>38</v>
      </c>
      <c r="W796" s="2" t="s">
        <v>39</v>
      </c>
      <c r="X796" s="5" t="s">
        <v>60</v>
      </c>
    </row>
    <row r="797" spans="1:24" x14ac:dyDescent="0.25">
      <c r="A797" s="4">
        <v>7616</v>
      </c>
      <c r="B797" s="2" t="s">
        <v>280</v>
      </c>
      <c r="C797" s="3">
        <v>45205</v>
      </c>
      <c r="D797" s="3">
        <v>45608</v>
      </c>
      <c r="E797" s="2">
        <v>15.99</v>
      </c>
      <c r="F797" s="2">
        <v>204</v>
      </c>
      <c r="G797" s="2" t="s">
        <v>63</v>
      </c>
      <c r="H797" s="2">
        <v>3</v>
      </c>
      <c r="I797" s="2">
        <v>5</v>
      </c>
      <c r="J797" s="2" t="b">
        <v>0</v>
      </c>
      <c r="K797" s="2">
        <v>597</v>
      </c>
      <c r="L797" s="2">
        <v>118</v>
      </c>
      <c r="M797" s="2" t="s">
        <v>74</v>
      </c>
      <c r="N797" s="2" t="s">
        <v>44</v>
      </c>
      <c r="O797" s="2" t="s">
        <v>64</v>
      </c>
      <c r="P797" s="2">
        <v>60</v>
      </c>
      <c r="Q797" s="2">
        <v>3.1</v>
      </c>
      <c r="R797" s="2" t="b">
        <v>1</v>
      </c>
      <c r="S797" s="2" t="s">
        <v>30</v>
      </c>
      <c r="T797" s="2">
        <v>4575</v>
      </c>
      <c r="U797" s="2"/>
      <c r="V797" s="2" t="s">
        <v>31</v>
      </c>
      <c r="W797" s="2" t="s">
        <v>32</v>
      </c>
      <c r="X797" s="5" t="s">
        <v>40</v>
      </c>
    </row>
    <row r="798" spans="1:24" x14ac:dyDescent="0.25">
      <c r="A798" s="4">
        <v>5650</v>
      </c>
      <c r="B798" s="2" t="s">
        <v>441</v>
      </c>
      <c r="C798" s="2" t="s">
        <v>673</v>
      </c>
      <c r="D798" s="3">
        <v>45516</v>
      </c>
      <c r="E798" s="2">
        <v>15.99</v>
      </c>
      <c r="F798" s="2">
        <v>355</v>
      </c>
      <c r="G798" s="2" t="s">
        <v>63</v>
      </c>
      <c r="H798" s="2">
        <v>1</v>
      </c>
      <c r="I798" s="2">
        <v>1</v>
      </c>
      <c r="J798" s="2" t="b">
        <v>1</v>
      </c>
      <c r="K798" s="2">
        <v>358</v>
      </c>
      <c r="L798" s="2">
        <v>173</v>
      </c>
      <c r="M798" s="2" t="s">
        <v>43</v>
      </c>
      <c r="N798" s="2" t="s">
        <v>75</v>
      </c>
      <c r="O798" s="2" t="s">
        <v>29</v>
      </c>
      <c r="P798" s="2">
        <v>60</v>
      </c>
      <c r="Q798" s="2">
        <v>4.8</v>
      </c>
      <c r="R798" s="2" t="b">
        <v>0</v>
      </c>
      <c r="S798" s="2" t="s">
        <v>30</v>
      </c>
      <c r="T798" s="2">
        <v>2448</v>
      </c>
      <c r="U798" s="2"/>
      <c r="V798" s="2" t="s">
        <v>38</v>
      </c>
      <c r="W798" s="2" t="s">
        <v>59</v>
      </c>
      <c r="X798" s="5" t="s">
        <v>93</v>
      </c>
    </row>
    <row r="799" spans="1:24" x14ac:dyDescent="0.25">
      <c r="A799" s="4">
        <v>9385</v>
      </c>
      <c r="B799" s="2" t="s">
        <v>202</v>
      </c>
      <c r="C799" s="2" t="s">
        <v>674</v>
      </c>
      <c r="D799" s="3">
        <v>45363</v>
      </c>
      <c r="E799" s="2">
        <v>7.99</v>
      </c>
      <c r="F799" s="2">
        <v>200</v>
      </c>
      <c r="G799" s="2" t="s">
        <v>36</v>
      </c>
      <c r="H799" s="2">
        <v>3</v>
      </c>
      <c r="I799" s="2">
        <v>2</v>
      </c>
      <c r="J799" s="2" t="b">
        <v>0</v>
      </c>
      <c r="K799" s="2">
        <v>453</v>
      </c>
      <c r="L799" s="2">
        <v>172</v>
      </c>
      <c r="M799" s="2" t="s">
        <v>43</v>
      </c>
      <c r="N799" s="2" t="s">
        <v>28</v>
      </c>
      <c r="O799" s="2" t="s">
        <v>64</v>
      </c>
      <c r="P799" s="2">
        <v>1</v>
      </c>
      <c r="Q799" s="2">
        <v>4.4000000000000004</v>
      </c>
      <c r="R799" s="2" t="b">
        <v>1</v>
      </c>
      <c r="S799" s="2" t="s">
        <v>30</v>
      </c>
      <c r="T799" s="2">
        <v>1072</v>
      </c>
      <c r="U799" s="2"/>
      <c r="V799" s="2" t="s">
        <v>76</v>
      </c>
      <c r="W799" s="2" t="s">
        <v>79</v>
      </c>
      <c r="X799" s="5" t="s">
        <v>60</v>
      </c>
    </row>
    <row r="800" spans="1:24" x14ac:dyDescent="0.25">
      <c r="A800" s="4">
        <v>2482</v>
      </c>
      <c r="B800" s="2" t="s">
        <v>197</v>
      </c>
      <c r="C800" s="2" t="s">
        <v>154</v>
      </c>
      <c r="D800" s="2" t="s">
        <v>168</v>
      </c>
      <c r="E800" s="2">
        <v>7.99</v>
      </c>
      <c r="F800" s="2">
        <v>178</v>
      </c>
      <c r="G800" s="2" t="s">
        <v>26</v>
      </c>
      <c r="H800" s="2">
        <v>2</v>
      </c>
      <c r="I800" s="2">
        <v>2</v>
      </c>
      <c r="J800" s="2" t="b">
        <v>1</v>
      </c>
      <c r="K800" s="2">
        <v>378</v>
      </c>
      <c r="L800" s="2">
        <v>117</v>
      </c>
      <c r="M800" s="2" t="s">
        <v>55</v>
      </c>
      <c r="N800" s="2" t="s">
        <v>56</v>
      </c>
      <c r="O800" s="2" t="s">
        <v>29</v>
      </c>
      <c r="P800" s="2">
        <v>63</v>
      </c>
      <c r="Q800" s="2">
        <v>4.8</v>
      </c>
      <c r="R800" s="2" t="b">
        <v>1</v>
      </c>
      <c r="S800" s="2" t="s">
        <v>30</v>
      </c>
      <c r="T800" s="2">
        <v>1784</v>
      </c>
      <c r="U800" s="2"/>
      <c r="V800" s="2" t="s">
        <v>38</v>
      </c>
      <c r="W800" s="2" t="s">
        <v>69</v>
      </c>
      <c r="X800" s="5" t="s">
        <v>40</v>
      </c>
    </row>
    <row r="801" spans="1:24" x14ac:dyDescent="0.25">
      <c r="A801" s="4">
        <v>9017</v>
      </c>
      <c r="B801" s="2" t="s">
        <v>510</v>
      </c>
      <c r="C801" s="2" t="s">
        <v>661</v>
      </c>
      <c r="D801" s="3">
        <v>45608</v>
      </c>
      <c r="E801" s="2">
        <v>11.99</v>
      </c>
      <c r="F801" s="2">
        <v>337</v>
      </c>
      <c r="G801" s="2" t="s">
        <v>51</v>
      </c>
      <c r="H801" s="2">
        <v>2</v>
      </c>
      <c r="I801" s="2">
        <v>2</v>
      </c>
      <c r="J801" s="2" t="b">
        <v>1</v>
      </c>
      <c r="K801" s="2">
        <v>750</v>
      </c>
      <c r="L801" s="2">
        <v>146</v>
      </c>
      <c r="M801" s="2" t="s">
        <v>55</v>
      </c>
      <c r="N801" s="2" t="s">
        <v>56</v>
      </c>
      <c r="O801" s="2" t="s">
        <v>64</v>
      </c>
      <c r="P801" s="2">
        <v>100</v>
      </c>
      <c r="Q801" s="2">
        <v>4.0999999999999996</v>
      </c>
      <c r="R801" s="2" t="b">
        <v>1</v>
      </c>
      <c r="S801" s="2" t="s">
        <v>30</v>
      </c>
      <c r="T801" s="2">
        <v>3787</v>
      </c>
      <c r="U801" s="2"/>
      <c r="V801" s="2" t="s">
        <v>38</v>
      </c>
      <c r="W801" s="2" t="s">
        <v>32</v>
      </c>
      <c r="X801" s="5" t="s">
        <v>33</v>
      </c>
    </row>
    <row r="802" spans="1:24" x14ac:dyDescent="0.25">
      <c r="A802" s="4">
        <v>7001</v>
      </c>
      <c r="B802" s="2" t="s">
        <v>164</v>
      </c>
      <c r="C802" s="3">
        <v>45146</v>
      </c>
      <c r="D802" s="2" t="s">
        <v>90</v>
      </c>
      <c r="E802" s="2">
        <v>11.99</v>
      </c>
      <c r="F802" s="2">
        <v>24</v>
      </c>
      <c r="G802" s="2" t="s">
        <v>36</v>
      </c>
      <c r="H802" s="2">
        <v>4</v>
      </c>
      <c r="I802" s="2">
        <v>4</v>
      </c>
      <c r="J802" s="2" t="b">
        <v>0</v>
      </c>
      <c r="K802" s="2">
        <v>30</v>
      </c>
      <c r="L802" s="2">
        <v>20</v>
      </c>
      <c r="M802" s="2" t="s">
        <v>49</v>
      </c>
      <c r="N802" s="2" t="s">
        <v>75</v>
      </c>
      <c r="O802" s="2" t="s">
        <v>29</v>
      </c>
      <c r="P802" s="2">
        <v>98</v>
      </c>
      <c r="Q802" s="2">
        <v>3.9</v>
      </c>
      <c r="R802" s="2" t="b">
        <v>0</v>
      </c>
      <c r="S802" s="2" t="s">
        <v>30</v>
      </c>
      <c r="T802" s="2">
        <v>4477</v>
      </c>
      <c r="U802" s="2"/>
      <c r="V802" s="2" t="s">
        <v>65</v>
      </c>
      <c r="W802" s="2" t="s">
        <v>59</v>
      </c>
      <c r="X802" s="5" t="s">
        <v>93</v>
      </c>
    </row>
    <row r="803" spans="1:24" x14ac:dyDescent="0.25">
      <c r="A803" s="4">
        <v>2942</v>
      </c>
      <c r="B803" s="2" t="s">
        <v>675</v>
      </c>
      <c r="C803" s="3">
        <v>45171</v>
      </c>
      <c r="D803" s="2" t="s">
        <v>90</v>
      </c>
      <c r="E803" s="2">
        <v>11.99</v>
      </c>
      <c r="F803" s="2">
        <v>167</v>
      </c>
      <c r="G803" s="2" t="s">
        <v>48</v>
      </c>
      <c r="H803" s="2">
        <v>5</v>
      </c>
      <c r="I803" s="2">
        <v>5</v>
      </c>
      <c r="J803" s="2" t="b">
        <v>0</v>
      </c>
      <c r="K803" s="2">
        <v>127</v>
      </c>
      <c r="L803" s="2">
        <v>138</v>
      </c>
      <c r="M803" s="2" t="s">
        <v>49</v>
      </c>
      <c r="N803" s="2" t="s">
        <v>56</v>
      </c>
      <c r="O803" s="2" t="s">
        <v>45</v>
      </c>
      <c r="P803" s="2">
        <v>66</v>
      </c>
      <c r="Q803" s="2">
        <v>4.7</v>
      </c>
      <c r="R803" s="2" t="b">
        <v>1</v>
      </c>
      <c r="S803" s="2" t="s">
        <v>30</v>
      </c>
      <c r="T803" s="2">
        <v>711</v>
      </c>
      <c r="U803" s="2"/>
      <c r="V803" s="2" t="s">
        <v>58</v>
      </c>
      <c r="W803" s="2" t="s">
        <v>32</v>
      </c>
      <c r="X803" s="5" t="s">
        <v>40</v>
      </c>
    </row>
    <row r="804" spans="1:24" x14ac:dyDescent="0.25">
      <c r="A804" s="4">
        <v>8833</v>
      </c>
      <c r="B804" s="2" t="s">
        <v>91</v>
      </c>
      <c r="C804" s="3">
        <v>45479</v>
      </c>
      <c r="D804" s="3">
        <v>45608</v>
      </c>
      <c r="E804" s="2">
        <v>7.99</v>
      </c>
      <c r="F804" s="2">
        <v>289</v>
      </c>
      <c r="G804" s="2" t="s">
        <v>36</v>
      </c>
      <c r="H804" s="2">
        <v>5</v>
      </c>
      <c r="I804" s="2">
        <v>2</v>
      </c>
      <c r="J804" s="2" t="b">
        <v>0</v>
      </c>
      <c r="K804" s="2">
        <v>216</v>
      </c>
      <c r="L804" s="2">
        <v>162</v>
      </c>
      <c r="M804" s="2" t="s">
        <v>92</v>
      </c>
      <c r="N804" s="2" t="s">
        <v>28</v>
      </c>
      <c r="O804" s="2" t="s">
        <v>29</v>
      </c>
      <c r="P804" s="2">
        <v>99</v>
      </c>
      <c r="Q804" s="2">
        <v>3.7</v>
      </c>
      <c r="R804" s="2" t="b">
        <v>1</v>
      </c>
      <c r="S804" s="2" t="s">
        <v>30</v>
      </c>
      <c r="T804" s="2">
        <v>3711</v>
      </c>
      <c r="U804" s="2"/>
      <c r="V804" s="2" t="s">
        <v>58</v>
      </c>
      <c r="W804" s="2" t="s">
        <v>79</v>
      </c>
      <c r="X804" s="5" t="s">
        <v>33</v>
      </c>
    </row>
    <row r="805" spans="1:24" x14ac:dyDescent="0.25">
      <c r="A805" s="4">
        <v>8079</v>
      </c>
      <c r="B805" s="2" t="s">
        <v>88</v>
      </c>
      <c r="C805" s="3">
        <v>45114</v>
      </c>
      <c r="D805" s="2" t="s">
        <v>25</v>
      </c>
      <c r="E805" s="2">
        <v>7.99</v>
      </c>
      <c r="F805" s="2">
        <v>450</v>
      </c>
      <c r="G805" s="2" t="s">
        <v>26</v>
      </c>
      <c r="H805" s="2">
        <v>1</v>
      </c>
      <c r="I805" s="2">
        <v>2</v>
      </c>
      <c r="J805" s="2" t="b">
        <v>1</v>
      </c>
      <c r="K805" s="2">
        <v>12</v>
      </c>
      <c r="L805" s="2">
        <v>133</v>
      </c>
      <c r="M805" s="2" t="s">
        <v>43</v>
      </c>
      <c r="N805" s="2" t="s">
        <v>44</v>
      </c>
      <c r="O805" s="2" t="s">
        <v>29</v>
      </c>
      <c r="P805" s="2">
        <v>100</v>
      </c>
      <c r="Q805" s="2">
        <v>3.4</v>
      </c>
      <c r="R805" s="2" t="b">
        <v>0</v>
      </c>
      <c r="S805" s="2" t="s">
        <v>30</v>
      </c>
      <c r="T805" s="2">
        <v>2534</v>
      </c>
      <c r="U805" s="2"/>
      <c r="V805" s="2" t="s">
        <v>76</v>
      </c>
      <c r="W805" s="2" t="s">
        <v>32</v>
      </c>
      <c r="X805" s="5" t="s">
        <v>93</v>
      </c>
    </row>
    <row r="806" spans="1:24" x14ac:dyDescent="0.25">
      <c r="A806" s="4">
        <v>3797</v>
      </c>
      <c r="B806" s="2" t="s">
        <v>88</v>
      </c>
      <c r="C806" s="3">
        <v>45388</v>
      </c>
      <c r="D806" s="2" t="s">
        <v>72</v>
      </c>
      <c r="E806" s="2">
        <v>11.99</v>
      </c>
      <c r="F806" s="2">
        <v>165</v>
      </c>
      <c r="G806" s="2" t="s">
        <v>48</v>
      </c>
      <c r="H806" s="2">
        <v>5</v>
      </c>
      <c r="I806" s="2">
        <v>5</v>
      </c>
      <c r="J806" s="2" t="b">
        <v>0</v>
      </c>
      <c r="K806" s="2">
        <v>421</v>
      </c>
      <c r="L806" s="2">
        <v>3</v>
      </c>
      <c r="M806" s="2" t="s">
        <v>27</v>
      </c>
      <c r="N806" s="2" t="s">
        <v>75</v>
      </c>
      <c r="O806" s="2" t="s">
        <v>64</v>
      </c>
      <c r="P806" s="2">
        <v>96</v>
      </c>
      <c r="Q806" s="2">
        <v>4.5</v>
      </c>
      <c r="R806" s="2" t="b">
        <v>1</v>
      </c>
      <c r="S806" s="2" t="s">
        <v>30</v>
      </c>
      <c r="T806" s="2">
        <v>2624</v>
      </c>
      <c r="U806" s="2"/>
      <c r="V806" s="2" t="s">
        <v>38</v>
      </c>
      <c r="W806" s="2" t="s">
        <v>79</v>
      </c>
      <c r="X806" s="5" t="s">
        <v>40</v>
      </c>
    </row>
    <row r="807" spans="1:24" x14ac:dyDescent="0.25">
      <c r="A807" s="4">
        <v>7268</v>
      </c>
      <c r="B807" s="2" t="s">
        <v>676</v>
      </c>
      <c r="C807" s="3">
        <v>45143</v>
      </c>
      <c r="D807" s="2" t="s">
        <v>72</v>
      </c>
      <c r="E807" s="2">
        <v>15.99</v>
      </c>
      <c r="F807" s="2">
        <v>391</v>
      </c>
      <c r="G807" s="2" t="s">
        <v>26</v>
      </c>
      <c r="H807" s="2">
        <v>2</v>
      </c>
      <c r="I807" s="2">
        <v>2</v>
      </c>
      <c r="J807" s="2" t="b">
        <v>0</v>
      </c>
      <c r="K807" s="2">
        <v>988</v>
      </c>
      <c r="L807" s="2">
        <v>82</v>
      </c>
      <c r="M807" s="2" t="s">
        <v>27</v>
      </c>
      <c r="N807" s="2" t="s">
        <v>28</v>
      </c>
      <c r="O807" s="2" t="s">
        <v>37</v>
      </c>
      <c r="P807" s="2">
        <v>73</v>
      </c>
      <c r="Q807" s="2">
        <v>3</v>
      </c>
      <c r="R807" s="2" t="b">
        <v>1</v>
      </c>
      <c r="S807" s="2" t="s">
        <v>30</v>
      </c>
      <c r="T807" s="2">
        <v>3617</v>
      </c>
      <c r="U807" s="2"/>
      <c r="V807" s="2" t="s">
        <v>58</v>
      </c>
      <c r="W807" s="2" t="s">
        <v>59</v>
      </c>
      <c r="X807" s="5" t="s">
        <v>60</v>
      </c>
    </row>
    <row r="808" spans="1:24" x14ac:dyDescent="0.25">
      <c r="A808" s="4">
        <v>9803</v>
      </c>
      <c r="B808" s="2" t="s">
        <v>405</v>
      </c>
      <c r="C808" s="2" t="s">
        <v>661</v>
      </c>
      <c r="D808" s="2" t="s">
        <v>109</v>
      </c>
      <c r="E808" s="2">
        <v>11.99</v>
      </c>
      <c r="F808" s="2">
        <v>318</v>
      </c>
      <c r="G808" s="2" t="s">
        <v>36</v>
      </c>
      <c r="H808" s="2">
        <v>2</v>
      </c>
      <c r="I808" s="2">
        <v>1</v>
      </c>
      <c r="J808" s="2" t="b">
        <v>0</v>
      </c>
      <c r="K808" s="2">
        <v>376</v>
      </c>
      <c r="L808" s="2">
        <v>44</v>
      </c>
      <c r="M808" s="2" t="s">
        <v>27</v>
      </c>
      <c r="N808" s="2" t="s">
        <v>75</v>
      </c>
      <c r="O808" s="2" t="s">
        <v>45</v>
      </c>
      <c r="P808" s="2">
        <v>42</v>
      </c>
      <c r="Q808" s="2">
        <v>3.9</v>
      </c>
      <c r="R808" s="2" t="b">
        <v>0</v>
      </c>
      <c r="S808" s="2" t="s">
        <v>30</v>
      </c>
      <c r="T808" s="2">
        <v>3078</v>
      </c>
      <c r="U808" s="2"/>
      <c r="V808" s="2" t="s">
        <v>76</v>
      </c>
      <c r="W808" s="2" t="s">
        <v>39</v>
      </c>
      <c r="X808" s="5" t="s">
        <v>60</v>
      </c>
    </row>
    <row r="809" spans="1:24" x14ac:dyDescent="0.25">
      <c r="A809" s="4">
        <v>2165</v>
      </c>
      <c r="B809" s="2" t="s">
        <v>677</v>
      </c>
      <c r="C809" s="2" t="s">
        <v>523</v>
      </c>
      <c r="D809" s="2" t="s">
        <v>168</v>
      </c>
      <c r="E809" s="2">
        <v>15.99</v>
      </c>
      <c r="F809" s="2">
        <v>157</v>
      </c>
      <c r="G809" s="2" t="s">
        <v>51</v>
      </c>
      <c r="H809" s="2">
        <v>2</v>
      </c>
      <c r="I809" s="2">
        <v>2</v>
      </c>
      <c r="J809" s="2" t="b">
        <v>0</v>
      </c>
      <c r="K809" s="2">
        <v>542</v>
      </c>
      <c r="L809" s="2">
        <v>80</v>
      </c>
      <c r="M809" s="2" t="s">
        <v>68</v>
      </c>
      <c r="N809" s="2" t="s">
        <v>28</v>
      </c>
      <c r="O809" s="2" t="s">
        <v>64</v>
      </c>
      <c r="P809" s="2">
        <v>53</v>
      </c>
      <c r="Q809" s="2">
        <v>4.2</v>
      </c>
      <c r="R809" s="2" t="b">
        <v>0</v>
      </c>
      <c r="S809" s="2" t="s">
        <v>30</v>
      </c>
      <c r="T809" s="2">
        <v>164</v>
      </c>
      <c r="U809" s="2"/>
      <c r="V809" s="2" t="s">
        <v>58</v>
      </c>
      <c r="W809" s="2" t="s">
        <v>32</v>
      </c>
      <c r="X809" s="5" t="s">
        <v>40</v>
      </c>
    </row>
    <row r="810" spans="1:24" x14ac:dyDescent="0.25">
      <c r="A810" s="4">
        <v>1528</v>
      </c>
      <c r="B810" s="2" t="s">
        <v>365</v>
      </c>
      <c r="C810" s="3">
        <v>45200</v>
      </c>
      <c r="D810" s="2" t="s">
        <v>54</v>
      </c>
      <c r="E810" s="2">
        <v>11.99</v>
      </c>
      <c r="F810" s="2">
        <v>25</v>
      </c>
      <c r="G810" s="2" t="s">
        <v>36</v>
      </c>
      <c r="H810" s="2">
        <v>3</v>
      </c>
      <c r="I810" s="2">
        <v>5</v>
      </c>
      <c r="J810" s="2" t="b">
        <v>1</v>
      </c>
      <c r="K810" s="2">
        <v>232</v>
      </c>
      <c r="L810" s="2">
        <v>196</v>
      </c>
      <c r="M810" s="2" t="s">
        <v>49</v>
      </c>
      <c r="N810" s="2" t="s">
        <v>44</v>
      </c>
      <c r="O810" s="2" t="s">
        <v>57</v>
      </c>
      <c r="P810" s="2">
        <v>48</v>
      </c>
      <c r="Q810" s="2">
        <v>3.2</v>
      </c>
      <c r="R810" s="2" t="b">
        <v>0</v>
      </c>
      <c r="S810" s="2" t="s">
        <v>30</v>
      </c>
      <c r="T810" s="2">
        <v>2805</v>
      </c>
      <c r="U810" s="2"/>
      <c r="V810" s="2" t="s">
        <v>58</v>
      </c>
      <c r="W810" s="2" t="s">
        <v>59</v>
      </c>
      <c r="X810" s="5" t="s">
        <v>60</v>
      </c>
    </row>
    <row r="811" spans="1:24" x14ac:dyDescent="0.25">
      <c r="A811" s="4">
        <v>5978</v>
      </c>
      <c r="B811" s="2" t="s">
        <v>393</v>
      </c>
      <c r="C811" s="3">
        <v>45264</v>
      </c>
      <c r="D811" s="3">
        <v>45547</v>
      </c>
      <c r="E811" s="2">
        <v>11.99</v>
      </c>
      <c r="F811" s="2">
        <v>112</v>
      </c>
      <c r="G811" s="2" t="s">
        <v>36</v>
      </c>
      <c r="H811" s="2">
        <v>3</v>
      </c>
      <c r="I811" s="2">
        <v>4</v>
      </c>
      <c r="J811" s="2" t="b">
        <v>1</v>
      </c>
      <c r="K811" s="2">
        <v>505</v>
      </c>
      <c r="L811" s="2">
        <v>118</v>
      </c>
      <c r="M811" s="2" t="s">
        <v>49</v>
      </c>
      <c r="N811" s="2" t="s">
        <v>28</v>
      </c>
      <c r="O811" s="2" t="s">
        <v>64</v>
      </c>
      <c r="P811" s="2">
        <v>81</v>
      </c>
      <c r="Q811" s="2">
        <v>3.9</v>
      </c>
      <c r="R811" s="2" t="b">
        <v>0</v>
      </c>
      <c r="S811" s="2" t="s">
        <v>30</v>
      </c>
      <c r="T811" s="2">
        <v>3848</v>
      </c>
      <c r="U811" s="2"/>
      <c r="V811" s="2" t="s">
        <v>38</v>
      </c>
      <c r="W811" s="2" t="s">
        <v>39</v>
      </c>
      <c r="X811" s="5" t="s">
        <v>93</v>
      </c>
    </row>
    <row r="812" spans="1:24" x14ac:dyDescent="0.25">
      <c r="A812" s="4">
        <v>5967</v>
      </c>
      <c r="B812" s="2" t="s">
        <v>382</v>
      </c>
      <c r="C812" s="3">
        <v>45265</v>
      </c>
      <c r="D812" s="2" t="s">
        <v>42</v>
      </c>
      <c r="E812" s="2">
        <v>11.99</v>
      </c>
      <c r="F812" s="2">
        <v>479</v>
      </c>
      <c r="G812" s="2" t="s">
        <v>26</v>
      </c>
      <c r="H812" s="2">
        <v>2</v>
      </c>
      <c r="I812" s="2">
        <v>5</v>
      </c>
      <c r="J812" s="2" t="b">
        <v>0</v>
      </c>
      <c r="K812" s="2">
        <v>394</v>
      </c>
      <c r="L812" s="2">
        <v>35</v>
      </c>
      <c r="M812" s="2" t="s">
        <v>68</v>
      </c>
      <c r="N812" s="2" t="s">
        <v>75</v>
      </c>
      <c r="O812" s="2" t="s">
        <v>45</v>
      </c>
      <c r="P812" s="2">
        <v>93</v>
      </c>
      <c r="Q812" s="2">
        <v>3.7</v>
      </c>
      <c r="R812" s="2" t="b">
        <v>0</v>
      </c>
      <c r="S812" s="2" t="s">
        <v>30</v>
      </c>
      <c r="T812" s="2">
        <v>836</v>
      </c>
      <c r="U812" s="2"/>
      <c r="V812" s="2" t="s">
        <v>38</v>
      </c>
      <c r="W812" s="2" t="s">
        <v>39</v>
      </c>
      <c r="X812" s="5" t="s">
        <v>33</v>
      </c>
    </row>
    <row r="813" spans="1:24" x14ac:dyDescent="0.25">
      <c r="A813" s="4">
        <v>4254</v>
      </c>
      <c r="B813" s="2" t="s">
        <v>153</v>
      </c>
      <c r="C813" s="2" t="s">
        <v>189</v>
      </c>
      <c r="D813" s="2" t="s">
        <v>103</v>
      </c>
      <c r="E813" s="2">
        <v>11.99</v>
      </c>
      <c r="F813" s="2">
        <v>233</v>
      </c>
      <c r="G813" s="2" t="s">
        <v>100</v>
      </c>
      <c r="H813" s="2">
        <v>1</v>
      </c>
      <c r="I813" s="2">
        <v>2</v>
      </c>
      <c r="J813" s="2" t="b">
        <v>1</v>
      </c>
      <c r="K813" s="2">
        <v>769</v>
      </c>
      <c r="L813" s="2">
        <v>132</v>
      </c>
      <c r="M813" s="2" t="s">
        <v>55</v>
      </c>
      <c r="N813" s="2" t="s">
        <v>28</v>
      </c>
      <c r="O813" s="2" t="s">
        <v>29</v>
      </c>
      <c r="P813" s="2">
        <v>82</v>
      </c>
      <c r="Q813" s="2">
        <v>4.3</v>
      </c>
      <c r="R813" s="2" t="b">
        <v>1</v>
      </c>
      <c r="S813" s="2" t="s">
        <v>30</v>
      </c>
      <c r="T813" s="2">
        <v>2761</v>
      </c>
      <c r="U813" s="2"/>
      <c r="V813" s="2" t="s">
        <v>65</v>
      </c>
      <c r="W813" s="2" t="s">
        <v>59</v>
      </c>
      <c r="X813" s="5" t="s">
        <v>60</v>
      </c>
    </row>
    <row r="814" spans="1:24" x14ac:dyDescent="0.25">
      <c r="A814" s="4">
        <v>2186</v>
      </c>
      <c r="B814" s="2" t="s">
        <v>473</v>
      </c>
      <c r="C814" s="2" t="s">
        <v>99</v>
      </c>
      <c r="D814" s="2" t="s">
        <v>103</v>
      </c>
      <c r="E814" s="2">
        <v>7.99</v>
      </c>
      <c r="F814" s="2">
        <v>44</v>
      </c>
      <c r="G814" s="2" t="s">
        <v>36</v>
      </c>
      <c r="H814" s="2">
        <v>4</v>
      </c>
      <c r="I814" s="2">
        <v>4</v>
      </c>
      <c r="J814" s="2" t="b">
        <v>0</v>
      </c>
      <c r="K814" s="2">
        <v>89</v>
      </c>
      <c r="L814" s="2">
        <v>90</v>
      </c>
      <c r="M814" s="2" t="s">
        <v>55</v>
      </c>
      <c r="N814" s="2" t="s">
        <v>44</v>
      </c>
      <c r="O814" s="2" t="s">
        <v>78</v>
      </c>
      <c r="P814" s="2">
        <v>48</v>
      </c>
      <c r="Q814" s="2">
        <v>5</v>
      </c>
      <c r="R814" s="2" t="b">
        <v>1</v>
      </c>
      <c r="S814" s="2" t="s">
        <v>30</v>
      </c>
      <c r="T814" s="2">
        <v>4633</v>
      </c>
      <c r="U814" s="2"/>
      <c r="V814" s="2" t="s">
        <v>76</v>
      </c>
      <c r="W814" s="2" t="s">
        <v>32</v>
      </c>
      <c r="X814" s="5" t="s">
        <v>33</v>
      </c>
    </row>
    <row r="815" spans="1:24" x14ac:dyDescent="0.25">
      <c r="A815" s="4">
        <v>7644</v>
      </c>
      <c r="B815" s="2" t="s">
        <v>678</v>
      </c>
      <c r="C815" s="3">
        <v>45516</v>
      </c>
      <c r="D815" s="2" t="s">
        <v>35</v>
      </c>
      <c r="E815" s="2">
        <v>15.99</v>
      </c>
      <c r="F815" s="2">
        <v>456</v>
      </c>
      <c r="G815" s="2" t="s">
        <v>26</v>
      </c>
      <c r="H815" s="2">
        <v>2</v>
      </c>
      <c r="I815" s="2">
        <v>3</v>
      </c>
      <c r="J815" s="2" t="b">
        <v>1</v>
      </c>
      <c r="K815" s="2">
        <v>240</v>
      </c>
      <c r="L815" s="2">
        <v>83</v>
      </c>
      <c r="M815" s="2" t="s">
        <v>43</v>
      </c>
      <c r="N815" s="2" t="s">
        <v>56</v>
      </c>
      <c r="O815" s="2" t="s">
        <v>29</v>
      </c>
      <c r="P815" s="2">
        <v>76</v>
      </c>
      <c r="Q815" s="2">
        <v>4</v>
      </c>
      <c r="R815" s="2" t="b">
        <v>0</v>
      </c>
      <c r="S815" s="2" t="s">
        <v>30</v>
      </c>
      <c r="T815" s="2">
        <v>4260</v>
      </c>
      <c r="U815" s="2"/>
      <c r="V815" s="2" t="s">
        <v>58</v>
      </c>
      <c r="W815" s="2" t="s">
        <v>59</v>
      </c>
      <c r="X815" s="5" t="s">
        <v>33</v>
      </c>
    </row>
    <row r="816" spans="1:24" x14ac:dyDescent="0.25">
      <c r="A816" s="4">
        <v>5897</v>
      </c>
      <c r="B816" s="2" t="s">
        <v>296</v>
      </c>
      <c r="C816" s="3">
        <v>45269</v>
      </c>
      <c r="D816" s="3">
        <v>45455</v>
      </c>
      <c r="E816" s="2">
        <v>7.99</v>
      </c>
      <c r="F816" s="2">
        <v>486</v>
      </c>
      <c r="G816" s="2" t="s">
        <v>36</v>
      </c>
      <c r="H816" s="2">
        <v>3</v>
      </c>
      <c r="I816" s="2">
        <v>2</v>
      </c>
      <c r="J816" s="2" t="b">
        <v>0</v>
      </c>
      <c r="K816" s="2">
        <v>181</v>
      </c>
      <c r="L816" s="2">
        <v>15</v>
      </c>
      <c r="M816" s="2" t="s">
        <v>74</v>
      </c>
      <c r="N816" s="2" t="s">
        <v>56</v>
      </c>
      <c r="O816" s="2" t="s">
        <v>37</v>
      </c>
      <c r="P816" s="2">
        <v>0</v>
      </c>
      <c r="Q816" s="2">
        <v>4.2</v>
      </c>
      <c r="R816" s="2" t="b">
        <v>0</v>
      </c>
      <c r="S816" s="2" t="s">
        <v>30</v>
      </c>
      <c r="T816" s="2">
        <v>447</v>
      </c>
      <c r="U816" s="2"/>
      <c r="V816" s="2" t="s">
        <v>76</v>
      </c>
      <c r="W816" s="2" t="s">
        <v>59</v>
      </c>
      <c r="X816" s="5" t="s">
        <v>60</v>
      </c>
    </row>
    <row r="817" spans="1:24" x14ac:dyDescent="0.25">
      <c r="A817" s="4">
        <v>7465</v>
      </c>
      <c r="B817" s="2" t="s">
        <v>618</v>
      </c>
      <c r="C817" s="3">
        <v>45607</v>
      </c>
      <c r="D817" s="3">
        <v>45303</v>
      </c>
      <c r="E817" s="2">
        <v>11.99</v>
      </c>
      <c r="F817" s="2">
        <v>308</v>
      </c>
      <c r="G817" s="2" t="s">
        <v>26</v>
      </c>
      <c r="H817" s="2">
        <v>4</v>
      </c>
      <c r="I817" s="2">
        <v>3</v>
      </c>
      <c r="J817" s="2" t="b">
        <v>1</v>
      </c>
      <c r="K817" s="2">
        <v>284</v>
      </c>
      <c r="L817" s="2">
        <v>81</v>
      </c>
      <c r="M817" s="2" t="s">
        <v>68</v>
      </c>
      <c r="N817" s="2" t="s">
        <v>56</v>
      </c>
      <c r="O817" s="2" t="s">
        <v>57</v>
      </c>
      <c r="P817" s="2">
        <v>92</v>
      </c>
      <c r="Q817" s="2">
        <v>3.7</v>
      </c>
      <c r="R817" s="2" t="b">
        <v>1</v>
      </c>
      <c r="S817" s="2" t="s">
        <v>30</v>
      </c>
      <c r="T817" s="2">
        <v>1298</v>
      </c>
      <c r="U817" s="2"/>
      <c r="V817" s="2" t="s">
        <v>76</v>
      </c>
      <c r="W817" s="2" t="s">
        <v>59</v>
      </c>
      <c r="X817" s="5" t="s">
        <v>93</v>
      </c>
    </row>
    <row r="818" spans="1:24" x14ac:dyDescent="0.25">
      <c r="A818" s="4">
        <v>3724</v>
      </c>
      <c r="B818" s="2" t="s">
        <v>118</v>
      </c>
      <c r="C818" s="2" t="s">
        <v>679</v>
      </c>
      <c r="D818" s="3">
        <v>45334</v>
      </c>
      <c r="E818" s="2">
        <v>7.99</v>
      </c>
      <c r="F818" s="2">
        <v>161</v>
      </c>
      <c r="G818" s="2" t="s">
        <v>100</v>
      </c>
      <c r="H818" s="2">
        <v>3</v>
      </c>
      <c r="I818" s="2">
        <v>5</v>
      </c>
      <c r="J818" s="2" t="b">
        <v>0</v>
      </c>
      <c r="K818" s="2">
        <v>698</v>
      </c>
      <c r="L818" s="2">
        <v>77</v>
      </c>
      <c r="M818" s="2" t="s">
        <v>43</v>
      </c>
      <c r="N818" s="2" t="s">
        <v>28</v>
      </c>
      <c r="O818" s="2" t="s">
        <v>57</v>
      </c>
      <c r="P818" s="2">
        <v>32</v>
      </c>
      <c r="Q818" s="2">
        <v>3.7</v>
      </c>
      <c r="R818" s="2" t="b">
        <v>0</v>
      </c>
      <c r="S818" s="2" t="s">
        <v>30</v>
      </c>
      <c r="T818" s="2">
        <v>3445</v>
      </c>
      <c r="U818" s="2"/>
      <c r="V818" s="2" t="s">
        <v>65</v>
      </c>
      <c r="W818" s="2" t="s">
        <v>69</v>
      </c>
      <c r="X818" s="5" t="s">
        <v>93</v>
      </c>
    </row>
    <row r="819" spans="1:24" x14ac:dyDescent="0.25">
      <c r="A819" s="4">
        <v>2914</v>
      </c>
      <c r="B819" s="2" t="s">
        <v>579</v>
      </c>
      <c r="C819" s="3">
        <v>45114</v>
      </c>
      <c r="D819" s="2" t="s">
        <v>42</v>
      </c>
      <c r="E819" s="2">
        <v>15.99</v>
      </c>
      <c r="F819" s="2">
        <v>316</v>
      </c>
      <c r="G819" s="2" t="s">
        <v>73</v>
      </c>
      <c r="H819" s="2">
        <v>3</v>
      </c>
      <c r="I819" s="2">
        <v>1</v>
      </c>
      <c r="J819" s="2" t="b">
        <v>0</v>
      </c>
      <c r="K819" s="2">
        <v>734</v>
      </c>
      <c r="L819" s="2">
        <v>21</v>
      </c>
      <c r="M819" s="2" t="s">
        <v>43</v>
      </c>
      <c r="N819" s="2" t="s">
        <v>56</v>
      </c>
      <c r="O819" s="2" t="s">
        <v>29</v>
      </c>
      <c r="P819" s="2">
        <v>65</v>
      </c>
      <c r="Q819" s="2">
        <v>4.5999999999999996</v>
      </c>
      <c r="R819" s="2" t="b">
        <v>0</v>
      </c>
      <c r="S819" s="2" t="s">
        <v>30</v>
      </c>
      <c r="T819" s="2">
        <v>3039</v>
      </c>
      <c r="U819" s="2"/>
      <c r="V819" s="2" t="s">
        <v>58</v>
      </c>
      <c r="W819" s="2" t="s">
        <v>79</v>
      </c>
      <c r="X819" s="5" t="s">
        <v>33</v>
      </c>
    </row>
    <row r="820" spans="1:24" x14ac:dyDescent="0.25">
      <c r="A820" s="4">
        <v>4110</v>
      </c>
      <c r="B820" s="2" t="s">
        <v>212</v>
      </c>
      <c r="C820" s="2" t="s">
        <v>680</v>
      </c>
      <c r="D820" s="2" t="s">
        <v>214</v>
      </c>
      <c r="E820" s="2">
        <v>11.99</v>
      </c>
      <c r="F820" s="2">
        <v>133</v>
      </c>
      <c r="G820" s="2" t="s">
        <v>36</v>
      </c>
      <c r="H820" s="2">
        <v>5</v>
      </c>
      <c r="I820" s="2">
        <v>4</v>
      </c>
      <c r="J820" s="2" t="b">
        <v>0</v>
      </c>
      <c r="K820" s="2">
        <v>951</v>
      </c>
      <c r="L820" s="2">
        <v>86</v>
      </c>
      <c r="M820" s="2" t="s">
        <v>49</v>
      </c>
      <c r="N820" s="2" t="s">
        <v>28</v>
      </c>
      <c r="O820" s="2" t="s">
        <v>37</v>
      </c>
      <c r="P820" s="2">
        <v>88</v>
      </c>
      <c r="Q820" s="2">
        <v>4.4000000000000004</v>
      </c>
      <c r="R820" s="2" t="b">
        <v>0</v>
      </c>
      <c r="S820" s="2" t="s">
        <v>30</v>
      </c>
      <c r="T820" s="2">
        <v>3815</v>
      </c>
      <c r="U820" s="2"/>
      <c r="V820" s="2" t="s">
        <v>58</v>
      </c>
      <c r="W820" s="2" t="s">
        <v>69</v>
      </c>
      <c r="X820" s="5" t="s">
        <v>40</v>
      </c>
    </row>
    <row r="821" spans="1:24" x14ac:dyDescent="0.25">
      <c r="A821" s="4">
        <v>6944</v>
      </c>
      <c r="B821" s="2" t="s">
        <v>244</v>
      </c>
      <c r="C821" s="2" t="s">
        <v>681</v>
      </c>
      <c r="D821" s="2" t="s">
        <v>90</v>
      </c>
      <c r="E821" s="2">
        <v>15.99</v>
      </c>
      <c r="F821" s="2">
        <v>270</v>
      </c>
      <c r="G821" s="2" t="s">
        <v>73</v>
      </c>
      <c r="H821" s="2">
        <v>3</v>
      </c>
      <c r="I821" s="2">
        <v>6</v>
      </c>
      <c r="J821" s="2" t="b">
        <v>0</v>
      </c>
      <c r="K821" s="2">
        <v>271</v>
      </c>
      <c r="L821" s="2">
        <v>5</v>
      </c>
      <c r="M821" s="2" t="s">
        <v>49</v>
      </c>
      <c r="N821" s="2" t="s">
        <v>56</v>
      </c>
      <c r="O821" s="2" t="s">
        <v>57</v>
      </c>
      <c r="P821" s="2">
        <v>41</v>
      </c>
      <c r="Q821" s="2">
        <v>3.5</v>
      </c>
      <c r="R821" s="2" t="b">
        <v>0</v>
      </c>
      <c r="S821" s="2" t="s">
        <v>30</v>
      </c>
      <c r="T821" s="2">
        <v>1135</v>
      </c>
      <c r="U821" s="2"/>
      <c r="V821" s="2" t="s">
        <v>65</v>
      </c>
      <c r="W821" s="2" t="s">
        <v>59</v>
      </c>
      <c r="X821" s="5" t="s">
        <v>33</v>
      </c>
    </row>
    <row r="822" spans="1:24" x14ac:dyDescent="0.25">
      <c r="A822" s="4">
        <v>3639</v>
      </c>
      <c r="B822" s="2" t="s">
        <v>682</v>
      </c>
      <c r="C822" s="2" t="s">
        <v>416</v>
      </c>
      <c r="D822" s="2" t="s">
        <v>82</v>
      </c>
      <c r="E822" s="2">
        <v>11.99</v>
      </c>
      <c r="F822" s="2">
        <v>85</v>
      </c>
      <c r="G822" s="2" t="s">
        <v>63</v>
      </c>
      <c r="H822" s="2">
        <v>3</v>
      </c>
      <c r="I822" s="2">
        <v>1</v>
      </c>
      <c r="J822" s="2" t="b">
        <v>1</v>
      </c>
      <c r="K822" s="2">
        <v>851</v>
      </c>
      <c r="L822" s="2">
        <v>48</v>
      </c>
      <c r="M822" s="2" t="s">
        <v>27</v>
      </c>
      <c r="N822" s="2" t="s">
        <v>75</v>
      </c>
      <c r="O822" s="2" t="s">
        <v>78</v>
      </c>
      <c r="P822" s="2">
        <v>45</v>
      </c>
      <c r="Q822" s="2">
        <v>4.5999999999999996</v>
      </c>
      <c r="R822" s="2" t="b">
        <v>0</v>
      </c>
      <c r="S822" s="2" t="s">
        <v>30</v>
      </c>
      <c r="T822" s="2">
        <v>2706</v>
      </c>
      <c r="U822" s="2"/>
      <c r="V822" s="2" t="s">
        <v>76</v>
      </c>
      <c r="W822" s="2" t="s">
        <v>32</v>
      </c>
      <c r="X822" s="5" t="s">
        <v>40</v>
      </c>
    </row>
    <row r="823" spans="1:24" x14ac:dyDescent="0.25">
      <c r="A823" s="4">
        <v>8416</v>
      </c>
      <c r="B823" s="2" t="s">
        <v>404</v>
      </c>
      <c r="C823" s="2" t="s">
        <v>683</v>
      </c>
      <c r="D823" s="2" t="s">
        <v>168</v>
      </c>
      <c r="E823" s="2">
        <v>11.99</v>
      </c>
      <c r="F823" s="2">
        <v>65</v>
      </c>
      <c r="G823" s="2" t="s">
        <v>36</v>
      </c>
      <c r="H823" s="2">
        <v>2</v>
      </c>
      <c r="I823" s="2">
        <v>3</v>
      </c>
      <c r="J823" s="2" t="b">
        <v>1</v>
      </c>
      <c r="K823" s="2">
        <v>302</v>
      </c>
      <c r="L823" s="2">
        <v>6</v>
      </c>
      <c r="M823" s="2" t="s">
        <v>49</v>
      </c>
      <c r="N823" s="2" t="s">
        <v>28</v>
      </c>
      <c r="O823" s="2" t="s">
        <v>29</v>
      </c>
      <c r="P823" s="2">
        <v>81</v>
      </c>
      <c r="Q823" s="2">
        <v>3.5</v>
      </c>
      <c r="R823" s="2" t="b">
        <v>1</v>
      </c>
      <c r="S823" s="2" t="s">
        <v>30</v>
      </c>
      <c r="T823" s="2">
        <v>3828</v>
      </c>
      <c r="U823" s="2"/>
      <c r="V823" s="2" t="s">
        <v>76</v>
      </c>
      <c r="W823" s="2" t="s">
        <v>59</v>
      </c>
      <c r="X823" s="5" t="s">
        <v>40</v>
      </c>
    </row>
    <row r="824" spans="1:24" x14ac:dyDescent="0.25">
      <c r="A824" s="4">
        <v>7753</v>
      </c>
      <c r="B824" s="2" t="s">
        <v>179</v>
      </c>
      <c r="C824" s="3">
        <v>45547</v>
      </c>
      <c r="D824" s="2" t="s">
        <v>25</v>
      </c>
      <c r="E824" s="2">
        <v>7.99</v>
      </c>
      <c r="F824" s="2">
        <v>393</v>
      </c>
      <c r="G824" s="2" t="s">
        <v>36</v>
      </c>
      <c r="H824" s="2">
        <v>3</v>
      </c>
      <c r="I824" s="2">
        <v>3</v>
      </c>
      <c r="J824" s="2" t="b">
        <v>0</v>
      </c>
      <c r="K824" s="2">
        <v>829</v>
      </c>
      <c r="L824" s="2">
        <v>117</v>
      </c>
      <c r="M824" s="2" t="s">
        <v>27</v>
      </c>
      <c r="N824" s="2" t="s">
        <v>56</v>
      </c>
      <c r="O824" s="2" t="s">
        <v>29</v>
      </c>
      <c r="P824" s="2">
        <v>65</v>
      </c>
      <c r="Q824" s="2">
        <v>4.9000000000000004</v>
      </c>
      <c r="R824" s="2" t="b">
        <v>1</v>
      </c>
      <c r="S824" s="2" t="s">
        <v>30</v>
      </c>
      <c r="T824" s="2">
        <v>4409</v>
      </c>
      <c r="U824" s="2"/>
      <c r="V824" s="2" t="s">
        <v>58</v>
      </c>
      <c r="W824" s="2" t="s">
        <v>32</v>
      </c>
      <c r="X824" s="5" t="s">
        <v>93</v>
      </c>
    </row>
    <row r="825" spans="1:24" x14ac:dyDescent="0.25">
      <c r="A825" s="4">
        <v>9528</v>
      </c>
      <c r="B825" s="2" t="s">
        <v>684</v>
      </c>
      <c r="C825" s="2" t="s">
        <v>665</v>
      </c>
      <c r="D825" s="3">
        <v>45638</v>
      </c>
      <c r="E825" s="2">
        <v>11.99</v>
      </c>
      <c r="F825" s="2">
        <v>181</v>
      </c>
      <c r="G825" s="2" t="s">
        <v>26</v>
      </c>
      <c r="H825" s="2">
        <v>5</v>
      </c>
      <c r="I825" s="2">
        <v>5</v>
      </c>
      <c r="J825" s="2" t="b">
        <v>0</v>
      </c>
      <c r="K825" s="2">
        <v>860</v>
      </c>
      <c r="L825" s="2">
        <v>148</v>
      </c>
      <c r="M825" s="2" t="s">
        <v>27</v>
      </c>
      <c r="N825" s="2" t="s">
        <v>44</v>
      </c>
      <c r="O825" s="2" t="s">
        <v>45</v>
      </c>
      <c r="P825" s="2">
        <v>3</v>
      </c>
      <c r="Q825" s="2">
        <v>4.3</v>
      </c>
      <c r="R825" s="2" t="b">
        <v>1</v>
      </c>
      <c r="S825" s="2" t="s">
        <v>30</v>
      </c>
      <c r="T825" s="2">
        <v>433</v>
      </c>
      <c r="U825" s="2"/>
      <c r="V825" s="2" t="s">
        <v>76</v>
      </c>
      <c r="W825" s="2" t="s">
        <v>59</v>
      </c>
      <c r="X825" s="5" t="s">
        <v>93</v>
      </c>
    </row>
    <row r="826" spans="1:24" x14ac:dyDescent="0.25">
      <c r="A826" s="4">
        <v>2960</v>
      </c>
      <c r="B826" s="2" t="s">
        <v>153</v>
      </c>
      <c r="C826" s="3">
        <v>44997</v>
      </c>
      <c r="D826" s="3">
        <v>45547</v>
      </c>
      <c r="E826" s="2">
        <v>11.99</v>
      </c>
      <c r="F826" s="2">
        <v>416</v>
      </c>
      <c r="G826" s="2" t="s">
        <v>48</v>
      </c>
      <c r="H826" s="2">
        <v>5</v>
      </c>
      <c r="I826" s="2">
        <v>4</v>
      </c>
      <c r="J826" s="2" t="b">
        <v>1</v>
      </c>
      <c r="K826" s="2">
        <v>964</v>
      </c>
      <c r="L826" s="2">
        <v>187</v>
      </c>
      <c r="M826" s="2" t="s">
        <v>27</v>
      </c>
      <c r="N826" s="2" t="s">
        <v>75</v>
      </c>
      <c r="O826" s="2" t="s">
        <v>78</v>
      </c>
      <c r="P826" s="2">
        <v>6</v>
      </c>
      <c r="Q826" s="2">
        <v>3.2</v>
      </c>
      <c r="R826" s="2" t="b">
        <v>0</v>
      </c>
      <c r="S826" s="2" t="s">
        <v>30</v>
      </c>
      <c r="T826" s="2">
        <v>2554</v>
      </c>
      <c r="U826" s="2"/>
      <c r="V826" s="2" t="s">
        <v>58</v>
      </c>
      <c r="W826" s="2" t="s">
        <v>32</v>
      </c>
      <c r="X826" s="5" t="s">
        <v>33</v>
      </c>
    </row>
    <row r="827" spans="1:24" x14ac:dyDescent="0.25">
      <c r="A827" s="4">
        <v>1090</v>
      </c>
      <c r="B827" s="2" t="s">
        <v>628</v>
      </c>
      <c r="C827" s="2" t="s">
        <v>426</v>
      </c>
      <c r="D827" s="2" t="s">
        <v>168</v>
      </c>
      <c r="E827" s="2">
        <v>15.99</v>
      </c>
      <c r="F827" s="2">
        <v>243</v>
      </c>
      <c r="G827" s="2" t="s">
        <v>48</v>
      </c>
      <c r="H827" s="2">
        <v>3</v>
      </c>
      <c r="I827" s="2">
        <v>2</v>
      </c>
      <c r="J827" s="2" t="b">
        <v>0</v>
      </c>
      <c r="K827" s="2">
        <v>40</v>
      </c>
      <c r="L827" s="2">
        <v>52</v>
      </c>
      <c r="M827" s="2" t="s">
        <v>43</v>
      </c>
      <c r="N827" s="2" t="s">
        <v>75</v>
      </c>
      <c r="O827" s="2" t="s">
        <v>64</v>
      </c>
      <c r="P827" s="2">
        <v>4</v>
      </c>
      <c r="Q827" s="2">
        <v>4</v>
      </c>
      <c r="R827" s="2" t="b">
        <v>1</v>
      </c>
      <c r="S827" s="2" t="s">
        <v>30</v>
      </c>
      <c r="T827" s="2">
        <v>1348</v>
      </c>
      <c r="U827" s="2"/>
      <c r="V827" s="2" t="s">
        <v>38</v>
      </c>
      <c r="W827" s="2" t="s">
        <v>39</v>
      </c>
      <c r="X827" s="5" t="s">
        <v>60</v>
      </c>
    </row>
    <row r="828" spans="1:24" x14ac:dyDescent="0.25">
      <c r="A828" s="4">
        <v>2410</v>
      </c>
      <c r="B828" s="2" t="s">
        <v>88</v>
      </c>
      <c r="C828" s="3">
        <v>45608</v>
      </c>
      <c r="D828" s="3">
        <v>45516</v>
      </c>
      <c r="E828" s="2">
        <v>11.99</v>
      </c>
      <c r="F828" s="2">
        <v>381</v>
      </c>
      <c r="G828" s="2" t="s">
        <v>100</v>
      </c>
      <c r="H828" s="2">
        <v>2</v>
      </c>
      <c r="I828" s="2">
        <v>3</v>
      </c>
      <c r="J828" s="2" t="b">
        <v>1</v>
      </c>
      <c r="K828" s="2">
        <v>568</v>
      </c>
      <c r="L828" s="2">
        <v>62</v>
      </c>
      <c r="M828" s="2" t="s">
        <v>74</v>
      </c>
      <c r="N828" s="2" t="s">
        <v>44</v>
      </c>
      <c r="O828" s="2" t="s">
        <v>45</v>
      </c>
      <c r="P828" s="2">
        <v>50</v>
      </c>
      <c r="Q828" s="2">
        <v>4.8</v>
      </c>
      <c r="R828" s="2" t="b">
        <v>0</v>
      </c>
      <c r="S828" s="2" t="s">
        <v>30</v>
      </c>
      <c r="T828" s="2">
        <v>1375</v>
      </c>
      <c r="U828" s="2"/>
      <c r="V828" s="2" t="s">
        <v>65</v>
      </c>
      <c r="W828" s="2" t="s">
        <v>39</v>
      </c>
      <c r="X828" s="5" t="s">
        <v>33</v>
      </c>
    </row>
    <row r="829" spans="1:24" x14ac:dyDescent="0.25">
      <c r="A829" s="4">
        <v>1575</v>
      </c>
      <c r="B829" s="2" t="s">
        <v>153</v>
      </c>
      <c r="C829" s="3">
        <v>45026</v>
      </c>
      <c r="D829" s="3">
        <v>45608</v>
      </c>
      <c r="E829" s="2">
        <v>11.99</v>
      </c>
      <c r="F829" s="2">
        <v>71</v>
      </c>
      <c r="G829" s="2" t="s">
        <v>73</v>
      </c>
      <c r="H829" s="2">
        <v>5</v>
      </c>
      <c r="I829" s="2">
        <v>4</v>
      </c>
      <c r="J829" s="2" t="b">
        <v>1</v>
      </c>
      <c r="K829" s="2">
        <v>666</v>
      </c>
      <c r="L829" s="2">
        <v>100</v>
      </c>
      <c r="M829" s="2" t="s">
        <v>68</v>
      </c>
      <c r="N829" s="2" t="s">
        <v>56</v>
      </c>
      <c r="O829" s="2" t="s">
        <v>45</v>
      </c>
      <c r="P829" s="2">
        <v>97</v>
      </c>
      <c r="Q829" s="2">
        <v>3.1</v>
      </c>
      <c r="R829" s="2" t="b">
        <v>0</v>
      </c>
      <c r="S829" s="2" t="s">
        <v>30</v>
      </c>
      <c r="T829" s="2">
        <v>3630</v>
      </c>
      <c r="U829" s="2"/>
      <c r="V829" s="2" t="s">
        <v>38</v>
      </c>
      <c r="W829" s="2" t="s">
        <v>69</v>
      </c>
      <c r="X829" s="5" t="s">
        <v>33</v>
      </c>
    </row>
    <row r="830" spans="1:24" x14ac:dyDescent="0.25">
      <c r="A830" s="4">
        <v>9259</v>
      </c>
      <c r="B830" s="2" t="s">
        <v>241</v>
      </c>
      <c r="C830" s="2" t="s">
        <v>685</v>
      </c>
      <c r="D830" s="3">
        <v>45485</v>
      </c>
      <c r="E830" s="2">
        <v>11.99</v>
      </c>
      <c r="F830" s="2">
        <v>219</v>
      </c>
      <c r="G830" s="2" t="s">
        <v>63</v>
      </c>
      <c r="H830" s="2">
        <v>4</v>
      </c>
      <c r="I830" s="2">
        <v>1</v>
      </c>
      <c r="J830" s="2" t="b">
        <v>1</v>
      </c>
      <c r="K830" s="2">
        <v>318</v>
      </c>
      <c r="L830" s="2">
        <v>37</v>
      </c>
      <c r="M830" s="2" t="s">
        <v>92</v>
      </c>
      <c r="N830" s="2" t="s">
        <v>75</v>
      </c>
      <c r="O830" s="2" t="s">
        <v>57</v>
      </c>
      <c r="P830" s="2">
        <v>69</v>
      </c>
      <c r="Q830" s="2">
        <v>3.9</v>
      </c>
      <c r="R830" s="2" t="b">
        <v>1</v>
      </c>
      <c r="S830" s="2" t="s">
        <v>30</v>
      </c>
      <c r="T830" s="2">
        <v>1457</v>
      </c>
      <c r="U830" s="2"/>
      <c r="V830" s="2" t="s">
        <v>65</v>
      </c>
      <c r="W830" s="2" t="s">
        <v>69</v>
      </c>
      <c r="X830" s="5" t="s">
        <v>33</v>
      </c>
    </row>
    <row r="831" spans="1:24" x14ac:dyDescent="0.25">
      <c r="A831" s="4">
        <v>2170</v>
      </c>
      <c r="B831" s="2" t="s">
        <v>148</v>
      </c>
      <c r="C831" s="3">
        <v>45118</v>
      </c>
      <c r="D831" s="2" t="s">
        <v>35</v>
      </c>
      <c r="E831" s="2">
        <v>15.99</v>
      </c>
      <c r="F831" s="2">
        <v>335</v>
      </c>
      <c r="G831" s="2" t="s">
        <v>26</v>
      </c>
      <c r="H831" s="2">
        <v>2</v>
      </c>
      <c r="I831" s="2">
        <v>4</v>
      </c>
      <c r="J831" s="2" t="b">
        <v>0</v>
      </c>
      <c r="K831" s="2">
        <v>609</v>
      </c>
      <c r="L831" s="2">
        <v>181</v>
      </c>
      <c r="M831" s="2" t="s">
        <v>43</v>
      </c>
      <c r="N831" s="2" t="s">
        <v>28</v>
      </c>
      <c r="O831" s="2" t="s">
        <v>29</v>
      </c>
      <c r="P831" s="2">
        <v>81</v>
      </c>
      <c r="Q831" s="2">
        <v>4.7</v>
      </c>
      <c r="R831" s="2" t="b">
        <v>1</v>
      </c>
      <c r="S831" s="2" t="s">
        <v>30</v>
      </c>
      <c r="T831" s="2">
        <v>3332</v>
      </c>
      <c r="U831" s="2"/>
      <c r="V831" s="2" t="s">
        <v>65</v>
      </c>
      <c r="W831" s="2" t="s">
        <v>59</v>
      </c>
      <c r="X831" s="5" t="s">
        <v>33</v>
      </c>
    </row>
    <row r="832" spans="1:24" x14ac:dyDescent="0.25">
      <c r="A832" s="4">
        <v>2237</v>
      </c>
      <c r="B832" s="2" t="s">
        <v>248</v>
      </c>
      <c r="C832" s="3">
        <v>45144</v>
      </c>
      <c r="D832" s="2" t="s">
        <v>103</v>
      </c>
      <c r="E832" s="2">
        <v>7.99</v>
      </c>
      <c r="F832" s="2">
        <v>435</v>
      </c>
      <c r="G832" s="2" t="s">
        <v>73</v>
      </c>
      <c r="H832" s="2">
        <v>2</v>
      </c>
      <c r="I832" s="2">
        <v>1</v>
      </c>
      <c r="J832" s="2" t="b">
        <v>0</v>
      </c>
      <c r="K832" s="2">
        <v>163</v>
      </c>
      <c r="L832" s="2">
        <v>69</v>
      </c>
      <c r="M832" s="2" t="s">
        <v>55</v>
      </c>
      <c r="N832" s="2" t="s">
        <v>28</v>
      </c>
      <c r="O832" s="2" t="s">
        <v>37</v>
      </c>
      <c r="P832" s="2">
        <v>24</v>
      </c>
      <c r="Q832" s="2">
        <v>4.8</v>
      </c>
      <c r="R832" s="2" t="b">
        <v>1</v>
      </c>
      <c r="S832" s="2" t="s">
        <v>30</v>
      </c>
      <c r="T832" s="2">
        <v>3815</v>
      </c>
      <c r="U832" s="2"/>
      <c r="V832" s="2" t="s">
        <v>65</v>
      </c>
      <c r="W832" s="2" t="s">
        <v>32</v>
      </c>
      <c r="X832" s="5" t="s">
        <v>93</v>
      </c>
    </row>
    <row r="833" spans="1:24" x14ac:dyDescent="0.25">
      <c r="A833" s="4">
        <v>2697</v>
      </c>
      <c r="B833" s="2" t="s">
        <v>174</v>
      </c>
      <c r="C833" s="3">
        <v>45570</v>
      </c>
      <c r="D833" s="3">
        <v>45547</v>
      </c>
      <c r="E833" s="2">
        <v>15.99</v>
      </c>
      <c r="F833" s="2">
        <v>423</v>
      </c>
      <c r="G833" s="2" t="s">
        <v>36</v>
      </c>
      <c r="H833" s="2">
        <v>4</v>
      </c>
      <c r="I833" s="2">
        <v>3</v>
      </c>
      <c r="J833" s="2" t="b">
        <v>0</v>
      </c>
      <c r="K833" s="2">
        <v>648</v>
      </c>
      <c r="L833" s="2">
        <v>46</v>
      </c>
      <c r="M833" s="2" t="s">
        <v>27</v>
      </c>
      <c r="N833" s="2" t="s">
        <v>44</v>
      </c>
      <c r="O833" s="2" t="s">
        <v>57</v>
      </c>
      <c r="P833" s="2">
        <v>0</v>
      </c>
      <c r="Q833" s="2">
        <v>4.5</v>
      </c>
      <c r="R833" s="2" t="b">
        <v>0</v>
      </c>
      <c r="S833" s="2" t="s">
        <v>30</v>
      </c>
      <c r="T833" s="2">
        <v>3859</v>
      </c>
      <c r="U833" s="2"/>
      <c r="V833" s="2" t="s">
        <v>31</v>
      </c>
      <c r="W833" s="2" t="s">
        <v>79</v>
      </c>
      <c r="X833" s="5" t="s">
        <v>33</v>
      </c>
    </row>
    <row r="834" spans="1:24" x14ac:dyDescent="0.25">
      <c r="A834" s="4">
        <v>4488</v>
      </c>
      <c r="B834" s="2" t="s">
        <v>281</v>
      </c>
      <c r="C834" s="2" t="s">
        <v>652</v>
      </c>
      <c r="D834" s="3">
        <v>45424</v>
      </c>
      <c r="E834" s="2">
        <v>7.99</v>
      </c>
      <c r="F834" s="2">
        <v>304</v>
      </c>
      <c r="G834" s="2" t="s">
        <v>100</v>
      </c>
      <c r="H834" s="2">
        <v>1</v>
      </c>
      <c r="I834" s="2">
        <v>3</v>
      </c>
      <c r="J834" s="2" t="b">
        <v>0</v>
      </c>
      <c r="K834" s="2">
        <v>975</v>
      </c>
      <c r="L834" s="2">
        <v>10</v>
      </c>
      <c r="M834" s="2" t="s">
        <v>43</v>
      </c>
      <c r="N834" s="2" t="s">
        <v>28</v>
      </c>
      <c r="O834" s="2" t="s">
        <v>64</v>
      </c>
      <c r="P834" s="2">
        <v>48</v>
      </c>
      <c r="Q834" s="2">
        <v>3.2</v>
      </c>
      <c r="R834" s="2" t="b">
        <v>0</v>
      </c>
      <c r="S834" s="2" t="s">
        <v>30</v>
      </c>
      <c r="T834" s="2">
        <v>3923</v>
      </c>
      <c r="U834" s="2"/>
      <c r="V834" s="2" t="s">
        <v>58</v>
      </c>
      <c r="W834" s="2" t="s">
        <v>39</v>
      </c>
      <c r="X834" s="5" t="s">
        <v>33</v>
      </c>
    </row>
    <row r="835" spans="1:24" x14ac:dyDescent="0.25">
      <c r="A835" s="4">
        <v>5291</v>
      </c>
      <c r="B835" s="2" t="s">
        <v>686</v>
      </c>
      <c r="C835" s="2" t="s">
        <v>535</v>
      </c>
      <c r="D835" s="2" t="s">
        <v>72</v>
      </c>
      <c r="E835" s="2">
        <v>11.99</v>
      </c>
      <c r="F835" s="2">
        <v>455</v>
      </c>
      <c r="G835" s="2" t="s">
        <v>36</v>
      </c>
      <c r="H835" s="2">
        <v>3</v>
      </c>
      <c r="I835" s="2">
        <v>6</v>
      </c>
      <c r="J835" s="2" t="b">
        <v>1</v>
      </c>
      <c r="K835" s="2">
        <v>15</v>
      </c>
      <c r="L835" s="2">
        <v>36</v>
      </c>
      <c r="M835" s="2" t="s">
        <v>74</v>
      </c>
      <c r="N835" s="2" t="s">
        <v>44</v>
      </c>
      <c r="O835" s="2" t="s">
        <v>64</v>
      </c>
      <c r="P835" s="2">
        <v>37</v>
      </c>
      <c r="Q835" s="2">
        <v>4.2</v>
      </c>
      <c r="R835" s="2" t="b">
        <v>0</v>
      </c>
      <c r="S835" s="2" t="s">
        <v>30</v>
      </c>
      <c r="T835" s="2">
        <v>4486</v>
      </c>
      <c r="U835" s="2"/>
      <c r="V835" s="2" t="s">
        <v>76</v>
      </c>
      <c r="W835" s="2" t="s">
        <v>59</v>
      </c>
      <c r="X835" s="5" t="s">
        <v>93</v>
      </c>
    </row>
    <row r="836" spans="1:24" x14ac:dyDescent="0.25">
      <c r="A836" s="4">
        <v>6287</v>
      </c>
      <c r="B836" s="2" t="s">
        <v>491</v>
      </c>
      <c r="C836" s="2" t="s">
        <v>687</v>
      </c>
      <c r="D836" s="2" t="s">
        <v>90</v>
      </c>
      <c r="E836" s="2">
        <v>11.99</v>
      </c>
      <c r="F836" s="2">
        <v>449</v>
      </c>
      <c r="G836" s="2" t="s">
        <v>51</v>
      </c>
      <c r="H836" s="2">
        <v>1</v>
      </c>
      <c r="I836" s="2">
        <v>2</v>
      </c>
      <c r="J836" s="2" t="b">
        <v>1</v>
      </c>
      <c r="K836" s="2">
        <v>268</v>
      </c>
      <c r="L836" s="2">
        <v>11</v>
      </c>
      <c r="M836" s="2" t="s">
        <v>43</v>
      </c>
      <c r="N836" s="2" t="s">
        <v>44</v>
      </c>
      <c r="O836" s="2" t="s">
        <v>64</v>
      </c>
      <c r="P836" s="2">
        <v>62</v>
      </c>
      <c r="Q836" s="2">
        <v>5</v>
      </c>
      <c r="R836" s="2" t="b">
        <v>0</v>
      </c>
      <c r="S836" s="2" t="s">
        <v>30</v>
      </c>
      <c r="T836" s="2">
        <v>993</v>
      </c>
      <c r="U836" s="2"/>
      <c r="V836" s="2" t="s">
        <v>38</v>
      </c>
      <c r="W836" s="2" t="s">
        <v>39</v>
      </c>
      <c r="X836" s="5" t="s">
        <v>40</v>
      </c>
    </row>
    <row r="837" spans="1:24" x14ac:dyDescent="0.25">
      <c r="A837" s="4">
        <v>1953</v>
      </c>
      <c r="B837" s="2" t="s">
        <v>667</v>
      </c>
      <c r="C837" s="3">
        <v>45180</v>
      </c>
      <c r="D837" s="2" t="s">
        <v>109</v>
      </c>
      <c r="E837" s="2">
        <v>15.99</v>
      </c>
      <c r="F837" s="2">
        <v>39</v>
      </c>
      <c r="G837" s="2" t="s">
        <v>36</v>
      </c>
      <c r="H837" s="2">
        <v>3</v>
      </c>
      <c r="I837" s="2">
        <v>1</v>
      </c>
      <c r="J837" s="2" t="b">
        <v>1</v>
      </c>
      <c r="K837" s="2">
        <v>791</v>
      </c>
      <c r="L837" s="2">
        <v>3</v>
      </c>
      <c r="M837" s="2" t="s">
        <v>74</v>
      </c>
      <c r="N837" s="2" t="s">
        <v>56</v>
      </c>
      <c r="O837" s="2" t="s">
        <v>57</v>
      </c>
      <c r="P837" s="2">
        <v>33</v>
      </c>
      <c r="Q837" s="2">
        <v>3.1</v>
      </c>
      <c r="R837" s="2" t="b">
        <v>1</v>
      </c>
      <c r="S837" s="2" t="s">
        <v>30</v>
      </c>
      <c r="T837" s="2">
        <v>631</v>
      </c>
      <c r="U837" s="2"/>
      <c r="V837" s="2" t="s">
        <v>58</v>
      </c>
      <c r="W837" s="2" t="s">
        <v>39</v>
      </c>
      <c r="X837" s="5" t="s">
        <v>60</v>
      </c>
    </row>
    <row r="838" spans="1:24" x14ac:dyDescent="0.25">
      <c r="A838" s="4">
        <v>3457</v>
      </c>
      <c r="B838" s="2" t="s">
        <v>286</v>
      </c>
      <c r="C838" s="2" t="s">
        <v>651</v>
      </c>
      <c r="D838" s="2" t="s">
        <v>54</v>
      </c>
      <c r="E838" s="2">
        <v>15.99</v>
      </c>
      <c r="F838" s="2">
        <v>139</v>
      </c>
      <c r="G838" s="2" t="s">
        <v>73</v>
      </c>
      <c r="H838" s="2">
        <v>2</v>
      </c>
      <c r="I838" s="2">
        <v>1</v>
      </c>
      <c r="J838" s="2" t="b">
        <v>0</v>
      </c>
      <c r="K838" s="2">
        <v>257</v>
      </c>
      <c r="L838" s="2">
        <v>173</v>
      </c>
      <c r="M838" s="2" t="s">
        <v>68</v>
      </c>
      <c r="N838" s="2" t="s">
        <v>44</v>
      </c>
      <c r="O838" s="2" t="s">
        <v>64</v>
      </c>
      <c r="P838" s="2">
        <v>16</v>
      </c>
      <c r="Q838" s="2">
        <v>3.7</v>
      </c>
      <c r="R838" s="2" t="b">
        <v>1</v>
      </c>
      <c r="S838" s="2" t="s">
        <v>30</v>
      </c>
      <c r="T838" s="2">
        <v>214</v>
      </c>
      <c r="U838" s="2"/>
      <c r="V838" s="2" t="s">
        <v>58</v>
      </c>
      <c r="W838" s="2" t="s">
        <v>39</v>
      </c>
      <c r="X838" s="5" t="s">
        <v>33</v>
      </c>
    </row>
    <row r="839" spans="1:24" x14ac:dyDescent="0.25">
      <c r="A839" s="4">
        <v>6504</v>
      </c>
      <c r="B839" s="2" t="s">
        <v>318</v>
      </c>
      <c r="C839" s="2" t="s">
        <v>111</v>
      </c>
      <c r="D839" s="2" t="s">
        <v>103</v>
      </c>
      <c r="E839" s="2">
        <v>7.99</v>
      </c>
      <c r="F839" s="2">
        <v>345</v>
      </c>
      <c r="G839" s="2" t="s">
        <v>48</v>
      </c>
      <c r="H839" s="2">
        <v>1</v>
      </c>
      <c r="I839" s="2">
        <v>4</v>
      </c>
      <c r="J839" s="2" t="b">
        <v>0</v>
      </c>
      <c r="K839" s="2">
        <v>767</v>
      </c>
      <c r="L839" s="2">
        <v>66</v>
      </c>
      <c r="M839" s="2" t="s">
        <v>43</v>
      </c>
      <c r="N839" s="2" t="s">
        <v>44</v>
      </c>
      <c r="O839" s="2" t="s">
        <v>45</v>
      </c>
      <c r="P839" s="2">
        <v>70</v>
      </c>
      <c r="Q839" s="2">
        <v>3.8</v>
      </c>
      <c r="R839" s="2" t="b">
        <v>0</v>
      </c>
      <c r="S839" s="2" t="s">
        <v>30</v>
      </c>
      <c r="T839" s="2">
        <v>2327</v>
      </c>
      <c r="U839" s="2"/>
      <c r="V839" s="2" t="s">
        <v>38</v>
      </c>
      <c r="W839" s="2" t="s">
        <v>59</v>
      </c>
      <c r="X839" s="5" t="s">
        <v>33</v>
      </c>
    </row>
    <row r="840" spans="1:24" x14ac:dyDescent="0.25">
      <c r="A840" s="4">
        <v>7463</v>
      </c>
      <c r="B840" s="2" t="s">
        <v>389</v>
      </c>
      <c r="C840" s="2" t="s">
        <v>136</v>
      </c>
      <c r="D840" s="3">
        <v>45455</v>
      </c>
      <c r="E840" s="2">
        <v>11.99</v>
      </c>
      <c r="F840" s="2">
        <v>500</v>
      </c>
      <c r="G840" s="2" t="s">
        <v>51</v>
      </c>
      <c r="H840" s="2">
        <v>3</v>
      </c>
      <c r="I840" s="2">
        <v>5</v>
      </c>
      <c r="J840" s="2" t="b">
        <v>1</v>
      </c>
      <c r="K840" s="2">
        <v>362</v>
      </c>
      <c r="L840" s="2">
        <v>38</v>
      </c>
      <c r="M840" s="2" t="s">
        <v>92</v>
      </c>
      <c r="N840" s="2" t="s">
        <v>44</v>
      </c>
      <c r="O840" s="2" t="s">
        <v>29</v>
      </c>
      <c r="P840" s="2">
        <v>100</v>
      </c>
      <c r="Q840" s="2">
        <v>4</v>
      </c>
      <c r="R840" s="2" t="b">
        <v>0</v>
      </c>
      <c r="S840" s="2" t="s">
        <v>30</v>
      </c>
      <c r="T840" s="2">
        <v>3679</v>
      </c>
      <c r="U840" s="2"/>
      <c r="V840" s="2" t="s">
        <v>58</v>
      </c>
      <c r="W840" s="2" t="s">
        <v>79</v>
      </c>
      <c r="X840" s="5" t="s">
        <v>40</v>
      </c>
    </row>
    <row r="841" spans="1:24" x14ac:dyDescent="0.25">
      <c r="A841" s="4">
        <v>3898</v>
      </c>
      <c r="B841" s="2" t="s">
        <v>98</v>
      </c>
      <c r="C841" s="3">
        <v>45476</v>
      </c>
      <c r="D841" s="2" t="s">
        <v>105</v>
      </c>
      <c r="E841" s="2">
        <v>11.99</v>
      </c>
      <c r="F841" s="2">
        <v>365</v>
      </c>
      <c r="G841" s="2" t="s">
        <v>73</v>
      </c>
      <c r="H841" s="2">
        <v>5</v>
      </c>
      <c r="I841" s="2">
        <v>5</v>
      </c>
      <c r="J841" s="2" t="b">
        <v>1</v>
      </c>
      <c r="K841" s="2">
        <v>779</v>
      </c>
      <c r="L841" s="2">
        <v>113</v>
      </c>
      <c r="M841" s="2" t="s">
        <v>49</v>
      </c>
      <c r="N841" s="2" t="s">
        <v>28</v>
      </c>
      <c r="O841" s="2" t="s">
        <v>37</v>
      </c>
      <c r="P841" s="2">
        <v>65</v>
      </c>
      <c r="Q841" s="2">
        <v>4.2</v>
      </c>
      <c r="R841" s="2" t="b">
        <v>0</v>
      </c>
      <c r="S841" s="2" t="s">
        <v>30</v>
      </c>
      <c r="T841" s="2">
        <v>2238</v>
      </c>
      <c r="U841" s="2"/>
      <c r="V841" s="2" t="s">
        <v>31</v>
      </c>
      <c r="W841" s="2" t="s">
        <v>79</v>
      </c>
      <c r="X841" s="5" t="s">
        <v>93</v>
      </c>
    </row>
    <row r="842" spans="1:24" x14ac:dyDescent="0.25">
      <c r="A842" s="4">
        <v>8481</v>
      </c>
      <c r="B842" s="2" t="s">
        <v>130</v>
      </c>
      <c r="C842" s="2" t="s">
        <v>688</v>
      </c>
      <c r="D842" s="3">
        <v>45516</v>
      </c>
      <c r="E842" s="2">
        <v>7.99</v>
      </c>
      <c r="F842" s="2">
        <v>479</v>
      </c>
      <c r="G842" s="2" t="s">
        <v>100</v>
      </c>
      <c r="H842" s="2">
        <v>4</v>
      </c>
      <c r="I842" s="2">
        <v>5</v>
      </c>
      <c r="J842" s="2" t="b">
        <v>0</v>
      </c>
      <c r="K842" s="2">
        <v>159</v>
      </c>
      <c r="L842" s="2">
        <v>136</v>
      </c>
      <c r="M842" s="2" t="s">
        <v>43</v>
      </c>
      <c r="N842" s="2" t="s">
        <v>75</v>
      </c>
      <c r="O842" s="2" t="s">
        <v>37</v>
      </c>
      <c r="P842" s="2">
        <v>7</v>
      </c>
      <c r="Q842" s="2">
        <v>4.2</v>
      </c>
      <c r="R842" s="2" t="b">
        <v>1</v>
      </c>
      <c r="S842" s="2" t="s">
        <v>30</v>
      </c>
      <c r="T842" s="2">
        <v>3655</v>
      </c>
      <c r="U842" s="2"/>
      <c r="V842" s="2" t="s">
        <v>58</v>
      </c>
      <c r="W842" s="2" t="s">
        <v>59</v>
      </c>
      <c r="X842" s="5" t="s">
        <v>40</v>
      </c>
    </row>
    <row r="843" spans="1:24" x14ac:dyDescent="0.25">
      <c r="A843" s="4">
        <v>7810</v>
      </c>
      <c r="B843" s="2" t="s">
        <v>41</v>
      </c>
      <c r="C843" s="2" t="s">
        <v>321</v>
      </c>
      <c r="D843" s="3">
        <v>45485</v>
      </c>
      <c r="E843" s="2">
        <v>7.99</v>
      </c>
      <c r="F843" s="2">
        <v>63</v>
      </c>
      <c r="G843" s="2" t="s">
        <v>63</v>
      </c>
      <c r="H843" s="2">
        <v>4</v>
      </c>
      <c r="I843" s="2">
        <v>2</v>
      </c>
      <c r="J843" s="2" t="b">
        <v>1</v>
      </c>
      <c r="K843" s="2">
        <v>104</v>
      </c>
      <c r="L843" s="2">
        <v>72</v>
      </c>
      <c r="M843" s="2" t="s">
        <v>92</v>
      </c>
      <c r="N843" s="2" t="s">
        <v>75</v>
      </c>
      <c r="O843" s="2" t="s">
        <v>45</v>
      </c>
      <c r="P843" s="2">
        <v>17</v>
      </c>
      <c r="Q843" s="2">
        <v>4.9000000000000004</v>
      </c>
      <c r="R843" s="2" t="b">
        <v>1</v>
      </c>
      <c r="S843" s="2" t="s">
        <v>30</v>
      </c>
      <c r="T843" s="2">
        <v>1587</v>
      </c>
      <c r="U843" s="2"/>
      <c r="V843" s="2" t="s">
        <v>65</v>
      </c>
      <c r="W843" s="2" t="s">
        <v>59</v>
      </c>
      <c r="X843" s="5" t="s">
        <v>93</v>
      </c>
    </row>
    <row r="844" spans="1:24" x14ac:dyDescent="0.25">
      <c r="A844" s="4">
        <v>6534</v>
      </c>
      <c r="B844" s="2" t="s">
        <v>434</v>
      </c>
      <c r="C844" s="3">
        <v>45050</v>
      </c>
      <c r="D844" s="3">
        <v>45608</v>
      </c>
      <c r="E844" s="2">
        <v>11.99</v>
      </c>
      <c r="F844" s="2">
        <v>104</v>
      </c>
      <c r="G844" s="2" t="s">
        <v>51</v>
      </c>
      <c r="H844" s="2">
        <v>2</v>
      </c>
      <c r="I844" s="2">
        <v>6</v>
      </c>
      <c r="J844" s="2" t="b">
        <v>0</v>
      </c>
      <c r="K844" s="2">
        <v>570</v>
      </c>
      <c r="L844" s="2">
        <v>29</v>
      </c>
      <c r="M844" s="2" t="s">
        <v>49</v>
      </c>
      <c r="N844" s="2" t="s">
        <v>28</v>
      </c>
      <c r="O844" s="2" t="s">
        <v>37</v>
      </c>
      <c r="P844" s="2">
        <v>56</v>
      </c>
      <c r="Q844" s="2">
        <v>3.9</v>
      </c>
      <c r="R844" s="2" t="b">
        <v>1</v>
      </c>
      <c r="S844" s="2" t="s">
        <v>30</v>
      </c>
      <c r="T844" s="2">
        <v>4501</v>
      </c>
      <c r="U844" s="2"/>
      <c r="V844" s="2" t="s">
        <v>38</v>
      </c>
      <c r="W844" s="2" t="s">
        <v>32</v>
      </c>
      <c r="X844" s="5" t="s">
        <v>33</v>
      </c>
    </row>
    <row r="845" spans="1:24" x14ac:dyDescent="0.25">
      <c r="A845" s="4">
        <v>6025</v>
      </c>
      <c r="B845" s="2" t="s">
        <v>290</v>
      </c>
      <c r="C845" s="2" t="s">
        <v>565</v>
      </c>
      <c r="D845" s="2" t="s">
        <v>87</v>
      </c>
      <c r="E845" s="2">
        <v>15.99</v>
      </c>
      <c r="F845" s="2">
        <v>380</v>
      </c>
      <c r="G845" s="2" t="s">
        <v>63</v>
      </c>
      <c r="H845" s="2">
        <v>5</v>
      </c>
      <c r="I845" s="2">
        <v>5</v>
      </c>
      <c r="J845" s="2" t="b">
        <v>1</v>
      </c>
      <c r="K845" s="2">
        <v>112</v>
      </c>
      <c r="L845" s="2">
        <v>149</v>
      </c>
      <c r="M845" s="2" t="s">
        <v>68</v>
      </c>
      <c r="N845" s="2" t="s">
        <v>75</v>
      </c>
      <c r="O845" s="2" t="s">
        <v>45</v>
      </c>
      <c r="P845" s="2">
        <v>74</v>
      </c>
      <c r="Q845" s="2">
        <v>3.4</v>
      </c>
      <c r="R845" s="2" t="b">
        <v>1</v>
      </c>
      <c r="S845" s="2" t="s">
        <v>30</v>
      </c>
      <c r="T845" s="2">
        <v>1910</v>
      </c>
      <c r="U845" s="2"/>
      <c r="V845" s="2" t="s">
        <v>76</v>
      </c>
      <c r="W845" s="2" t="s">
        <v>69</v>
      </c>
      <c r="X845" s="5" t="s">
        <v>60</v>
      </c>
    </row>
    <row r="846" spans="1:24" x14ac:dyDescent="0.25">
      <c r="A846" s="4">
        <v>5825</v>
      </c>
      <c r="B846" s="2" t="s">
        <v>689</v>
      </c>
      <c r="C846" s="3">
        <v>45628</v>
      </c>
      <c r="D846" s="2" t="s">
        <v>25</v>
      </c>
      <c r="E846" s="2">
        <v>7.99</v>
      </c>
      <c r="F846" s="2">
        <v>500</v>
      </c>
      <c r="G846" s="2" t="s">
        <v>36</v>
      </c>
      <c r="H846" s="2">
        <v>5</v>
      </c>
      <c r="I846" s="2">
        <v>4</v>
      </c>
      <c r="J846" s="2" t="b">
        <v>1</v>
      </c>
      <c r="K846" s="2">
        <v>568</v>
      </c>
      <c r="L846" s="2">
        <v>151</v>
      </c>
      <c r="M846" s="2" t="s">
        <v>74</v>
      </c>
      <c r="N846" s="2" t="s">
        <v>75</v>
      </c>
      <c r="O846" s="2" t="s">
        <v>78</v>
      </c>
      <c r="P846" s="2">
        <v>11</v>
      </c>
      <c r="Q846" s="2">
        <v>3.6</v>
      </c>
      <c r="R846" s="2" t="b">
        <v>0</v>
      </c>
      <c r="S846" s="2" t="s">
        <v>30</v>
      </c>
      <c r="T846" s="2">
        <v>2731</v>
      </c>
      <c r="U846" s="2"/>
      <c r="V846" s="2" t="s">
        <v>31</v>
      </c>
      <c r="W846" s="2" t="s">
        <v>69</v>
      </c>
      <c r="X846" s="5" t="s">
        <v>33</v>
      </c>
    </row>
    <row r="847" spans="1:24" x14ac:dyDescent="0.25">
      <c r="A847" s="4">
        <v>1185</v>
      </c>
      <c r="B847" s="2" t="s">
        <v>355</v>
      </c>
      <c r="C847" s="2" t="s">
        <v>690</v>
      </c>
      <c r="D847" s="2" t="s">
        <v>35</v>
      </c>
      <c r="E847" s="2">
        <v>15.99</v>
      </c>
      <c r="F847" s="2">
        <v>247</v>
      </c>
      <c r="G847" s="2" t="s">
        <v>100</v>
      </c>
      <c r="H847" s="2">
        <v>2</v>
      </c>
      <c r="I847" s="2">
        <v>2</v>
      </c>
      <c r="J847" s="2" t="b">
        <v>0</v>
      </c>
      <c r="K847" s="2">
        <v>943</v>
      </c>
      <c r="L847" s="2">
        <v>42</v>
      </c>
      <c r="M847" s="2" t="s">
        <v>49</v>
      </c>
      <c r="N847" s="2" t="s">
        <v>28</v>
      </c>
      <c r="O847" s="2" t="s">
        <v>57</v>
      </c>
      <c r="P847" s="2">
        <v>85</v>
      </c>
      <c r="Q847" s="2">
        <v>3.5</v>
      </c>
      <c r="R847" s="2" t="b">
        <v>1</v>
      </c>
      <c r="S847" s="2" t="s">
        <v>30</v>
      </c>
      <c r="T847" s="2">
        <v>4517</v>
      </c>
      <c r="U847" s="2"/>
      <c r="V847" s="2" t="s">
        <v>31</v>
      </c>
      <c r="W847" s="2" t="s">
        <v>32</v>
      </c>
      <c r="X847" s="5" t="s">
        <v>40</v>
      </c>
    </row>
    <row r="848" spans="1:24" x14ac:dyDescent="0.25">
      <c r="A848" s="4">
        <v>4392</v>
      </c>
      <c r="B848" s="2" t="s">
        <v>395</v>
      </c>
      <c r="C848" s="2" t="s">
        <v>182</v>
      </c>
      <c r="D848" s="3">
        <v>45424</v>
      </c>
      <c r="E848" s="2">
        <v>11.99</v>
      </c>
      <c r="F848" s="2">
        <v>486</v>
      </c>
      <c r="G848" s="2" t="s">
        <v>48</v>
      </c>
      <c r="H848" s="2">
        <v>2</v>
      </c>
      <c r="I848" s="2">
        <v>6</v>
      </c>
      <c r="J848" s="2" t="b">
        <v>0</v>
      </c>
      <c r="K848" s="2">
        <v>887</v>
      </c>
      <c r="L848" s="2">
        <v>128</v>
      </c>
      <c r="M848" s="2" t="s">
        <v>27</v>
      </c>
      <c r="N848" s="2" t="s">
        <v>56</v>
      </c>
      <c r="O848" s="2" t="s">
        <v>37</v>
      </c>
      <c r="P848" s="2">
        <v>59</v>
      </c>
      <c r="Q848" s="2">
        <v>4.4000000000000004</v>
      </c>
      <c r="R848" s="2" t="b">
        <v>0</v>
      </c>
      <c r="S848" s="2" t="s">
        <v>30</v>
      </c>
      <c r="T848" s="2">
        <v>1238</v>
      </c>
      <c r="U848" s="2"/>
      <c r="V848" s="2" t="s">
        <v>65</v>
      </c>
      <c r="W848" s="2" t="s">
        <v>32</v>
      </c>
      <c r="X848" s="5" t="s">
        <v>60</v>
      </c>
    </row>
    <row r="849" spans="1:24" x14ac:dyDescent="0.25">
      <c r="A849" s="4">
        <v>5785</v>
      </c>
      <c r="B849" s="2" t="s">
        <v>101</v>
      </c>
      <c r="C849" s="3">
        <v>45568</v>
      </c>
      <c r="D849" s="2" t="s">
        <v>54</v>
      </c>
      <c r="E849" s="2">
        <v>7.99</v>
      </c>
      <c r="F849" s="2">
        <v>220</v>
      </c>
      <c r="G849" s="2" t="s">
        <v>26</v>
      </c>
      <c r="H849" s="2">
        <v>2</v>
      </c>
      <c r="I849" s="2">
        <v>1</v>
      </c>
      <c r="J849" s="2" t="b">
        <v>0</v>
      </c>
      <c r="K849" s="2">
        <v>998</v>
      </c>
      <c r="L849" s="2">
        <v>187</v>
      </c>
      <c r="M849" s="2" t="s">
        <v>55</v>
      </c>
      <c r="N849" s="2" t="s">
        <v>44</v>
      </c>
      <c r="O849" s="2" t="s">
        <v>64</v>
      </c>
      <c r="P849" s="2">
        <v>17</v>
      </c>
      <c r="Q849" s="2">
        <v>4.4000000000000004</v>
      </c>
      <c r="R849" s="2" t="b">
        <v>0</v>
      </c>
      <c r="S849" s="2" t="s">
        <v>30</v>
      </c>
      <c r="T849" s="2">
        <v>1786</v>
      </c>
      <c r="U849" s="2"/>
      <c r="V849" s="2" t="s">
        <v>58</v>
      </c>
      <c r="W849" s="2" t="s">
        <v>79</v>
      </c>
      <c r="X849" s="5" t="s">
        <v>60</v>
      </c>
    </row>
    <row r="850" spans="1:24" x14ac:dyDescent="0.25">
      <c r="A850" s="4">
        <v>4718</v>
      </c>
      <c r="B850" s="2" t="s">
        <v>130</v>
      </c>
      <c r="C850" s="2" t="s">
        <v>662</v>
      </c>
      <c r="D850" s="2" t="s">
        <v>87</v>
      </c>
      <c r="E850" s="2">
        <v>15.99</v>
      </c>
      <c r="F850" s="2">
        <v>21</v>
      </c>
      <c r="G850" s="2" t="s">
        <v>36</v>
      </c>
      <c r="H850" s="2">
        <v>5</v>
      </c>
      <c r="I850" s="2">
        <v>1</v>
      </c>
      <c r="J850" s="2" t="b">
        <v>1</v>
      </c>
      <c r="K850" s="2">
        <v>484</v>
      </c>
      <c r="L850" s="2">
        <v>112</v>
      </c>
      <c r="M850" s="2" t="s">
        <v>55</v>
      </c>
      <c r="N850" s="2" t="s">
        <v>56</v>
      </c>
      <c r="O850" s="2" t="s">
        <v>29</v>
      </c>
      <c r="P850" s="2">
        <v>88</v>
      </c>
      <c r="Q850" s="2">
        <v>3.5</v>
      </c>
      <c r="R850" s="2" t="b">
        <v>1</v>
      </c>
      <c r="S850" s="2" t="s">
        <v>30</v>
      </c>
      <c r="T850" s="2">
        <v>1683</v>
      </c>
      <c r="U850" s="2"/>
      <c r="V850" s="2" t="s">
        <v>76</v>
      </c>
      <c r="W850" s="2" t="s">
        <v>79</v>
      </c>
      <c r="X850" s="5" t="s">
        <v>60</v>
      </c>
    </row>
    <row r="851" spans="1:24" x14ac:dyDescent="0.25">
      <c r="A851" s="4">
        <v>3992</v>
      </c>
      <c r="B851" s="2" t="s">
        <v>224</v>
      </c>
      <c r="C851" s="2" t="s">
        <v>62</v>
      </c>
      <c r="D851" s="2" t="s">
        <v>87</v>
      </c>
      <c r="E851" s="2">
        <v>11.99</v>
      </c>
      <c r="F851" s="2">
        <v>417</v>
      </c>
      <c r="G851" s="2" t="s">
        <v>26</v>
      </c>
      <c r="H851" s="2">
        <v>2</v>
      </c>
      <c r="I851" s="2">
        <v>5</v>
      </c>
      <c r="J851" s="2" t="b">
        <v>1</v>
      </c>
      <c r="K851" s="2">
        <v>458</v>
      </c>
      <c r="L851" s="2">
        <v>145</v>
      </c>
      <c r="M851" s="2" t="s">
        <v>74</v>
      </c>
      <c r="N851" s="2" t="s">
        <v>44</v>
      </c>
      <c r="O851" s="2" t="s">
        <v>57</v>
      </c>
      <c r="P851" s="2">
        <v>91</v>
      </c>
      <c r="Q851" s="2">
        <v>3.3</v>
      </c>
      <c r="R851" s="2" t="b">
        <v>1</v>
      </c>
      <c r="S851" s="2" t="s">
        <v>30</v>
      </c>
      <c r="T851" s="2">
        <v>996</v>
      </c>
      <c r="U851" s="2"/>
      <c r="V851" s="2" t="s">
        <v>65</v>
      </c>
      <c r="W851" s="2" t="s">
        <v>39</v>
      </c>
      <c r="X851" s="5" t="s">
        <v>40</v>
      </c>
    </row>
    <row r="852" spans="1:24" x14ac:dyDescent="0.25">
      <c r="A852" s="4">
        <v>6100</v>
      </c>
      <c r="B852" s="2" t="s">
        <v>517</v>
      </c>
      <c r="C852" s="2" t="s">
        <v>220</v>
      </c>
      <c r="D852" s="2" t="s">
        <v>84</v>
      </c>
      <c r="E852" s="2">
        <v>11.99</v>
      </c>
      <c r="F852" s="2">
        <v>191</v>
      </c>
      <c r="G852" s="2" t="s">
        <v>73</v>
      </c>
      <c r="H852" s="2">
        <v>1</v>
      </c>
      <c r="I852" s="2">
        <v>4</v>
      </c>
      <c r="J852" s="2" t="b">
        <v>0</v>
      </c>
      <c r="K852" s="2">
        <v>925</v>
      </c>
      <c r="L852" s="2">
        <v>124</v>
      </c>
      <c r="M852" s="2" t="s">
        <v>74</v>
      </c>
      <c r="N852" s="2" t="s">
        <v>75</v>
      </c>
      <c r="O852" s="2" t="s">
        <v>29</v>
      </c>
      <c r="P852" s="2">
        <v>37</v>
      </c>
      <c r="Q852" s="2">
        <v>4.0999999999999996</v>
      </c>
      <c r="R852" s="2" t="b">
        <v>0</v>
      </c>
      <c r="S852" s="2" t="s">
        <v>30</v>
      </c>
      <c r="T852" s="2">
        <v>608</v>
      </c>
      <c r="U852" s="2"/>
      <c r="V852" s="2" t="s">
        <v>31</v>
      </c>
      <c r="W852" s="2" t="s">
        <v>59</v>
      </c>
      <c r="X852" s="5" t="s">
        <v>40</v>
      </c>
    </row>
    <row r="853" spans="1:24" x14ac:dyDescent="0.25">
      <c r="A853" s="4">
        <v>8495</v>
      </c>
      <c r="B853" s="2" t="s">
        <v>691</v>
      </c>
      <c r="C853" s="3">
        <v>45536</v>
      </c>
      <c r="D853" s="2" t="s">
        <v>214</v>
      </c>
      <c r="E853" s="2">
        <v>7.99</v>
      </c>
      <c r="F853" s="2">
        <v>460</v>
      </c>
      <c r="G853" s="2" t="s">
        <v>73</v>
      </c>
      <c r="H853" s="2">
        <v>5</v>
      </c>
      <c r="I853" s="2">
        <v>2</v>
      </c>
      <c r="J853" s="2" t="b">
        <v>0</v>
      </c>
      <c r="K853" s="2">
        <v>559</v>
      </c>
      <c r="L853" s="2">
        <v>136</v>
      </c>
      <c r="M853" s="2" t="s">
        <v>92</v>
      </c>
      <c r="N853" s="2" t="s">
        <v>56</v>
      </c>
      <c r="O853" s="2" t="s">
        <v>37</v>
      </c>
      <c r="P853" s="2">
        <v>58</v>
      </c>
      <c r="Q853" s="2">
        <v>3.6</v>
      </c>
      <c r="R853" s="2" t="b">
        <v>0</v>
      </c>
      <c r="S853" s="2" t="s">
        <v>30</v>
      </c>
      <c r="T853" s="2">
        <v>4650</v>
      </c>
      <c r="U853" s="2"/>
      <c r="V853" s="2" t="s">
        <v>38</v>
      </c>
      <c r="W853" s="2" t="s">
        <v>79</v>
      </c>
      <c r="X853" s="5" t="s">
        <v>60</v>
      </c>
    </row>
    <row r="854" spans="1:24" x14ac:dyDescent="0.25">
      <c r="A854" s="4">
        <v>3083</v>
      </c>
      <c r="B854" s="2" t="s">
        <v>631</v>
      </c>
      <c r="C854" s="3">
        <v>45055</v>
      </c>
      <c r="D854" s="2" t="s">
        <v>25</v>
      </c>
      <c r="E854" s="2">
        <v>7.99</v>
      </c>
      <c r="F854" s="2">
        <v>413</v>
      </c>
      <c r="G854" s="2" t="s">
        <v>51</v>
      </c>
      <c r="H854" s="2">
        <v>5</v>
      </c>
      <c r="I854" s="2">
        <v>5</v>
      </c>
      <c r="J854" s="2" t="b">
        <v>1</v>
      </c>
      <c r="K854" s="2">
        <v>895</v>
      </c>
      <c r="L854" s="2">
        <v>3</v>
      </c>
      <c r="M854" s="2" t="s">
        <v>27</v>
      </c>
      <c r="N854" s="2" t="s">
        <v>56</v>
      </c>
      <c r="O854" s="2" t="s">
        <v>37</v>
      </c>
      <c r="P854" s="2">
        <v>87</v>
      </c>
      <c r="Q854" s="2">
        <v>3.2</v>
      </c>
      <c r="R854" s="2" t="b">
        <v>1</v>
      </c>
      <c r="S854" s="2" t="s">
        <v>30</v>
      </c>
      <c r="T854" s="2">
        <v>1340</v>
      </c>
      <c r="U854" s="2"/>
      <c r="V854" s="2" t="s">
        <v>65</v>
      </c>
      <c r="W854" s="2" t="s">
        <v>32</v>
      </c>
      <c r="X854" s="5" t="s">
        <v>33</v>
      </c>
    </row>
    <row r="855" spans="1:24" x14ac:dyDescent="0.25">
      <c r="A855" s="4">
        <v>9936</v>
      </c>
      <c r="B855" s="2" t="s">
        <v>147</v>
      </c>
      <c r="C855" s="3">
        <v>45235</v>
      </c>
      <c r="D855" s="2" t="s">
        <v>72</v>
      </c>
      <c r="E855" s="2">
        <v>7.99</v>
      </c>
      <c r="F855" s="2">
        <v>484</v>
      </c>
      <c r="G855" s="2" t="s">
        <v>26</v>
      </c>
      <c r="H855" s="2">
        <v>1</v>
      </c>
      <c r="I855" s="2">
        <v>6</v>
      </c>
      <c r="J855" s="2" t="b">
        <v>1</v>
      </c>
      <c r="K855" s="2">
        <v>570</v>
      </c>
      <c r="L855" s="2">
        <v>18</v>
      </c>
      <c r="M855" s="2" t="s">
        <v>74</v>
      </c>
      <c r="N855" s="2" t="s">
        <v>56</v>
      </c>
      <c r="O855" s="2" t="s">
        <v>29</v>
      </c>
      <c r="P855" s="2">
        <v>5</v>
      </c>
      <c r="Q855" s="2">
        <v>4.5999999999999996</v>
      </c>
      <c r="R855" s="2" t="b">
        <v>1</v>
      </c>
      <c r="S855" s="2" t="s">
        <v>30</v>
      </c>
      <c r="T855" s="2">
        <v>1821</v>
      </c>
      <c r="U855" s="2"/>
      <c r="V855" s="2" t="s">
        <v>31</v>
      </c>
      <c r="W855" s="2" t="s">
        <v>39</v>
      </c>
      <c r="X855" s="5" t="s">
        <v>60</v>
      </c>
    </row>
    <row r="856" spans="1:24" x14ac:dyDescent="0.25">
      <c r="A856" s="4">
        <v>2418</v>
      </c>
      <c r="B856" s="2" t="s">
        <v>186</v>
      </c>
      <c r="C856" s="3">
        <v>45391</v>
      </c>
      <c r="D856" s="2" t="s">
        <v>54</v>
      </c>
      <c r="E856" s="2">
        <v>15.99</v>
      </c>
      <c r="F856" s="2">
        <v>227</v>
      </c>
      <c r="G856" s="2" t="s">
        <v>100</v>
      </c>
      <c r="H856" s="2">
        <v>1</v>
      </c>
      <c r="I856" s="2">
        <v>4</v>
      </c>
      <c r="J856" s="2" t="b">
        <v>1</v>
      </c>
      <c r="K856" s="2">
        <v>187</v>
      </c>
      <c r="L856" s="2">
        <v>48</v>
      </c>
      <c r="M856" s="2" t="s">
        <v>27</v>
      </c>
      <c r="N856" s="2" t="s">
        <v>56</v>
      </c>
      <c r="O856" s="2" t="s">
        <v>78</v>
      </c>
      <c r="P856" s="2">
        <v>6</v>
      </c>
      <c r="Q856" s="2">
        <v>3.4</v>
      </c>
      <c r="R856" s="2" t="b">
        <v>1</v>
      </c>
      <c r="S856" s="2" t="s">
        <v>30</v>
      </c>
      <c r="T856" s="2">
        <v>3020</v>
      </c>
      <c r="U856" s="2"/>
      <c r="V856" s="2" t="s">
        <v>65</v>
      </c>
      <c r="W856" s="2" t="s">
        <v>69</v>
      </c>
      <c r="X856" s="5" t="s">
        <v>40</v>
      </c>
    </row>
    <row r="857" spans="1:24" x14ac:dyDescent="0.25">
      <c r="A857" s="4">
        <v>4089</v>
      </c>
      <c r="B857" s="2" t="s">
        <v>120</v>
      </c>
      <c r="C857" s="3">
        <v>45516</v>
      </c>
      <c r="D857" s="2" t="s">
        <v>72</v>
      </c>
      <c r="E857" s="2">
        <v>11.99</v>
      </c>
      <c r="F857" s="2">
        <v>313</v>
      </c>
      <c r="G857" s="2" t="s">
        <v>48</v>
      </c>
      <c r="H857" s="2">
        <v>5</v>
      </c>
      <c r="I857" s="2">
        <v>6</v>
      </c>
      <c r="J857" s="2" t="b">
        <v>1</v>
      </c>
      <c r="K857" s="2">
        <v>900</v>
      </c>
      <c r="L857" s="2">
        <v>135</v>
      </c>
      <c r="M857" s="2" t="s">
        <v>43</v>
      </c>
      <c r="N857" s="2" t="s">
        <v>44</v>
      </c>
      <c r="O857" s="2" t="s">
        <v>78</v>
      </c>
      <c r="P857" s="2">
        <v>87</v>
      </c>
      <c r="Q857" s="2">
        <v>4.8</v>
      </c>
      <c r="R857" s="2" t="b">
        <v>0</v>
      </c>
      <c r="S857" s="2" t="s">
        <v>30</v>
      </c>
      <c r="T857" s="2">
        <v>1243</v>
      </c>
      <c r="U857" s="2"/>
      <c r="V857" s="2" t="s">
        <v>31</v>
      </c>
      <c r="W857" s="2" t="s">
        <v>79</v>
      </c>
      <c r="X857" s="5" t="s">
        <v>93</v>
      </c>
    </row>
    <row r="858" spans="1:24" x14ac:dyDescent="0.25">
      <c r="A858" s="4">
        <v>8876</v>
      </c>
      <c r="B858" s="2" t="s">
        <v>692</v>
      </c>
      <c r="C858" s="2" t="s">
        <v>412</v>
      </c>
      <c r="D858" s="2" t="s">
        <v>109</v>
      </c>
      <c r="E858" s="2">
        <v>11.99</v>
      </c>
      <c r="F858" s="2">
        <v>491</v>
      </c>
      <c r="G858" s="2" t="s">
        <v>63</v>
      </c>
      <c r="H858" s="2">
        <v>2</v>
      </c>
      <c r="I858" s="2">
        <v>3</v>
      </c>
      <c r="J858" s="2" t="b">
        <v>1</v>
      </c>
      <c r="K858" s="2">
        <v>194</v>
      </c>
      <c r="L858" s="2">
        <v>187</v>
      </c>
      <c r="M858" s="2" t="s">
        <v>55</v>
      </c>
      <c r="N858" s="2" t="s">
        <v>28</v>
      </c>
      <c r="O858" s="2" t="s">
        <v>78</v>
      </c>
      <c r="P858" s="2">
        <v>44</v>
      </c>
      <c r="Q858" s="2">
        <v>4.4000000000000004</v>
      </c>
      <c r="R858" s="2" t="b">
        <v>1</v>
      </c>
      <c r="S858" s="2" t="s">
        <v>30</v>
      </c>
      <c r="T858" s="2">
        <v>540</v>
      </c>
      <c r="U858" s="2"/>
      <c r="V858" s="2" t="s">
        <v>31</v>
      </c>
      <c r="W858" s="2" t="s">
        <v>39</v>
      </c>
      <c r="X858" s="5" t="s">
        <v>93</v>
      </c>
    </row>
    <row r="859" spans="1:24" x14ac:dyDescent="0.25">
      <c r="A859" s="4">
        <v>3959</v>
      </c>
      <c r="B859" s="2" t="s">
        <v>373</v>
      </c>
      <c r="C859" s="2" t="s">
        <v>370</v>
      </c>
      <c r="D859" s="2" t="s">
        <v>129</v>
      </c>
      <c r="E859" s="2">
        <v>15.99</v>
      </c>
      <c r="F859" s="2">
        <v>50</v>
      </c>
      <c r="G859" s="2" t="s">
        <v>48</v>
      </c>
      <c r="H859" s="2">
        <v>4</v>
      </c>
      <c r="I859" s="2">
        <v>2</v>
      </c>
      <c r="J859" s="2" t="b">
        <v>1</v>
      </c>
      <c r="K859" s="2">
        <v>155</v>
      </c>
      <c r="L859" s="2">
        <v>115</v>
      </c>
      <c r="M859" s="2" t="s">
        <v>27</v>
      </c>
      <c r="N859" s="2" t="s">
        <v>44</v>
      </c>
      <c r="O859" s="2" t="s">
        <v>37</v>
      </c>
      <c r="P859" s="2">
        <v>92</v>
      </c>
      <c r="Q859" s="2">
        <v>4.3</v>
      </c>
      <c r="R859" s="2" t="b">
        <v>0</v>
      </c>
      <c r="S859" s="2" t="s">
        <v>30</v>
      </c>
      <c r="T859" s="2">
        <v>2583</v>
      </c>
      <c r="U859" s="2"/>
      <c r="V859" s="2" t="s">
        <v>38</v>
      </c>
      <c r="W859" s="2" t="s">
        <v>69</v>
      </c>
      <c r="X859" s="5" t="s">
        <v>93</v>
      </c>
    </row>
    <row r="860" spans="1:24" x14ac:dyDescent="0.25">
      <c r="A860" s="4">
        <v>2011</v>
      </c>
      <c r="B860" s="2" t="s">
        <v>693</v>
      </c>
      <c r="C860" s="2" t="s">
        <v>333</v>
      </c>
      <c r="D860" s="3">
        <v>45394</v>
      </c>
      <c r="E860" s="2">
        <v>7.99</v>
      </c>
      <c r="F860" s="2">
        <v>73</v>
      </c>
      <c r="G860" s="2" t="s">
        <v>100</v>
      </c>
      <c r="H860" s="2">
        <v>2</v>
      </c>
      <c r="I860" s="2">
        <v>1</v>
      </c>
      <c r="J860" s="2" t="b">
        <v>1</v>
      </c>
      <c r="K860" s="2">
        <v>184</v>
      </c>
      <c r="L860" s="2">
        <v>172</v>
      </c>
      <c r="M860" s="2" t="s">
        <v>55</v>
      </c>
      <c r="N860" s="2" t="s">
        <v>75</v>
      </c>
      <c r="O860" s="2" t="s">
        <v>64</v>
      </c>
      <c r="P860" s="2">
        <v>41</v>
      </c>
      <c r="Q860" s="2">
        <v>4.8</v>
      </c>
      <c r="R860" s="2" t="b">
        <v>0</v>
      </c>
      <c r="S860" s="2" t="s">
        <v>30</v>
      </c>
      <c r="T860" s="2">
        <v>3463</v>
      </c>
      <c r="U860" s="2"/>
      <c r="V860" s="2" t="s">
        <v>31</v>
      </c>
      <c r="W860" s="2" t="s">
        <v>32</v>
      </c>
      <c r="X860" s="5" t="s">
        <v>60</v>
      </c>
    </row>
    <row r="861" spans="1:24" x14ac:dyDescent="0.25">
      <c r="A861" s="4">
        <v>7896</v>
      </c>
      <c r="B861" s="2" t="s">
        <v>157</v>
      </c>
      <c r="C861" s="2" t="s">
        <v>694</v>
      </c>
      <c r="D861" s="2" t="s">
        <v>168</v>
      </c>
      <c r="E861" s="2">
        <v>11.99</v>
      </c>
      <c r="F861" s="2">
        <v>139</v>
      </c>
      <c r="G861" s="2" t="s">
        <v>48</v>
      </c>
      <c r="H861" s="2">
        <v>4</v>
      </c>
      <c r="I861" s="2">
        <v>5</v>
      </c>
      <c r="J861" s="2" t="b">
        <v>1</v>
      </c>
      <c r="K861" s="2">
        <v>539</v>
      </c>
      <c r="L861" s="2">
        <v>152</v>
      </c>
      <c r="M861" s="2" t="s">
        <v>43</v>
      </c>
      <c r="N861" s="2" t="s">
        <v>44</v>
      </c>
      <c r="O861" s="2" t="s">
        <v>37</v>
      </c>
      <c r="P861" s="2">
        <v>48</v>
      </c>
      <c r="Q861" s="2">
        <v>3.8</v>
      </c>
      <c r="R861" s="2" t="b">
        <v>1</v>
      </c>
      <c r="S861" s="2" t="s">
        <v>30</v>
      </c>
      <c r="T861" s="2">
        <v>4130</v>
      </c>
      <c r="U861" s="2"/>
      <c r="V861" s="2" t="s">
        <v>38</v>
      </c>
      <c r="W861" s="2" t="s">
        <v>32</v>
      </c>
      <c r="X861" s="5" t="s">
        <v>93</v>
      </c>
    </row>
    <row r="862" spans="1:24" x14ac:dyDescent="0.25">
      <c r="A862" s="4">
        <v>5495</v>
      </c>
      <c r="B862" s="2" t="s">
        <v>695</v>
      </c>
      <c r="C862" s="2" t="s">
        <v>585</v>
      </c>
      <c r="D862" s="2" t="s">
        <v>168</v>
      </c>
      <c r="E862" s="2">
        <v>11.99</v>
      </c>
      <c r="F862" s="2">
        <v>327</v>
      </c>
      <c r="G862" s="2" t="s">
        <v>51</v>
      </c>
      <c r="H862" s="2">
        <v>2</v>
      </c>
      <c r="I862" s="2">
        <v>6</v>
      </c>
      <c r="J862" s="2" t="b">
        <v>1</v>
      </c>
      <c r="K862" s="2">
        <v>182</v>
      </c>
      <c r="L862" s="2">
        <v>14</v>
      </c>
      <c r="M862" s="2" t="s">
        <v>27</v>
      </c>
      <c r="N862" s="2" t="s">
        <v>44</v>
      </c>
      <c r="O862" s="2" t="s">
        <v>78</v>
      </c>
      <c r="P862" s="2">
        <v>90</v>
      </c>
      <c r="Q862" s="2">
        <v>3.4</v>
      </c>
      <c r="R862" s="2" t="b">
        <v>0</v>
      </c>
      <c r="S862" s="2" t="s">
        <v>30</v>
      </c>
      <c r="T862" s="2">
        <v>3918</v>
      </c>
      <c r="U862" s="2"/>
      <c r="V862" s="2" t="s">
        <v>65</v>
      </c>
      <c r="W862" s="2" t="s">
        <v>59</v>
      </c>
      <c r="X862" s="5" t="s">
        <v>33</v>
      </c>
    </row>
    <row r="863" spans="1:24" x14ac:dyDescent="0.25">
      <c r="A863" s="4">
        <v>6219</v>
      </c>
      <c r="B863" s="2" t="s">
        <v>318</v>
      </c>
      <c r="C863" s="2" t="s">
        <v>205</v>
      </c>
      <c r="D863" s="2" t="s">
        <v>129</v>
      </c>
      <c r="E863" s="2">
        <v>11.99</v>
      </c>
      <c r="F863" s="2">
        <v>206</v>
      </c>
      <c r="G863" s="2" t="s">
        <v>36</v>
      </c>
      <c r="H863" s="2">
        <v>4</v>
      </c>
      <c r="I863" s="2">
        <v>1</v>
      </c>
      <c r="J863" s="2" t="b">
        <v>0</v>
      </c>
      <c r="K863" s="2">
        <v>981</v>
      </c>
      <c r="L863" s="2">
        <v>60</v>
      </c>
      <c r="M863" s="2" t="s">
        <v>49</v>
      </c>
      <c r="N863" s="2" t="s">
        <v>28</v>
      </c>
      <c r="O863" s="2" t="s">
        <v>64</v>
      </c>
      <c r="P863" s="2">
        <v>41</v>
      </c>
      <c r="Q863" s="2">
        <v>4.4000000000000004</v>
      </c>
      <c r="R863" s="2" t="b">
        <v>1</v>
      </c>
      <c r="S863" s="2" t="s">
        <v>30</v>
      </c>
      <c r="T863" s="2">
        <v>4264</v>
      </c>
      <c r="U863" s="2"/>
      <c r="V863" s="2" t="s">
        <v>38</v>
      </c>
      <c r="W863" s="2" t="s">
        <v>39</v>
      </c>
      <c r="X863" s="5" t="s">
        <v>33</v>
      </c>
    </row>
    <row r="864" spans="1:24" x14ac:dyDescent="0.25">
      <c r="A864" s="4">
        <v>4458</v>
      </c>
      <c r="B864" s="2" t="s">
        <v>696</v>
      </c>
      <c r="C864" s="2" t="s">
        <v>697</v>
      </c>
      <c r="D864" s="2" t="s">
        <v>84</v>
      </c>
      <c r="E864" s="2">
        <v>15.99</v>
      </c>
      <c r="F864" s="2">
        <v>23</v>
      </c>
      <c r="G864" s="2" t="s">
        <v>48</v>
      </c>
      <c r="H864" s="2">
        <v>3</v>
      </c>
      <c r="I864" s="2">
        <v>3</v>
      </c>
      <c r="J864" s="2" t="b">
        <v>1</v>
      </c>
      <c r="K864" s="2">
        <v>489</v>
      </c>
      <c r="L864" s="2">
        <v>7</v>
      </c>
      <c r="M864" s="2" t="s">
        <v>55</v>
      </c>
      <c r="N864" s="2" t="s">
        <v>44</v>
      </c>
      <c r="O864" s="2" t="s">
        <v>45</v>
      </c>
      <c r="P864" s="2">
        <v>54</v>
      </c>
      <c r="Q864" s="2">
        <v>4.5</v>
      </c>
      <c r="R864" s="2" t="b">
        <v>1</v>
      </c>
      <c r="S864" s="2" t="s">
        <v>30</v>
      </c>
      <c r="T864" s="2">
        <v>1485</v>
      </c>
      <c r="U864" s="2"/>
      <c r="V864" s="2" t="s">
        <v>76</v>
      </c>
      <c r="W864" s="2" t="s">
        <v>59</v>
      </c>
      <c r="X864" s="5" t="s">
        <v>40</v>
      </c>
    </row>
    <row r="865" spans="1:24" x14ac:dyDescent="0.25">
      <c r="A865" s="4">
        <v>4115</v>
      </c>
      <c r="B865" s="2" t="s">
        <v>698</v>
      </c>
      <c r="C865" s="2" t="s">
        <v>156</v>
      </c>
      <c r="D865" s="2" t="s">
        <v>156</v>
      </c>
      <c r="E865" s="2">
        <v>15.99</v>
      </c>
      <c r="F865" s="2">
        <v>158</v>
      </c>
      <c r="G865" s="2" t="s">
        <v>73</v>
      </c>
      <c r="H865" s="2">
        <v>1</v>
      </c>
      <c r="I865" s="2">
        <v>5</v>
      </c>
      <c r="J865" s="2" t="b">
        <v>1</v>
      </c>
      <c r="K865" s="2">
        <v>603</v>
      </c>
      <c r="L865" s="2">
        <v>72</v>
      </c>
      <c r="M865" s="2" t="s">
        <v>55</v>
      </c>
      <c r="N865" s="2" t="s">
        <v>56</v>
      </c>
      <c r="O865" s="2" t="s">
        <v>29</v>
      </c>
      <c r="P865" s="2">
        <v>88</v>
      </c>
      <c r="Q865" s="2">
        <v>3.3</v>
      </c>
      <c r="R865" s="2" t="b">
        <v>0</v>
      </c>
      <c r="S865" s="2" t="s">
        <v>30</v>
      </c>
      <c r="T865" s="2">
        <v>3508</v>
      </c>
      <c r="U865" s="2"/>
      <c r="V865" s="2" t="s">
        <v>58</v>
      </c>
      <c r="W865" s="2" t="s">
        <v>79</v>
      </c>
      <c r="X865" s="5" t="s">
        <v>93</v>
      </c>
    </row>
    <row r="866" spans="1:24" x14ac:dyDescent="0.25">
      <c r="A866" s="4">
        <v>6586</v>
      </c>
      <c r="B866" s="2" t="s">
        <v>677</v>
      </c>
      <c r="C866" s="2" t="s">
        <v>457</v>
      </c>
      <c r="D866" s="2" t="s">
        <v>35</v>
      </c>
      <c r="E866" s="2">
        <v>15.99</v>
      </c>
      <c r="F866" s="2">
        <v>459</v>
      </c>
      <c r="G866" s="2" t="s">
        <v>73</v>
      </c>
      <c r="H866" s="2">
        <v>2</v>
      </c>
      <c r="I866" s="2">
        <v>1</v>
      </c>
      <c r="J866" s="2" t="b">
        <v>0</v>
      </c>
      <c r="K866" s="2">
        <v>445</v>
      </c>
      <c r="L866" s="2">
        <v>153</v>
      </c>
      <c r="M866" s="2" t="s">
        <v>92</v>
      </c>
      <c r="N866" s="2" t="s">
        <v>28</v>
      </c>
      <c r="O866" s="2" t="s">
        <v>29</v>
      </c>
      <c r="P866" s="2">
        <v>13</v>
      </c>
      <c r="Q866" s="2">
        <v>4.2</v>
      </c>
      <c r="R866" s="2" t="b">
        <v>0</v>
      </c>
      <c r="S866" s="2" t="s">
        <v>30</v>
      </c>
      <c r="T866" s="2">
        <v>3433</v>
      </c>
      <c r="U866" s="2"/>
      <c r="V866" s="2" t="s">
        <v>38</v>
      </c>
      <c r="W866" s="2" t="s">
        <v>69</v>
      </c>
      <c r="X866" s="5" t="s">
        <v>40</v>
      </c>
    </row>
    <row r="867" spans="1:24" x14ac:dyDescent="0.25">
      <c r="A867" s="4">
        <v>3985</v>
      </c>
      <c r="B867" s="2" t="s">
        <v>290</v>
      </c>
      <c r="C867" s="3">
        <v>45632</v>
      </c>
      <c r="D867" s="3">
        <v>45638</v>
      </c>
      <c r="E867" s="2">
        <v>15.99</v>
      </c>
      <c r="F867" s="2">
        <v>30</v>
      </c>
      <c r="G867" s="2" t="s">
        <v>51</v>
      </c>
      <c r="H867" s="2">
        <v>4</v>
      </c>
      <c r="I867" s="2">
        <v>6</v>
      </c>
      <c r="J867" s="2" t="b">
        <v>0</v>
      </c>
      <c r="K867" s="2">
        <v>233</v>
      </c>
      <c r="L867" s="2">
        <v>10</v>
      </c>
      <c r="M867" s="2" t="s">
        <v>74</v>
      </c>
      <c r="N867" s="2" t="s">
        <v>75</v>
      </c>
      <c r="O867" s="2" t="s">
        <v>57</v>
      </c>
      <c r="P867" s="2">
        <v>71</v>
      </c>
      <c r="Q867" s="2">
        <v>4.5999999999999996</v>
      </c>
      <c r="R867" s="2" t="b">
        <v>0</v>
      </c>
      <c r="S867" s="2" t="s">
        <v>30</v>
      </c>
      <c r="T867" s="2">
        <v>3610</v>
      </c>
      <c r="U867" s="2"/>
      <c r="V867" s="2" t="s">
        <v>31</v>
      </c>
      <c r="W867" s="2" t="s">
        <v>69</v>
      </c>
      <c r="X867" s="5" t="s">
        <v>33</v>
      </c>
    </row>
    <row r="868" spans="1:24" x14ac:dyDescent="0.25">
      <c r="A868" s="4">
        <v>8501</v>
      </c>
      <c r="B868" s="2" t="s">
        <v>106</v>
      </c>
      <c r="C868" s="3">
        <v>45508</v>
      </c>
      <c r="D868" s="2" t="s">
        <v>54</v>
      </c>
      <c r="E868" s="2">
        <v>11.99</v>
      </c>
      <c r="F868" s="2">
        <v>42</v>
      </c>
      <c r="G868" s="2" t="s">
        <v>51</v>
      </c>
      <c r="H868" s="2">
        <v>5</v>
      </c>
      <c r="I868" s="2">
        <v>2</v>
      </c>
      <c r="J868" s="2" t="b">
        <v>1</v>
      </c>
      <c r="K868" s="2">
        <v>464</v>
      </c>
      <c r="L868" s="2">
        <v>171</v>
      </c>
      <c r="M868" s="2" t="s">
        <v>27</v>
      </c>
      <c r="N868" s="2" t="s">
        <v>75</v>
      </c>
      <c r="O868" s="2" t="s">
        <v>64</v>
      </c>
      <c r="P868" s="2">
        <v>88</v>
      </c>
      <c r="Q868" s="2">
        <v>4.5999999999999996</v>
      </c>
      <c r="R868" s="2" t="b">
        <v>1</v>
      </c>
      <c r="S868" s="2" t="s">
        <v>30</v>
      </c>
      <c r="T868" s="2">
        <v>3307</v>
      </c>
      <c r="U868" s="2"/>
      <c r="V868" s="2" t="s">
        <v>58</v>
      </c>
      <c r="W868" s="2" t="s">
        <v>59</v>
      </c>
      <c r="X868" s="5" t="s">
        <v>60</v>
      </c>
    </row>
    <row r="869" spans="1:24" x14ac:dyDescent="0.25">
      <c r="A869" s="4">
        <v>4048</v>
      </c>
      <c r="B869" s="2" t="s">
        <v>186</v>
      </c>
      <c r="C869" s="3">
        <v>45328</v>
      </c>
      <c r="D869" s="2" t="s">
        <v>72</v>
      </c>
      <c r="E869" s="2">
        <v>11.99</v>
      </c>
      <c r="F869" s="2">
        <v>242</v>
      </c>
      <c r="G869" s="2" t="s">
        <v>63</v>
      </c>
      <c r="H869" s="2">
        <v>3</v>
      </c>
      <c r="I869" s="2">
        <v>1</v>
      </c>
      <c r="J869" s="2" t="b">
        <v>0</v>
      </c>
      <c r="K869" s="2">
        <v>273</v>
      </c>
      <c r="L869" s="2">
        <v>96</v>
      </c>
      <c r="M869" s="2" t="s">
        <v>74</v>
      </c>
      <c r="N869" s="2" t="s">
        <v>56</v>
      </c>
      <c r="O869" s="2" t="s">
        <v>78</v>
      </c>
      <c r="P869" s="2">
        <v>34</v>
      </c>
      <c r="Q869" s="2">
        <v>4.9000000000000004</v>
      </c>
      <c r="R869" s="2" t="b">
        <v>1</v>
      </c>
      <c r="S869" s="2" t="s">
        <v>30</v>
      </c>
      <c r="T869" s="2">
        <v>868</v>
      </c>
      <c r="U869" s="2"/>
      <c r="V869" s="2" t="s">
        <v>58</v>
      </c>
      <c r="W869" s="2" t="s">
        <v>59</v>
      </c>
      <c r="X869" s="5" t="s">
        <v>60</v>
      </c>
    </row>
    <row r="870" spans="1:24" x14ac:dyDescent="0.25">
      <c r="A870" s="4">
        <v>4466</v>
      </c>
      <c r="B870" s="2" t="s">
        <v>138</v>
      </c>
      <c r="C870" s="3">
        <v>45453</v>
      </c>
      <c r="D870" s="2" t="s">
        <v>99</v>
      </c>
      <c r="E870" s="2">
        <v>11.99</v>
      </c>
      <c r="F870" s="2">
        <v>25</v>
      </c>
      <c r="G870" s="2" t="s">
        <v>36</v>
      </c>
      <c r="H870" s="2">
        <v>5</v>
      </c>
      <c r="I870" s="2">
        <v>2</v>
      </c>
      <c r="J870" s="2" t="b">
        <v>0</v>
      </c>
      <c r="K870" s="2">
        <v>162</v>
      </c>
      <c r="L870" s="2">
        <v>147</v>
      </c>
      <c r="M870" s="2" t="s">
        <v>74</v>
      </c>
      <c r="N870" s="2" t="s">
        <v>44</v>
      </c>
      <c r="O870" s="2" t="s">
        <v>64</v>
      </c>
      <c r="P870" s="2">
        <v>82</v>
      </c>
      <c r="Q870" s="2">
        <v>4.3</v>
      </c>
      <c r="R870" s="2" t="b">
        <v>0</v>
      </c>
      <c r="S870" s="2" t="s">
        <v>30</v>
      </c>
      <c r="T870" s="2">
        <v>4358</v>
      </c>
      <c r="U870" s="2"/>
      <c r="V870" s="2" t="s">
        <v>58</v>
      </c>
      <c r="W870" s="2" t="s">
        <v>39</v>
      </c>
      <c r="X870" s="5" t="s">
        <v>33</v>
      </c>
    </row>
    <row r="871" spans="1:24" x14ac:dyDescent="0.25">
      <c r="A871" s="4">
        <v>5479</v>
      </c>
      <c r="B871" s="2" t="s">
        <v>179</v>
      </c>
      <c r="C871" s="3">
        <v>45019</v>
      </c>
      <c r="D871" s="3">
        <v>45516</v>
      </c>
      <c r="E871" s="2">
        <v>7.99</v>
      </c>
      <c r="F871" s="2">
        <v>140</v>
      </c>
      <c r="G871" s="2" t="s">
        <v>100</v>
      </c>
      <c r="H871" s="2">
        <v>4</v>
      </c>
      <c r="I871" s="2">
        <v>4</v>
      </c>
      <c r="J871" s="2" t="b">
        <v>0</v>
      </c>
      <c r="K871" s="2">
        <v>218</v>
      </c>
      <c r="L871" s="2">
        <v>5</v>
      </c>
      <c r="M871" s="2" t="s">
        <v>55</v>
      </c>
      <c r="N871" s="2" t="s">
        <v>28</v>
      </c>
      <c r="O871" s="2" t="s">
        <v>78</v>
      </c>
      <c r="P871" s="2">
        <v>86</v>
      </c>
      <c r="Q871" s="2">
        <v>3.6</v>
      </c>
      <c r="R871" s="2" t="b">
        <v>0</v>
      </c>
      <c r="S871" s="2" t="s">
        <v>30</v>
      </c>
      <c r="T871" s="2">
        <v>4552</v>
      </c>
      <c r="U871" s="2"/>
      <c r="V871" s="2" t="s">
        <v>38</v>
      </c>
      <c r="W871" s="2" t="s">
        <v>79</v>
      </c>
      <c r="X871" s="5" t="s">
        <v>33</v>
      </c>
    </row>
    <row r="872" spans="1:24" x14ac:dyDescent="0.25">
      <c r="A872" s="4">
        <v>2480</v>
      </c>
      <c r="B872" s="2" t="s">
        <v>618</v>
      </c>
      <c r="C872" s="2" t="s">
        <v>514</v>
      </c>
      <c r="D872" s="2" t="s">
        <v>72</v>
      </c>
      <c r="E872" s="2">
        <v>15.99</v>
      </c>
      <c r="F872" s="2">
        <v>192</v>
      </c>
      <c r="G872" s="2" t="s">
        <v>73</v>
      </c>
      <c r="H872" s="2">
        <v>5</v>
      </c>
      <c r="I872" s="2">
        <v>3</v>
      </c>
      <c r="J872" s="2" t="b">
        <v>0</v>
      </c>
      <c r="K872" s="2">
        <v>39</v>
      </c>
      <c r="L872" s="2">
        <v>18</v>
      </c>
      <c r="M872" s="2" t="s">
        <v>49</v>
      </c>
      <c r="N872" s="2" t="s">
        <v>75</v>
      </c>
      <c r="O872" s="2" t="s">
        <v>37</v>
      </c>
      <c r="P872" s="2">
        <v>75</v>
      </c>
      <c r="Q872" s="2">
        <v>3.3</v>
      </c>
      <c r="R872" s="2" t="b">
        <v>1</v>
      </c>
      <c r="S872" s="2" t="s">
        <v>30</v>
      </c>
      <c r="T872" s="2">
        <v>3003</v>
      </c>
      <c r="U872" s="2"/>
      <c r="V872" s="2" t="s">
        <v>38</v>
      </c>
      <c r="W872" s="2" t="s">
        <v>59</v>
      </c>
      <c r="X872" s="5" t="s">
        <v>60</v>
      </c>
    </row>
    <row r="873" spans="1:24" x14ac:dyDescent="0.25">
      <c r="A873" s="4">
        <v>6288</v>
      </c>
      <c r="B873" s="2" t="s">
        <v>271</v>
      </c>
      <c r="C873" s="3">
        <v>45326</v>
      </c>
      <c r="D873" s="3">
        <v>45608</v>
      </c>
      <c r="E873" s="2">
        <v>15.99</v>
      </c>
      <c r="F873" s="2">
        <v>267</v>
      </c>
      <c r="G873" s="2" t="s">
        <v>100</v>
      </c>
      <c r="H873" s="2">
        <v>1</v>
      </c>
      <c r="I873" s="2">
        <v>2</v>
      </c>
      <c r="J873" s="2" t="b">
        <v>0</v>
      </c>
      <c r="K873" s="2">
        <v>107</v>
      </c>
      <c r="L873" s="2">
        <v>140</v>
      </c>
      <c r="M873" s="2" t="s">
        <v>68</v>
      </c>
      <c r="N873" s="2" t="s">
        <v>28</v>
      </c>
      <c r="O873" s="2" t="s">
        <v>78</v>
      </c>
      <c r="P873" s="2">
        <v>7</v>
      </c>
      <c r="Q873" s="2">
        <v>4.8</v>
      </c>
      <c r="R873" s="2" t="b">
        <v>0</v>
      </c>
      <c r="S873" s="2" t="s">
        <v>30</v>
      </c>
      <c r="T873" s="2">
        <v>783</v>
      </c>
      <c r="U873" s="2"/>
      <c r="V873" s="2" t="s">
        <v>58</v>
      </c>
      <c r="W873" s="2" t="s">
        <v>39</v>
      </c>
      <c r="X873" s="5" t="s">
        <v>40</v>
      </c>
    </row>
    <row r="874" spans="1:24" x14ac:dyDescent="0.25">
      <c r="A874" s="4">
        <v>9973</v>
      </c>
      <c r="B874" s="2" t="s">
        <v>224</v>
      </c>
      <c r="C874" s="2" t="s">
        <v>600</v>
      </c>
      <c r="D874" s="2" t="s">
        <v>35</v>
      </c>
      <c r="E874" s="2">
        <v>11.99</v>
      </c>
      <c r="F874" s="2">
        <v>410</v>
      </c>
      <c r="G874" s="2" t="s">
        <v>100</v>
      </c>
      <c r="H874" s="2">
        <v>4</v>
      </c>
      <c r="I874" s="2">
        <v>4</v>
      </c>
      <c r="J874" s="2" t="b">
        <v>0</v>
      </c>
      <c r="K874" s="2">
        <v>513</v>
      </c>
      <c r="L874" s="2">
        <v>52</v>
      </c>
      <c r="M874" s="2" t="s">
        <v>43</v>
      </c>
      <c r="N874" s="2" t="s">
        <v>44</v>
      </c>
      <c r="O874" s="2" t="s">
        <v>78</v>
      </c>
      <c r="P874" s="2">
        <v>19</v>
      </c>
      <c r="Q874" s="2">
        <v>4.7</v>
      </c>
      <c r="R874" s="2" t="b">
        <v>0</v>
      </c>
      <c r="S874" s="2" t="s">
        <v>30</v>
      </c>
      <c r="T874" s="2">
        <v>3578</v>
      </c>
      <c r="U874" s="2"/>
      <c r="V874" s="2" t="s">
        <v>58</v>
      </c>
      <c r="W874" s="2" t="s">
        <v>39</v>
      </c>
      <c r="X874" s="5" t="s">
        <v>33</v>
      </c>
    </row>
    <row r="875" spans="1:24" x14ac:dyDescent="0.25">
      <c r="A875" s="4">
        <v>6078</v>
      </c>
      <c r="B875" s="2" t="s">
        <v>606</v>
      </c>
      <c r="C875" s="2" t="s">
        <v>366</v>
      </c>
      <c r="D875" s="2" t="s">
        <v>35</v>
      </c>
      <c r="E875" s="2">
        <v>7.99</v>
      </c>
      <c r="F875" s="2">
        <v>281</v>
      </c>
      <c r="G875" s="2" t="s">
        <v>73</v>
      </c>
      <c r="H875" s="2">
        <v>4</v>
      </c>
      <c r="I875" s="2">
        <v>5</v>
      </c>
      <c r="J875" s="2" t="b">
        <v>0</v>
      </c>
      <c r="K875" s="2">
        <v>905</v>
      </c>
      <c r="L875" s="2">
        <v>128</v>
      </c>
      <c r="M875" s="2" t="s">
        <v>74</v>
      </c>
      <c r="N875" s="2" t="s">
        <v>75</v>
      </c>
      <c r="O875" s="2" t="s">
        <v>37</v>
      </c>
      <c r="P875" s="2">
        <v>70</v>
      </c>
      <c r="Q875" s="2">
        <v>4.3</v>
      </c>
      <c r="R875" s="2" t="b">
        <v>0</v>
      </c>
      <c r="S875" s="2" t="s">
        <v>30</v>
      </c>
      <c r="T875" s="2">
        <v>1952</v>
      </c>
      <c r="U875" s="2"/>
      <c r="V875" s="2" t="s">
        <v>65</v>
      </c>
      <c r="W875" s="2" t="s">
        <v>59</v>
      </c>
      <c r="X875" s="5" t="s">
        <v>40</v>
      </c>
    </row>
    <row r="876" spans="1:24" x14ac:dyDescent="0.25">
      <c r="A876" s="4">
        <v>5362</v>
      </c>
      <c r="B876" s="2" t="s">
        <v>332</v>
      </c>
      <c r="C876" s="3">
        <v>45476</v>
      </c>
      <c r="D876" s="2" t="s">
        <v>99</v>
      </c>
      <c r="E876" s="2">
        <v>15.99</v>
      </c>
      <c r="F876" s="2">
        <v>478</v>
      </c>
      <c r="G876" s="2" t="s">
        <v>73</v>
      </c>
      <c r="H876" s="2">
        <v>4</v>
      </c>
      <c r="I876" s="2">
        <v>3</v>
      </c>
      <c r="J876" s="2" t="b">
        <v>1</v>
      </c>
      <c r="K876" s="2">
        <v>551</v>
      </c>
      <c r="L876" s="2">
        <v>96</v>
      </c>
      <c r="M876" s="2" t="s">
        <v>49</v>
      </c>
      <c r="N876" s="2" t="s">
        <v>75</v>
      </c>
      <c r="O876" s="2" t="s">
        <v>57</v>
      </c>
      <c r="P876" s="2">
        <v>65</v>
      </c>
      <c r="Q876" s="2">
        <v>4.5999999999999996</v>
      </c>
      <c r="R876" s="2" t="b">
        <v>1</v>
      </c>
      <c r="S876" s="2" t="s">
        <v>30</v>
      </c>
      <c r="T876" s="2">
        <v>860</v>
      </c>
      <c r="U876" s="2"/>
      <c r="V876" s="2" t="s">
        <v>65</v>
      </c>
      <c r="W876" s="2" t="s">
        <v>79</v>
      </c>
      <c r="X876" s="5" t="s">
        <v>60</v>
      </c>
    </row>
    <row r="877" spans="1:24" x14ac:dyDescent="0.25">
      <c r="A877" s="4">
        <v>1687</v>
      </c>
      <c r="B877" s="2" t="s">
        <v>126</v>
      </c>
      <c r="C877" s="2" t="s">
        <v>468</v>
      </c>
      <c r="D877" s="2" t="s">
        <v>156</v>
      </c>
      <c r="E877" s="2">
        <v>7.99</v>
      </c>
      <c r="F877" s="2">
        <v>44</v>
      </c>
      <c r="G877" s="2" t="s">
        <v>26</v>
      </c>
      <c r="H877" s="2">
        <v>4</v>
      </c>
      <c r="I877" s="2">
        <v>5</v>
      </c>
      <c r="J877" s="2" t="b">
        <v>1</v>
      </c>
      <c r="K877" s="2">
        <v>190</v>
      </c>
      <c r="L877" s="2">
        <v>193</v>
      </c>
      <c r="M877" s="2" t="s">
        <v>92</v>
      </c>
      <c r="N877" s="2" t="s">
        <v>28</v>
      </c>
      <c r="O877" s="2" t="s">
        <v>29</v>
      </c>
      <c r="P877" s="2">
        <v>13</v>
      </c>
      <c r="Q877" s="2">
        <v>3.1</v>
      </c>
      <c r="R877" s="2" t="b">
        <v>0</v>
      </c>
      <c r="S877" s="2" t="s">
        <v>30</v>
      </c>
      <c r="T877" s="2">
        <v>3</v>
      </c>
      <c r="U877" s="2"/>
      <c r="V877" s="2" t="s">
        <v>65</v>
      </c>
      <c r="W877" s="2" t="s">
        <v>59</v>
      </c>
      <c r="X877" s="5" t="s">
        <v>33</v>
      </c>
    </row>
    <row r="878" spans="1:24" x14ac:dyDescent="0.25">
      <c r="A878" s="4">
        <v>8986</v>
      </c>
      <c r="B878" s="2" t="s">
        <v>409</v>
      </c>
      <c r="C878" s="3">
        <v>45303</v>
      </c>
      <c r="D878" s="2" t="s">
        <v>129</v>
      </c>
      <c r="E878" s="2">
        <v>15.99</v>
      </c>
      <c r="F878" s="2">
        <v>250</v>
      </c>
      <c r="G878" s="2" t="s">
        <v>26</v>
      </c>
      <c r="H878" s="2">
        <v>1</v>
      </c>
      <c r="I878" s="2">
        <v>2</v>
      </c>
      <c r="J878" s="2" t="b">
        <v>1</v>
      </c>
      <c r="K878" s="2">
        <v>69</v>
      </c>
      <c r="L878" s="2">
        <v>35</v>
      </c>
      <c r="M878" s="2" t="s">
        <v>43</v>
      </c>
      <c r="N878" s="2" t="s">
        <v>56</v>
      </c>
      <c r="O878" s="2" t="s">
        <v>37</v>
      </c>
      <c r="P878" s="2">
        <v>13</v>
      </c>
      <c r="Q878" s="2">
        <v>3.3</v>
      </c>
      <c r="R878" s="2" t="b">
        <v>1</v>
      </c>
      <c r="S878" s="2" t="s">
        <v>30</v>
      </c>
      <c r="T878" s="2">
        <v>1836</v>
      </c>
      <c r="U878" s="2"/>
      <c r="V878" s="2" t="s">
        <v>58</v>
      </c>
      <c r="W878" s="2" t="s">
        <v>39</v>
      </c>
      <c r="X878" s="5" t="s">
        <v>40</v>
      </c>
    </row>
    <row r="879" spans="1:24" x14ac:dyDescent="0.25">
      <c r="A879" s="4">
        <v>5994</v>
      </c>
      <c r="B879" s="2" t="s">
        <v>492</v>
      </c>
      <c r="C879" s="2" t="s">
        <v>221</v>
      </c>
      <c r="D879" s="3">
        <v>45394</v>
      </c>
      <c r="E879" s="2">
        <v>7.99</v>
      </c>
      <c r="F879" s="2">
        <v>225</v>
      </c>
      <c r="G879" s="2" t="s">
        <v>36</v>
      </c>
      <c r="H879" s="2">
        <v>5</v>
      </c>
      <c r="I879" s="2">
        <v>5</v>
      </c>
      <c r="J879" s="2" t="b">
        <v>0</v>
      </c>
      <c r="K879" s="2">
        <v>274</v>
      </c>
      <c r="L879" s="2">
        <v>83</v>
      </c>
      <c r="M879" s="2" t="s">
        <v>49</v>
      </c>
      <c r="N879" s="2" t="s">
        <v>56</v>
      </c>
      <c r="O879" s="2" t="s">
        <v>37</v>
      </c>
      <c r="P879" s="2">
        <v>45</v>
      </c>
      <c r="Q879" s="2">
        <v>3.9</v>
      </c>
      <c r="R879" s="2" t="b">
        <v>0</v>
      </c>
      <c r="S879" s="2" t="s">
        <v>30</v>
      </c>
      <c r="T879" s="2">
        <v>808</v>
      </c>
      <c r="U879" s="2"/>
      <c r="V879" s="2" t="s">
        <v>31</v>
      </c>
      <c r="W879" s="2" t="s">
        <v>32</v>
      </c>
      <c r="X879" s="5" t="s">
        <v>93</v>
      </c>
    </row>
    <row r="880" spans="1:24" x14ac:dyDescent="0.25">
      <c r="A880" s="4">
        <v>6293</v>
      </c>
      <c r="B880" s="2" t="s">
        <v>224</v>
      </c>
      <c r="C880" s="2" t="s">
        <v>454</v>
      </c>
      <c r="D880" s="2" t="s">
        <v>134</v>
      </c>
      <c r="E880" s="2">
        <v>15.99</v>
      </c>
      <c r="F880" s="2">
        <v>473</v>
      </c>
      <c r="G880" s="2" t="s">
        <v>48</v>
      </c>
      <c r="H880" s="2">
        <v>4</v>
      </c>
      <c r="I880" s="2">
        <v>4</v>
      </c>
      <c r="J880" s="2" t="b">
        <v>0</v>
      </c>
      <c r="K880" s="2">
        <v>605</v>
      </c>
      <c r="L880" s="2">
        <v>93</v>
      </c>
      <c r="M880" s="2" t="s">
        <v>74</v>
      </c>
      <c r="N880" s="2" t="s">
        <v>44</v>
      </c>
      <c r="O880" s="2" t="s">
        <v>45</v>
      </c>
      <c r="P880" s="2">
        <v>13</v>
      </c>
      <c r="Q880" s="2">
        <v>4.8</v>
      </c>
      <c r="R880" s="2" t="b">
        <v>0</v>
      </c>
      <c r="S880" s="2" t="s">
        <v>30</v>
      </c>
      <c r="T880" s="2">
        <v>2141</v>
      </c>
      <c r="U880" s="2"/>
      <c r="V880" s="2" t="s">
        <v>38</v>
      </c>
      <c r="W880" s="2" t="s">
        <v>32</v>
      </c>
      <c r="X880" s="5" t="s">
        <v>33</v>
      </c>
    </row>
    <row r="881" spans="1:24" x14ac:dyDescent="0.25">
      <c r="A881" s="4">
        <v>7558</v>
      </c>
      <c r="B881" s="2" t="s">
        <v>369</v>
      </c>
      <c r="C881" s="2" t="s">
        <v>639</v>
      </c>
      <c r="D881" s="3">
        <v>45516</v>
      </c>
      <c r="E881" s="2">
        <v>11.99</v>
      </c>
      <c r="F881" s="2">
        <v>236</v>
      </c>
      <c r="G881" s="2" t="s">
        <v>48</v>
      </c>
      <c r="H881" s="2">
        <v>1</v>
      </c>
      <c r="I881" s="2">
        <v>5</v>
      </c>
      <c r="J881" s="2" t="b">
        <v>1</v>
      </c>
      <c r="K881" s="2">
        <v>225</v>
      </c>
      <c r="L881" s="2">
        <v>94</v>
      </c>
      <c r="M881" s="2" t="s">
        <v>74</v>
      </c>
      <c r="N881" s="2" t="s">
        <v>44</v>
      </c>
      <c r="O881" s="2" t="s">
        <v>64</v>
      </c>
      <c r="P881" s="2">
        <v>61</v>
      </c>
      <c r="Q881" s="2">
        <v>3.7</v>
      </c>
      <c r="R881" s="2" t="b">
        <v>0</v>
      </c>
      <c r="S881" s="2" t="s">
        <v>30</v>
      </c>
      <c r="T881" s="2">
        <v>1254</v>
      </c>
      <c r="U881" s="2"/>
      <c r="V881" s="2" t="s">
        <v>65</v>
      </c>
      <c r="W881" s="2" t="s">
        <v>32</v>
      </c>
      <c r="X881" s="5" t="s">
        <v>40</v>
      </c>
    </row>
    <row r="882" spans="1:24" x14ac:dyDescent="0.25">
      <c r="A882" s="4">
        <v>1805</v>
      </c>
      <c r="B882" s="2" t="s">
        <v>88</v>
      </c>
      <c r="C882" s="3">
        <v>45018</v>
      </c>
      <c r="D882" s="2" t="s">
        <v>90</v>
      </c>
      <c r="E882" s="2">
        <v>11.99</v>
      </c>
      <c r="F882" s="2">
        <v>349</v>
      </c>
      <c r="G882" s="2" t="s">
        <v>73</v>
      </c>
      <c r="H882" s="2">
        <v>4</v>
      </c>
      <c r="I882" s="2">
        <v>4</v>
      </c>
      <c r="J882" s="2" t="b">
        <v>1</v>
      </c>
      <c r="K882" s="2">
        <v>386</v>
      </c>
      <c r="L882" s="2">
        <v>195</v>
      </c>
      <c r="M882" s="2" t="s">
        <v>27</v>
      </c>
      <c r="N882" s="2" t="s">
        <v>75</v>
      </c>
      <c r="O882" s="2" t="s">
        <v>37</v>
      </c>
      <c r="P882" s="2">
        <v>59</v>
      </c>
      <c r="Q882" s="2">
        <v>4.5999999999999996</v>
      </c>
      <c r="R882" s="2" t="b">
        <v>0</v>
      </c>
      <c r="S882" s="2" t="s">
        <v>30</v>
      </c>
      <c r="T882" s="2">
        <v>2864</v>
      </c>
      <c r="U882" s="2"/>
      <c r="V882" s="2" t="s">
        <v>65</v>
      </c>
      <c r="W882" s="2" t="s">
        <v>32</v>
      </c>
      <c r="X882" s="5" t="s">
        <v>33</v>
      </c>
    </row>
    <row r="883" spans="1:24" x14ac:dyDescent="0.25">
      <c r="A883" s="4">
        <v>1661</v>
      </c>
      <c r="B883" s="2" t="s">
        <v>374</v>
      </c>
      <c r="C883" s="2" t="s">
        <v>699</v>
      </c>
      <c r="D883" s="3">
        <v>45516</v>
      </c>
      <c r="E883" s="2">
        <v>15.99</v>
      </c>
      <c r="F883" s="2">
        <v>139</v>
      </c>
      <c r="G883" s="2" t="s">
        <v>73</v>
      </c>
      <c r="H883" s="2">
        <v>4</v>
      </c>
      <c r="I883" s="2">
        <v>5</v>
      </c>
      <c r="J883" s="2" t="b">
        <v>1</v>
      </c>
      <c r="K883" s="2">
        <v>442</v>
      </c>
      <c r="L883" s="2">
        <v>110</v>
      </c>
      <c r="M883" s="2" t="s">
        <v>43</v>
      </c>
      <c r="N883" s="2" t="s">
        <v>56</v>
      </c>
      <c r="O883" s="2" t="s">
        <v>29</v>
      </c>
      <c r="P883" s="2">
        <v>91</v>
      </c>
      <c r="Q883" s="2">
        <v>4.7</v>
      </c>
      <c r="R883" s="2" t="b">
        <v>1</v>
      </c>
      <c r="S883" s="2" t="s">
        <v>30</v>
      </c>
      <c r="T883" s="2">
        <v>4589</v>
      </c>
      <c r="U883" s="2"/>
      <c r="V883" s="2" t="s">
        <v>31</v>
      </c>
      <c r="W883" s="2" t="s">
        <v>79</v>
      </c>
      <c r="X883" s="5" t="s">
        <v>40</v>
      </c>
    </row>
    <row r="884" spans="1:24" x14ac:dyDescent="0.25">
      <c r="A884" s="4">
        <v>8960</v>
      </c>
      <c r="B884" s="2" t="s">
        <v>631</v>
      </c>
      <c r="C884" s="2" t="s">
        <v>455</v>
      </c>
      <c r="D884" s="3">
        <v>45334</v>
      </c>
      <c r="E884" s="2">
        <v>15.99</v>
      </c>
      <c r="F884" s="2">
        <v>278</v>
      </c>
      <c r="G884" s="2" t="s">
        <v>100</v>
      </c>
      <c r="H884" s="2">
        <v>3</v>
      </c>
      <c r="I884" s="2">
        <v>2</v>
      </c>
      <c r="J884" s="2" t="b">
        <v>1</v>
      </c>
      <c r="K884" s="2">
        <v>382</v>
      </c>
      <c r="L884" s="2">
        <v>25</v>
      </c>
      <c r="M884" s="2" t="s">
        <v>49</v>
      </c>
      <c r="N884" s="2" t="s">
        <v>28</v>
      </c>
      <c r="O884" s="2" t="s">
        <v>78</v>
      </c>
      <c r="P884" s="2">
        <v>72</v>
      </c>
      <c r="Q884" s="2">
        <v>4.4000000000000004</v>
      </c>
      <c r="R884" s="2" t="b">
        <v>0</v>
      </c>
      <c r="S884" s="2" t="s">
        <v>30</v>
      </c>
      <c r="T884" s="2">
        <v>2932</v>
      </c>
      <c r="U884" s="2"/>
      <c r="V884" s="2" t="s">
        <v>31</v>
      </c>
      <c r="W884" s="2" t="s">
        <v>79</v>
      </c>
      <c r="X884" s="5" t="s">
        <v>93</v>
      </c>
    </row>
    <row r="885" spans="1:24" x14ac:dyDescent="0.25">
      <c r="A885" s="4">
        <v>6131</v>
      </c>
      <c r="B885" s="2" t="s">
        <v>80</v>
      </c>
      <c r="C885" s="2" t="s">
        <v>470</v>
      </c>
      <c r="D885" s="2" t="s">
        <v>72</v>
      </c>
      <c r="E885" s="2">
        <v>7.99</v>
      </c>
      <c r="F885" s="2">
        <v>242</v>
      </c>
      <c r="G885" s="2" t="s">
        <v>63</v>
      </c>
      <c r="H885" s="2">
        <v>5</v>
      </c>
      <c r="I885" s="2">
        <v>2</v>
      </c>
      <c r="J885" s="2" t="b">
        <v>1</v>
      </c>
      <c r="K885" s="2">
        <v>156</v>
      </c>
      <c r="L885" s="2">
        <v>166</v>
      </c>
      <c r="M885" s="2" t="s">
        <v>92</v>
      </c>
      <c r="N885" s="2" t="s">
        <v>75</v>
      </c>
      <c r="O885" s="2" t="s">
        <v>29</v>
      </c>
      <c r="P885" s="2">
        <v>53</v>
      </c>
      <c r="Q885" s="2">
        <v>5</v>
      </c>
      <c r="R885" s="2" t="b">
        <v>0</v>
      </c>
      <c r="S885" s="2" t="s">
        <v>30</v>
      </c>
      <c r="T885" s="2">
        <v>1697</v>
      </c>
      <c r="U885" s="2"/>
      <c r="V885" s="2" t="s">
        <v>76</v>
      </c>
      <c r="W885" s="2" t="s">
        <v>59</v>
      </c>
      <c r="X885" s="5" t="s">
        <v>33</v>
      </c>
    </row>
    <row r="886" spans="1:24" x14ac:dyDescent="0.25">
      <c r="A886" s="4">
        <v>4114</v>
      </c>
      <c r="B886" s="2" t="s">
        <v>344</v>
      </c>
      <c r="C886" s="2" t="s">
        <v>462</v>
      </c>
      <c r="D886" s="2" t="s">
        <v>42</v>
      </c>
      <c r="E886" s="2">
        <v>11.99</v>
      </c>
      <c r="F886" s="2">
        <v>251</v>
      </c>
      <c r="G886" s="2" t="s">
        <v>63</v>
      </c>
      <c r="H886" s="2">
        <v>5</v>
      </c>
      <c r="I886" s="2">
        <v>6</v>
      </c>
      <c r="J886" s="2" t="b">
        <v>1</v>
      </c>
      <c r="K886" s="2">
        <v>687</v>
      </c>
      <c r="L886" s="2">
        <v>160</v>
      </c>
      <c r="M886" s="2" t="s">
        <v>55</v>
      </c>
      <c r="N886" s="2" t="s">
        <v>44</v>
      </c>
      <c r="O886" s="2" t="s">
        <v>64</v>
      </c>
      <c r="P886" s="2">
        <v>88</v>
      </c>
      <c r="Q886" s="2">
        <v>4.5</v>
      </c>
      <c r="R886" s="2" t="b">
        <v>0</v>
      </c>
      <c r="S886" s="2" t="s">
        <v>30</v>
      </c>
      <c r="T886" s="2">
        <v>1411</v>
      </c>
      <c r="U886" s="2"/>
      <c r="V886" s="2" t="s">
        <v>76</v>
      </c>
      <c r="W886" s="2" t="s">
        <v>59</v>
      </c>
      <c r="X886" s="5" t="s">
        <v>40</v>
      </c>
    </row>
    <row r="887" spans="1:24" x14ac:dyDescent="0.25">
      <c r="A887" s="4">
        <v>4833</v>
      </c>
      <c r="B887" s="2" t="s">
        <v>137</v>
      </c>
      <c r="C887" s="2" t="s">
        <v>447</v>
      </c>
      <c r="D887" s="3">
        <v>45577</v>
      </c>
      <c r="E887" s="2">
        <v>7.99</v>
      </c>
      <c r="F887" s="2">
        <v>268</v>
      </c>
      <c r="G887" s="2" t="s">
        <v>36</v>
      </c>
      <c r="H887" s="2">
        <v>4</v>
      </c>
      <c r="I887" s="2">
        <v>4</v>
      </c>
      <c r="J887" s="2" t="b">
        <v>1</v>
      </c>
      <c r="K887" s="2">
        <v>778</v>
      </c>
      <c r="L887" s="2">
        <v>122</v>
      </c>
      <c r="M887" s="2" t="s">
        <v>43</v>
      </c>
      <c r="N887" s="2" t="s">
        <v>56</v>
      </c>
      <c r="O887" s="2" t="s">
        <v>29</v>
      </c>
      <c r="P887" s="2">
        <v>12</v>
      </c>
      <c r="Q887" s="2">
        <v>3.8</v>
      </c>
      <c r="R887" s="2" t="b">
        <v>1</v>
      </c>
      <c r="S887" s="2" t="s">
        <v>30</v>
      </c>
      <c r="T887" s="2">
        <v>3437</v>
      </c>
      <c r="U887" s="2"/>
      <c r="V887" s="2" t="s">
        <v>65</v>
      </c>
      <c r="W887" s="2" t="s">
        <v>39</v>
      </c>
      <c r="X887" s="5" t="s">
        <v>40</v>
      </c>
    </row>
    <row r="888" spans="1:24" x14ac:dyDescent="0.25">
      <c r="A888" s="4">
        <v>2401</v>
      </c>
      <c r="B888" s="2" t="s">
        <v>404</v>
      </c>
      <c r="C888" s="3">
        <v>45453</v>
      </c>
      <c r="D888" s="3">
        <v>45334</v>
      </c>
      <c r="E888" s="2">
        <v>7.99</v>
      </c>
      <c r="F888" s="2">
        <v>322</v>
      </c>
      <c r="G888" s="2" t="s">
        <v>73</v>
      </c>
      <c r="H888" s="2">
        <v>4</v>
      </c>
      <c r="I888" s="2">
        <v>6</v>
      </c>
      <c r="J888" s="2" t="b">
        <v>0</v>
      </c>
      <c r="K888" s="2">
        <v>616</v>
      </c>
      <c r="L888" s="2">
        <v>45</v>
      </c>
      <c r="M888" s="2" t="s">
        <v>74</v>
      </c>
      <c r="N888" s="2" t="s">
        <v>28</v>
      </c>
      <c r="O888" s="2" t="s">
        <v>57</v>
      </c>
      <c r="P888" s="2">
        <v>22</v>
      </c>
      <c r="Q888" s="2">
        <v>4.9000000000000004</v>
      </c>
      <c r="R888" s="2" t="b">
        <v>1</v>
      </c>
      <c r="S888" s="2" t="s">
        <v>30</v>
      </c>
      <c r="T888" s="2">
        <v>4509</v>
      </c>
      <c r="U888" s="2"/>
      <c r="V888" s="2" t="s">
        <v>58</v>
      </c>
      <c r="W888" s="2" t="s">
        <v>32</v>
      </c>
      <c r="X888" s="5" t="s">
        <v>40</v>
      </c>
    </row>
    <row r="889" spans="1:24" x14ac:dyDescent="0.25">
      <c r="A889" s="4">
        <v>1037</v>
      </c>
      <c r="B889" s="2" t="s">
        <v>150</v>
      </c>
      <c r="C889" s="2" t="s">
        <v>700</v>
      </c>
      <c r="D889" s="2" t="s">
        <v>90</v>
      </c>
      <c r="E889" s="2">
        <v>7.99</v>
      </c>
      <c r="F889" s="2">
        <v>356</v>
      </c>
      <c r="G889" s="2" t="s">
        <v>51</v>
      </c>
      <c r="H889" s="2">
        <v>3</v>
      </c>
      <c r="I889" s="2">
        <v>3</v>
      </c>
      <c r="J889" s="2" t="b">
        <v>1</v>
      </c>
      <c r="K889" s="2">
        <v>314</v>
      </c>
      <c r="L889" s="2">
        <v>50</v>
      </c>
      <c r="M889" s="2" t="s">
        <v>43</v>
      </c>
      <c r="N889" s="2" t="s">
        <v>56</v>
      </c>
      <c r="O889" s="2" t="s">
        <v>45</v>
      </c>
      <c r="P889" s="2">
        <v>7</v>
      </c>
      <c r="Q889" s="2">
        <v>4.9000000000000004</v>
      </c>
      <c r="R889" s="2" t="b">
        <v>1</v>
      </c>
      <c r="S889" s="2" t="s">
        <v>30</v>
      </c>
      <c r="T889" s="2">
        <v>3165</v>
      </c>
      <c r="U889" s="2"/>
      <c r="V889" s="2" t="s">
        <v>58</v>
      </c>
      <c r="W889" s="2" t="s">
        <v>39</v>
      </c>
      <c r="X889" s="5" t="s">
        <v>60</v>
      </c>
    </row>
    <row r="890" spans="1:24" x14ac:dyDescent="0.25">
      <c r="A890" s="4">
        <v>2675</v>
      </c>
      <c r="B890" s="2" t="s">
        <v>701</v>
      </c>
      <c r="C890" s="2" t="s">
        <v>702</v>
      </c>
      <c r="D890" s="3">
        <v>45394</v>
      </c>
      <c r="E890" s="2">
        <v>15.99</v>
      </c>
      <c r="F890" s="2">
        <v>28</v>
      </c>
      <c r="G890" s="2" t="s">
        <v>51</v>
      </c>
      <c r="H890" s="2">
        <v>2</v>
      </c>
      <c r="I890" s="2">
        <v>1</v>
      </c>
      <c r="J890" s="2" t="b">
        <v>1</v>
      </c>
      <c r="K890" s="2">
        <v>666</v>
      </c>
      <c r="L890" s="2">
        <v>65</v>
      </c>
      <c r="M890" s="2" t="s">
        <v>92</v>
      </c>
      <c r="N890" s="2" t="s">
        <v>28</v>
      </c>
      <c r="O890" s="2" t="s">
        <v>37</v>
      </c>
      <c r="P890" s="2">
        <v>21</v>
      </c>
      <c r="Q890" s="2">
        <v>4.3</v>
      </c>
      <c r="R890" s="2" t="b">
        <v>0</v>
      </c>
      <c r="S890" s="2" t="s">
        <v>30</v>
      </c>
      <c r="T890" s="2">
        <v>2538</v>
      </c>
      <c r="U890" s="2"/>
      <c r="V890" s="2" t="s">
        <v>38</v>
      </c>
      <c r="W890" s="2" t="s">
        <v>59</v>
      </c>
      <c r="X890" s="5" t="s">
        <v>33</v>
      </c>
    </row>
    <row r="891" spans="1:24" x14ac:dyDescent="0.25">
      <c r="A891" s="4">
        <v>1665</v>
      </c>
      <c r="B891" s="2" t="s">
        <v>128</v>
      </c>
      <c r="C891" s="2" t="s">
        <v>575</v>
      </c>
      <c r="D891" s="2" t="s">
        <v>72</v>
      </c>
      <c r="E891" s="2">
        <v>11.99</v>
      </c>
      <c r="F891" s="2">
        <v>43</v>
      </c>
      <c r="G891" s="2" t="s">
        <v>73</v>
      </c>
      <c r="H891" s="2">
        <v>5</v>
      </c>
      <c r="I891" s="2">
        <v>2</v>
      </c>
      <c r="J891" s="2" t="b">
        <v>0</v>
      </c>
      <c r="K891" s="2">
        <v>767</v>
      </c>
      <c r="L891" s="2">
        <v>83</v>
      </c>
      <c r="M891" s="2" t="s">
        <v>68</v>
      </c>
      <c r="N891" s="2" t="s">
        <v>75</v>
      </c>
      <c r="O891" s="2" t="s">
        <v>37</v>
      </c>
      <c r="P891" s="2">
        <v>58</v>
      </c>
      <c r="Q891" s="2">
        <v>3</v>
      </c>
      <c r="R891" s="2" t="b">
        <v>1</v>
      </c>
      <c r="S891" s="2" t="s">
        <v>30</v>
      </c>
      <c r="T891" s="2">
        <v>245</v>
      </c>
      <c r="U891" s="2"/>
      <c r="V891" s="2" t="s">
        <v>38</v>
      </c>
      <c r="W891" s="2" t="s">
        <v>32</v>
      </c>
      <c r="X891" s="5" t="s">
        <v>93</v>
      </c>
    </row>
    <row r="892" spans="1:24" x14ac:dyDescent="0.25">
      <c r="A892" s="4">
        <v>5671</v>
      </c>
      <c r="B892" s="2" t="s">
        <v>274</v>
      </c>
      <c r="C892" s="2" t="s">
        <v>557</v>
      </c>
      <c r="D892" s="2" t="s">
        <v>168</v>
      </c>
      <c r="E892" s="2">
        <v>11.99</v>
      </c>
      <c r="F892" s="2">
        <v>391</v>
      </c>
      <c r="G892" s="2" t="s">
        <v>36</v>
      </c>
      <c r="H892" s="2">
        <v>3</v>
      </c>
      <c r="I892" s="2">
        <v>3</v>
      </c>
      <c r="J892" s="2" t="b">
        <v>1</v>
      </c>
      <c r="K892" s="2">
        <v>811</v>
      </c>
      <c r="L892" s="2">
        <v>3</v>
      </c>
      <c r="M892" s="2" t="s">
        <v>27</v>
      </c>
      <c r="N892" s="2" t="s">
        <v>28</v>
      </c>
      <c r="O892" s="2" t="s">
        <v>78</v>
      </c>
      <c r="P892" s="2">
        <v>17</v>
      </c>
      <c r="Q892" s="2">
        <v>4.2</v>
      </c>
      <c r="R892" s="2" t="b">
        <v>0</v>
      </c>
      <c r="S892" s="2" t="s">
        <v>30</v>
      </c>
      <c r="T892" s="2">
        <v>1364</v>
      </c>
      <c r="U892" s="2"/>
      <c r="V892" s="2" t="s">
        <v>58</v>
      </c>
      <c r="W892" s="2" t="s">
        <v>32</v>
      </c>
      <c r="X892" s="5" t="s">
        <v>60</v>
      </c>
    </row>
    <row r="893" spans="1:24" x14ac:dyDescent="0.25">
      <c r="A893" s="4">
        <v>5153</v>
      </c>
      <c r="B893" s="2" t="s">
        <v>254</v>
      </c>
      <c r="C893" s="2" t="s">
        <v>601</v>
      </c>
      <c r="D893" s="2" t="s">
        <v>103</v>
      </c>
      <c r="E893" s="2">
        <v>7.99</v>
      </c>
      <c r="F893" s="2">
        <v>300</v>
      </c>
      <c r="G893" s="2" t="s">
        <v>48</v>
      </c>
      <c r="H893" s="2">
        <v>1</v>
      </c>
      <c r="I893" s="2">
        <v>4</v>
      </c>
      <c r="J893" s="2" t="b">
        <v>1</v>
      </c>
      <c r="K893" s="2">
        <v>413</v>
      </c>
      <c r="L893" s="2">
        <v>154</v>
      </c>
      <c r="M893" s="2" t="s">
        <v>43</v>
      </c>
      <c r="N893" s="2" t="s">
        <v>28</v>
      </c>
      <c r="O893" s="2" t="s">
        <v>78</v>
      </c>
      <c r="P893" s="2">
        <v>64</v>
      </c>
      <c r="Q893" s="2">
        <v>4.0999999999999996</v>
      </c>
      <c r="R893" s="2" t="b">
        <v>0</v>
      </c>
      <c r="S893" s="2" t="s">
        <v>30</v>
      </c>
      <c r="T893" s="2">
        <v>732</v>
      </c>
      <c r="U893" s="2"/>
      <c r="V893" s="2" t="s">
        <v>38</v>
      </c>
      <c r="W893" s="2" t="s">
        <v>79</v>
      </c>
      <c r="X893" s="5" t="s">
        <v>40</v>
      </c>
    </row>
    <row r="894" spans="1:24" x14ac:dyDescent="0.25">
      <c r="A894" s="4">
        <v>1114</v>
      </c>
      <c r="B894" s="2" t="s">
        <v>325</v>
      </c>
      <c r="C894" s="3">
        <v>44958</v>
      </c>
      <c r="D894" s="2" t="s">
        <v>35</v>
      </c>
      <c r="E894" s="2">
        <v>11.99</v>
      </c>
      <c r="F894" s="2">
        <v>75</v>
      </c>
      <c r="G894" s="2" t="s">
        <v>63</v>
      </c>
      <c r="H894" s="2">
        <v>3</v>
      </c>
      <c r="I894" s="2">
        <v>3</v>
      </c>
      <c r="J894" s="2" t="b">
        <v>0</v>
      </c>
      <c r="K894" s="2">
        <v>324</v>
      </c>
      <c r="L894" s="2">
        <v>175</v>
      </c>
      <c r="M894" s="2" t="s">
        <v>27</v>
      </c>
      <c r="N894" s="2" t="s">
        <v>44</v>
      </c>
      <c r="O894" s="2" t="s">
        <v>37</v>
      </c>
      <c r="P894" s="2">
        <v>18</v>
      </c>
      <c r="Q894" s="2">
        <v>3.3</v>
      </c>
      <c r="R894" s="2" t="b">
        <v>0</v>
      </c>
      <c r="S894" s="2" t="s">
        <v>30</v>
      </c>
      <c r="T894" s="2">
        <v>4976</v>
      </c>
      <c r="U894" s="2"/>
      <c r="V894" s="2" t="s">
        <v>76</v>
      </c>
      <c r="W894" s="2" t="s">
        <v>69</v>
      </c>
      <c r="X894" s="5" t="s">
        <v>40</v>
      </c>
    </row>
    <row r="895" spans="1:24" x14ac:dyDescent="0.25">
      <c r="A895" s="4">
        <v>6180</v>
      </c>
      <c r="B895" s="2" t="s">
        <v>701</v>
      </c>
      <c r="C895" s="3">
        <v>45543</v>
      </c>
      <c r="D895" s="3">
        <v>45334</v>
      </c>
      <c r="E895" s="2">
        <v>11.99</v>
      </c>
      <c r="F895" s="2">
        <v>154</v>
      </c>
      <c r="G895" s="2" t="s">
        <v>100</v>
      </c>
      <c r="H895" s="2">
        <v>1</v>
      </c>
      <c r="I895" s="2">
        <v>5</v>
      </c>
      <c r="J895" s="2" t="b">
        <v>1</v>
      </c>
      <c r="K895" s="2">
        <v>52</v>
      </c>
      <c r="L895" s="2">
        <v>108</v>
      </c>
      <c r="M895" s="2" t="s">
        <v>74</v>
      </c>
      <c r="N895" s="2" t="s">
        <v>56</v>
      </c>
      <c r="O895" s="2" t="s">
        <v>37</v>
      </c>
      <c r="P895" s="2">
        <v>94</v>
      </c>
      <c r="Q895" s="2">
        <v>4.0999999999999996</v>
      </c>
      <c r="R895" s="2" t="b">
        <v>0</v>
      </c>
      <c r="S895" s="2" t="s">
        <v>30</v>
      </c>
      <c r="T895" s="2">
        <v>4176</v>
      </c>
      <c r="U895" s="2"/>
      <c r="V895" s="2" t="s">
        <v>76</v>
      </c>
      <c r="W895" s="2" t="s">
        <v>59</v>
      </c>
      <c r="X895" s="5" t="s">
        <v>33</v>
      </c>
    </row>
    <row r="896" spans="1:24" x14ac:dyDescent="0.25">
      <c r="A896" s="4">
        <v>8237</v>
      </c>
      <c r="B896" s="2" t="s">
        <v>52</v>
      </c>
      <c r="C896" s="2" t="s">
        <v>582</v>
      </c>
      <c r="D896" s="3">
        <v>45485</v>
      </c>
      <c r="E896" s="2">
        <v>7.99</v>
      </c>
      <c r="F896" s="2">
        <v>179</v>
      </c>
      <c r="G896" s="2" t="s">
        <v>73</v>
      </c>
      <c r="H896" s="2">
        <v>2</v>
      </c>
      <c r="I896" s="2">
        <v>6</v>
      </c>
      <c r="J896" s="2" t="b">
        <v>0</v>
      </c>
      <c r="K896" s="2">
        <v>680</v>
      </c>
      <c r="L896" s="2">
        <v>50</v>
      </c>
      <c r="M896" s="2" t="s">
        <v>27</v>
      </c>
      <c r="N896" s="2" t="s">
        <v>56</v>
      </c>
      <c r="O896" s="2" t="s">
        <v>64</v>
      </c>
      <c r="P896" s="2">
        <v>52</v>
      </c>
      <c r="Q896" s="2">
        <v>3.4</v>
      </c>
      <c r="R896" s="2" t="b">
        <v>0</v>
      </c>
      <c r="S896" s="2" t="s">
        <v>30</v>
      </c>
      <c r="T896" s="2">
        <v>2919</v>
      </c>
      <c r="U896" s="2"/>
      <c r="V896" s="2" t="s">
        <v>31</v>
      </c>
      <c r="W896" s="2" t="s">
        <v>39</v>
      </c>
      <c r="X896" s="5" t="s">
        <v>33</v>
      </c>
    </row>
    <row r="897" spans="1:24" x14ac:dyDescent="0.25">
      <c r="A897" s="4">
        <v>9500</v>
      </c>
      <c r="B897" s="2" t="s">
        <v>703</v>
      </c>
      <c r="C897" s="2" t="s">
        <v>570</v>
      </c>
      <c r="D897" s="3">
        <v>45577</v>
      </c>
      <c r="E897" s="2">
        <v>11.99</v>
      </c>
      <c r="F897" s="2">
        <v>147</v>
      </c>
      <c r="G897" s="2" t="s">
        <v>51</v>
      </c>
      <c r="H897" s="2">
        <v>1</v>
      </c>
      <c r="I897" s="2">
        <v>1</v>
      </c>
      <c r="J897" s="2" t="b">
        <v>1</v>
      </c>
      <c r="K897" s="2">
        <v>780</v>
      </c>
      <c r="L897" s="2">
        <v>76</v>
      </c>
      <c r="M897" s="2" t="s">
        <v>27</v>
      </c>
      <c r="N897" s="2" t="s">
        <v>56</v>
      </c>
      <c r="O897" s="2" t="s">
        <v>45</v>
      </c>
      <c r="P897" s="2">
        <v>21</v>
      </c>
      <c r="Q897" s="2">
        <v>4.4000000000000004</v>
      </c>
      <c r="R897" s="2" t="b">
        <v>1</v>
      </c>
      <c r="S897" s="2" t="s">
        <v>30</v>
      </c>
      <c r="T897" s="2">
        <v>3081</v>
      </c>
      <c r="U897" s="2"/>
      <c r="V897" s="2" t="s">
        <v>76</v>
      </c>
      <c r="W897" s="2" t="s">
        <v>39</v>
      </c>
      <c r="X897" s="5" t="s">
        <v>33</v>
      </c>
    </row>
    <row r="898" spans="1:24" x14ac:dyDescent="0.25">
      <c r="A898" s="4">
        <v>7476</v>
      </c>
      <c r="B898" s="2" t="s">
        <v>34</v>
      </c>
      <c r="C898" s="2" t="s">
        <v>704</v>
      </c>
      <c r="D898" s="2" t="s">
        <v>99</v>
      </c>
      <c r="E898" s="2">
        <v>11.99</v>
      </c>
      <c r="F898" s="2">
        <v>235</v>
      </c>
      <c r="G898" s="2" t="s">
        <v>63</v>
      </c>
      <c r="H898" s="2">
        <v>3</v>
      </c>
      <c r="I898" s="2">
        <v>1</v>
      </c>
      <c r="J898" s="2" t="b">
        <v>1</v>
      </c>
      <c r="K898" s="2">
        <v>569</v>
      </c>
      <c r="L898" s="2">
        <v>176</v>
      </c>
      <c r="M898" s="2" t="s">
        <v>92</v>
      </c>
      <c r="N898" s="2" t="s">
        <v>44</v>
      </c>
      <c r="O898" s="2" t="s">
        <v>78</v>
      </c>
      <c r="P898" s="2">
        <v>18</v>
      </c>
      <c r="Q898" s="2">
        <v>3.8</v>
      </c>
      <c r="R898" s="2" t="b">
        <v>1</v>
      </c>
      <c r="S898" s="2" t="s">
        <v>30</v>
      </c>
      <c r="T898" s="2">
        <v>3138</v>
      </c>
      <c r="U898" s="2"/>
      <c r="V898" s="2" t="s">
        <v>38</v>
      </c>
      <c r="W898" s="2" t="s">
        <v>32</v>
      </c>
      <c r="X898" s="5" t="s">
        <v>93</v>
      </c>
    </row>
    <row r="899" spans="1:24" x14ac:dyDescent="0.25">
      <c r="A899" s="4">
        <v>9908</v>
      </c>
      <c r="B899" s="2" t="s">
        <v>624</v>
      </c>
      <c r="C899" s="3">
        <v>44986</v>
      </c>
      <c r="D899" s="3">
        <v>45394</v>
      </c>
      <c r="E899" s="2">
        <v>11.99</v>
      </c>
      <c r="F899" s="2">
        <v>390</v>
      </c>
      <c r="G899" s="2" t="s">
        <v>100</v>
      </c>
      <c r="H899" s="2">
        <v>3</v>
      </c>
      <c r="I899" s="2">
        <v>1</v>
      </c>
      <c r="J899" s="2" t="b">
        <v>0</v>
      </c>
      <c r="K899" s="2">
        <v>256</v>
      </c>
      <c r="L899" s="2">
        <v>183</v>
      </c>
      <c r="M899" s="2" t="s">
        <v>74</v>
      </c>
      <c r="N899" s="2" t="s">
        <v>56</v>
      </c>
      <c r="O899" s="2" t="s">
        <v>37</v>
      </c>
      <c r="P899" s="2">
        <v>89</v>
      </c>
      <c r="Q899" s="2">
        <v>3.2</v>
      </c>
      <c r="R899" s="2" t="b">
        <v>1</v>
      </c>
      <c r="S899" s="2" t="s">
        <v>30</v>
      </c>
      <c r="T899" s="2">
        <v>1180</v>
      </c>
      <c r="U899" s="2"/>
      <c r="V899" s="2" t="s">
        <v>58</v>
      </c>
      <c r="W899" s="2" t="s">
        <v>69</v>
      </c>
      <c r="X899" s="5" t="s">
        <v>40</v>
      </c>
    </row>
    <row r="900" spans="1:24" x14ac:dyDescent="0.25">
      <c r="A900" s="4">
        <v>1534</v>
      </c>
      <c r="B900" s="2" t="s">
        <v>52</v>
      </c>
      <c r="C900" s="2" t="s">
        <v>205</v>
      </c>
      <c r="D900" s="2" t="s">
        <v>103</v>
      </c>
      <c r="E900" s="2">
        <v>7.99</v>
      </c>
      <c r="F900" s="2">
        <v>116</v>
      </c>
      <c r="G900" s="2" t="s">
        <v>26</v>
      </c>
      <c r="H900" s="2">
        <v>1</v>
      </c>
      <c r="I900" s="2">
        <v>4</v>
      </c>
      <c r="J900" s="2" t="b">
        <v>0</v>
      </c>
      <c r="K900" s="2">
        <v>799</v>
      </c>
      <c r="L900" s="2">
        <v>137</v>
      </c>
      <c r="M900" s="2" t="s">
        <v>27</v>
      </c>
      <c r="N900" s="2" t="s">
        <v>56</v>
      </c>
      <c r="O900" s="2" t="s">
        <v>45</v>
      </c>
      <c r="P900" s="2">
        <v>78</v>
      </c>
      <c r="Q900" s="2">
        <v>4.5999999999999996</v>
      </c>
      <c r="R900" s="2" t="b">
        <v>1</v>
      </c>
      <c r="S900" s="2" t="s">
        <v>30</v>
      </c>
      <c r="T900" s="2">
        <v>4518</v>
      </c>
      <c r="U900" s="2"/>
      <c r="V900" s="2" t="s">
        <v>38</v>
      </c>
      <c r="W900" s="2" t="s">
        <v>79</v>
      </c>
      <c r="X900" s="5" t="s">
        <v>40</v>
      </c>
    </row>
    <row r="901" spans="1:24" x14ac:dyDescent="0.25">
      <c r="A901" s="4">
        <v>4613</v>
      </c>
      <c r="B901" s="2" t="s">
        <v>114</v>
      </c>
      <c r="C901" s="3">
        <v>44988</v>
      </c>
      <c r="D901" s="3">
        <v>45394</v>
      </c>
      <c r="E901" s="2">
        <v>15.99</v>
      </c>
      <c r="F901" s="2">
        <v>492</v>
      </c>
      <c r="G901" s="2" t="s">
        <v>26</v>
      </c>
      <c r="H901" s="2">
        <v>1</v>
      </c>
      <c r="I901" s="2">
        <v>2</v>
      </c>
      <c r="J901" s="2" t="b">
        <v>0</v>
      </c>
      <c r="K901" s="2">
        <v>237</v>
      </c>
      <c r="L901" s="2">
        <v>55</v>
      </c>
      <c r="M901" s="2" t="s">
        <v>68</v>
      </c>
      <c r="N901" s="2" t="s">
        <v>75</v>
      </c>
      <c r="O901" s="2" t="s">
        <v>45</v>
      </c>
      <c r="P901" s="2">
        <v>15</v>
      </c>
      <c r="Q901" s="2">
        <v>4.9000000000000004</v>
      </c>
      <c r="R901" s="2" t="b">
        <v>1</v>
      </c>
      <c r="S901" s="2" t="s">
        <v>30</v>
      </c>
      <c r="T901" s="2">
        <v>3843</v>
      </c>
      <c r="U901" s="2"/>
      <c r="V901" s="2" t="s">
        <v>31</v>
      </c>
      <c r="W901" s="2" t="s">
        <v>32</v>
      </c>
      <c r="X901" s="5" t="s">
        <v>40</v>
      </c>
    </row>
    <row r="902" spans="1:24" x14ac:dyDescent="0.25">
      <c r="A902" s="4">
        <v>5063</v>
      </c>
      <c r="B902" s="2" t="s">
        <v>491</v>
      </c>
      <c r="C902" s="3">
        <v>45388</v>
      </c>
      <c r="D902" s="2" t="s">
        <v>82</v>
      </c>
      <c r="E902" s="2">
        <v>7.99</v>
      </c>
      <c r="F902" s="2">
        <v>159</v>
      </c>
      <c r="G902" s="2" t="s">
        <v>26</v>
      </c>
      <c r="H902" s="2">
        <v>4</v>
      </c>
      <c r="I902" s="2">
        <v>5</v>
      </c>
      <c r="J902" s="2" t="b">
        <v>1</v>
      </c>
      <c r="K902" s="2">
        <v>138</v>
      </c>
      <c r="L902" s="2">
        <v>3</v>
      </c>
      <c r="M902" s="2" t="s">
        <v>74</v>
      </c>
      <c r="N902" s="2" t="s">
        <v>44</v>
      </c>
      <c r="O902" s="2" t="s">
        <v>29</v>
      </c>
      <c r="P902" s="2">
        <v>12</v>
      </c>
      <c r="Q902" s="2">
        <v>3.9</v>
      </c>
      <c r="R902" s="2" t="b">
        <v>1</v>
      </c>
      <c r="S902" s="2" t="s">
        <v>30</v>
      </c>
      <c r="T902" s="2">
        <v>3604</v>
      </c>
      <c r="U902" s="2"/>
      <c r="V902" s="2" t="s">
        <v>65</v>
      </c>
      <c r="W902" s="2" t="s">
        <v>39</v>
      </c>
      <c r="X902" s="5" t="s">
        <v>60</v>
      </c>
    </row>
    <row r="903" spans="1:24" x14ac:dyDescent="0.25">
      <c r="A903" s="4">
        <v>4548</v>
      </c>
      <c r="B903" s="2" t="s">
        <v>244</v>
      </c>
      <c r="C903" s="3">
        <v>45144</v>
      </c>
      <c r="D903" s="2" t="s">
        <v>84</v>
      </c>
      <c r="E903" s="2">
        <v>7.99</v>
      </c>
      <c r="F903" s="2">
        <v>279</v>
      </c>
      <c r="G903" s="2" t="s">
        <v>100</v>
      </c>
      <c r="H903" s="2">
        <v>4</v>
      </c>
      <c r="I903" s="2">
        <v>6</v>
      </c>
      <c r="J903" s="2" t="b">
        <v>0</v>
      </c>
      <c r="K903" s="2">
        <v>636</v>
      </c>
      <c r="L903" s="2">
        <v>176</v>
      </c>
      <c r="M903" s="2" t="s">
        <v>92</v>
      </c>
      <c r="N903" s="2" t="s">
        <v>75</v>
      </c>
      <c r="O903" s="2" t="s">
        <v>78</v>
      </c>
      <c r="P903" s="2">
        <v>32</v>
      </c>
      <c r="Q903" s="2">
        <v>3.7</v>
      </c>
      <c r="R903" s="2" t="b">
        <v>1</v>
      </c>
      <c r="S903" s="2" t="s">
        <v>30</v>
      </c>
      <c r="T903" s="2">
        <v>4445</v>
      </c>
      <c r="U903" s="2"/>
      <c r="V903" s="2" t="s">
        <v>31</v>
      </c>
      <c r="W903" s="2" t="s">
        <v>39</v>
      </c>
      <c r="X903" s="5" t="s">
        <v>93</v>
      </c>
    </row>
    <row r="904" spans="1:24" x14ac:dyDescent="0.25">
      <c r="A904" s="4">
        <v>7556</v>
      </c>
      <c r="B904" s="2" t="s">
        <v>598</v>
      </c>
      <c r="C904" s="2" t="s">
        <v>324</v>
      </c>
      <c r="D904" s="2" t="s">
        <v>214</v>
      </c>
      <c r="E904" s="2">
        <v>15.99</v>
      </c>
      <c r="F904" s="2">
        <v>386</v>
      </c>
      <c r="G904" s="2" t="s">
        <v>26</v>
      </c>
      <c r="H904" s="2">
        <v>2</v>
      </c>
      <c r="I904" s="2">
        <v>6</v>
      </c>
      <c r="J904" s="2" t="b">
        <v>1</v>
      </c>
      <c r="K904" s="2">
        <v>461</v>
      </c>
      <c r="L904" s="2">
        <v>178</v>
      </c>
      <c r="M904" s="2" t="s">
        <v>27</v>
      </c>
      <c r="N904" s="2" t="s">
        <v>75</v>
      </c>
      <c r="O904" s="2" t="s">
        <v>29</v>
      </c>
      <c r="P904" s="2">
        <v>79</v>
      </c>
      <c r="Q904" s="2">
        <v>3.7</v>
      </c>
      <c r="R904" s="2" t="b">
        <v>0</v>
      </c>
      <c r="S904" s="2" t="s">
        <v>30</v>
      </c>
      <c r="T904" s="2">
        <v>1587</v>
      </c>
      <c r="U904" s="2"/>
      <c r="V904" s="2" t="s">
        <v>76</v>
      </c>
      <c r="W904" s="2" t="s">
        <v>32</v>
      </c>
      <c r="X904" s="5" t="s">
        <v>93</v>
      </c>
    </row>
    <row r="905" spans="1:24" x14ac:dyDescent="0.25">
      <c r="A905" s="4">
        <v>1846</v>
      </c>
      <c r="B905" s="2" t="s">
        <v>705</v>
      </c>
      <c r="C905" s="2" t="s">
        <v>392</v>
      </c>
      <c r="D905" s="3">
        <v>45485</v>
      </c>
      <c r="E905" s="2">
        <v>15.99</v>
      </c>
      <c r="F905" s="2">
        <v>332</v>
      </c>
      <c r="G905" s="2" t="s">
        <v>48</v>
      </c>
      <c r="H905" s="2">
        <v>1</v>
      </c>
      <c r="I905" s="2">
        <v>6</v>
      </c>
      <c r="J905" s="2" t="b">
        <v>0</v>
      </c>
      <c r="K905" s="2">
        <v>20</v>
      </c>
      <c r="L905" s="2">
        <v>128</v>
      </c>
      <c r="M905" s="2" t="s">
        <v>68</v>
      </c>
      <c r="N905" s="2" t="s">
        <v>56</v>
      </c>
      <c r="O905" s="2" t="s">
        <v>64</v>
      </c>
      <c r="P905" s="2">
        <v>50</v>
      </c>
      <c r="Q905" s="2">
        <v>5</v>
      </c>
      <c r="R905" s="2" t="b">
        <v>0</v>
      </c>
      <c r="S905" s="2" t="s">
        <v>30</v>
      </c>
      <c r="T905" s="2">
        <v>4400</v>
      </c>
      <c r="U905" s="2"/>
      <c r="V905" s="2" t="s">
        <v>58</v>
      </c>
      <c r="W905" s="2" t="s">
        <v>69</v>
      </c>
      <c r="X905" s="5" t="s">
        <v>33</v>
      </c>
    </row>
    <row r="906" spans="1:24" x14ac:dyDescent="0.25">
      <c r="A906" s="4">
        <v>7088</v>
      </c>
      <c r="B906" s="2" t="s">
        <v>120</v>
      </c>
      <c r="C906" s="3">
        <v>45292</v>
      </c>
      <c r="D906" s="2" t="s">
        <v>134</v>
      </c>
      <c r="E906" s="2">
        <v>11.99</v>
      </c>
      <c r="F906" s="2">
        <v>176</v>
      </c>
      <c r="G906" s="2" t="s">
        <v>51</v>
      </c>
      <c r="H906" s="2">
        <v>5</v>
      </c>
      <c r="I906" s="2">
        <v>5</v>
      </c>
      <c r="J906" s="2" t="b">
        <v>1</v>
      </c>
      <c r="K906" s="2">
        <v>276</v>
      </c>
      <c r="L906" s="2">
        <v>138</v>
      </c>
      <c r="M906" s="2" t="s">
        <v>68</v>
      </c>
      <c r="N906" s="2" t="s">
        <v>28</v>
      </c>
      <c r="O906" s="2" t="s">
        <v>57</v>
      </c>
      <c r="P906" s="2">
        <v>56</v>
      </c>
      <c r="Q906" s="2">
        <v>4.7</v>
      </c>
      <c r="R906" s="2" t="b">
        <v>0</v>
      </c>
      <c r="S906" s="2" t="s">
        <v>30</v>
      </c>
      <c r="T906" s="2">
        <v>2891</v>
      </c>
      <c r="U906" s="2"/>
      <c r="V906" s="2" t="s">
        <v>31</v>
      </c>
      <c r="W906" s="2" t="s">
        <v>59</v>
      </c>
      <c r="X906" s="5" t="s">
        <v>60</v>
      </c>
    </row>
    <row r="907" spans="1:24" x14ac:dyDescent="0.25">
      <c r="A907" s="4">
        <v>1179</v>
      </c>
      <c r="B907" s="2" t="s">
        <v>395</v>
      </c>
      <c r="C907" s="3">
        <v>45479</v>
      </c>
      <c r="D907" s="2" t="s">
        <v>103</v>
      </c>
      <c r="E907" s="2">
        <v>11.99</v>
      </c>
      <c r="F907" s="2">
        <v>221</v>
      </c>
      <c r="G907" s="2" t="s">
        <v>100</v>
      </c>
      <c r="H907" s="2">
        <v>4</v>
      </c>
      <c r="I907" s="2">
        <v>1</v>
      </c>
      <c r="J907" s="2" t="b">
        <v>1</v>
      </c>
      <c r="K907" s="2">
        <v>603</v>
      </c>
      <c r="L907" s="2">
        <v>141</v>
      </c>
      <c r="M907" s="2" t="s">
        <v>74</v>
      </c>
      <c r="N907" s="2" t="s">
        <v>75</v>
      </c>
      <c r="O907" s="2" t="s">
        <v>29</v>
      </c>
      <c r="P907" s="2">
        <v>44</v>
      </c>
      <c r="Q907" s="2">
        <v>3.3</v>
      </c>
      <c r="R907" s="2" t="b">
        <v>1</v>
      </c>
      <c r="S907" s="2" t="s">
        <v>30</v>
      </c>
      <c r="T907" s="2">
        <v>1363</v>
      </c>
      <c r="U907" s="2"/>
      <c r="V907" s="2" t="s">
        <v>31</v>
      </c>
      <c r="W907" s="2" t="s">
        <v>32</v>
      </c>
      <c r="X907" s="5" t="s">
        <v>93</v>
      </c>
    </row>
    <row r="908" spans="1:24" x14ac:dyDescent="0.25">
      <c r="A908" s="4">
        <v>2190</v>
      </c>
      <c r="B908" s="2" t="s">
        <v>682</v>
      </c>
      <c r="C908" s="2" t="s">
        <v>198</v>
      </c>
      <c r="D908" s="3">
        <v>45424</v>
      </c>
      <c r="E908" s="2">
        <v>7.99</v>
      </c>
      <c r="F908" s="2">
        <v>263</v>
      </c>
      <c r="G908" s="2" t="s">
        <v>63</v>
      </c>
      <c r="H908" s="2">
        <v>4</v>
      </c>
      <c r="I908" s="2">
        <v>1</v>
      </c>
      <c r="J908" s="2" t="b">
        <v>1</v>
      </c>
      <c r="K908" s="2">
        <v>799</v>
      </c>
      <c r="L908" s="2">
        <v>14</v>
      </c>
      <c r="M908" s="2" t="s">
        <v>27</v>
      </c>
      <c r="N908" s="2" t="s">
        <v>56</v>
      </c>
      <c r="O908" s="2" t="s">
        <v>45</v>
      </c>
      <c r="P908" s="2">
        <v>32</v>
      </c>
      <c r="Q908" s="2">
        <v>3.3</v>
      </c>
      <c r="R908" s="2" t="b">
        <v>0</v>
      </c>
      <c r="S908" s="2" t="s">
        <v>30</v>
      </c>
      <c r="T908" s="2">
        <v>2323</v>
      </c>
      <c r="U908" s="2"/>
      <c r="V908" s="2" t="s">
        <v>58</v>
      </c>
      <c r="W908" s="2" t="s">
        <v>79</v>
      </c>
      <c r="X908" s="5" t="s">
        <v>40</v>
      </c>
    </row>
    <row r="909" spans="1:24" x14ac:dyDescent="0.25">
      <c r="A909" s="4">
        <v>2847</v>
      </c>
      <c r="B909" s="2" t="s">
        <v>98</v>
      </c>
      <c r="C909" s="2" t="s">
        <v>616</v>
      </c>
      <c r="D909" s="2" t="s">
        <v>99</v>
      </c>
      <c r="E909" s="2">
        <v>15.99</v>
      </c>
      <c r="F909" s="2">
        <v>222</v>
      </c>
      <c r="G909" s="2" t="s">
        <v>51</v>
      </c>
      <c r="H909" s="2">
        <v>1</v>
      </c>
      <c r="I909" s="2">
        <v>3</v>
      </c>
      <c r="J909" s="2" t="b">
        <v>0</v>
      </c>
      <c r="K909" s="2">
        <v>785</v>
      </c>
      <c r="L909" s="2">
        <v>147</v>
      </c>
      <c r="M909" s="2" t="s">
        <v>92</v>
      </c>
      <c r="N909" s="2" t="s">
        <v>56</v>
      </c>
      <c r="O909" s="2" t="s">
        <v>45</v>
      </c>
      <c r="P909" s="2">
        <v>21</v>
      </c>
      <c r="Q909" s="2">
        <v>4.8</v>
      </c>
      <c r="R909" s="2" t="b">
        <v>1</v>
      </c>
      <c r="S909" s="2" t="s">
        <v>30</v>
      </c>
      <c r="T909" s="2">
        <v>4291</v>
      </c>
      <c r="U909" s="2"/>
      <c r="V909" s="2" t="s">
        <v>58</v>
      </c>
      <c r="W909" s="2" t="s">
        <v>69</v>
      </c>
      <c r="X909" s="5" t="s">
        <v>60</v>
      </c>
    </row>
    <row r="910" spans="1:24" x14ac:dyDescent="0.25">
      <c r="A910" s="4">
        <v>6570</v>
      </c>
      <c r="B910" s="2" t="s">
        <v>304</v>
      </c>
      <c r="C910" s="3">
        <v>45516</v>
      </c>
      <c r="D910" s="3">
        <v>45638</v>
      </c>
      <c r="E910" s="2">
        <v>11.99</v>
      </c>
      <c r="F910" s="2">
        <v>39</v>
      </c>
      <c r="G910" s="2" t="s">
        <v>100</v>
      </c>
      <c r="H910" s="2">
        <v>5</v>
      </c>
      <c r="I910" s="2">
        <v>3</v>
      </c>
      <c r="J910" s="2" t="b">
        <v>1</v>
      </c>
      <c r="K910" s="2">
        <v>28</v>
      </c>
      <c r="L910" s="2">
        <v>189</v>
      </c>
      <c r="M910" s="2" t="s">
        <v>43</v>
      </c>
      <c r="N910" s="2" t="s">
        <v>56</v>
      </c>
      <c r="O910" s="2" t="s">
        <v>78</v>
      </c>
      <c r="P910" s="2">
        <v>26</v>
      </c>
      <c r="Q910" s="2">
        <v>4.5999999999999996</v>
      </c>
      <c r="R910" s="2" t="b">
        <v>1</v>
      </c>
      <c r="S910" s="2" t="s">
        <v>30</v>
      </c>
      <c r="T910" s="2">
        <v>4938</v>
      </c>
      <c r="U910" s="2"/>
      <c r="V910" s="2" t="s">
        <v>31</v>
      </c>
      <c r="W910" s="2" t="s">
        <v>79</v>
      </c>
      <c r="X910" s="5" t="s">
        <v>40</v>
      </c>
    </row>
    <row r="911" spans="1:24" x14ac:dyDescent="0.25">
      <c r="A911" s="4">
        <v>1149</v>
      </c>
      <c r="B911" s="2" t="s">
        <v>157</v>
      </c>
      <c r="C911" s="2" t="s">
        <v>397</v>
      </c>
      <c r="D911" s="2" t="s">
        <v>105</v>
      </c>
      <c r="E911" s="2">
        <v>11.99</v>
      </c>
      <c r="F911" s="2">
        <v>445</v>
      </c>
      <c r="G911" s="2" t="s">
        <v>26</v>
      </c>
      <c r="H911" s="2">
        <v>3</v>
      </c>
      <c r="I911" s="2">
        <v>2</v>
      </c>
      <c r="J911" s="2" t="b">
        <v>1</v>
      </c>
      <c r="K911" s="2">
        <v>637</v>
      </c>
      <c r="L911" s="2">
        <v>14</v>
      </c>
      <c r="M911" s="2" t="s">
        <v>27</v>
      </c>
      <c r="N911" s="2" t="s">
        <v>44</v>
      </c>
      <c r="O911" s="2" t="s">
        <v>78</v>
      </c>
      <c r="P911" s="2">
        <v>50</v>
      </c>
      <c r="Q911" s="2">
        <v>3.2</v>
      </c>
      <c r="R911" s="2" t="b">
        <v>1</v>
      </c>
      <c r="S911" s="2" t="s">
        <v>30</v>
      </c>
      <c r="T911" s="2">
        <v>913</v>
      </c>
      <c r="U911" s="2"/>
      <c r="V911" s="2" t="s">
        <v>38</v>
      </c>
      <c r="W911" s="2" t="s">
        <v>69</v>
      </c>
      <c r="X911" s="5" t="s">
        <v>33</v>
      </c>
    </row>
    <row r="912" spans="1:24" x14ac:dyDescent="0.25">
      <c r="A912" s="4">
        <v>1336</v>
      </c>
      <c r="B912" s="2" t="s">
        <v>153</v>
      </c>
      <c r="C912" s="2" t="s">
        <v>371</v>
      </c>
      <c r="D912" s="3">
        <v>45577</v>
      </c>
      <c r="E912" s="2">
        <v>11.99</v>
      </c>
      <c r="F912" s="2">
        <v>164</v>
      </c>
      <c r="G912" s="2" t="s">
        <v>48</v>
      </c>
      <c r="H912" s="2">
        <v>3</v>
      </c>
      <c r="I912" s="2">
        <v>3</v>
      </c>
      <c r="J912" s="2" t="b">
        <v>1</v>
      </c>
      <c r="K912" s="2">
        <v>79</v>
      </c>
      <c r="L912" s="2">
        <v>130</v>
      </c>
      <c r="M912" s="2" t="s">
        <v>43</v>
      </c>
      <c r="N912" s="2" t="s">
        <v>28</v>
      </c>
      <c r="O912" s="2" t="s">
        <v>78</v>
      </c>
      <c r="P912" s="2">
        <v>47</v>
      </c>
      <c r="Q912" s="2">
        <v>3.9</v>
      </c>
      <c r="R912" s="2" t="b">
        <v>0</v>
      </c>
      <c r="S912" s="2" t="s">
        <v>30</v>
      </c>
      <c r="T912" s="2">
        <v>3925</v>
      </c>
      <c r="U912" s="2"/>
      <c r="V912" s="2" t="s">
        <v>65</v>
      </c>
      <c r="W912" s="2" t="s">
        <v>79</v>
      </c>
      <c r="X912" s="5" t="s">
        <v>60</v>
      </c>
    </row>
    <row r="913" spans="1:24" x14ac:dyDescent="0.25">
      <c r="A913" s="4">
        <v>6956</v>
      </c>
      <c r="B913" s="2" t="s">
        <v>291</v>
      </c>
      <c r="C913" s="2" t="s">
        <v>668</v>
      </c>
      <c r="D913" s="2" t="s">
        <v>156</v>
      </c>
      <c r="E913" s="2">
        <v>15.99</v>
      </c>
      <c r="F913" s="2">
        <v>101</v>
      </c>
      <c r="G913" s="2" t="s">
        <v>48</v>
      </c>
      <c r="H913" s="2">
        <v>5</v>
      </c>
      <c r="I913" s="2">
        <v>1</v>
      </c>
      <c r="J913" s="2" t="b">
        <v>1</v>
      </c>
      <c r="K913" s="2">
        <v>175</v>
      </c>
      <c r="L913" s="2">
        <v>125</v>
      </c>
      <c r="M913" s="2" t="s">
        <v>55</v>
      </c>
      <c r="N913" s="2" t="s">
        <v>44</v>
      </c>
      <c r="O913" s="2" t="s">
        <v>45</v>
      </c>
      <c r="P913" s="2">
        <v>44</v>
      </c>
      <c r="Q913" s="2">
        <v>3.6</v>
      </c>
      <c r="R913" s="2" t="b">
        <v>1</v>
      </c>
      <c r="S913" s="2" t="s">
        <v>30</v>
      </c>
      <c r="T913" s="2">
        <v>2517</v>
      </c>
      <c r="U913" s="2"/>
      <c r="V913" s="2" t="s">
        <v>65</v>
      </c>
      <c r="W913" s="2" t="s">
        <v>79</v>
      </c>
      <c r="X913" s="5" t="s">
        <v>40</v>
      </c>
    </row>
    <row r="914" spans="1:24" x14ac:dyDescent="0.25">
      <c r="A914" s="4">
        <v>7015</v>
      </c>
      <c r="B914" s="2" t="s">
        <v>675</v>
      </c>
      <c r="C914" s="3">
        <v>45332</v>
      </c>
      <c r="D914" s="3">
        <v>45547</v>
      </c>
      <c r="E914" s="2">
        <v>11.99</v>
      </c>
      <c r="F914" s="2">
        <v>424</v>
      </c>
      <c r="G914" s="2" t="s">
        <v>36</v>
      </c>
      <c r="H914" s="2">
        <v>1</v>
      </c>
      <c r="I914" s="2">
        <v>3</v>
      </c>
      <c r="J914" s="2" t="b">
        <v>1</v>
      </c>
      <c r="K914" s="2">
        <v>684</v>
      </c>
      <c r="L914" s="2">
        <v>127</v>
      </c>
      <c r="M914" s="2" t="s">
        <v>74</v>
      </c>
      <c r="N914" s="2" t="s">
        <v>75</v>
      </c>
      <c r="O914" s="2" t="s">
        <v>45</v>
      </c>
      <c r="P914" s="2">
        <v>97</v>
      </c>
      <c r="Q914" s="2">
        <v>4.5999999999999996</v>
      </c>
      <c r="R914" s="2" t="b">
        <v>0</v>
      </c>
      <c r="S914" s="2" t="s">
        <v>30</v>
      </c>
      <c r="T914" s="2">
        <v>2070</v>
      </c>
      <c r="U914" s="2"/>
      <c r="V914" s="2" t="s">
        <v>65</v>
      </c>
      <c r="W914" s="2" t="s">
        <v>39</v>
      </c>
      <c r="X914" s="5" t="s">
        <v>33</v>
      </c>
    </row>
    <row r="915" spans="1:24" x14ac:dyDescent="0.25">
      <c r="A915" s="4">
        <v>4104</v>
      </c>
      <c r="B915" s="2" t="s">
        <v>706</v>
      </c>
      <c r="C915" s="2" t="s">
        <v>707</v>
      </c>
      <c r="D915" s="2" t="s">
        <v>84</v>
      </c>
      <c r="E915" s="2">
        <v>15.99</v>
      </c>
      <c r="F915" s="2">
        <v>182</v>
      </c>
      <c r="G915" s="2" t="s">
        <v>48</v>
      </c>
      <c r="H915" s="2">
        <v>4</v>
      </c>
      <c r="I915" s="2">
        <v>5</v>
      </c>
      <c r="J915" s="2" t="b">
        <v>0</v>
      </c>
      <c r="K915" s="2">
        <v>247</v>
      </c>
      <c r="L915" s="2">
        <v>197</v>
      </c>
      <c r="M915" s="2" t="s">
        <v>27</v>
      </c>
      <c r="N915" s="2" t="s">
        <v>75</v>
      </c>
      <c r="O915" s="2" t="s">
        <v>78</v>
      </c>
      <c r="P915" s="2">
        <v>90</v>
      </c>
      <c r="Q915" s="2">
        <v>4.7</v>
      </c>
      <c r="R915" s="2" t="b">
        <v>0</v>
      </c>
      <c r="S915" s="2" t="s">
        <v>30</v>
      </c>
      <c r="T915" s="2">
        <v>4726</v>
      </c>
      <c r="U915" s="2"/>
      <c r="V915" s="2" t="s">
        <v>65</v>
      </c>
      <c r="W915" s="2" t="s">
        <v>32</v>
      </c>
      <c r="X915" s="5" t="s">
        <v>40</v>
      </c>
    </row>
    <row r="916" spans="1:24" x14ac:dyDescent="0.25">
      <c r="A916" s="4">
        <v>9413</v>
      </c>
      <c r="B916" s="2" t="s">
        <v>128</v>
      </c>
      <c r="C916" s="2" t="s">
        <v>708</v>
      </c>
      <c r="D916" s="3">
        <v>45363</v>
      </c>
      <c r="E916" s="2">
        <v>15.99</v>
      </c>
      <c r="F916" s="2">
        <v>115</v>
      </c>
      <c r="G916" s="2" t="s">
        <v>48</v>
      </c>
      <c r="H916" s="2">
        <v>2</v>
      </c>
      <c r="I916" s="2">
        <v>3</v>
      </c>
      <c r="J916" s="2" t="b">
        <v>1</v>
      </c>
      <c r="K916" s="2">
        <v>741</v>
      </c>
      <c r="L916" s="2">
        <v>68</v>
      </c>
      <c r="M916" s="2" t="s">
        <v>27</v>
      </c>
      <c r="N916" s="2" t="s">
        <v>75</v>
      </c>
      <c r="O916" s="2" t="s">
        <v>29</v>
      </c>
      <c r="P916" s="2">
        <v>30</v>
      </c>
      <c r="Q916" s="2">
        <v>5</v>
      </c>
      <c r="R916" s="2" t="b">
        <v>1</v>
      </c>
      <c r="S916" s="2" t="s">
        <v>30</v>
      </c>
      <c r="T916" s="2">
        <v>1536</v>
      </c>
      <c r="U916" s="2"/>
      <c r="V916" s="2" t="s">
        <v>31</v>
      </c>
      <c r="W916" s="2" t="s">
        <v>32</v>
      </c>
      <c r="X916" s="5" t="s">
        <v>60</v>
      </c>
    </row>
    <row r="917" spans="1:24" x14ac:dyDescent="0.25">
      <c r="A917" s="4">
        <v>8300</v>
      </c>
      <c r="B917" s="2" t="s">
        <v>260</v>
      </c>
      <c r="C917" s="2" t="s">
        <v>571</v>
      </c>
      <c r="D917" s="2" t="s">
        <v>25</v>
      </c>
      <c r="E917" s="2">
        <v>15.99</v>
      </c>
      <c r="F917" s="2">
        <v>33</v>
      </c>
      <c r="G917" s="2" t="s">
        <v>51</v>
      </c>
      <c r="H917" s="2">
        <v>1</v>
      </c>
      <c r="I917" s="2">
        <v>4</v>
      </c>
      <c r="J917" s="2" t="b">
        <v>0</v>
      </c>
      <c r="K917" s="2">
        <v>623</v>
      </c>
      <c r="L917" s="2">
        <v>53</v>
      </c>
      <c r="M917" s="2" t="s">
        <v>43</v>
      </c>
      <c r="N917" s="2" t="s">
        <v>56</v>
      </c>
      <c r="O917" s="2" t="s">
        <v>64</v>
      </c>
      <c r="P917" s="2">
        <v>17</v>
      </c>
      <c r="Q917" s="2">
        <v>3.5</v>
      </c>
      <c r="R917" s="2" t="b">
        <v>0</v>
      </c>
      <c r="S917" s="2" t="s">
        <v>30</v>
      </c>
      <c r="T917" s="2">
        <v>2113</v>
      </c>
      <c r="U917" s="2"/>
      <c r="V917" s="2" t="s">
        <v>38</v>
      </c>
      <c r="W917" s="2" t="s">
        <v>79</v>
      </c>
      <c r="X917" s="5" t="s">
        <v>93</v>
      </c>
    </row>
    <row r="918" spans="1:24" x14ac:dyDescent="0.25">
      <c r="A918" s="4">
        <v>5126</v>
      </c>
      <c r="B918" s="2" t="s">
        <v>272</v>
      </c>
      <c r="C918" s="3">
        <v>45448</v>
      </c>
      <c r="D918" s="3">
        <v>45363</v>
      </c>
      <c r="E918" s="2">
        <v>7.99</v>
      </c>
      <c r="F918" s="2">
        <v>259</v>
      </c>
      <c r="G918" s="2" t="s">
        <v>36</v>
      </c>
      <c r="H918" s="2">
        <v>1</v>
      </c>
      <c r="I918" s="2">
        <v>1</v>
      </c>
      <c r="J918" s="2" t="b">
        <v>1</v>
      </c>
      <c r="K918" s="2">
        <v>327</v>
      </c>
      <c r="L918" s="2">
        <v>76</v>
      </c>
      <c r="M918" s="2" t="s">
        <v>49</v>
      </c>
      <c r="N918" s="2" t="s">
        <v>28</v>
      </c>
      <c r="O918" s="2" t="s">
        <v>78</v>
      </c>
      <c r="P918" s="2">
        <v>9</v>
      </c>
      <c r="Q918" s="2">
        <v>4.3</v>
      </c>
      <c r="R918" s="2" t="b">
        <v>1</v>
      </c>
      <c r="S918" s="2" t="s">
        <v>30</v>
      </c>
      <c r="T918" s="2">
        <v>428</v>
      </c>
      <c r="U918" s="2"/>
      <c r="V918" s="2" t="s">
        <v>76</v>
      </c>
      <c r="W918" s="2" t="s">
        <v>39</v>
      </c>
      <c r="X918" s="5" t="s">
        <v>93</v>
      </c>
    </row>
    <row r="919" spans="1:24" x14ac:dyDescent="0.25">
      <c r="A919" s="4">
        <v>1754</v>
      </c>
      <c r="B919" s="2" t="s">
        <v>70</v>
      </c>
      <c r="C919" s="2" t="s">
        <v>108</v>
      </c>
      <c r="D919" s="2" t="s">
        <v>84</v>
      </c>
      <c r="E919" s="2">
        <v>15.99</v>
      </c>
      <c r="F919" s="2">
        <v>309</v>
      </c>
      <c r="G919" s="2" t="s">
        <v>100</v>
      </c>
      <c r="H919" s="2">
        <v>5</v>
      </c>
      <c r="I919" s="2">
        <v>6</v>
      </c>
      <c r="J919" s="2" t="b">
        <v>0</v>
      </c>
      <c r="K919" s="2">
        <v>760</v>
      </c>
      <c r="L919" s="2">
        <v>72</v>
      </c>
      <c r="M919" s="2" t="s">
        <v>92</v>
      </c>
      <c r="N919" s="2" t="s">
        <v>56</v>
      </c>
      <c r="O919" s="2" t="s">
        <v>78</v>
      </c>
      <c r="P919" s="2">
        <v>91</v>
      </c>
      <c r="Q919" s="2">
        <v>4.8</v>
      </c>
      <c r="R919" s="2" t="b">
        <v>1</v>
      </c>
      <c r="S919" s="2" t="s">
        <v>30</v>
      </c>
      <c r="T919" s="2">
        <v>2336</v>
      </c>
      <c r="U919" s="2"/>
      <c r="V919" s="2" t="s">
        <v>58</v>
      </c>
      <c r="W919" s="2" t="s">
        <v>69</v>
      </c>
      <c r="X919" s="5" t="s">
        <v>93</v>
      </c>
    </row>
    <row r="920" spans="1:24" x14ac:dyDescent="0.25">
      <c r="A920" s="4">
        <v>7089</v>
      </c>
      <c r="B920" s="2" t="s">
        <v>357</v>
      </c>
      <c r="C920" s="3">
        <v>44988</v>
      </c>
      <c r="D920" s="3">
        <v>45608</v>
      </c>
      <c r="E920" s="2">
        <v>7.99</v>
      </c>
      <c r="F920" s="2">
        <v>367</v>
      </c>
      <c r="G920" s="2" t="s">
        <v>100</v>
      </c>
      <c r="H920" s="2">
        <v>1</v>
      </c>
      <c r="I920" s="2">
        <v>3</v>
      </c>
      <c r="J920" s="2" t="b">
        <v>0</v>
      </c>
      <c r="K920" s="2">
        <v>522</v>
      </c>
      <c r="L920" s="2">
        <v>10</v>
      </c>
      <c r="M920" s="2" t="s">
        <v>27</v>
      </c>
      <c r="N920" s="2" t="s">
        <v>28</v>
      </c>
      <c r="O920" s="2" t="s">
        <v>45</v>
      </c>
      <c r="P920" s="2">
        <v>70</v>
      </c>
      <c r="Q920" s="2">
        <v>3.8</v>
      </c>
      <c r="R920" s="2" t="b">
        <v>0</v>
      </c>
      <c r="S920" s="2" t="s">
        <v>30</v>
      </c>
      <c r="T920" s="2">
        <v>2344</v>
      </c>
      <c r="U920" s="2"/>
      <c r="V920" s="2" t="s">
        <v>38</v>
      </c>
      <c r="W920" s="2" t="s">
        <v>39</v>
      </c>
      <c r="X920" s="5" t="s">
        <v>60</v>
      </c>
    </row>
    <row r="921" spans="1:24" x14ac:dyDescent="0.25">
      <c r="A921" s="4">
        <v>1697</v>
      </c>
      <c r="B921" s="2" t="s">
        <v>104</v>
      </c>
      <c r="C921" s="2" t="s">
        <v>662</v>
      </c>
      <c r="D921" s="2" t="s">
        <v>99</v>
      </c>
      <c r="E921" s="2">
        <v>7.99</v>
      </c>
      <c r="F921" s="2">
        <v>472</v>
      </c>
      <c r="G921" s="2" t="s">
        <v>26</v>
      </c>
      <c r="H921" s="2">
        <v>5</v>
      </c>
      <c r="I921" s="2">
        <v>2</v>
      </c>
      <c r="J921" s="2" t="b">
        <v>1</v>
      </c>
      <c r="K921" s="2">
        <v>76</v>
      </c>
      <c r="L921" s="2">
        <v>157</v>
      </c>
      <c r="M921" s="2" t="s">
        <v>27</v>
      </c>
      <c r="N921" s="2" t="s">
        <v>44</v>
      </c>
      <c r="O921" s="2" t="s">
        <v>78</v>
      </c>
      <c r="P921" s="2">
        <v>6</v>
      </c>
      <c r="Q921" s="2">
        <v>3.1</v>
      </c>
      <c r="R921" s="2" t="b">
        <v>1</v>
      </c>
      <c r="S921" s="2" t="s">
        <v>30</v>
      </c>
      <c r="T921" s="2">
        <v>1351</v>
      </c>
      <c r="U921" s="2"/>
      <c r="V921" s="2" t="s">
        <v>65</v>
      </c>
      <c r="W921" s="2" t="s">
        <v>79</v>
      </c>
      <c r="X921" s="5" t="s">
        <v>93</v>
      </c>
    </row>
    <row r="922" spans="1:24" x14ac:dyDescent="0.25">
      <c r="A922" s="4">
        <v>4768</v>
      </c>
      <c r="B922" s="2" t="s">
        <v>542</v>
      </c>
      <c r="C922" s="3">
        <v>45028</v>
      </c>
      <c r="D922" s="2" t="s">
        <v>109</v>
      </c>
      <c r="E922" s="2">
        <v>15.99</v>
      </c>
      <c r="F922" s="2">
        <v>449</v>
      </c>
      <c r="G922" s="2" t="s">
        <v>51</v>
      </c>
      <c r="H922" s="2">
        <v>5</v>
      </c>
      <c r="I922" s="2">
        <v>4</v>
      </c>
      <c r="J922" s="2" t="b">
        <v>0</v>
      </c>
      <c r="K922" s="2">
        <v>61</v>
      </c>
      <c r="L922" s="2">
        <v>61</v>
      </c>
      <c r="M922" s="2" t="s">
        <v>74</v>
      </c>
      <c r="N922" s="2" t="s">
        <v>44</v>
      </c>
      <c r="O922" s="2" t="s">
        <v>78</v>
      </c>
      <c r="P922" s="2">
        <v>88</v>
      </c>
      <c r="Q922" s="2">
        <v>3.7</v>
      </c>
      <c r="R922" s="2" t="b">
        <v>1</v>
      </c>
      <c r="S922" s="2" t="s">
        <v>30</v>
      </c>
      <c r="T922" s="2">
        <v>165</v>
      </c>
      <c r="U922" s="2"/>
      <c r="V922" s="2" t="s">
        <v>76</v>
      </c>
      <c r="W922" s="2" t="s">
        <v>69</v>
      </c>
      <c r="X922" s="5" t="s">
        <v>93</v>
      </c>
    </row>
    <row r="923" spans="1:24" x14ac:dyDescent="0.25">
      <c r="A923" s="4">
        <v>4205</v>
      </c>
      <c r="B923" s="2" t="s">
        <v>257</v>
      </c>
      <c r="C923" s="2" t="s">
        <v>528</v>
      </c>
      <c r="D923" s="3">
        <v>45455</v>
      </c>
      <c r="E923" s="2">
        <v>15.99</v>
      </c>
      <c r="F923" s="2">
        <v>302</v>
      </c>
      <c r="G923" s="2" t="s">
        <v>73</v>
      </c>
      <c r="H923" s="2">
        <v>4</v>
      </c>
      <c r="I923" s="2">
        <v>4</v>
      </c>
      <c r="J923" s="2" t="b">
        <v>1</v>
      </c>
      <c r="K923" s="2">
        <v>800</v>
      </c>
      <c r="L923" s="2">
        <v>101</v>
      </c>
      <c r="M923" s="2" t="s">
        <v>27</v>
      </c>
      <c r="N923" s="2" t="s">
        <v>75</v>
      </c>
      <c r="O923" s="2" t="s">
        <v>64</v>
      </c>
      <c r="P923" s="2">
        <v>89</v>
      </c>
      <c r="Q923" s="2">
        <v>4.3</v>
      </c>
      <c r="R923" s="2" t="b">
        <v>0</v>
      </c>
      <c r="S923" s="2" t="s">
        <v>30</v>
      </c>
      <c r="T923" s="2">
        <v>3411</v>
      </c>
      <c r="U923" s="2"/>
      <c r="V923" s="2" t="s">
        <v>38</v>
      </c>
      <c r="W923" s="2" t="s">
        <v>79</v>
      </c>
      <c r="X923" s="5" t="s">
        <v>40</v>
      </c>
    </row>
    <row r="924" spans="1:24" x14ac:dyDescent="0.25">
      <c r="A924" s="4">
        <v>8844</v>
      </c>
      <c r="B924" s="2" t="s">
        <v>140</v>
      </c>
      <c r="C924" s="2" t="s">
        <v>394</v>
      </c>
      <c r="D924" s="2" t="s">
        <v>103</v>
      </c>
      <c r="E924" s="2">
        <v>7.99</v>
      </c>
      <c r="F924" s="2">
        <v>70</v>
      </c>
      <c r="G924" s="2" t="s">
        <v>48</v>
      </c>
      <c r="H924" s="2">
        <v>3</v>
      </c>
      <c r="I924" s="2">
        <v>6</v>
      </c>
      <c r="J924" s="2" t="b">
        <v>1</v>
      </c>
      <c r="K924" s="2">
        <v>226</v>
      </c>
      <c r="L924" s="2">
        <v>104</v>
      </c>
      <c r="M924" s="2" t="s">
        <v>27</v>
      </c>
      <c r="N924" s="2" t="s">
        <v>44</v>
      </c>
      <c r="O924" s="2" t="s">
        <v>37</v>
      </c>
      <c r="P924" s="2">
        <v>59</v>
      </c>
      <c r="Q924" s="2">
        <v>3.3</v>
      </c>
      <c r="R924" s="2" t="b">
        <v>1</v>
      </c>
      <c r="S924" s="2" t="s">
        <v>30</v>
      </c>
      <c r="T924" s="2">
        <v>615</v>
      </c>
      <c r="U924" s="2"/>
      <c r="V924" s="2" t="s">
        <v>65</v>
      </c>
      <c r="W924" s="2" t="s">
        <v>69</v>
      </c>
      <c r="X924" s="5" t="s">
        <v>33</v>
      </c>
    </row>
    <row r="925" spans="1:24" x14ac:dyDescent="0.25">
      <c r="A925" s="4">
        <v>1103</v>
      </c>
      <c r="B925" s="2" t="s">
        <v>411</v>
      </c>
      <c r="C925" s="3">
        <v>45143</v>
      </c>
      <c r="D925" s="3">
        <v>45334</v>
      </c>
      <c r="E925" s="2">
        <v>7.99</v>
      </c>
      <c r="F925" s="2">
        <v>157</v>
      </c>
      <c r="G925" s="2" t="s">
        <v>48</v>
      </c>
      <c r="H925" s="2">
        <v>2</v>
      </c>
      <c r="I925" s="2">
        <v>1</v>
      </c>
      <c r="J925" s="2" t="b">
        <v>0</v>
      </c>
      <c r="K925" s="2">
        <v>792</v>
      </c>
      <c r="L925" s="2">
        <v>141</v>
      </c>
      <c r="M925" s="2" t="s">
        <v>43</v>
      </c>
      <c r="N925" s="2" t="s">
        <v>56</v>
      </c>
      <c r="O925" s="2" t="s">
        <v>57</v>
      </c>
      <c r="P925" s="2">
        <v>18</v>
      </c>
      <c r="Q925" s="2">
        <v>4.2</v>
      </c>
      <c r="R925" s="2" t="b">
        <v>0</v>
      </c>
      <c r="S925" s="2" t="s">
        <v>30</v>
      </c>
      <c r="T925" s="2">
        <v>1538</v>
      </c>
      <c r="U925" s="2"/>
      <c r="V925" s="2" t="s">
        <v>31</v>
      </c>
      <c r="W925" s="2" t="s">
        <v>79</v>
      </c>
      <c r="X925" s="5" t="s">
        <v>93</v>
      </c>
    </row>
    <row r="926" spans="1:24" x14ac:dyDescent="0.25">
      <c r="A926" s="4">
        <v>2180</v>
      </c>
      <c r="B926" s="2" t="s">
        <v>709</v>
      </c>
      <c r="C926" s="2" t="s">
        <v>699</v>
      </c>
      <c r="D926" s="2" t="s">
        <v>156</v>
      </c>
      <c r="E926" s="2">
        <v>7.99</v>
      </c>
      <c r="F926" s="2">
        <v>17</v>
      </c>
      <c r="G926" s="2" t="s">
        <v>63</v>
      </c>
      <c r="H926" s="2">
        <v>5</v>
      </c>
      <c r="I926" s="2">
        <v>5</v>
      </c>
      <c r="J926" s="2" t="b">
        <v>0</v>
      </c>
      <c r="K926" s="2">
        <v>498</v>
      </c>
      <c r="L926" s="2">
        <v>67</v>
      </c>
      <c r="M926" s="2" t="s">
        <v>49</v>
      </c>
      <c r="N926" s="2" t="s">
        <v>28</v>
      </c>
      <c r="O926" s="2" t="s">
        <v>45</v>
      </c>
      <c r="P926" s="2">
        <v>67</v>
      </c>
      <c r="Q926" s="2">
        <v>3</v>
      </c>
      <c r="R926" s="2" t="b">
        <v>1</v>
      </c>
      <c r="S926" s="2" t="s">
        <v>30</v>
      </c>
      <c r="T926" s="2">
        <v>1835</v>
      </c>
      <c r="U926" s="2"/>
      <c r="V926" s="2" t="s">
        <v>58</v>
      </c>
      <c r="W926" s="2" t="s">
        <v>32</v>
      </c>
      <c r="X926" s="5" t="s">
        <v>33</v>
      </c>
    </row>
    <row r="927" spans="1:24" x14ac:dyDescent="0.25">
      <c r="A927" s="4">
        <v>6607</v>
      </c>
      <c r="B927" s="2" t="s">
        <v>710</v>
      </c>
      <c r="C927" s="2" t="s">
        <v>711</v>
      </c>
      <c r="D927" s="3">
        <v>45334</v>
      </c>
      <c r="E927" s="2">
        <v>15.99</v>
      </c>
      <c r="F927" s="2">
        <v>173</v>
      </c>
      <c r="G927" s="2" t="s">
        <v>36</v>
      </c>
      <c r="H927" s="2">
        <v>1</v>
      </c>
      <c r="I927" s="2">
        <v>3</v>
      </c>
      <c r="J927" s="2" t="b">
        <v>1</v>
      </c>
      <c r="K927" s="2">
        <v>950</v>
      </c>
      <c r="L927" s="2">
        <v>163</v>
      </c>
      <c r="M927" s="2" t="s">
        <v>92</v>
      </c>
      <c r="N927" s="2" t="s">
        <v>44</v>
      </c>
      <c r="O927" s="2" t="s">
        <v>78</v>
      </c>
      <c r="P927" s="2">
        <v>96</v>
      </c>
      <c r="Q927" s="2">
        <v>4.9000000000000004</v>
      </c>
      <c r="R927" s="2" t="b">
        <v>1</v>
      </c>
      <c r="S927" s="2" t="s">
        <v>30</v>
      </c>
      <c r="T927" s="2">
        <v>3515</v>
      </c>
      <c r="U927" s="2"/>
      <c r="V927" s="2" t="s">
        <v>58</v>
      </c>
      <c r="W927" s="2" t="s">
        <v>32</v>
      </c>
      <c r="X927" s="5" t="s">
        <v>33</v>
      </c>
    </row>
    <row r="928" spans="1:24" x14ac:dyDescent="0.25">
      <c r="A928" s="4">
        <v>7949</v>
      </c>
      <c r="B928" s="2" t="s">
        <v>391</v>
      </c>
      <c r="C928" s="3">
        <v>45231</v>
      </c>
      <c r="D928" s="2" t="s">
        <v>134</v>
      </c>
      <c r="E928" s="2">
        <v>11.99</v>
      </c>
      <c r="F928" s="2">
        <v>301</v>
      </c>
      <c r="G928" s="2" t="s">
        <v>73</v>
      </c>
      <c r="H928" s="2">
        <v>5</v>
      </c>
      <c r="I928" s="2">
        <v>4</v>
      </c>
      <c r="J928" s="2" t="b">
        <v>0</v>
      </c>
      <c r="K928" s="2">
        <v>906</v>
      </c>
      <c r="L928" s="2">
        <v>141</v>
      </c>
      <c r="M928" s="2" t="s">
        <v>68</v>
      </c>
      <c r="N928" s="2" t="s">
        <v>56</v>
      </c>
      <c r="O928" s="2" t="s">
        <v>29</v>
      </c>
      <c r="P928" s="2">
        <v>56</v>
      </c>
      <c r="Q928" s="2">
        <v>4.5</v>
      </c>
      <c r="R928" s="2" t="b">
        <v>1</v>
      </c>
      <c r="S928" s="2" t="s">
        <v>30</v>
      </c>
      <c r="T928" s="2">
        <v>1657</v>
      </c>
      <c r="U928" s="2"/>
      <c r="V928" s="2" t="s">
        <v>38</v>
      </c>
      <c r="W928" s="2" t="s">
        <v>32</v>
      </c>
      <c r="X928" s="5" t="s">
        <v>93</v>
      </c>
    </row>
    <row r="929" spans="1:24" x14ac:dyDescent="0.25">
      <c r="A929" s="4">
        <v>5337</v>
      </c>
      <c r="B929" s="2" t="s">
        <v>508</v>
      </c>
      <c r="C929" s="2" t="s">
        <v>348</v>
      </c>
      <c r="D929" s="2" t="s">
        <v>105</v>
      </c>
      <c r="E929" s="2">
        <v>7.99</v>
      </c>
      <c r="F929" s="2">
        <v>357</v>
      </c>
      <c r="G929" s="2" t="s">
        <v>63</v>
      </c>
      <c r="H929" s="2">
        <v>2</v>
      </c>
      <c r="I929" s="2">
        <v>4</v>
      </c>
      <c r="J929" s="2" t="b">
        <v>1</v>
      </c>
      <c r="K929" s="2">
        <v>245</v>
      </c>
      <c r="L929" s="2">
        <v>116</v>
      </c>
      <c r="M929" s="2" t="s">
        <v>92</v>
      </c>
      <c r="N929" s="2" t="s">
        <v>75</v>
      </c>
      <c r="O929" s="2" t="s">
        <v>45</v>
      </c>
      <c r="P929" s="2">
        <v>71</v>
      </c>
      <c r="Q929" s="2">
        <v>4.2</v>
      </c>
      <c r="R929" s="2" t="b">
        <v>1</v>
      </c>
      <c r="S929" s="2" t="s">
        <v>30</v>
      </c>
      <c r="T929" s="2">
        <v>2209</v>
      </c>
      <c r="U929" s="2"/>
      <c r="V929" s="2" t="s">
        <v>31</v>
      </c>
      <c r="W929" s="2" t="s">
        <v>59</v>
      </c>
      <c r="X929" s="5" t="s">
        <v>33</v>
      </c>
    </row>
    <row r="930" spans="1:24" x14ac:dyDescent="0.25">
      <c r="A930" s="4">
        <v>8477</v>
      </c>
      <c r="B930" s="2" t="s">
        <v>236</v>
      </c>
      <c r="C930" s="2" t="s">
        <v>145</v>
      </c>
      <c r="D930" s="3">
        <v>45334</v>
      </c>
      <c r="E930" s="2">
        <v>7.99</v>
      </c>
      <c r="F930" s="2">
        <v>48</v>
      </c>
      <c r="G930" s="2" t="s">
        <v>36</v>
      </c>
      <c r="H930" s="2">
        <v>4</v>
      </c>
      <c r="I930" s="2">
        <v>2</v>
      </c>
      <c r="J930" s="2" t="b">
        <v>0</v>
      </c>
      <c r="K930" s="2">
        <v>33</v>
      </c>
      <c r="L930" s="2">
        <v>7</v>
      </c>
      <c r="M930" s="2" t="s">
        <v>27</v>
      </c>
      <c r="N930" s="2" t="s">
        <v>28</v>
      </c>
      <c r="O930" s="2" t="s">
        <v>37</v>
      </c>
      <c r="P930" s="2">
        <v>13</v>
      </c>
      <c r="Q930" s="2">
        <v>4.8</v>
      </c>
      <c r="R930" s="2" t="b">
        <v>1</v>
      </c>
      <c r="S930" s="2" t="s">
        <v>30</v>
      </c>
      <c r="T930" s="2">
        <v>1327</v>
      </c>
      <c r="U930" s="2"/>
      <c r="V930" s="2" t="s">
        <v>58</v>
      </c>
      <c r="W930" s="2" t="s">
        <v>69</v>
      </c>
      <c r="X930" s="5" t="s">
        <v>60</v>
      </c>
    </row>
    <row r="931" spans="1:24" x14ac:dyDescent="0.25">
      <c r="A931" s="4">
        <v>7673</v>
      </c>
      <c r="B931" s="2" t="s">
        <v>712</v>
      </c>
      <c r="C931" s="2" t="s">
        <v>139</v>
      </c>
      <c r="D931" s="2" t="s">
        <v>82</v>
      </c>
      <c r="E931" s="2">
        <v>7.99</v>
      </c>
      <c r="F931" s="2">
        <v>351</v>
      </c>
      <c r="G931" s="2" t="s">
        <v>26</v>
      </c>
      <c r="H931" s="2">
        <v>4</v>
      </c>
      <c r="I931" s="2">
        <v>2</v>
      </c>
      <c r="J931" s="2" t="b">
        <v>0</v>
      </c>
      <c r="K931" s="2">
        <v>70</v>
      </c>
      <c r="L931" s="2">
        <v>41</v>
      </c>
      <c r="M931" s="2" t="s">
        <v>74</v>
      </c>
      <c r="N931" s="2" t="s">
        <v>75</v>
      </c>
      <c r="O931" s="2" t="s">
        <v>57</v>
      </c>
      <c r="P931" s="2">
        <v>78</v>
      </c>
      <c r="Q931" s="2">
        <v>3.7</v>
      </c>
      <c r="R931" s="2" t="b">
        <v>0</v>
      </c>
      <c r="S931" s="2" t="s">
        <v>30</v>
      </c>
      <c r="T931" s="2">
        <v>4337</v>
      </c>
      <c r="U931" s="2"/>
      <c r="V931" s="2" t="s">
        <v>31</v>
      </c>
      <c r="W931" s="2" t="s">
        <v>79</v>
      </c>
      <c r="X931" s="5" t="s">
        <v>40</v>
      </c>
    </row>
    <row r="932" spans="1:24" x14ac:dyDescent="0.25">
      <c r="A932" s="4">
        <v>6113</v>
      </c>
      <c r="B932" s="2" t="s">
        <v>713</v>
      </c>
      <c r="C932" s="3">
        <v>45088</v>
      </c>
      <c r="D932" s="2" t="s">
        <v>42</v>
      </c>
      <c r="E932" s="2">
        <v>11.99</v>
      </c>
      <c r="F932" s="2">
        <v>491</v>
      </c>
      <c r="G932" s="2" t="s">
        <v>73</v>
      </c>
      <c r="H932" s="2">
        <v>3</v>
      </c>
      <c r="I932" s="2">
        <v>4</v>
      </c>
      <c r="J932" s="2" t="b">
        <v>1</v>
      </c>
      <c r="K932" s="2">
        <v>779</v>
      </c>
      <c r="L932" s="2">
        <v>86</v>
      </c>
      <c r="M932" s="2" t="s">
        <v>49</v>
      </c>
      <c r="N932" s="2" t="s">
        <v>75</v>
      </c>
      <c r="O932" s="2" t="s">
        <v>29</v>
      </c>
      <c r="P932" s="2">
        <v>85</v>
      </c>
      <c r="Q932" s="2">
        <v>4.7</v>
      </c>
      <c r="R932" s="2" t="b">
        <v>1</v>
      </c>
      <c r="S932" s="2" t="s">
        <v>30</v>
      </c>
      <c r="T932" s="2">
        <v>398</v>
      </c>
      <c r="U932" s="2"/>
      <c r="V932" s="2" t="s">
        <v>65</v>
      </c>
      <c r="W932" s="2" t="s">
        <v>79</v>
      </c>
      <c r="X932" s="5" t="s">
        <v>40</v>
      </c>
    </row>
    <row r="933" spans="1:24" x14ac:dyDescent="0.25">
      <c r="A933" s="4">
        <v>7457</v>
      </c>
      <c r="B933" s="2" t="s">
        <v>498</v>
      </c>
      <c r="C933" s="3">
        <v>45264</v>
      </c>
      <c r="D933" s="2" t="s">
        <v>168</v>
      </c>
      <c r="E933" s="2">
        <v>11.99</v>
      </c>
      <c r="F933" s="2">
        <v>164</v>
      </c>
      <c r="G933" s="2" t="s">
        <v>48</v>
      </c>
      <c r="H933" s="2">
        <v>2</v>
      </c>
      <c r="I933" s="2">
        <v>1</v>
      </c>
      <c r="J933" s="2" t="b">
        <v>1</v>
      </c>
      <c r="K933" s="2">
        <v>536</v>
      </c>
      <c r="L933" s="2">
        <v>150</v>
      </c>
      <c r="M933" s="2" t="s">
        <v>49</v>
      </c>
      <c r="N933" s="2" t="s">
        <v>44</v>
      </c>
      <c r="O933" s="2" t="s">
        <v>45</v>
      </c>
      <c r="P933" s="2">
        <v>7</v>
      </c>
      <c r="Q933" s="2">
        <v>3.2</v>
      </c>
      <c r="R933" s="2" t="b">
        <v>1</v>
      </c>
      <c r="S933" s="2" t="s">
        <v>30</v>
      </c>
      <c r="T933" s="2">
        <v>1508</v>
      </c>
      <c r="U933" s="2"/>
      <c r="V933" s="2" t="s">
        <v>31</v>
      </c>
      <c r="W933" s="2" t="s">
        <v>69</v>
      </c>
      <c r="X933" s="5" t="s">
        <v>60</v>
      </c>
    </row>
    <row r="934" spans="1:24" x14ac:dyDescent="0.25">
      <c r="A934" s="4">
        <v>6639</v>
      </c>
      <c r="B934" s="2" t="s">
        <v>401</v>
      </c>
      <c r="C934" s="2" t="s">
        <v>213</v>
      </c>
      <c r="D934" s="2" t="s">
        <v>103</v>
      </c>
      <c r="E934" s="2">
        <v>7.99</v>
      </c>
      <c r="F934" s="2">
        <v>304</v>
      </c>
      <c r="G934" s="2" t="s">
        <v>26</v>
      </c>
      <c r="H934" s="2">
        <v>1</v>
      </c>
      <c r="I934" s="2">
        <v>6</v>
      </c>
      <c r="J934" s="2" t="b">
        <v>1</v>
      </c>
      <c r="K934" s="2">
        <v>902</v>
      </c>
      <c r="L934" s="2">
        <v>20</v>
      </c>
      <c r="M934" s="2" t="s">
        <v>74</v>
      </c>
      <c r="N934" s="2" t="s">
        <v>28</v>
      </c>
      <c r="O934" s="2" t="s">
        <v>45</v>
      </c>
      <c r="P934" s="2">
        <v>62</v>
      </c>
      <c r="Q934" s="2">
        <v>3.9</v>
      </c>
      <c r="R934" s="2" t="b">
        <v>1</v>
      </c>
      <c r="S934" s="2" t="s">
        <v>30</v>
      </c>
      <c r="T934" s="2">
        <v>249</v>
      </c>
      <c r="U934" s="2"/>
      <c r="V934" s="2" t="s">
        <v>38</v>
      </c>
      <c r="W934" s="2" t="s">
        <v>32</v>
      </c>
      <c r="X934" s="5" t="s">
        <v>40</v>
      </c>
    </row>
    <row r="935" spans="1:24" x14ac:dyDescent="0.25">
      <c r="A935" s="4">
        <v>5220</v>
      </c>
      <c r="B935" s="2" t="s">
        <v>212</v>
      </c>
      <c r="C935" s="2" t="s">
        <v>714</v>
      </c>
      <c r="D935" s="3">
        <v>45516</v>
      </c>
      <c r="E935" s="2">
        <v>7.99</v>
      </c>
      <c r="F935" s="2">
        <v>166</v>
      </c>
      <c r="G935" s="2" t="s">
        <v>63</v>
      </c>
      <c r="H935" s="2">
        <v>2</v>
      </c>
      <c r="I935" s="2">
        <v>3</v>
      </c>
      <c r="J935" s="2" t="b">
        <v>1</v>
      </c>
      <c r="K935" s="2">
        <v>493</v>
      </c>
      <c r="L935" s="2">
        <v>168</v>
      </c>
      <c r="M935" s="2" t="s">
        <v>27</v>
      </c>
      <c r="N935" s="2" t="s">
        <v>28</v>
      </c>
      <c r="O935" s="2" t="s">
        <v>64</v>
      </c>
      <c r="P935" s="2">
        <v>55</v>
      </c>
      <c r="Q935" s="2">
        <v>3.4</v>
      </c>
      <c r="R935" s="2" t="b">
        <v>1</v>
      </c>
      <c r="S935" s="2" t="s">
        <v>30</v>
      </c>
      <c r="T935" s="2">
        <v>954</v>
      </c>
      <c r="U935" s="2"/>
      <c r="V935" s="2" t="s">
        <v>65</v>
      </c>
      <c r="W935" s="2" t="s">
        <v>59</v>
      </c>
      <c r="X935" s="5" t="s">
        <v>40</v>
      </c>
    </row>
    <row r="936" spans="1:24" x14ac:dyDescent="0.25">
      <c r="A936" s="4">
        <v>6970</v>
      </c>
      <c r="B936" s="2" t="s">
        <v>367</v>
      </c>
      <c r="C936" s="2" t="s">
        <v>72</v>
      </c>
      <c r="D936" s="3">
        <v>45424</v>
      </c>
      <c r="E936" s="2">
        <v>7.99</v>
      </c>
      <c r="F936" s="2">
        <v>225</v>
      </c>
      <c r="G936" s="2" t="s">
        <v>100</v>
      </c>
      <c r="H936" s="2">
        <v>3</v>
      </c>
      <c r="I936" s="2">
        <v>3</v>
      </c>
      <c r="J936" s="2" t="b">
        <v>1</v>
      </c>
      <c r="K936" s="2">
        <v>589</v>
      </c>
      <c r="L936" s="2">
        <v>103</v>
      </c>
      <c r="M936" s="2" t="s">
        <v>43</v>
      </c>
      <c r="N936" s="2" t="s">
        <v>56</v>
      </c>
      <c r="O936" s="2" t="s">
        <v>29</v>
      </c>
      <c r="P936" s="2">
        <v>93</v>
      </c>
      <c r="Q936" s="2">
        <v>3.2</v>
      </c>
      <c r="R936" s="2" t="b">
        <v>1</v>
      </c>
      <c r="S936" s="2" t="s">
        <v>30</v>
      </c>
      <c r="T936" s="2">
        <v>3313</v>
      </c>
      <c r="U936" s="2"/>
      <c r="V936" s="2" t="s">
        <v>58</v>
      </c>
      <c r="W936" s="2" t="s">
        <v>32</v>
      </c>
      <c r="X936" s="5" t="s">
        <v>60</v>
      </c>
    </row>
    <row r="937" spans="1:24" x14ac:dyDescent="0.25">
      <c r="A937" s="4">
        <v>6705</v>
      </c>
      <c r="B937" s="2" t="s">
        <v>126</v>
      </c>
      <c r="C937" s="2" t="s">
        <v>715</v>
      </c>
      <c r="D937" s="3">
        <v>45547</v>
      </c>
      <c r="E937" s="2">
        <v>7.99</v>
      </c>
      <c r="F937" s="2">
        <v>163</v>
      </c>
      <c r="G937" s="2" t="s">
        <v>100</v>
      </c>
      <c r="H937" s="2">
        <v>2</v>
      </c>
      <c r="I937" s="2">
        <v>6</v>
      </c>
      <c r="J937" s="2" t="b">
        <v>1</v>
      </c>
      <c r="K937" s="2">
        <v>206</v>
      </c>
      <c r="L937" s="2">
        <v>132</v>
      </c>
      <c r="M937" s="2" t="s">
        <v>74</v>
      </c>
      <c r="N937" s="2" t="s">
        <v>44</v>
      </c>
      <c r="O937" s="2" t="s">
        <v>29</v>
      </c>
      <c r="P937" s="2">
        <v>63</v>
      </c>
      <c r="Q937" s="2">
        <v>3.5</v>
      </c>
      <c r="R937" s="2" t="b">
        <v>1</v>
      </c>
      <c r="S937" s="2" t="s">
        <v>30</v>
      </c>
      <c r="T937" s="2">
        <v>1790</v>
      </c>
      <c r="U937" s="2"/>
      <c r="V937" s="2" t="s">
        <v>38</v>
      </c>
      <c r="W937" s="2" t="s">
        <v>32</v>
      </c>
      <c r="X937" s="5" t="s">
        <v>40</v>
      </c>
    </row>
    <row r="938" spans="1:24" x14ac:dyDescent="0.25">
      <c r="A938" s="4">
        <v>2477</v>
      </c>
      <c r="B938" s="2" t="s">
        <v>365</v>
      </c>
      <c r="C938" s="2" t="s">
        <v>306</v>
      </c>
      <c r="D938" s="2" t="s">
        <v>214</v>
      </c>
      <c r="E938" s="2">
        <v>15.99</v>
      </c>
      <c r="F938" s="2">
        <v>419</v>
      </c>
      <c r="G938" s="2" t="s">
        <v>48</v>
      </c>
      <c r="H938" s="2">
        <v>2</v>
      </c>
      <c r="I938" s="2">
        <v>6</v>
      </c>
      <c r="J938" s="2" t="b">
        <v>1</v>
      </c>
      <c r="K938" s="2">
        <v>752</v>
      </c>
      <c r="L938" s="2">
        <v>21</v>
      </c>
      <c r="M938" s="2" t="s">
        <v>27</v>
      </c>
      <c r="N938" s="2" t="s">
        <v>44</v>
      </c>
      <c r="O938" s="2" t="s">
        <v>29</v>
      </c>
      <c r="P938" s="2">
        <v>94</v>
      </c>
      <c r="Q938" s="2">
        <v>3.9</v>
      </c>
      <c r="R938" s="2" t="b">
        <v>0</v>
      </c>
      <c r="S938" s="2" t="s">
        <v>30</v>
      </c>
      <c r="T938" s="2">
        <v>2864</v>
      </c>
      <c r="U938" s="2"/>
      <c r="V938" s="2" t="s">
        <v>38</v>
      </c>
      <c r="W938" s="2" t="s">
        <v>32</v>
      </c>
      <c r="X938" s="5" t="s">
        <v>93</v>
      </c>
    </row>
    <row r="939" spans="1:24" x14ac:dyDescent="0.25">
      <c r="A939" s="4">
        <v>6236</v>
      </c>
      <c r="B939" s="2" t="s">
        <v>657</v>
      </c>
      <c r="C939" s="2" t="s">
        <v>561</v>
      </c>
      <c r="D939" s="2" t="s">
        <v>82</v>
      </c>
      <c r="E939" s="2">
        <v>11.99</v>
      </c>
      <c r="F939" s="2">
        <v>293</v>
      </c>
      <c r="G939" s="2" t="s">
        <v>26</v>
      </c>
      <c r="H939" s="2">
        <v>2</v>
      </c>
      <c r="I939" s="2">
        <v>3</v>
      </c>
      <c r="J939" s="2" t="b">
        <v>0</v>
      </c>
      <c r="K939" s="2">
        <v>514</v>
      </c>
      <c r="L939" s="2">
        <v>68</v>
      </c>
      <c r="M939" s="2" t="s">
        <v>55</v>
      </c>
      <c r="N939" s="2" t="s">
        <v>56</v>
      </c>
      <c r="O939" s="2" t="s">
        <v>45</v>
      </c>
      <c r="P939" s="2">
        <v>4</v>
      </c>
      <c r="Q939" s="2">
        <v>4.7</v>
      </c>
      <c r="R939" s="2" t="b">
        <v>0</v>
      </c>
      <c r="S939" s="2" t="s">
        <v>30</v>
      </c>
      <c r="T939" s="2">
        <v>1872</v>
      </c>
      <c r="U939" s="2"/>
      <c r="V939" s="2" t="s">
        <v>76</v>
      </c>
      <c r="W939" s="2" t="s">
        <v>39</v>
      </c>
      <c r="X939" s="5" t="s">
        <v>33</v>
      </c>
    </row>
    <row r="940" spans="1:24" x14ac:dyDescent="0.25">
      <c r="A940" s="4">
        <v>4079</v>
      </c>
      <c r="B940" s="2" t="s">
        <v>716</v>
      </c>
      <c r="C940" s="2" t="s">
        <v>655</v>
      </c>
      <c r="D940" s="2" t="s">
        <v>35</v>
      </c>
      <c r="E940" s="2">
        <v>7.99</v>
      </c>
      <c r="F940" s="2">
        <v>171</v>
      </c>
      <c r="G940" s="2" t="s">
        <v>63</v>
      </c>
      <c r="H940" s="2">
        <v>3</v>
      </c>
      <c r="I940" s="2">
        <v>6</v>
      </c>
      <c r="J940" s="2" t="b">
        <v>1</v>
      </c>
      <c r="K940" s="2">
        <v>858</v>
      </c>
      <c r="L940" s="2">
        <v>58</v>
      </c>
      <c r="M940" s="2" t="s">
        <v>74</v>
      </c>
      <c r="N940" s="2" t="s">
        <v>44</v>
      </c>
      <c r="O940" s="2" t="s">
        <v>37</v>
      </c>
      <c r="P940" s="2">
        <v>21</v>
      </c>
      <c r="Q940" s="2">
        <v>4.5</v>
      </c>
      <c r="R940" s="2" t="b">
        <v>1</v>
      </c>
      <c r="S940" s="2" t="s">
        <v>30</v>
      </c>
      <c r="T940" s="2">
        <v>2521</v>
      </c>
      <c r="U940" s="2"/>
      <c r="V940" s="2" t="s">
        <v>31</v>
      </c>
      <c r="W940" s="2" t="s">
        <v>69</v>
      </c>
      <c r="X940" s="5" t="s">
        <v>93</v>
      </c>
    </row>
    <row r="941" spans="1:24" x14ac:dyDescent="0.25">
      <c r="A941" s="4">
        <v>7927</v>
      </c>
      <c r="B941" s="2" t="s">
        <v>592</v>
      </c>
      <c r="C941" s="3">
        <v>45231</v>
      </c>
      <c r="D941" s="2" t="s">
        <v>84</v>
      </c>
      <c r="E941" s="2">
        <v>7.99</v>
      </c>
      <c r="F941" s="2">
        <v>438</v>
      </c>
      <c r="G941" s="2" t="s">
        <v>51</v>
      </c>
      <c r="H941" s="2">
        <v>4</v>
      </c>
      <c r="I941" s="2">
        <v>3</v>
      </c>
      <c r="J941" s="2" t="b">
        <v>0</v>
      </c>
      <c r="K941" s="2">
        <v>970</v>
      </c>
      <c r="L941" s="2">
        <v>59</v>
      </c>
      <c r="M941" s="2" t="s">
        <v>74</v>
      </c>
      <c r="N941" s="2" t="s">
        <v>56</v>
      </c>
      <c r="O941" s="2" t="s">
        <v>57</v>
      </c>
      <c r="P941" s="2">
        <v>78</v>
      </c>
      <c r="Q941" s="2">
        <v>4.5999999999999996</v>
      </c>
      <c r="R941" s="2" t="b">
        <v>1</v>
      </c>
      <c r="S941" s="2" t="s">
        <v>30</v>
      </c>
      <c r="T941" s="2">
        <v>4426</v>
      </c>
      <c r="U941" s="2"/>
      <c r="V941" s="2" t="s">
        <v>76</v>
      </c>
      <c r="W941" s="2" t="s">
        <v>79</v>
      </c>
      <c r="X941" s="5" t="s">
        <v>33</v>
      </c>
    </row>
    <row r="942" spans="1:24" x14ac:dyDescent="0.25">
      <c r="A942" s="4">
        <v>5059</v>
      </c>
      <c r="B942" s="2" t="s">
        <v>41</v>
      </c>
      <c r="C942" s="3">
        <v>45360</v>
      </c>
      <c r="D942" s="2" t="s">
        <v>99</v>
      </c>
      <c r="E942" s="2">
        <v>11.99</v>
      </c>
      <c r="F942" s="2">
        <v>247</v>
      </c>
      <c r="G942" s="2" t="s">
        <v>73</v>
      </c>
      <c r="H942" s="2">
        <v>4</v>
      </c>
      <c r="I942" s="2">
        <v>4</v>
      </c>
      <c r="J942" s="2" t="b">
        <v>0</v>
      </c>
      <c r="K942" s="2">
        <v>510</v>
      </c>
      <c r="L942" s="2">
        <v>87</v>
      </c>
      <c r="M942" s="2" t="s">
        <v>68</v>
      </c>
      <c r="N942" s="2" t="s">
        <v>44</v>
      </c>
      <c r="O942" s="2" t="s">
        <v>45</v>
      </c>
      <c r="P942" s="2">
        <v>99</v>
      </c>
      <c r="Q942" s="2">
        <v>3.5</v>
      </c>
      <c r="R942" s="2" t="b">
        <v>0</v>
      </c>
      <c r="S942" s="2" t="s">
        <v>30</v>
      </c>
      <c r="T942" s="2">
        <v>3100</v>
      </c>
      <c r="U942" s="2"/>
      <c r="V942" s="2" t="s">
        <v>58</v>
      </c>
      <c r="W942" s="2" t="s">
        <v>69</v>
      </c>
      <c r="X942" s="5" t="s">
        <v>93</v>
      </c>
    </row>
    <row r="943" spans="1:24" x14ac:dyDescent="0.25">
      <c r="A943" s="4">
        <v>4210</v>
      </c>
      <c r="B943" s="2" t="s">
        <v>284</v>
      </c>
      <c r="C943" s="2" t="s">
        <v>717</v>
      </c>
      <c r="D943" s="2" t="s">
        <v>214</v>
      </c>
      <c r="E943" s="2">
        <v>11.99</v>
      </c>
      <c r="F943" s="2">
        <v>85</v>
      </c>
      <c r="G943" s="2" t="s">
        <v>63</v>
      </c>
      <c r="H943" s="2">
        <v>1</v>
      </c>
      <c r="I943" s="2">
        <v>2</v>
      </c>
      <c r="J943" s="2" t="b">
        <v>0</v>
      </c>
      <c r="K943" s="2">
        <v>770</v>
      </c>
      <c r="L943" s="2">
        <v>132</v>
      </c>
      <c r="M943" s="2" t="s">
        <v>49</v>
      </c>
      <c r="N943" s="2" t="s">
        <v>44</v>
      </c>
      <c r="O943" s="2" t="s">
        <v>57</v>
      </c>
      <c r="P943" s="2">
        <v>99</v>
      </c>
      <c r="Q943" s="2">
        <v>4.4000000000000004</v>
      </c>
      <c r="R943" s="2" t="b">
        <v>0</v>
      </c>
      <c r="S943" s="2" t="s">
        <v>30</v>
      </c>
      <c r="T943" s="2">
        <v>4273</v>
      </c>
      <c r="U943" s="2"/>
      <c r="V943" s="2" t="s">
        <v>76</v>
      </c>
      <c r="W943" s="2" t="s">
        <v>32</v>
      </c>
      <c r="X943" s="5" t="s">
        <v>60</v>
      </c>
    </row>
    <row r="944" spans="1:24" x14ac:dyDescent="0.25">
      <c r="A944" s="4">
        <v>5054</v>
      </c>
      <c r="B944" s="2" t="s">
        <v>41</v>
      </c>
      <c r="C944" s="3">
        <v>45231</v>
      </c>
      <c r="D944" s="2" t="s">
        <v>90</v>
      </c>
      <c r="E944" s="2">
        <v>11.99</v>
      </c>
      <c r="F944" s="2">
        <v>203</v>
      </c>
      <c r="G944" s="2" t="s">
        <v>51</v>
      </c>
      <c r="H944" s="2">
        <v>5</v>
      </c>
      <c r="I944" s="2">
        <v>2</v>
      </c>
      <c r="J944" s="2" t="b">
        <v>0</v>
      </c>
      <c r="K944" s="2">
        <v>903</v>
      </c>
      <c r="L944" s="2">
        <v>19</v>
      </c>
      <c r="M944" s="2" t="s">
        <v>43</v>
      </c>
      <c r="N944" s="2" t="s">
        <v>56</v>
      </c>
      <c r="O944" s="2" t="s">
        <v>29</v>
      </c>
      <c r="P944" s="2">
        <v>76</v>
      </c>
      <c r="Q944" s="2">
        <v>4.5999999999999996</v>
      </c>
      <c r="R944" s="2" t="b">
        <v>0</v>
      </c>
      <c r="S944" s="2" t="s">
        <v>30</v>
      </c>
      <c r="T944" s="2">
        <v>1254</v>
      </c>
      <c r="U944" s="2"/>
      <c r="V944" s="2" t="s">
        <v>65</v>
      </c>
      <c r="W944" s="2" t="s">
        <v>69</v>
      </c>
      <c r="X944" s="5" t="s">
        <v>60</v>
      </c>
    </row>
    <row r="945" spans="1:24" x14ac:dyDescent="0.25">
      <c r="A945" s="4">
        <v>5836</v>
      </c>
      <c r="B945" s="2" t="s">
        <v>504</v>
      </c>
      <c r="C945" s="3">
        <v>45512</v>
      </c>
      <c r="D945" s="2" t="s">
        <v>134</v>
      </c>
      <c r="E945" s="2">
        <v>15.99</v>
      </c>
      <c r="F945" s="2">
        <v>219</v>
      </c>
      <c r="G945" s="2" t="s">
        <v>48</v>
      </c>
      <c r="H945" s="2">
        <v>1</v>
      </c>
      <c r="I945" s="2">
        <v>5</v>
      </c>
      <c r="J945" s="2" t="b">
        <v>1</v>
      </c>
      <c r="K945" s="2">
        <v>347</v>
      </c>
      <c r="L945" s="2">
        <v>55</v>
      </c>
      <c r="M945" s="2" t="s">
        <v>92</v>
      </c>
      <c r="N945" s="2" t="s">
        <v>75</v>
      </c>
      <c r="O945" s="2" t="s">
        <v>45</v>
      </c>
      <c r="P945" s="2">
        <v>64</v>
      </c>
      <c r="Q945" s="2">
        <v>4.5999999999999996</v>
      </c>
      <c r="R945" s="2" t="b">
        <v>1</v>
      </c>
      <c r="S945" s="2" t="s">
        <v>30</v>
      </c>
      <c r="T945" s="2">
        <v>4817</v>
      </c>
      <c r="U945" s="2"/>
      <c r="V945" s="2" t="s">
        <v>58</v>
      </c>
      <c r="W945" s="2" t="s">
        <v>32</v>
      </c>
      <c r="X945" s="5" t="s">
        <v>40</v>
      </c>
    </row>
    <row r="946" spans="1:24" x14ac:dyDescent="0.25">
      <c r="A946" s="4">
        <v>8612</v>
      </c>
      <c r="B946" s="2" t="s">
        <v>304</v>
      </c>
      <c r="C946" s="2" t="s">
        <v>331</v>
      </c>
      <c r="D946" s="2" t="s">
        <v>103</v>
      </c>
      <c r="E946" s="2">
        <v>7.99</v>
      </c>
      <c r="F946" s="2">
        <v>285</v>
      </c>
      <c r="G946" s="2" t="s">
        <v>73</v>
      </c>
      <c r="H946" s="2">
        <v>5</v>
      </c>
      <c r="I946" s="2">
        <v>5</v>
      </c>
      <c r="J946" s="2" t="b">
        <v>0</v>
      </c>
      <c r="K946" s="2">
        <v>600</v>
      </c>
      <c r="L946" s="2">
        <v>109</v>
      </c>
      <c r="M946" s="2" t="s">
        <v>74</v>
      </c>
      <c r="N946" s="2" t="s">
        <v>75</v>
      </c>
      <c r="O946" s="2" t="s">
        <v>45</v>
      </c>
      <c r="P946" s="2">
        <v>76</v>
      </c>
      <c r="Q946" s="2">
        <v>4</v>
      </c>
      <c r="R946" s="2" t="b">
        <v>0</v>
      </c>
      <c r="S946" s="2" t="s">
        <v>30</v>
      </c>
      <c r="T946" s="2">
        <v>2330</v>
      </c>
      <c r="U946" s="2"/>
      <c r="V946" s="2" t="s">
        <v>31</v>
      </c>
      <c r="W946" s="2" t="s">
        <v>39</v>
      </c>
      <c r="X946" s="5" t="s">
        <v>60</v>
      </c>
    </row>
    <row r="947" spans="1:24" x14ac:dyDescent="0.25">
      <c r="A947" s="4">
        <v>7445</v>
      </c>
      <c r="B947" s="2" t="s">
        <v>125</v>
      </c>
      <c r="C947" s="2" t="s">
        <v>111</v>
      </c>
      <c r="D947" s="2" t="s">
        <v>109</v>
      </c>
      <c r="E947" s="2">
        <v>15.99</v>
      </c>
      <c r="F947" s="2">
        <v>115</v>
      </c>
      <c r="G947" s="2" t="s">
        <v>63</v>
      </c>
      <c r="H947" s="2">
        <v>2</v>
      </c>
      <c r="I947" s="2">
        <v>6</v>
      </c>
      <c r="J947" s="2" t="b">
        <v>1</v>
      </c>
      <c r="K947" s="2">
        <v>583</v>
      </c>
      <c r="L947" s="2">
        <v>127</v>
      </c>
      <c r="M947" s="2" t="s">
        <v>27</v>
      </c>
      <c r="N947" s="2" t="s">
        <v>56</v>
      </c>
      <c r="O947" s="2" t="s">
        <v>64</v>
      </c>
      <c r="P947" s="2">
        <v>0</v>
      </c>
      <c r="Q947" s="2">
        <v>3.6</v>
      </c>
      <c r="R947" s="2" t="b">
        <v>0</v>
      </c>
      <c r="S947" s="2" t="s">
        <v>30</v>
      </c>
      <c r="T947" s="2">
        <v>244</v>
      </c>
      <c r="U947" s="2"/>
      <c r="V947" s="2" t="s">
        <v>38</v>
      </c>
      <c r="W947" s="2" t="s">
        <v>32</v>
      </c>
      <c r="X947" s="5" t="s">
        <v>33</v>
      </c>
    </row>
    <row r="948" spans="1:24" x14ac:dyDescent="0.25">
      <c r="A948" s="4">
        <v>6135</v>
      </c>
      <c r="B948" s="2" t="s">
        <v>112</v>
      </c>
      <c r="C948" s="3">
        <v>45575</v>
      </c>
      <c r="D948" s="2" t="s">
        <v>134</v>
      </c>
      <c r="E948" s="2">
        <v>7.99</v>
      </c>
      <c r="F948" s="2">
        <v>322</v>
      </c>
      <c r="G948" s="2" t="s">
        <v>36</v>
      </c>
      <c r="H948" s="2">
        <v>1</v>
      </c>
      <c r="I948" s="2">
        <v>5</v>
      </c>
      <c r="J948" s="2" t="b">
        <v>1</v>
      </c>
      <c r="K948" s="2">
        <v>446</v>
      </c>
      <c r="L948" s="2">
        <v>114</v>
      </c>
      <c r="M948" s="2" t="s">
        <v>68</v>
      </c>
      <c r="N948" s="2" t="s">
        <v>56</v>
      </c>
      <c r="O948" s="2" t="s">
        <v>64</v>
      </c>
      <c r="P948" s="2">
        <v>84</v>
      </c>
      <c r="Q948" s="2">
        <v>4.5</v>
      </c>
      <c r="R948" s="2" t="b">
        <v>1</v>
      </c>
      <c r="S948" s="2" t="s">
        <v>30</v>
      </c>
      <c r="T948" s="2">
        <v>1539</v>
      </c>
      <c r="U948" s="2"/>
      <c r="V948" s="2" t="s">
        <v>76</v>
      </c>
      <c r="W948" s="2" t="s">
        <v>39</v>
      </c>
      <c r="X948" s="5" t="s">
        <v>33</v>
      </c>
    </row>
    <row r="949" spans="1:24" x14ac:dyDescent="0.25">
      <c r="A949" s="4">
        <v>3168</v>
      </c>
      <c r="B949" s="2" t="s">
        <v>373</v>
      </c>
      <c r="C949" s="3">
        <v>45477</v>
      </c>
      <c r="D949" s="2" t="s">
        <v>134</v>
      </c>
      <c r="E949" s="2">
        <v>7.99</v>
      </c>
      <c r="F949" s="2">
        <v>348</v>
      </c>
      <c r="G949" s="2" t="s">
        <v>26</v>
      </c>
      <c r="H949" s="2">
        <v>2</v>
      </c>
      <c r="I949" s="2">
        <v>2</v>
      </c>
      <c r="J949" s="2" t="b">
        <v>1</v>
      </c>
      <c r="K949" s="2">
        <v>797</v>
      </c>
      <c r="L949" s="2">
        <v>81</v>
      </c>
      <c r="M949" s="2" t="s">
        <v>68</v>
      </c>
      <c r="N949" s="2" t="s">
        <v>28</v>
      </c>
      <c r="O949" s="2" t="s">
        <v>57</v>
      </c>
      <c r="P949" s="2">
        <v>12</v>
      </c>
      <c r="Q949" s="2">
        <v>5</v>
      </c>
      <c r="R949" s="2" t="b">
        <v>1</v>
      </c>
      <c r="S949" s="2" t="s">
        <v>30</v>
      </c>
      <c r="T949" s="2">
        <v>2657</v>
      </c>
      <c r="U949" s="2"/>
      <c r="V949" s="2" t="s">
        <v>58</v>
      </c>
      <c r="W949" s="2" t="s">
        <v>69</v>
      </c>
      <c r="X949" s="5" t="s">
        <v>60</v>
      </c>
    </row>
    <row r="950" spans="1:24" x14ac:dyDescent="0.25">
      <c r="A950" s="4">
        <v>2981</v>
      </c>
      <c r="B950" s="2" t="s">
        <v>718</v>
      </c>
      <c r="C950" s="3">
        <v>45478</v>
      </c>
      <c r="D950" s="3">
        <v>45363</v>
      </c>
      <c r="E950" s="2">
        <v>11.99</v>
      </c>
      <c r="F950" s="2">
        <v>482</v>
      </c>
      <c r="G950" s="2" t="s">
        <v>48</v>
      </c>
      <c r="H950" s="2">
        <v>5</v>
      </c>
      <c r="I950" s="2">
        <v>2</v>
      </c>
      <c r="J950" s="2" t="b">
        <v>1</v>
      </c>
      <c r="K950" s="2">
        <v>665</v>
      </c>
      <c r="L950" s="2">
        <v>96</v>
      </c>
      <c r="M950" s="2" t="s">
        <v>92</v>
      </c>
      <c r="N950" s="2" t="s">
        <v>44</v>
      </c>
      <c r="O950" s="2" t="s">
        <v>57</v>
      </c>
      <c r="P950" s="2">
        <v>24</v>
      </c>
      <c r="Q950" s="2">
        <v>4.7</v>
      </c>
      <c r="R950" s="2" t="b">
        <v>1</v>
      </c>
      <c r="S950" s="2" t="s">
        <v>30</v>
      </c>
      <c r="T950" s="2">
        <v>4851</v>
      </c>
      <c r="U950" s="2"/>
      <c r="V950" s="2" t="s">
        <v>31</v>
      </c>
      <c r="W950" s="2" t="s">
        <v>59</v>
      </c>
      <c r="X950" s="5" t="s">
        <v>93</v>
      </c>
    </row>
    <row r="951" spans="1:24" x14ac:dyDescent="0.25">
      <c r="A951" s="4">
        <v>7739</v>
      </c>
      <c r="B951" s="2" t="s">
        <v>254</v>
      </c>
      <c r="C951" s="3">
        <v>45263</v>
      </c>
      <c r="D951" s="3">
        <v>45608</v>
      </c>
      <c r="E951" s="2">
        <v>7.99</v>
      </c>
      <c r="F951" s="2">
        <v>384</v>
      </c>
      <c r="G951" s="2" t="s">
        <v>48</v>
      </c>
      <c r="H951" s="2">
        <v>4</v>
      </c>
      <c r="I951" s="2">
        <v>3</v>
      </c>
      <c r="J951" s="2" t="b">
        <v>1</v>
      </c>
      <c r="K951" s="2">
        <v>188</v>
      </c>
      <c r="L951" s="2">
        <v>140</v>
      </c>
      <c r="M951" s="2" t="s">
        <v>92</v>
      </c>
      <c r="N951" s="2" t="s">
        <v>75</v>
      </c>
      <c r="O951" s="2" t="s">
        <v>78</v>
      </c>
      <c r="P951" s="2">
        <v>78</v>
      </c>
      <c r="Q951" s="2">
        <v>3.9</v>
      </c>
      <c r="R951" s="2" t="b">
        <v>0</v>
      </c>
      <c r="S951" s="2" t="s">
        <v>30</v>
      </c>
      <c r="T951" s="2">
        <v>2341</v>
      </c>
      <c r="U951" s="2"/>
      <c r="V951" s="2" t="s">
        <v>31</v>
      </c>
      <c r="W951" s="2" t="s">
        <v>39</v>
      </c>
      <c r="X951" s="5" t="s">
        <v>93</v>
      </c>
    </row>
    <row r="952" spans="1:24" x14ac:dyDescent="0.25">
      <c r="A952" s="4">
        <v>5905</v>
      </c>
      <c r="B952" s="2" t="s">
        <v>345</v>
      </c>
      <c r="C952" s="3">
        <v>45446</v>
      </c>
      <c r="D952" s="3">
        <v>45547</v>
      </c>
      <c r="E952" s="2">
        <v>15.99</v>
      </c>
      <c r="F952" s="2">
        <v>178</v>
      </c>
      <c r="G952" s="2" t="s">
        <v>73</v>
      </c>
      <c r="H952" s="2">
        <v>5</v>
      </c>
      <c r="I952" s="2">
        <v>5</v>
      </c>
      <c r="J952" s="2" t="b">
        <v>0</v>
      </c>
      <c r="K952" s="2">
        <v>489</v>
      </c>
      <c r="L952" s="2">
        <v>6</v>
      </c>
      <c r="M952" s="2" t="s">
        <v>55</v>
      </c>
      <c r="N952" s="2" t="s">
        <v>28</v>
      </c>
      <c r="O952" s="2" t="s">
        <v>57</v>
      </c>
      <c r="P952" s="2">
        <v>72</v>
      </c>
      <c r="Q952" s="2">
        <v>4.5</v>
      </c>
      <c r="R952" s="2" t="b">
        <v>0</v>
      </c>
      <c r="S952" s="2" t="s">
        <v>30</v>
      </c>
      <c r="T952" s="2">
        <v>3356</v>
      </c>
      <c r="U952" s="2"/>
      <c r="V952" s="2" t="s">
        <v>76</v>
      </c>
      <c r="W952" s="2" t="s">
        <v>79</v>
      </c>
      <c r="X952" s="5" t="s">
        <v>33</v>
      </c>
    </row>
    <row r="953" spans="1:24" x14ac:dyDescent="0.25">
      <c r="A953" s="4">
        <v>1443</v>
      </c>
      <c r="B953" s="2" t="s">
        <v>369</v>
      </c>
      <c r="C953" s="2" t="s">
        <v>719</v>
      </c>
      <c r="D953" s="2" t="s">
        <v>72</v>
      </c>
      <c r="E953" s="2">
        <v>11.99</v>
      </c>
      <c r="F953" s="2">
        <v>91</v>
      </c>
      <c r="G953" s="2" t="s">
        <v>36</v>
      </c>
      <c r="H953" s="2">
        <v>1</v>
      </c>
      <c r="I953" s="2">
        <v>2</v>
      </c>
      <c r="J953" s="2" t="b">
        <v>0</v>
      </c>
      <c r="K953" s="2">
        <v>377</v>
      </c>
      <c r="L953" s="2">
        <v>14</v>
      </c>
      <c r="M953" s="2" t="s">
        <v>27</v>
      </c>
      <c r="N953" s="2" t="s">
        <v>56</v>
      </c>
      <c r="O953" s="2" t="s">
        <v>37</v>
      </c>
      <c r="P953" s="2">
        <v>53</v>
      </c>
      <c r="Q953" s="2">
        <v>4.5999999999999996</v>
      </c>
      <c r="R953" s="2" t="b">
        <v>0</v>
      </c>
      <c r="S953" s="2" t="s">
        <v>30</v>
      </c>
      <c r="T953" s="2">
        <v>228</v>
      </c>
      <c r="U953" s="2"/>
      <c r="V953" s="2" t="s">
        <v>76</v>
      </c>
      <c r="W953" s="2" t="s">
        <v>79</v>
      </c>
      <c r="X953" s="5" t="s">
        <v>33</v>
      </c>
    </row>
    <row r="954" spans="1:24" x14ac:dyDescent="0.25">
      <c r="A954" s="4">
        <v>6181</v>
      </c>
      <c r="B954" s="2" t="s">
        <v>608</v>
      </c>
      <c r="C954" s="3">
        <v>45303</v>
      </c>
      <c r="D954" s="3">
        <v>45424</v>
      </c>
      <c r="E954" s="2">
        <v>11.99</v>
      </c>
      <c r="F954" s="2">
        <v>175</v>
      </c>
      <c r="G954" s="2" t="s">
        <v>63</v>
      </c>
      <c r="H954" s="2">
        <v>4</v>
      </c>
      <c r="I954" s="2">
        <v>3</v>
      </c>
      <c r="J954" s="2" t="b">
        <v>1</v>
      </c>
      <c r="K954" s="2">
        <v>424</v>
      </c>
      <c r="L954" s="2">
        <v>125</v>
      </c>
      <c r="M954" s="2" t="s">
        <v>49</v>
      </c>
      <c r="N954" s="2" t="s">
        <v>56</v>
      </c>
      <c r="O954" s="2" t="s">
        <v>78</v>
      </c>
      <c r="P954" s="2">
        <v>13</v>
      </c>
      <c r="Q954" s="2">
        <v>4.7</v>
      </c>
      <c r="R954" s="2" t="b">
        <v>1</v>
      </c>
      <c r="S954" s="2" t="s">
        <v>30</v>
      </c>
      <c r="T954" s="2">
        <v>2821</v>
      </c>
      <c r="U954" s="2"/>
      <c r="V954" s="2" t="s">
        <v>58</v>
      </c>
      <c r="W954" s="2" t="s">
        <v>32</v>
      </c>
      <c r="X954" s="5" t="s">
        <v>40</v>
      </c>
    </row>
    <row r="955" spans="1:24" x14ac:dyDescent="0.25">
      <c r="A955" s="4">
        <v>8406</v>
      </c>
      <c r="B955" s="2" t="s">
        <v>720</v>
      </c>
      <c r="C955" s="2" t="s">
        <v>111</v>
      </c>
      <c r="D955" s="2" t="s">
        <v>42</v>
      </c>
      <c r="E955" s="2">
        <v>11.99</v>
      </c>
      <c r="F955" s="2">
        <v>187</v>
      </c>
      <c r="G955" s="2" t="s">
        <v>26</v>
      </c>
      <c r="H955" s="2">
        <v>5</v>
      </c>
      <c r="I955" s="2">
        <v>5</v>
      </c>
      <c r="J955" s="2" t="b">
        <v>1</v>
      </c>
      <c r="K955" s="2">
        <v>491</v>
      </c>
      <c r="L955" s="2">
        <v>197</v>
      </c>
      <c r="M955" s="2" t="s">
        <v>49</v>
      </c>
      <c r="N955" s="2" t="s">
        <v>28</v>
      </c>
      <c r="O955" s="2" t="s">
        <v>78</v>
      </c>
      <c r="P955" s="2">
        <v>54</v>
      </c>
      <c r="Q955" s="2">
        <v>3.3</v>
      </c>
      <c r="R955" s="2" t="b">
        <v>1</v>
      </c>
      <c r="S955" s="2" t="s">
        <v>30</v>
      </c>
      <c r="T955" s="2">
        <v>4380</v>
      </c>
      <c r="U955" s="2"/>
      <c r="V955" s="2" t="s">
        <v>31</v>
      </c>
      <c r="W955" s="2" t="s">
        <v>32</v>
      </c>
      <c r="X955" s="5" t="s">
        <v>33</v>
      </c>
    </row>
    <row r="956" spans="1:24" x14ac:dyDescent="0.25">
      <c r="A956" s="4">
        <v>5389</v>
      </c>
      <c r="B956" s="2" t="s">
        <v>721</v>
      </c>
      <c r="C956" s="2" t="s">
        <v>722</v>
      </c>
      <c r="D956" s="2" t="s">
        <v>168</v>
      </c>
      <c r="E956" s="2">
        <v>11.99</v>
      </c>
      <c r="F956" s="2">
        <v>352</v>
      </c>
      <c r="G956" s="2" t="s">
        <v>36</v>
      </c>
      <c r="H956" s="2">
        <v>4</v>
      </c>
      <c r="I956" s="2">
        <v>1</v>
      </c>
      <c r="J956" s="2" t="b">
        <v>0</v>
      </c>
      <c r="K956" s="2">
        <v>521</v>
      </c>
      <c r="L956" s="2">
        <v>128</v>
      </c>
      <c r="M956" s="2" t="s">
        <v>74</v>
      </c>
      <c r="N956" s="2" t="s">
        <v>75</v>
      </c>
      <c r="O956" s="2" t="s">
        <v>64</v>
      </c>
      <c r="P956" s="2">
        <v>59</v>
      </c>
      <c r="Q956" s="2">
        <v>4.5999999999999996</v>
      </c>
      <c r="R956" s="2" t="b">
        <v>1</v>
      </c>
      <c r="S956" s="2" t="s">
        <v>30</v>
      </c>
      <c r="T956" s="2">
        <v>2131</v>
      </c>
      <c r="U956" s="2"/>
      <c r="V956" s="2" t="s">
        <v>38</v>
      </c>
      <c r="W956" s="2" t="s">
        <v>69</v>
      </c>
      <c r="X956" s="5" t="s">
        <v>93</v>
      </c>
    </row>
    <row r="957" spans="1:24" x14ac:dyDescent="0.25">
      <c r="A957" s="4">
        <v>4586</v>
      </c>
      <c r="B957" s="2" t="s">
        <v>723</v>
      </c>
      <c r="C957" s="2" t="s">
        <v>216</v>
      </c>
      <c r="D957" s="3">
        <v>45303</v>
      </c>
      <c r="E957" s="2">
        <v>7.99</v>
      </c>
      <c r="F957" s="2">
        <v>448</v>
      </c>
      <c r="G957" s="2" t="s">
        <v>26</v>
      </c>
      <c r="H957" s="2">
        <v>3</v>
      </c>
      <c r="I957" s="2">
        <v>4</v>
      </c>
      <c r="J957" s="2" t="b">
        <v>1</v>
      </c>
      <c r="K957" s="2">
        <v>506</v>
      </c>
      <c r="L957" s="2">
        <v>193</v>
      </c>
      <c r="M957" s="2" t="s">
        <v>74</v>
      </c>
      <c r="N957" s="2" t="s">
        <v>44</v>
      </c>
      <c r="O957" s="2" t="s">
        <v>57</v>
      </c>
      <c r="P957" s="2">
        <v>79</v>
      </c>
      <c r="Q957" s="2">
        <v>4.3</v>
      </c>
      <c r="R957" s="2" t="b">
        <v>0</v>
      </c>
      <c r="S957" s="2" t="s">
        <v>30</v>
      </c>
      <c r="T957" s="2">
        <v>3589</v>
      </c>
      <c r="U957" s="2"/>
      <c r="V957" s="2" t="s">
        <v>58</v>
      </c>
      <c r="W957" s="2" t="s">
        <v>39</v>
      </c>
      <c r="X957" s="5" t="s">
        <v>33</v>
      </c>
    </row>
    <row r="958" spans="1:24" x14ac:dyDescent="0.25">
      <c r="A958" s="4">
        <v>4020</v>
      </c>
      <c r="B958" s="2" t="s">
        <v>691</v>
      </c>
      <c r="C958" s="2" t="s">
        <v>540</v>
      </c>
      <c r="D958" s="3">
        <v>45334</v>
      </c>
      <c r="E958" s="2">
        <v>15.99</v>
      </c>
      <c r="F958" s="2">
        <v>81</v>
      </c>
      <c r="G958" s="2" t="s">
        <v>48</v>
      </c>
      <c r="H958" s="2">
        <v>1</v>
      </c>
      <c r="I958" s="2">
        <v>6</v>
      </c>
      <c r="J958" s="2" t="b">
        <v>0</v>
      </c>
      <c r="K958" s="2">
        <v>390</v>
      </c>
      <c r="L958" s="2">
        <v>43</v>
      </c>
      <c r="M958" s="2" t="s">
        <v>49</v>
      </c>
      <c r="N958" s="2" t="s">
        <v>44</v>
      </c>
      <c r="O958" s="2" t="s">
        <v>45</v>
      </c>
      <c r="P958" s="2">
        <v>33</v>
      </c>
      <c r="Q958" s="2">
        <v>4</v>
      </c>
      <c r="R958" s="2" t="b">
        <v>0</v>
      </c>
      <c r="S958" s="2" t="s">
        <v>30</v>
      </c>
      <c r="T958" s="2">
        <v>4162</v>
      </c>
      <c r="U958" s="2"/>
      <c r="V958" s="2" t="s">
        <v>38</v>
      </c>
      <c r="W958" s="2" t="s">
        <v>69</v>
      </c>
      <c r="X958" s="5" t="s">
        <v>93</v>
      </c>
    </row>
    <row r="959" spans="1:24" x14ac:dyDescent="0.25">
      <c r="A959" s="4">
        <v>1635</v>
      </c>
      <c r="B959" s="2" t="s">
        <v>434</v>
      </c>
      <c r="C959" s="2" t="s">
        <v>432</v>
      </c>
      <c r="D959" s="3">
        <v>45424</v>
      </c>
      <c r="E959" s="2">
        <v>15.99</v>
      </c>
      <c r="F959" s="2">
        <v>321</v>
      </c>
      <c r="G959" s="2" t="s">
        <v>48</v>
      </c>
      <c r="H959" s="2">
        <v>1</v>
      </c>
      <c r="I959" s="2">
        <v>5</v>
      </c>
      <c r="J959" s="2" t="b">
        <v>1</v>
      </c>
      <c r="K959" s="2">
        <v>276</v>
      </c>
      <c r="L959" s="2">
        <v>182</v>
      </c>
      <c r="M959" s="2" t="s">
        <v>68</v>
      </c>
      <c r="N959" s="2" t="s">
        <v>75</v>
      </c>
      <c r="O959" s="2" t="s">
        <v>45</v>
      </c>
      <c r="P959" s="2">
        <v>52</v>
      </c>
      <c r="Q959" s="2">
        <v>4.9000000000000004</v>
      </c>
      <c r="R959" s="2" t="b">
        <v>1</v>
      </c>
      <c r="S959" s="2" t="s">
        <v>30</v>
      </c>
      <c r="T959" s="2">
        <v>1013</v>
      </c>
      <c r="U959" s="2"/>
      <c r="V959" s="2" t="s">
        <v>58</v>
      </c>
      <c r="W959" s="2" t="s">
        <v>32</v>
      </c>
      <c r="X959" s="5" t="s">
        <v>93</v>
      </c>
    </row>
    <row r="960" spans="1:24" x14ac:dyDescent="0.25">
      <c r="A960" s="4">
        <v>9257</v>
      </c>
      <c r="B960" s="2" t="s">
        <v>177</v>
      </c>
      <c r="C960" s="3">
        <v>45418</v>
      </c>
      <c r="D960" s="2" t="s">
        <v>168</v>
      </c>
      <c r="E960" s="2">
        <v>7.99</v>
      </c>
      <c r="F960" s="2">
        <v>114</v>
      </c>
      <c r="G960" s="2" t="s">
        <v>63</v>
      </c>
      <c r="H960" s="2">
        <v>1</v>
      </c>
      <c r="I960" s="2">
        <v>1</v>
      </c>
      <c r="J960" s="2" t="b">
        <v>1</v>
      </c>
      <c r="K960" s="2">
        <v>896</v>
      </c>
      <c r="L960" s="2">
        <v>9</v>
      </c>
      <c r="M960" s="2" t="s">
        <v>68</v>
      </c>
      <c r="N960" s="2" t="s">
        <v>44</v>
      </c>
      <c r="O960" s="2" t="s">
        <v>45</v>
      </c>
      <c r="P960" s="2">
        <v>60</v>
      </c>
      <c r="Q960" s="2">
        <v>3.2</v>
      </c>
      <c r="R960" s="2" t="b">
        <v>0</v>
      </c>
      <c r="S960" s="2" t="s">
        <v>30</v>
      </c>
      <c r="T960" s="2">
        <v>2731</v>
      </c>
      <c r="U960" s="2"/>
      <c r="V960" s="2" t="s">
        <v>38</v>
      </c>
      <c r="W960" s="2" t="s">
        <v>59</v>
      </c>
      <c r="X960" s="5" t="s">
        <v>60</v>
      </c>
    </row>
    <row r="961" spans="1:24" x14ac:dyDescent="0.25">
      <c r="A961" s="4">
        <v>6380</v>
      </c>
      <c r="B961" s="2" t="s">
        <v>88</v>
      </c>
      <c r="C961" s="3">
        <v>45020</v>
      </c>
      <c r="D961" s="2" t="s">
        <v>42</v>
      </c>
      <c r="E961" s="2">
        <v>7.99</v>
      </c>
      <c r="F961" s="2">
        <v>493</v>
      </c>
      <c r="G961" s="2" t="s">
        <v>36</v>
      </c>
      <c r="H961" s="2">
        <v>5</v>
      </c>
      <c r="I961" s="2">
        <v>2</v>
      </c>
      <c r="J961" s="2" t="b">
        <v>1</v>
      </c>
      <c r="K961" s="2">
        <v>29</v>
      </c>
      <c r="L961" s="2">
        <v>82</v>
      </c>
      <c r="M961" s="2" t="s">
        <v>55</v>
      </c>
      <c r="N961" s="2" t="s">
        <v>75</v>
      </c>
      <c r="O961" s="2" t="s">
        <v>29</v>
      </c>
      <c r="P961" s="2">
        <v>64</v>
      </c>
      <c r="Q961" s="2">
        <v>3.4</v>
      </c>
      <c r="R961" s="2" t="b">
        <v>0</v>
      </c>
      <c r="S961" s="2" t="s">
        <v>30</v>
      </c>
      <c r="T961" s="2">
        <v>833</v>
      </c>
      <c r="U961" s="2"/>
      <c r="V961" s="2" t="s">
        <v>31</v>
      </c>
      <c r="W961" s="2" t="s">
        <v>59</v>
      </c>
      <c r="X961" s="5" t="s">
        <v>40</v>
      </c>
    </row>
    <row r="962" spans="1:24" x14ac:dyDescent="0.25">
      <c r="A962" s="4">
        <v>6385</v>
      </c>
      <c r="B962" s="2" t="s">
        <v>508</v>
      </c>
      <c r="C962" s="2" t="s">
        <v>670</v>
      </c>
      <c r="D962" s="2" t="s">
        <v>105</v>
      </c>
      <c r="E962" s="2">
        <v>11.99</v>
      </c>
      <c r="F962" s="2">
        <v>475</v>
      </c>
      <c r="G962" s="2" t="s">
        <v>51</v>
      </c>
      <c r="H962" s="2">
        <v>1</v>
      </c>
      <c r="I962" s="2">
        <v>5</v>
      </c>
      <c r="J962" s="2" t="b">
        <v>0</v>
      </c>
      <c r="K962" s="2">
        <v>523</v>
      </c>
      <c r="L962" s="2">
        <v>30</v>
      </c>
      <c r="M962" s="2" t="s">
        <v>74</v>
      </c>
      <c r="N962" s="2" t="s">
        <v>75</v>
      </c>
      <c r="O962" s="2" t="s">
        <v>37</v>
      </c>
      <c r="P962" s="2">
        <v>2</v>
      </c>
      <c r="Q962" s="2">
        <v>4.8</v>
      </c>
      <c r="R962" s="2" t="b">
        <v>0</v>
      </c>
      <c r="S962" s="2" t="s">
        <v>30</v>
      </c>
      <c r="T962" s="2">
        <v>2428</v>
      </c>
      <c r="U962" s="2"/>
      <c r="V962" s="2" t="s">
        <v>31</v>
      </c>
      <c r="W962" s="2" t="s">
        <v>59</v>
      </c>
      <c r="X962" s="5" t="s">
        <v>33</v>
      </c>
    </row>
    <row r="963" spans="1:24" x14ac:dyDescent="0.25">
      <c r="A963" s="4">
        <v>6858</v>
      </c>
      <c r="B963" s="2" t="s">
        <v>318</v>
      </c>
      <c r="C963" s="2" t="s">
        <v>724</v>
      </c>
      <c r="D963" s="3">
        <v>45638</v>
      </c>
      <c r="E963" s="2">
        <v>11.99</v>
      </c>
      <c r="F963" s="2">
        <v>287</v>
      </c>
      <c r="G963" s="2" t="s">
        <v>51</v>
      </c>
      <c r="H963" s="2">
        <v>1</v>
      </c>
      <c r="I963" s="2">
        <v>2</v>
      </c>
      <c r="J963" s="2" t="b">
        <v>0</v>
      </c>
      <c r="K963" s="2">
        <v>918</v>
      </c>
      <c r="L963" s="2">
        <v>82</v>
      </c>
      <c r="M963" s="2" t="s">
        <v>55</v>
      </c>
      <c r="N963" s="2" t="s">
        <v>44</v>
      </c>
      <c r="O963" s="2" t="s">
        <v>37</v>
      </c>
      <c r="P963" s="2">
        <v>81</v>
      </c>
      <c r="Q963" s="2">
        <v>3.2</v>
      </c>
      <c r="R963" s="2" t="b">
        <v>0</v>
      </c>
      <c r="S963" s="2" t="s">
        <v>30</v>
      </c>
      <c r="T963" s="2">
        <v>4555</v>
      </c>
      <c r="U963" s="2"/>
      <c r="V963" s="2" t="s">
        <v>58</v>
      </c>
      <c r="W963" s="2" t="s">
        <v>79</v>
      </c>
      <c r="X963" s="5" t="s">
        <v>93</v>
      </c>
    </row>
    <row r="964" spans="1:24" x14ac:dyDescent="0.25">
      <c r="A964" s="4">
        <v>8875</v>
      </c>
      <c r="B964" s="2" t="s">
        <v>434</v>
      </c>
      <c r="C964" s="2" t="s">
        <v>81</v>
      </c>
      <c r="D964" s="2" t="s">
        <v>72</v>
      </c>
      <c r="E964" s="2">
        <v>15.99</v>
      </c>
      <c r="F964" s="2">
        <v>138</v>
      </c>
      <c r="G964" s="2" t="s">
        <v>26</v>
      </c>
      <c r="H964" s="2">
        <v>5</v>
      </c>
      <c r="I964" s="2">
        <v>2</v>
      </c>
      <c r="J964" s="2" t="b">
        <v>0</v>
      </c>
      <c r="K964" s="2">
        <v>40</v>
      </c>
      <c r="L964" s="2">
        <v>166</v>
      </c>
      <c r="M964" s="2" t="s">
        <v>49</v>
      </c>
      <c r="N964" s="2" t="s">
        <v>75</v>
      </c>
      <c r="O964" s="2" t="s">
        <v>78</v>
      </c>
      <c r="P964" s="2">
        <v>83</v>
      </c>
      <c r="Q964" s="2">
        <v>4.2</v>
      </c>
      <c r="R964" s="2" t="b">
        <v>0</v>
      </c>
      <c r="S964" s="2" t="s">
        <v>30</v>
      </c>
      <c r="T964" s="2">
        <v>4777</v>
      </c>
      <c r="U964" s="2"/>
      <c r="V964" s="2" t="s">
        <v>76</v>
      </c>
      <c r="W964" s="2" t="s">
        <v>39</v>
      </c>
      <c r="X964" s="5" t="s">
        <v>60</v>
      </c>
    </row>
    <row r="965" spans="1:24" x14ac:dyDescent="0.25">
      <c r="A965" s="4">
        <v>3334</v>
      </c>
      <c r="B965" s="2" t="s">
        <v>286</v>
      </c>
      <c r="C965" s="3">
        <v>45477</v>
      </c>
      <c r="D965" s="3">
        <v>45424</v>
      </c>
      <c r="E965" s="2">
        <v>15.99</v>
      </c>
      <c r="F965" s="2">
        <v>198</v>
      </c>
      <c r="G965" s="2" t="s">
        <v>26</v>
      </c>
      <c r="H965" s="2">
        <v>3</v>
      </c>
      <c r="I965" s="2">
        <v>1</v>
      </c>
      <c r="J965" s="2" t="b">
        <v>1</v>
      </c>
      <c r="K965" s="2">
        <v>614</v>
      </c>
      <c r="L965" s="2">
        <v>69</v>
      </c>
      <c r="M965" s="2" t="s">
        <v>92</v>
      </c>
      <c r="N965" s="2" t="s">
        <v>28</v>
      </c>
      <c r="O965" s="2" t="s">
        <v>57</v>
      </c>
      <c r="P965" s="2">
        <v>27</v>
      </c>
      <c r="Q965" s="2">
        <v>3.6</v>
      </c>
      <c r="R965" s="2" t="b">
        <v>1</v>
      </c>
      <c r="S965" s="2" t="s">
        <v>30</v>
      </c>
      <c r="T965" s="2">
        <v>459</v>
      </c>
      <c r="U965" s="2"/>
      <c r="V965" s="2" t="s">
        <v>31</v>
      </c>
      <c r="W965" s="2" t="s">
        <v>39</v>
      </c>
      <c r="X965" s="5" t="s">
        <v>33</v>
      </c>
    </row>
    <row r="966" spans="1:24" x14ac:dyDescent="0.25">
      <c r="A966" s="4">
        <v>5850</v>
      </c>
      <c r="B966" s="2" t="s">
        <v>126</v>
      </c>
      <c r="C966" s="3">
        <v>45115</v>
      </c>
      <c r="D966" s="3">
        <v>45608</v>
      </c>
      <c r="E966" s="2">
        <v>15.99</v>
      </c>
      <c r="F966" s="2">
        <v>164</v>
      </c>
      <c r="G966" s="2" t="s">
        <v>26</v>
      </c>
      <c r="H966" s="2">
        <v>2</v>
      </c>
      <c r="I966" s="2">
        <v>1</v>
      </c>
      <c r="J966" s="2" t="b">
        <v>0</v>
      </c>
      <c r="K966" s="2">
        <v>833</v>
      </c>
      <c r="L966" s="2">
        <v>89</v>
      </c>
      <c r="M966" s="2" t="s">
        <v>92</v>
      </c>
      <c r="N966" s="2" t="s">
        <v>75</v>
      </c>
      <c r="O966" s="2" t="s">
        <v>57</v>
      </c>
      <c r="P966" s="2">
        <v>32</v>
      </c>
      <c r="Q966" s="2">
        <v>4.9000000000000004</v>
      </c>
      <c r="R966" s="2" t="b">
        <v>0</v>
      </c>
      <c r="S966" s="2" t="s">
        <v>30</v>
      </c>
      <c r="T966" s="2">
        <v>2644</v>
      </c>
      <c r="U966" s="2"/>
      <c r="V966" s="2" t="s">
        <v>58</v>
      </c>
      <c r="W966" s="2" t="s">
        <v>59</v>
      </c>
      <c r="X966" s="5" t="s">
        <v>40</v>
      </c>
    </row>
    <row r="967" spans="1:24" x14ac:dyDescent="0.25">
      <c r="A967" s="4">
        <v>8593</v>
      </c>
      <c r="B967" s="2" t="s">
        <v>153</v>
      </c>
      <c r="C967" s="2" t="s">
        <v>467</v>
      </c>
      <c r="D967" s="3">
        <v>45577</v>
      </c>
      <c r="E967" s="2">
        <v>15.99</v>
      </c>
      <c r="F967" s="2">
        <v>65</v>
      </c>
      <c r="G967" s="2" t="s">
        <v>63</v>
      </c>
      <c r="H967" s="2">
        <v>4</v>
      </c>
      <c r="I967" s="2">
        <v>3</v>
      </c>
      <c r="J967" s="2" t="b">
        <v>0</v>
      </c>
      <c r="K967" s="2">
        <v>238</v>
      </c>
      <c r="L967" s="2">
        <v>39</v>
      </c>
      <c r="M967" s="2" t="s">
        <v>92</v>
      </c>
      <c r="N967" s="2" t="s">
        <v>75</v>
      </c>
      <c r="O967" s="2" t="s">
        <v>37</v>
      </c>
      <c r="P967" s="2">
        <v>23</v>
      </c>
      <c r="Q967" s="2">
        <v>4.7</v>
      </c>
      <c r="R967" s="2" t="b">
        <v>0</v>
      </c>
      <c r="S967" s="2" t="s">
        <v>30</v>
      </c>
      <c r="T967" s="2">
        <v>2678</v>
      </c>
      <c r="U967" s="2"/>
      <c r="V967" s="2" t="s">
        <v>58</v>
      </c>
      <c r="W967" s="2" t="s">
        <v>69</v>
      </c>
      <c r="X967" s="5" t="s">
        <v>40</v>
      </c>
    </row>
    <row r="968" spans="1:24" x14ac:dyDescent="0.25">
      <c r="A968" s="4">
        <v>6278</v>
      </c>
      <c r="B968" s="2" t="s">
        <v>357</v>
      </c>
      <c r="C968" s="2" t="s">
        <v>314</v>
      </c>
      <c r="D968" s="2" t="s">
        <v>87</v>
      </c>
      <c r="E968" s="2">
        <v>7.99</v>
      </c>
      <c r="F968" s="2">
        <v>388</v>
      </c>
      <c r="G968" s="2" t="s">
        <v>36</v>
      </c>
      <c r="H968" s="2">
        <v>1</v>
      </c>
      <c r="I968" s="2">
        <v>6</v>
      </c>
      <c r="J968" s="2" t="b">
        <v>1</v>
      </c>
      <c r="K968" s="2">
        <v>861</v>
      </c>
      <c r="L968" s="2">
        <v>59</v>
      </c>
      <c r="M968" s="2" t="s">
        <v>27</v>
      </c>
      <c r="N968" s="2" t="s">
        <v>44</v>
      </c>
      <c r="O968" s="2" t="s">
        <v>29</v>
      </c>
      <c r="P968" s="2">
        <v>42</v>
      </c>
      <c r="Q968" s="2">
        <v>4.4000000000000004</v>
      </c>
      <c r="R968" s="2" t="b">
        <v>0</v>
      </c>
      <c r="S968" s="2" t="s">
        <v>30</v>
      </c>
      <c r="T968" s="2">
        <v>1129</v>
      </c>
      <c r="U968" s="2"/>
      <c r="V968" s="2" t="s">
        <v>65</v>
      </c>
      <c r="W968" s="2" t="s">
        <v>69</v>
      </c>
      <c r="X968" s="5" t="s">
        <v>60</v>
      </c>
    </row>
    <row r="969" spans="1:24" x14ac:dyDescent="0.25">
      <c r="A969" s="4">
        <v>1388</v>
      </c>
      <c r="B969" s="2" t="s">
        <v>157</v>
      </c>
      <c r="C969" s="2" t="s">
        <v>415</v>
      </c>
      <c r="D969" s="3">
        <v>45577</v>
      </c>
      <c r="E969" s="2">
        <v>15.99</v>
      </c>
      <c r="F969" s="2">
        <v>412</v>
      </c>
      <c r="G969" s="2" t="s">
        <v>100</v>
      </c>
      <c r="H969" s="2">
        <v>3</v>
      </c>
      <c r="I969" s="2">
        <v>3</v>
      </c>
      <c r="J969" s="2" t="b">
        <v>1</v>
      </c>
      <c r="K969" s="2">
        <v>999</v>
      </c>
      <c r="L969" s="2">
        <v>127</v>
      </c>
      <c r="M969" s="2" t="s">
        <v>27</v>
      </c>
      <c r="N969" s="2" t="s">
        <v>75</v>
      </c>
      <c r="O969" s="2" t="s">
        <v>29</v>
      </c>
      <c r="P969" s="2">
        <v>4</v>
      </c>
      <c r="Q969" s="2">
        <v>4</v>
      </c>
      <c r="R969" s="2" t="b">
        <v>0</v>
      </c>
      <c r="S969" s="2" t="s">
        <v>30</v>
      </c>
      <c r="T969" s="2">
        <v>1258</v>
      </c>
      <c r="U969" s="2"/>
      <c r="V969" s="2" t="s">
        <v>38</v>
      </c>
      <c r="W969" s="2" t="s">
        <v>59</v>
      </c>
      <c r="X969" s="5" t="s">
        <v>33</v>
      </c>
    </row>
    <row r="970" spans="1:24" x14ac:dyDescent="0.25">
      <c r="A970" s="4">
        <v>2521</v>
      </c>
      <c r="B970" s="2" t="s">
        <v>143</v>
      </c>
      <c r="C970" s="2" t="s">
        <v>725</v>
      </c>
      <c r="D970" s="2" t="s">
        <v>99</v>
      </c>
      <c r="E970" s="2">
        <v>15.99</v>
      </c>
      <c r="F970" s="2">
        <v>267</v>
      </c>
      <c r="G970" s="2" t="s">
        <v>26</v>
      </c>
      <c r="H970" s="2">
        <v>4</v>
      </c>
      <c r="I970" s="2">
        <v>4</v>
      </c>
      <c r="J970" s="2" t="b">
        <v>0</v>
      </c>
      <c r="K970" s="2">
        <v>118</v>
      </c>
      <c r="L970" s="2">
        <v>6</v>
      </c>
      <c r="M970" s="2" t="s">
        <v>27</v>
      </c>
      <c r="N970" s="2" t="s">
        <v>75</v>
      </c>
      <c r="O970" s="2" t="s">
        <v>64</v>
      </c>
      <c r="P970" s="2">
        <v>57</v>
      </c>
      <c r="Q970" s="2">
        <v>5</v>
      </c>
      <c r="R970" s="2" t="b">
        <v>0</v>
      </c>
      <c r="S970" s="2" t="s">
        <v>30</v>
      </c>
      <c r="T970" s="2">
        <v>3213</v>
      </c>
      <c r="U970" s="2"/>
      <c r="V970" s="2" t="s">
        <v>31</v>
      </c>
      <c r="W970" s="2" t="s">
        <v>79</v>
      </c>
      <c r="X970" s="5" t="s">
        <v>40</v>
      </c>
    </row>
    <row r="971" spans="1:24" x14ac:dyDescent="0.25">
      <c r="A971" s="4">
        <v>1269</v>
      </c>
      <c r="B971" s="2" t="s">
        <v>726</v>
      </c>
      <c r="C971" s="3">
        <v>45170</v>
      </c>
      <c r="D971" s="2" t="s">
        <v>168</v>
      </c>
      <c r="E971" s="2">
        <v>15.99</v>
      </c>
      <c r="F971" s="2">
        <v>29</v>
      </c>
      <c r="G971" s="2" t="s">
        <v>26</v>
      </c>
      <c r="H971" s="2">
        <v>3</v>
      </c>
      <c r="I971" s="2">
        <v>2</v>
      </c>
      <c r="J971" s="2" t="b">
        <v>0</v>
      </c>
      <c r="K971" s="2">
        <v>404</v>
      </c>
      <c r="L971" s="2">
        <v>177</v>
      </c>
      <c r="M971" s="2" t="s">
        <v>27</v>
      </c>
      <c r="N971" s="2" t="s">
        <v>75</v>
      </c>
      <c r="O971" s="2" t="s">
        <v>57</v>
      </c>
      <c r="P971" s="2">
        <v>81</v>
      </c>
      <c r="Q971" s="2">
        <v>4.4000000000000004</v>
      </c>
      <c r="R971" s="2" t="b">
        <v>0</v>
      </c>
      <c r="S971" s="2" t="s">
        <v>30</v>
      </c>
      <c r="T971" s="2">
        <v>4127</v>
      </c>
      <c r="U971" s="2"/>
      <c r="V971" s="2" t="s">
        <v>76</v>
      </c>
      <c r="W971" s="2" t="s">
        <v>59</v>
      </c>
      <c r="X971" s="5" t="s">
        <v>40</v>
      </c>
    </row>
    <row r="972" spans="1:24" x14ac:dyDescent="0.25">
      <c r="A972" s="4">
        <v>9959</v>
      </c>
      <c r="B972" s="2" t="s">
        <v>266</v>
      </c>
      <c r="C972" s="3">
        <v>45605</v>
      </c>
      <c r="D972" s="3">
        <v>45577</v>
      </c>
      <c r="E972" s="2">
        <v>15.99</v>
      </c>
      <c r="F972" s="2">
        <v>454</v>
      </c>
      <c r="G972" s="2" t="s">
        <v>26</v>
      </c>
      <c r="H972" s="2">
        <v>5</v>
      </c>
      <c r="I972" s="2">
        <v>6</v>
      </c>
      <c r="J972" s="2" t="b">
        <v>1</v>
      </c>
      <c r="K972" s="2">
        <v>938</v>
      </c>
      <c r="L972" s="2">
        <v>75</v>
      </c>
      <c r="M972" s="2" t="s">
        <v>74</v>
      </c>
      <c r="N972" s="2" t="s">
        <v>44</v>
      </c>
      <c r="O972" s="2" t="s">
        <v>37</v>
      </c>
      <c r="P972" s="2">
        <v>51</v>
      </c>
      <c r="Q972" s="2">
        <v>3.1</v>
      </c>
      <c r="R972" s="2" t="b">
        <v>0</v>
      </c>
      <c r="S972" s="2" t="s">
        <v>30</v>
      </c>
      <c r="T972" s="2">
        <v>1961</v>
      </c>
      <c r="U972" s="2"/>
      <c r="V972" s="2" t="s">
        <v>58</v>
      </c>
      <c r="W972" s="2" t="s">
        <v>39</v>
      </c>
      <c r="X972" s="5" t="s">
        <v>93</v>
      </c>
    </row>
    <row r="973" spans="1:24" x14ac:dyDescent="0.25">
      <c r="A973" s="4">
        <v>7549</v>
      </c>
      <c r="B973" s="2" t="s">
        <v>720</v>
      </c>
      <c r="C973" s="2" t="s">
        <v>265</v>
      </c>
      <c r="D973" s="2" t="s">
        <v>105</v>
      </c>
      <c r="E973" s="2">
        <v>15.99</v>
      </c>
      <c r="F973" s="2">
        <v>119</v>
      </c>
      <c r="G973" s="2" t="s">
        <v>100</v>
      </c>
      <c r="H973" s="2">
        <v>1</v>
      </c>
      <c r="I973" s="2">
        <v>5</v>
      </c>
      <c r="J973" s="2" t="b">
        <v>1</v>
      </c>
      <c r="K973" s="2">
        <v>112</v>
      </c>
      <c r="L973" s="2">
        <v>181</v>
      </c>
      <c r="M973" s="2" t="s">
        <v>92</v>
      </c>
      <c r="N973" s="2" t="s">
        <v>56</v>
      </c>
      <c r="O973" s="2" t="s">
        <v>37</v>
      </c>
      <c r="P973" s="2">
        <v>47</v>
      </c>
      <c r="Q973" s="2">
        <v>3.2</v>
      </c>
      <c r="R973" s="2" t="b">
        <v>1</v>
      </c>
      <c r="S973" s="2" t="s">
        <v>30</v>
      </c>
      <c r="T973" s="2">
        <v>1708</v>
      </c>
      <c r="U973" s="2"/>
      <c r="V973" s="2" t="s">
        <v>38</v>
      </c>
      <c r="W973" s="2" t="s">
        <v>59</v>
      </c>
      <c r="X973" s="5" t="s">
        <v>93</v>
      </c>
    </row>
    <row r="974" spans="1:24" x14ac:dyDescent="0.25">
      <c r="A974" s="4">
        <v>4747</v>
      </c>
      <c r="B974" s="2" t="s">
        <v>224</v>
      </c>
      <c r="C974" s="3">
        <v>45567</v>
      </c>
      <c r="D974" s="3">
        <v>45547</v>
      </c>
      <c r="E974" s="2">
        <v>11.99</v>
      </c>
      <c r="F974" s="2">
        <v>311</v>
      </c>
      <c r="G974" s="2" t="s">
        <v>26</v>
      </c>
      <c r="H974" s="2">
        <v>5</v>
      </c>
      <c r="I974" s="2">
        <v>1</v>
      </c>
      <c r="J974" s="2" t="b">
        <v>1</v>
      </c>
      <c r="K974" s="2">
        <v>430</v>
      </c>
      <c r="L974" s="2">
        <v>188</v>
      </c>
      <c r="M974" s="2" t="s">
        <v>49</v>
      </c>
      <c r="N974" s="2" t="s">
        <v>56</v>
      </c>
      <c r="O974" s="2" t="s">
        <v>78</v>
      </c>
      <c r="P974" s="2">
        <v>78</v>
      </c>
      <c r="Q974" s="2">
        <v>4.4000000000000004</v>
      </c>
      <c r="R974" s="2" t="b">
        <v>1</v>
      </c>
      <c r="S974" s="2" t="s">
        <v>30</v>
      </c>
      <c r="T974" s="2">
        <v>2288</v>
      </c>
      <c r="U974" s="2"/>
      <c r="V974" s="2" t="s">
        <v>58</v>
      </c>
      <c r="W974" s="2" t="s">
        <v>79</v>
      </c>
      <c r="X974" s="5" t="s">
        <v>60</v>
      </c>
    </row>
    <row r="975" spans="1:24" x14ac:dyDescent="0.25">
      <c r="A975" s="4">
        <v>8320</v>
      </c>
      <c r="B975" s="2" t="s">
        <v>549</v>
      </c>
      <c r="C975" s="3">
        <v>45323</v>
      </c>
      <c r="D975" s="3">
        <v>45547</v>
      </c>
      <c r="E975" s="2">
        <v>15.99</v>
      </c>
      <c r="F975" s="2">
        <v>122</v>
      </c>
      <c r="G975" s="2" t="s">
        <v>73</v>
      </c>
      <c r="H975" s="2">
        <v>2</v>
      </c>
      <c r="I975" s="2">
        <v>2</v>
      </c>
      <c r="J975" s="2" t="b">
        <v>0</v>
      </c>
      <c r="K975" s="2">
        <v>626</v>
      </c>
      <c r="L975" s="2">
        <v>69</v>
      </c>
      <c r="M975" s="2" t="s">
        <v>27</v>
      </c>
      <c r="N975" s="2" t="s">
        <v>28</v>
      </c>
      <c r="O975" s="2" t="s">
        <v>45</v>
      </c>
      <c r="P975" s="2">
        <v>17</v>
      </c>
      <c r="Q975" s="2">
        <v>4.2</v>
      </c>
      <c r="R975" s="2" t="b">
        <v>1</v>
      </c>
      <c r="S975" s="2" t="s">
        <v>30</v>
      </c>
      <c r="T975" s="2">
        <v>4570</v>
      </c>
      <c r="U975" s="2"/>
      <c r="V975" s="2" t="s">
        <v>65</v>
      </c>
      <c r="W975" s="2" t="s">
        <v>32</v>
      </c>
      <c r="X975" s="5" t="s">
        <v>60</v>
      </c>
    </row>
    <row r="976" spans="1:24" x14ac:dyDescent="0.25">
      <c r="A976" s="4">
        <v>1333</v>
      </c>
      <c r="B976" s="2" t="s">
        <v>106</v>
      </c>
      <c r="C976" s="2" t="s">
        <v>727</v>
      </c>
      <c r="D976" s="2" t="s">
        <v>54</v>
      </c>
      <c r="E976" s="2">
        <v>15.99</v>
      </c>
      <c r="F976" s="2">
        <v>300</v>
      </c>
      <c r="G976" s="2" t="s">
        <v>48</v>
      </c>
      <c r="H976" s="2">
        <v>5</v>
      </c>
      <c r="I976" s="2">
        <v>4</v>
      </c>
      <c r="J976" s="2" t="b">
        <v>1</v>
      </c>
      <c r="K976" s="2">
        <v>819</v>
      </c>
      <c r="L976" s="2">
        <v>143</v>
      </c>
      <c r="M976" s="2" t="s">
        <v>43</v>
      </c>
      <c r="N976" s="2" t="s">
        <v>56</v>
      </c>
      <c r="O976" s="2" t="s">
        <v>37</v>
      </c>
      <c r="P976" s="2">
        <v>23</v>
      </c>
      <c r="Q976" s="2">
        <v>5</v>
      </c>
      <c r="R976" s="2" t="b">
        <v>0</v>
      </c>
      <c r="S976" s="2" t="s">
        <v>30</v>
      </c>
      <c r="T976" s="2">
        <v>2547</v>
      </c>
      <c r="U976" s="2"/>
      <c r="V976" s="2" t="s">
        <v>38</v>
      </c>
      <c r="W976" s="2" t="s">
        <v>69</v>
      </c>
      <c r="X976" s="5" t="s">
        <v>40</v>
      </c>
    </row>
    <row r="977" spans="1:24" x14ac:dyDescent="0.25">
      <c r="A977" s="4">
        <v>5254</v>
      </c>
      <c r="B977" s="2" t="s">
        <v>542</v>
      </c>
      <c r="C977" s="3">
        <v>45605</v>
      </c>
      <c r="D977" s="2" t="s">
        <v>90</v>
      </c>
      <c r="E977" s="2">
        <v>15.99</v>
      </c>
      <c r="F977" s="2">
        <v>59</v>
      </c>
      <c r="G977" s="2" t="s">
        <v>100</v>
      </c>
      <c r="H977" s="2">
        <v>4</v>
      </c>
      <c r="I977" s="2">
        <v>3</v>
      </c>
      <c r="J977" s="2" t="b">
        <v>0</v>
      </c>
      <c r="K977" s="2">
        <v>718</v>
      </c>
      <c r="L977" s="2">
        <v>3</v>
      </c>
      <c r="M977" s="2" t="s">
        <v>43</v>
      </c>
      <c r="N977" s="2" t="s">
        <v>44</v>
      </c>
      <c r="O977" s="2" t="s">
        <v>37</v>
      </c>
      <c r="P977" s="2">
        <v>43</v>
      </c>
      <c r="Q977" s="2">
        <v>4.2</v>
      </c>
      <c r="R977" s="2" t="b">
        <v>1</v>
      </c>
      <c r="S977" s="2" t="s">
        <v>30</v>
      </c>
      <c r="T977" s="2">
        <v>4655</v>
      </c>
      <c r="U977" s="2"/>
      <c r="V977" s="2" t="s">
        <v>38</v>
      </c>
      <c r="W977" s="2" t="s">
        <v>59</v>
      </c>
      <c r="X977" s="5" t="s">
        <v>33</v>
      </c>
    </row>
    <row r="978" spans="1:24" x14ac:dyDescent="0.25">
      <c r="A978" s="4">
        <v>6842</v>
      </c>
      <c r="B978" s="2" t="s">
        <v>648</v>
      </c>
      <c r="C978" s="2" t="s">
        <v>127</v>
      </c>
      <c r="D978" s="3">
        <v>45516</v>
      </c>
      <c r="E978" s="2">
        <v>15.99</v>
      </c>
      <c r="F978" s="2">
        <v>34</v>
      </c>
      <c r="G978" s="2" t="s">
        <v>36</v>
      </c>
      <c r="H978" s="2">
        <v>1</v>
      </c>
      <c r="I978" s="2">
        <v>4</v>
      </c>
      <c r="J978" s="2" t="b">
        <v>1</v>
      </c>
      <c r="K978" s="2">
        <v>109</v>
      </c>
      <c r="L978" s="2">
        <v>174</v>
      </c>
      <c r="M978" s="2" t="s">
        <v>43</v>
      </c>
      <c r="N978" s="2" t="s">
        <v>44</v>
      </c>
      <c r="O978" s="2" t="s">
        <v>29</v>
      </c>
      <c r="P978" s="2">
        <v>74</v>
      </c>
      <c r="Q978" s="2">
        <v>4.4000000000000004</v>
      </c>
      <c r="R978" s="2" t="b">
        <v>1</v>
      </c>
      <c r="S978" s="2" t="s">
        <v>30</v>
      </c>
      <c r="T978" s="2">
        <v>1656</v>
      </c>
      <c r="U978" s="2"/>
      <c r="V978" s="2" t="s">
        <v>76</v>
      </c>
      <c r="W978" s="2" t="s">
        <v>79</v>
      </c>
      <c r="X978" s="5" t="s">
        <v>33</v>
      </c>
    </row>
    <row r="979" spans="1:24" x14ac:dyDescent="0.25">
      <c r="A979" s="4">
        <v>9333</v>
      </c>
      <c r="B979" s="2" t="s">
        <v>635</v>
      </c>
      <c r="C979" s="2" t="s">
        <v>728</v>
      </c>
      <c r="D979" s="2" t="s">
        <v>72</v>
      </c>
      <c r="E979" s="2">
        <v>11.99</v>
      </c>
      <c r="F979" s="2">
        <v>23</v>
      </c>
      <c r="G979" s="2" t="s">
        <v>73</v>
      </c>
      <c r="H979" s="2">
        <v>2</v>
      </c>
      <c r="I979" s="2">
        <v>1</v>
      </c>
      <c r="J979" s="2" t="b">
        <v>0</v>
      </c>
      <c r="K979" s="2">
        <v>544</v>
      </c>
      <c r="L979" s="2">
        <v>25</v>
      </c>
      <c r="M979" s="2" t="s">
        <v>55</v>
      </c>
      <c r="N979" s="2" t="s">
        <v>75</v>
      </c>
      <c r="O979" s="2" t="s">
        <v>37</v>
      </c>
      <c r="P979" s="2">
        <v>47</v>
      </c>
      <c r="Q979" s="2">
        <v>3.6</v>
      </c>
      <c r="R979" s="2" t="b">
        <v>0</v>
      </c>
      <c r="S979" s="2" t="s">
        <v>30</v>
      </c>
      <c r="T979" s="2">
        <v>2761</v>
      </c>
      <c r="U979" s="2"/>
      <c r="V979" s="2" t="s">
        <v>65</v>
      </c>
      <c r="W979" s="2" t="s">
        <v>39</v>
      </c>
      <c r="X979" s="5" t="s">
        <v>40</v>
      </c>
    </row>
    <row r="980" spans="1:24" x14ac:dyDescent="0.25">
      <c r="A980" s="4">
        <v>9122</v>
      </c>
      <c r="B980" s="2" t="s">
        <v>729</v>
      </c>
      <c r="C980" s="3">
        <v>45359</v>
      </c>
      <c r="D980" s="3">
        <v>45608</v>
      </c>
      <c r="E980" s="2">
        <v>15.99</v>
      </c>
      <c r="F980" s="2">
        <v>168</v>
      </c>
      <c r="G980" s="2" t="s">
        <v>26</v>
      </c>
      <c r="H980" s="2">
        <v>3</v>
      </c>
      <c r="I980" s="2">
        <v>2</v>
      </c>
      <c r="J980" s="2" t="b">
        <v>1</v>
      </c>
      <c r="K980" s="2">
        <v>25</v>
      </c>
      <c r="L980" s="2">
        <v>171</v>
      </c>
      <c r="M980" s="2" t="s">
        <v>92</v>
      </c>
      <c r="N980" s="2" t="s">
        <v>28</v>
      </c>
      <c r="O980" s="2" t="s">
        <v>29</v>
      </c>
      <c r="P980" s="2">
        <v>79</v>
      </c>
      <c r="Q980" s="2">
        <v>4</v>
      </c>
      <c r="R980" s="2" t="b">
        <v>0</v>
      </c>
      <c r="S980" s="2" t="s">
        <v>30</v>
      </c>
      <c r="T980" s="2">
        <v>773</v>
      </c>
      <c r="U980" s="2"/>
      <c r="V980" s="2" t="s">
        <v>38</v>
      </c>
      <c r="W980" s="2" t="s">
        <v>39</v>
      </c>
      <c r="X980" s="5" t="s">
        <v>40</v>
      </c>
    </row>
    <row r="981" spans="1:24" x14ac:dyDescent="0.25">
      <c r="A981" s="4">
        <v>6221</v>
      </c>
      <c r="B981" s="2" t="s">
        <v>143</v>
      </c>
      <c r="C981" s="2" t="s">
        <v>317</v>
      </c>
      <c r="D981" s="2" t="s">
        <v>87</v>
      </c>
      <c r="E981" s="2">
        <v>11.99</v>
      </c>
      <c r="F981" s="2">
        <v>306</v>
      </c>
      <c r="G981" s="2" t="s">
        <v>26</v>
      </c>
      <c r="H981" s="2">
        <v>5</v>
      </c>
      <c r="I981" s="2">
        <v>1</v>
      </c>
      <c r="J981" s="2" t="b">
        <v>1</v>
      </c>
      <c r="K981" s="2">
        <v>513</v>
      </c>
      <c r="L981" s="2">
        <v>70</v>
      </c>
      <c r="M981" s="2" t="s">
        <v>27</v>
      </c>
      <c r="N981" s="2" t="s">
        <v>56</v>
      </c>
      <c r="O981" s="2" t="s">
        <v>57</v>
      </c>
      <c r="P981" s="2">
        <v>86</v>
      </c>
      <c r="Q981" s="2">
        <v>3.7</v>
      </c>
      <c r="R981" s="2" t="b">
        <v>0</v>
      </c>
      <c r="S981" s="2" t="s">
        <v>30</v>
      </c>
      <c r="T981" s="2">
        <v>1652</v>
      </c>
      <c r="U981" s="2"/>
      <c r="V981" s="2" t="s">
        <v>38</v>
      </c>
      <c r="W981" s="2" t="s">
        <v>59</v>
      </c>
      <c r="X981" s="5" t="s">
        <v>33</v>
      </c>
    </row>
    <row r="982" spans="1:24" x14ac:dyDescent="0.25">
      <c r="A982" s="4">
        <v>9957</v>
      </c>
      <c r="B982" s="2" t="s">
        <v>357</v>
      </c>
      <c r="C982" s="3">
        <v>45149</v>
      </c>
      <c r="D982" s="2" t="s">
        <v>25</v>
      </c>
      <c r="E982" s="2">
        <v>15.99</v>
      </c>
      <c r="F982" s="2">
        <v>433</v>
      </c>
      <c r="G982" s="2" t="s">
        <v>51</v>
      </c>
      <c r="H982" s="2">
        <v>2</v>
      </c>
      <c r="I982" s="2">
        <v>6</v>
      </c>
      <c r="J982" s="2" t="b">
        <v>1</v>
      </c>
      <c r="K982" s="2">
        <v>1000</v>
      </c>
      <c r="L982" s="2">
        <v>48</v>
      </c>
      <c r="M982" s="2" t="s">
        <v>92</v>
      </c>
      <c r="N982" s="2" t="s">
        <v>44</v>
      </c>
      <c r="O982" s="2" t="s">
        <v>57</v>
      </c>
      <c r="P982" s="2">
        <v>92</v>
      </c>
      <c r="Q982" s="2">
        <v>3.7</v>
      </c>
      <c r="R982" s="2" t="b">
        <v>0</v>
      </c>
      <c r="S982" s="2" t="s">
        <v>30</v>
      </c>
      <c r="T982" s="2">
        <v>1037</v>
      </c>
      <c r="U982" s="2"/>
      <c r="V982" s="2" t="s">
        <v>76</v>
      </c>
      <c r="W982" s="2" t="s">
        <v>79</v>
      </c>
      <c r="X982" s="5" t="s">
        <v>33</v>
      </c>
    </row>
    <row r="983" spans="1:24" x14ac:dyDescent="0.25">
      <c r="A983" s="4">
        <v>4680</v>
      </c>
      <c r="B983" s="2" t="s">
        <v>730</v>
      </c>
      <c r="C983" s="2" t="s">
        <v>129</v>
      </c>
      <c r="D983" s="3">
        <v>45608</v>
      </c>
      <c r="E983" s="2">
        <v>11.99</v>
      </c>
      <c r="F983" s="2">
        <v>221</v>
      </c>
      <c r="G983" s="2" t="s">
        <v>100</v>
      </c>
      <c r="H983" s="2">
        <v>5</v>
      </c>
      <c r="I983" s="2">
        <v>5</v>
      </c>
      <c r="J983" s="2" t="b">
        <v>1</v>
      </c>
      <c r="K983" s="2">
        <v>749</v>
      </c>
      <c r="L983" s="2">
        <v>66</v>
      </c>
      <c r="M983" s="2" t="s">
        <v>27</v>
      </c>
      <c r="N983" s="2" t="s">
        <v>75</v>
      </c>
      <c r="O983" s="2" t="s">
        <v>37</v>
      </c>
      <c r="P983" s="2">
        <v>37</v>
      </c>
      <c r="Q983" s="2">
        <v>3.3</v>
      </c>
      <c r="R983" s="2" t="b">
        <v>1</v>
      </c>
      <c r="S983" s="2" t="s">
        <v>30</v>
      </c>
      <c r="T983" s="2">
        <v>4505</v>
      </c>
      <c r="U983" s="2"/>
      <c r="V983" s="2" t="s">
        <v>58</v>
      </c>
      <c r="W983" s="2" t="s">
        <v>32</v>
      </c>
      <c r="X983" s="5" t="s">
        <v>93</v>
      </c>
    </row>
    <row r="984" spans="1:24" x14ac:dyDescent="0.25">
      <c r="A984" s="4">
        <v>5974</v>
      </c>
      <c r="B984" s="2" t="s">
        <v>731</v>
      </c>
      <c r="C984" s="2" t="s">
        <v>203</v>
      </c>
      <c r="D984" s="2" t="s">
        <v>109</v>
      </c>
      <c r="E984" s="2">
        <v>15.99</v>
      </c>
      <c r="F984" s="2">
        <v>236</v>
      </c>
      <c r="G984" s="2" t="s">
        <v>51</v>
      </c>
      <c r="H984" s="2">
        <v>3</v>
      </c>
      <c r="I984" s="2">
        <v>5</v>
      </c>
      <c r="J984" s="2" t="b">
        <v>1</v>
      </c>
      <c r="K984" s="2">
        <v>600</v>
      </c>
      <c r="L984" s="2">
        <v>199</v>
      </c>
      <c r="M984" s="2" t="s">
        <v>49</v>
      </c>
      <c r="N984" s="2" t="s">
        <v>75</v>
      </c>
      <c r="O984" s="2" t="s">
        <v>37</v>
      </c>
      <c r="P984" s="2">
        <v>56</v>
      </c>
      <c r="Q984" s="2">
        <v>3.7</v>
      </c>
      <c r="R984" s="2" t="b">
        <v>0</v>
      </c>
      <c r="S984" s="2" t="s">
        <v>30</v>
      </c>
      <c r="T984" s="2">
        <v>3648</v>
      </c>
      <c r="U984" s="2"/>
      <c r="V984" s="2" t="s">
        <v>76</v>
      </c>
      <c r="W984" s="2" t="s">
        <v>59</v>
      </c>
      <c r="X984" s="5" t="s">
        <v>40</v>
      </c>
    </row>
    <row r="985" spans="1:24" x14ac:dyDescent="0.25">
      <c r="A985" s="4">
        <v>6938</v>
      </c>
      <c r="B985" s="2" t="s">
        <v>382</v>
      </c>
      <c r="C985" s="3">
        <v>45417</v>
      </c>
      <c r="D985" s="3">
        <v>45638</v>
      </c>
      <c r="E985" s="2">
        <v>11.99</v>
      </c>
      <c r="F985" s="2">
        <v>75</v>
      </c>
      <c r="G985" s="2" t="s">
        <v>26</v>
      </c>
      <c r="H985" s="2">
        <v>4</v>
      </c>
      <c r="I985" s="2">
        <v>6</v>
      </c>
      <c r="J985" s="2" t="b">
        <v>0</v>
      </c>
      <c r="K985" s="2">
        <v>897</v>
      </c>
      <c r="L985" s="2">
        <v>59</v>
      </c>
      <c r="M985" s="2" t="s">
        <v>74</v>
      </c>
      <c r="N985" s="2" t="s">
        <v>56</v>
      </c>
      <c r="O985" s="2" t="s">
        <v>29</v>
      </c>
      <c r="P985" s="2">
        <v>11</v>
      </c>
      <c r="Q985" s="2">
        <v>3.4</v>
      </c>
      <c r="R985" s="2" t="b">
        <v>0</v>
      </c>
      <c r="S985" s="2" t="s">
        <v>30</v>
      </c>
      <c r="T985" s="2">
        <v>4015</v>
      </c>
      <c r="U985" s="2"/>
      <c r="V985" s="2" t="s">
        <v>38</v>
      </c>
      <c r="W985" s="2" t="s">
        <v>59</v>
      </c>
      <c r="X985" s="5" t="s">
        <v>93</v>
      </c>
    </row>
    <row r="986" spans="1:24" x14ac:dyDescent="0.25">
      <c r="A986" s="4">
        <v>1175</v>
      </c>
      <c r="B986" s="2" t="s">
        <v>584</v>
      </c>
      <c r="C986" s="3">
        <v>45629</v>
      </c>
      <c r="D986" s="2" t="s">
        <v>134</v>
      </c>
      <c r="E986" s="2">
        <v>15.99</v>
      </c>
      <c r="F986" s="2">
        <v>325</v>
      </c>
      <c r="G986" s="2" t="s">
        <v>73</v>
      </c>
      <c r="H986" s="2">
        <v>3</v>
      </c>
      <c r="I986" s="2">
        <v>6</v>
      </c>
      <c r="J986" s="2" t="b">
        <v>1</v>
      </c>
      <c r="K986" s="2">
        <v>412</v>
      </c>
      <c r="L986" s="2">
        <v>117</v>
      </c>
      <c r="M986" s="2" t="s">
        <v>74</v>
      </c>
      <c r="N986" s="2" t="s">
        <v>56</v>
      </c>
      <c r="O986" s="2" t="s">
        <v>29</v>
      </c>
      <c r="P986" s="2">
        <v>48</v>
      </c>
      <c r="Q986" s="2">
        <v>4</v>
      </c>
      <c r="R986" s="2" t="b">
        <v>1</v>
      </c>
      <c r="S986" s="2" t="s">
        <v>30</v>
      </c>
      <c r="T986" s="2">
        <v>2050</v>
      </c>
      <c r="U986" s="2"/>
      <c r="V986" s="2" t="s">
        <v>76</v>
      </c>
      <c r="W986" s="2" t="s">
        <v>39</v>
      </c>
      <c r="X986" s="5" t="s">
        <v>93</v>
      </c>
    </row>
    <row r="987" spans="1:24" x14ac:dyDescent="0.25">
      <c r="A987" s="4">
        <v>1260</v>
      </c>
      <c r="B987" s="2" t="s">
        <v>453</v>
      </c>
      <c r="C987" s="3">
        <v>45629</v>
      </c>
      <c r="D987" s="3">
        <v>45363</v>
      </c>
      <c r="E987" s="2">
        <v>7.99</v>
      </c>
      <c r="F987" s="2">
        <v>217</v>
      </c>
      <c r="G987" s="2" t="s">
        <v>51</v>
      </c>
      <c r="H987" s="2">
        <v>5</v>
      </c>
      <c r="I987" s="2">
        <v>2</v>
      </c>
      <c r="J987" s="2" t="b">
        <v>0</v>
      </c>
      <c r="K987" s="2">
        <v>669</v>
      </c>
      <c r="L987" s="2">
        <v>155</v>
      </c>
      <c r="M987" s="2" t="s">
        <v>74</v>
      </c>
      <c r="N987" s="2" t="s">
        <v>44</v>
      </c>
      <c r="O987" s="2" t="s">
        <v>45</v>
      </c>
      <c r="P987" s="2">
        <v>40</v>
      </c>
      <c r="Q987" s="2">
        <v>4.8</v>
      </c>
      <c r="R987" s="2" t="b">
        <v>1</v>
      </c>
      <c r="S987" s="2" t="s">
        <v>30</v>
      </c>
      <c r="T987" s="2">
        <v>2390</v>
      </c>
      <c r="U987" s="2"/>
      <c r="V987" s="2" t="s">
        <v>76</v>
      </c>
      <c r="W987" s="2" t="s">
        <v>32</v>
      </c>
      <c r="X987" s="5" t="s">
        <v>33</v>
      </c>
    </row>
    <row r="988" spans="1:24" x14ac:dyDescent="0.25">
      <c r="A988" s="4">
        <v>4645</v>
      </c>
      <c r="B988" s="2" t="s">
        <v>130</v>
      </c>
      <c r="C988" s="2" t="s">
        <v>732</v>
      </c>
      <c r="D988" s="2" t="s">
        <v>42</v>
      </c>
      <c r="E988" s="2">
        <v>7.99</v>
      </c>
      <c r="F988" s="2">
        <v>178</v>
      </c>
      <c r="G988" s="2" t="s">
        <v>26</v>
      </c>
      <c r="H988" s="2">
        <v>4</v>
      </c>
      <c r="I988" s="2">
        <v>5</v>
      </c>
      <c r="J988" s="2" t="b">
        <v>1</v>
      </c>
      <c r="K988" s="2">
        <v>323</v>
      </c>
      <c r="L988" s="2">
        <v>130</v>
      </c>
      <c r="M988" s="2" t="s">
        <v>74</v>
      </c>
      <c r="N988" s="2" t="s">
        <v>75</v>
      </c>
      <c r="O988" s="2" t="s">
        <v>78</v>
      </c>
      <c r="P988" s="2">
        <v>29</v>
      </c>
      <c r="Q988" s="2">
        <v>3</v>
      </c>
      <c r="R988" s="2" t="b">
        <v>1</v>
      </c>
      <c r="S988" s="2" t="s">
        <v>30</v>
      </c>
      <c r="T988" s="2">
        <v>3079</v>
      </c>
      <c r="U988" s="2"/>
      <c r="V988" s="2" t="s">
        <v>38</v>
      </c>
      <c r="W988" s="2" t="s">
        <v>32</v>
      </c>
      <c r="X988" s="5" t="s">
        <v>93</v>
      </c>
    </row>
    <row r="989" spans="1:24" x14ac:dyDescent="0.25">
      <c r="A989" s="4">
        <v>1637</v>
      </c>
      <c r="B989" s="2" t="s">
        <v>122</v>
      </c>
      <c r="C989" s="3">
        <v>45416</v>
      </c>
      <c r="D989" s="2" t="s">
        <v>54</v>
      </c>
      <c r="E989" s="2">
        <v>15.99</v>
      </c>
      <c r="F989" s="2">
        <v>74</v>
      </c>
      <c r="G989" s="2" t="s">
        <v>48</v>
      </c>
      <c r="H989" s="2">
        <v>4</v>
      </c>
      <c r="I989" s="2">
        <v>3</v>
      </c>
      <c r="J989" s="2" t="b">
        <v>1</v>
      </c>
      <c r="K989" s="2">
        <v>646</v>
      </c>
      <c r="L989" s="2">
        <v>38</v>
      </c>
      <c r="M989" s="2" t="s">
        <v>49</v>
      </c>
      <c r="N989" s="2" t="s">
        <v>75</v>
      </c>
      <c r="O989" s="2" t="s">
        <v>29</v>
      </c>
      <c r="P989" s="2">
        <v>37</v>
      </c>
      <c r="Q989" s="2">
        <v>4.0999999999999996</v>
      </c>
      <c r="R989" s="2" t="b">
        <v>0</v>
      </c>
      <c r="S989" s="2" t="s">
        <v>30</v>
      </c>
      <c r="T989" s="2">
        <v>4111</v>
      </c>
      <c r="U989" s="2"/>
      <c r="V989" s="2" t="s">
        <v>76</v>
      </c>
      <c r="W989" s="2" t="s">
        <v>69</v>
      </c>
      <c r="X989" s="5" t="s">
        <v>33</v>
      </c>
    </row>
    <row r="990" spans="1:24" x14ac:dyDescent="0.25">
      <c r="A990" s="4">
        <v>7960</v>
      </c>
      <c r="B990" s="2" t="s">
        <v>521</v>
      </c>
      <c r="C990" s="3">
        <v>45170</v>
      </c>
      <c r="D990" s="2" t="s">
        <v>82</v>
      </c>
      <c r="E990" s="2">
        <v>15.99</v>
      </c>
      <c r="F990" s="2">
        <v>373</v>
      </c>
      <c r="G990" s="2" t="s">
        <v>73</v>
      </c>
      <c r="H990" s="2">
        <v>1</v>
      </c>
      <c r="I990" s="2">
        <v>3</v>
      </c>
      <c r="J990" s="2" t="b">
        <v>0</v>
      </c>
      <c r="K990" s="2">
        <v>507</v>
      </c>
      <c r="L990" s="2">
        <v>130</v>
      </c>
      <c r="M990" s="2" t="s">
        <v>43</v>
      </c>
      <c r="N990" s="2" t="s">
        <v>56</v>
      </c>
      <c r="O990" s="2" t="s">
        <v>64</v>
      </c>
      <c r="P990" s="2">
        <v>41</v>
      </c>
      <c r="Q990" s="2">
        <v>3.3</v>
      </c>
      <c r="R990" s="2" t="b">
        <v>1</v>
      </c>
      <c r="S990" s="2" t="s">
        <v>30</v>
      </c>
      <c r="T990" s="2">
        <v>3221</v>
      </c>
      <c r="U990" s="2"/>
      <c r="V990" s="2" t="s">
        <v>31</v>
      </c>
      <c r="W990" s="2" t="s">
        <v>59</v>
      </c>
      <c r="X990" s="5" t="s">
        <v>60</v>
      </c>
    </row>
    <row r="991" spans="1:24" x14ac:dyDescent="0.25">
      <c r="A991" s="4">
        <v>9693</v>
      </c>
      <c r="B991" s="2" t="s">
        <v>733</v>
      </c>
      <c r="C991" s="2" t="s">
        <v>123</v>
      </c>
      <c r="D991" s="2" t="s">
        <v>90</v>
      </c>
      <c r="E991" s="2">
        <v>15.99</v>
      </c>
      <c r="F991" s="2">
        <v>64</v>
      </c>
      <c r="G991" s="2" t="s">
        <v>73</v>
      </c>
      <c r="H991" s="2">
        <v>5</v>
      </c>
      <c r="I991" s="2">
        <v>1</v>
      </c>
      <c r="J991" s="2" t="b">
        <v>0</v>
      </c>
      <c r="K991" s="2">
        <v>881</v>
      </c>
      <c r="L991" s="2">
        <v>15</v>
      </c>
      <c r="M991" s="2" t="s">
        <v>49</v>
      </c>
      <c r="N991" s="2" t="s">
        <v>28</v>
      </c>
      <c r="O991" s="2" t="s">
        <v>45</v>
      </c>
      <c r="P991" s="2">
        <v>22</v>
      </c>
      <c r="Q991" s="2">
        <v>3.6</v>
      </c>
      <c r="R991" s="2" t="b">
        <v>0</v>
      </c>
      <c r="S991" s="2" t="s">
        <v>30</v>
      </c>
      <c r="T991" s="2">
        <v>2461</v>
      </c>
      <c r="U991" s="2"/>
      <c r="V991" s="2" t="s">
        <v>76</v>
      </c>
      <c r="W991" s="2" t="s">
        <v>59</v>
      </c>
      <c r="X991" s="5" t="s">
        <v>93</v>
      </c>
    </row>
    <row r="992" spans="1:24" x14ac:dyDescent="0.25">
      <c r="A992" s="4">
        <v>8743</v>
      </c>
      <c r="B992" s="2" t="s">
        <v>201</v>
      </c>
      <c r="C992" s="2" t="s">
        <v>121</v>
      </c>
      <c r="D992" s="2" t="s">
        <v>87</v>
      </c>
      <c r="E992" s="2">
        <v>11.99</v>
      </c>
      <c r="F992" s="2">
        <v>129</v>
      </c>
      <c r="G992" s="2" t="s">
        <v>26</v>
      </c>
      <c r="H992" s="2">
        <v>3</v>
      </c>
      <c r="I992" s="2">
        <v>5</v>
      </c>
      <c r="J992" s="2" t="b">
        <v>1</v>
      </c>
      <c r="K992" s="2">
        <v>594</v>
      </c>
      <c r="L992" s="2">
        <v>127</v>
      </c>
      <c r="M992" s="2" t="s">
        <v>55</v>
      </c>
      <c r="N992" s="2" t="s">
        <v>28</v>
      </c>
      <c r="O992" s="2" t="s">
        <v>37</v>
      </c>
      <c r="P992" s="2">
        <v>79</v>
      </c>
      <c r="Q992" s="2">
        <v>3.9</v>
      </c>
      <c r="R992" s="2" t="b">
        <v>0</v>
      </c>
      <c r="S992" s="2" t="s">
        <v>30</v>
      </c>
      <c r="T992" s="2">
        <v>2858</v>
      </c>
      <c r="U992" s="2"/>
      <c r="V992" s="2" t="s">
        <v>31</v>
      </c>
      <c r="W992" s="2" t="s">
        <v>69</v>
      </c>
      <c r="X992" s="5" t="s">
        <v>60</v>
      </c>
    </row>
    <row r="993" spans="1:24" x14ac:dyDescent="0.25">
      <c r="A993" s="4">
        <v>3379</v>
      </c>
      <c r="B993" s="2" t="s">
        <v>695</v>
      </c>
      <c r="C993" s="3">
        <v>45147</v>
      </c>
      <c r="D993" s="3">
        <v>45638</v>
      </c>
      <c r="E993" s="2">
        <v>15.99</v>
      </c>
      <c r="F993" s="2">
        <v>297</v>
      </c>
      <c r="G993" s="2" t="s">
        <v>48</v>
      </c>
      <c r="H993" s="2">
        <v>3</v>
      </c>
      <c r="I993" s="2">
        <v>1</v>
      </c>
      <c r="J993" s="2" t="b">
        <v>1</v>
      </c>
      <c r="K993" s="2">
        <v>667</v>
      </c>
      <c r="L993" s="2">
        <v>75</v>
      </c>
      <c r="M993" s="2" t="s">
        <v>55</v>
      </c>
      <c r="N993" s="2" t="s">
        <v>28</v>
      </c>
      <c r="O993" s="2" t="s">
        <v>37</v>
      </c>
      <c r="P993" s="2">
        <v>89</v>
      </c>
      <c r="Q993" s="2">
        <v>4.5</v>
      </c>
      <c r="R993" s="2" t="b">
        <v>0</v>
      </c>
      <c r="S993" s="2" t="s">
        <v>30</v>
      </c>
      <c r="T993" s="2">
        <v>4076</v>
      </c>
      <c r="U993" s="2"/>
      <c r="V993" s="2" t="s">
        <v>76</v>
      </c>
      <c r="W993" s="2" t="s">
        <v>79</v>
      </c>
      <c r="X993" s="5" t="s">
        <v>93</v>
      </c>
    </row>
    <row r="994" spans="1:24" x14ac:dyDescent="0.25">
      <c r="A994" s="4">
        <v>7696</v>
      </c>
      <c r="B994" s="2" t="s">
        <v>224</v>
      </c>
      <c r="C994" s="3">
        <v>45118</v>
      </c>
      <c r="D994" s="2" t="s">
        <v>90</v>
      </c>
      <c r="E994" s="2">
        <v>15.99</v>
      </c>
      <c r="F994" s="2">
        <v>235</v>
      </c>
      <c r="G994" s="2" t="s">
        <v>26</v>
      </c>
      <c r="H994" s="2">
        <v>2</v>
      </c>
      <c r="I994" s="2">
        <v>5</v>
      </c>
      <c r="J994" s="2" t="b">
        <v>0</v>
      </c>
      <c r="K994" s="2">
        <v>709</v>
      </c>
      <c r="L994" s="2">
        <v>151</v>
      </c>
      <c r="M994" s="2" t="s">
        <v>49</v>
      </c>
      <c r="N994" s="2" t="s">
        <v>44</v>
      </c>
      <c r="O994" s="2" t="s">
        <v>37</v>
      </c>
      <c r="P994" s="2">
        <v>72</v>
      </c>
      <c r="Q994" s="2">
        <v>3.7</v>
      </c>
      <c r="R994" s="2" t="b">
        <v>0</v>
      </c>
      <c r="S994" s="2" t="s">
        <v>30</v>
      </c>
      <c r="T994" s="2">
        <v>2163</v>
      </c>
      <c r="U994" s="2"/>
      <c r="V994" s="2" t="s">
        <v>65</v>
      </c>
      <c r="W994" s="2" t="s">
        <v>69</v>
      </c>
      <c r="X994" s="5" t="s">
        <v>93</v>
      </c>
    </row>
    <row r="995" spans="1:24" x14ac:dyDescent="0.25">
      <c r="A995" s="4">
        <v>8552</v>
      </c>
      <c r="B995" s="2" t="s">
        <v>23</v>
      </c>
      <c r="C995" s="2" t="s">
        <v>734</v>
      </c>
      <c r="D995" s="2" t="s">
        <v>99</v>
      </c>
      <c r="E995" s="2">
        <v>15.99</v>
      </c>
      <c r="F995" s="2">
        <v>390</v>
      </c>
      <c r="G995" s="2" t="s">
        <v>26</v>
      </c>
      <c r="H995" s="2">
        <v>2</v>
      </c>
      <c r="I995" s="2">
        <v>4</v>
      </c>
      <c r="J995" s="2" t="b">
        <v>0</v>
      </c>
      <c r="K995" s="2">
        <v>537</v>
      </c>
      <c r="L995" s="2">
        <v>101</v>
      </c>
      <c r="M995" s="2" t="s">
        <v>49</v>
      </c>
      <c r="N995" s="2" t="s">
        <v>44</v>
      </c>
      <c r="O995" s="2" t="s">
        <v>57</v>
      </c>
      <c r="P995" s="2">
        <v>64</v>
      </c>
      <c r="Q995" s="2">
        <v>3</v>
      </c>
      <c r="R995" s="2" t="b">
        <v>1</v>
      </c>
      <c r="S995" s="2" t="s">
        <v>30</v>
      </c>
      <c r="T995" s="2">
        <v>3726</v>
      </c>
      <c r="U995" s="2"/>
      <c r="V995" s="2" t="s">
        <v>38</v>
      </c>
      <c r="W995" s="2" t="s">
        <v>79</v>
      </c>
      <c r="X995" s="5" t="s">
        <v>60</v>
      </c>
    </row>
    <row r="996" spans="1:24" x14ac:dyDescent="0.25">
      <c r="A996" s="4">
        <v>5065</v>
      </c>
      <c r="B996" s="2" t="s">
        <v>257</v>
      </c>
      <c r="C996" s="2" t="s">
        <v>381</v>
      </c>
      <c r="D996" s="2" t="s">
        <v>90</v>
      </c>
      <c r="E996" s="2">
        <v>11.99</v>
      </c>
      <c r="F996" s="2">
        <v>362</v>
      </c>
      <c r="G996" s="2" t="s">
        <v>100</v>
      </c>
      <c r="H996" s="2">
        <v>2</v>
      </c>
      <c r="I996" s="2">
        <v>6</v>
      </c>
      <c r="J996" s="2" t="b">
        <v>1</v>
      </c>
      <c r="K996" s="2">
        <v>490</v>
      </c>
      <c r="L996" s="2">
        <v>22</v>
      </c>
      <c r="M996" s="2" t="s">
        <v>49</v>
      </c>
      <c r="N996" s="2" t="s">
        <v>75</v>
      </c>
      <c r="O996" s="2" t="s">
        <v>37</v>
      </c>
      <c r="P996" s="2">
        <v>62</v>
      </c>
      <c r="Q996" s="2">
        <v>4.7</v>
      </c>
      <c r="R996" s="2" t="b">
        <v>1</v>
      </c>
      <c r="S996" s="2" t="s">
        <v>30</v>
      </c>
      <c r="T996" s="2">
        <v>47</v>
      </c>
      <c r="U996" s="2"/>
      <c r="V996" s="2" t="s">
        <v>38</v>
      </c>
      <c r="W996" s="2" t="s">
        <v>79</v>
      </c>
      <c r="X996" s="5" t="s">
        <v>93</v>
      </c>
    </row>
    <row r="997" spans="1:24" x14ac:dyDescent="0.25">
      <c r="A997" s="4">
        <v>6878</v>
      </c>
      <c r="B997" s="2" t="s">
        <v>52</v>
      </c>
      <c r="C997" s="2" t="s">
        <v>735</v>
      </c>
      <c r="D997" s="2" t="s">
        <v>99</v>
      </c>
      <c r="E997" s="2">
        <v>7.99</v>
      </c>
      <c r="F997" s="2">
        <v>136</v>
      </c>
      <c r="G997" s="2" t="s">
        <v>48</v>
      </c>
      <c r="H997" s="2">
        <v>5</v>
      </c>
      <c r="I997" s="2">
        <v>5</v>
      </c>
      <c r="J997" s="2" t="b">
        <v>1</v>
      </c>
      <c r="K997" s="2">
        <v>20</v>
      </c>
      <c r="L997" s="2">
        <v>18</v>
      </c>
      <c r="M997" s="2" t="s">
        <v>43</v>
      </c>
      <c r="N997" s="2" t="s">
        <v>44</v>
      </c>
      <c r="O997" s="2" t="s">
        <v>29</v>
      </c>
      <c r="P997" s="2">
        <v>7</v>
      </c>
      <c r="Q997" s="2">
        <v>4.4000000000000004</v>
      </c>
      <c r="R997" s="2" t="b">
        <v>1</v>
      </c>
      <c r="S997" s="2" t="s">
        <v>30</v>
      </c>
      <c r="T997" s="2">
        <v>4742</v>
      </c>
      <c r="U997" s="2"/>
      <c r="V997" s="2" t="s">
        <v>76</v>
      </c>
      <c r="W997" s="2" t="s">
        <v>32</v>
      </c>
      <c r="X997" s="5" t="s">
        <v>33</v>
      </c>
    </row>
    <row r="998" spans="1:24" x14ac:dyDescent="0.25">
      <c r="A998" s="4">
        <v>5681</v>
      </c>
      <c r="B998" s="2" t="s">
        <v>254</v>
      </c>
      <c r="C998" s="3">
        <v>45509</v>
      </c>
      <c r="D998" s="3">
        <v>45516</v>
      </c>
      <c r="E998" s="2">
        <v>11.99</v>
      </c>
      <c r="F998" s="2">
        <v>159</v>
      </c>
      <c r="G998" s="2" t="s">
        <v>100</v>
      </c>
      <c r="H998" s="2">
        <v>4</v>
      </c>
      <c r="I998" s="2">
        <v>6</v>
      </c>
      <c r="J998" s="2" t="b">
        <v>1</v>
      </c>
      <c r="K998" s="2">
        <v>824</v>
      </c>
      <c r="L998" s="2">
        <v>31</v>
      </c>
      <c r="M998" s="2" t="s">
        <v>55</v>
      </c>
      <c r="N998" s="2" t="s">
        <v>75</v>
      </c>
      <c r="O998" s="2" t="s">
        <v>64</v>
      </c>
      <c r="P998" s="2">
        <v>13</v>
      </c>
      <c r="Q998" s="2">
        <v>3.3</v>
      </c>
      <c r="R998" s="2" t="b">
        <v>0</v>
      </c>
      <c r="S998" s="2" t="s">
        <v>30</v>
      </c>
      <c r="T998" s="2">
        <v>2910</v>
      </c>
      <c r="U998" s="2"/>
      <c r="V998" s="2" t="s">
        <v>38</v>
      </c>
      <c r="W998" s="2" t="s">
        <v>59</v>
      </c>
      <c r="X998" s="5" t="s">
        <v>60</v>
      </c>
    </row>
    <row r="999" spans="1:24" x14ac:dyDescent="0.25">
      <c r="A999" s="4">
        <v>4448</v>
      </c>
      <c r="B999" s="2" t="s">
        <v>179</v>
      </c>
      <c r="C999" s="2" t="s">
        <v>362</v>
      </c>
      <c r="D999" s="2" t="s">
        <v>129</v>
      </c>
      <c r="E999" s="2">
        <v>11.99</v>
      </c>
      <c r="F999" s="2">
        <v>99</v>
      </c>
      <c r="G999" s="2" t="s">
        <v>48</v>
      </c>
      <c r="H999" s="2">
        <v>4</v>
      </c>
      <c r="I999" s="2">
        <v>2</v>
      </c>
      <c r="J999" s="2" t="b">
        <v>0</v>
      </c>
      <c r="K999" s="2">
        <v>319</v>
      </c>
      <c r="L999" s="2">
        <v>187</v>
      </c>
      <c r="M999" s="2" t="s">
        <v>68</v>
      </c>
      <c r="N999" s="2" t="s">
        <v>56</v>
      </c>
      <c r="O999" s="2" t="s">
        <v>64</v>
      </c>
      <c r="P999" s="2">
        <v>58</v>
      </c>
      <c r="Q999" s="2">
        <v>3.6</v>
      </c>
      <c r="R999" s="2" t="b">
        <v>0</v>
      </c>
      <c r="S999" s="2" t="s">
        <v>30</v>
      </c>
      <c r="T999" s="2">
        <v>1180</v>
      </c>
      <c r="U999" s="2"/>
      <c r="V999" s="2" t="s">
        <v>76</v>
      </c>
      <c r="W999" s="2" t="s">
        <v>32</v>
      </c>
      <c r="X999" s="5" t="s">
        <v>60</v>
      </c>
    </row>
    <row r="1000" spans="1:24" x14ac:dyDescent="0.25">
      <c r="A1000" s="4">
        <v>5795</v>
      </c>
      <c r="B1000" s="2" t="s">
        <v>224</v>
      </c>
      <c r="C1000" s="2" t="s">
        <v>736</v>
      </c>
      <c r="D1000" s="2" t="s">
        <v>25</v>
      </c>
      <c r="E1000" s="2">
        <v>11.99</v>
      </c>
      <c r="F1000" s="2">
        <v>157</v>
      </c>
      <c r="G1000" s="2" t="s">
        <v>26</v>
      </c>
      <c r="H1000" s="2">
        <v>4</v>
      </c>
      <c r="I1000" s="2">
        <v>2</v>
      </c>
      <c r="J1000" s="2" t="b">
        <v>0</v>
      </c>
      <c r="K1000" s="2">
        <v>754</v>
      </c>
      <c r="L1000" s="2">
        <v>23</v>
      </c>
      <c r="M1000" s="2" t="s">
        <v>74</v>
      </c>
      <c r="N1000" s="2" t="s">
        <v>44</v>
      </c>
      <c r="O1000" s="2" t="s">
        <v>57</v>
      </c>
      <c r="P1000" s="2">
        <v>43</v>
      </c>
      <c r="Q1000" s="2">
        <v>4.4000000000000004</v>
      </c>
      <c r="R1000" s="2" t="b">
        <v>0</v>
      </c>
      <c r="S1000" s="2" t="s">
        <v>30</v>
      </c>
      <c r="T1000" s="2">
        <v>1965</v>
      </c>
      <c r="U1000" s="2"/>
      <c r="V1000" s="2" t="s">
        <v>65</v>
      </c>
      <c r="W1000" s="2" t="s">
        <v>39</v>
      </c>
      <c r="X1000" s="5" t="s">
        <v>60</v>
      </c>
    </row>
    <row r="1001" spans="1:24" x14ac:dyDescent="0.25">
      <c r="A1001" s="9">
        <v>5320</v>
      </c>
      <c r="B1001" s="10" t="s">
        <v>201</v>
      </c>
      <c r="C1001" s="10" t="s">
        <v>516</v>
      </c>
      <c r="D1001" s="11">
        <v>45547</v>
      </c>
      <c r="E1001" s="10">
        <v>11.99</v>
      </c>
      <c r="F1001" s="10">
        <v>123</v>
      </c>
      <c r="G1001" s="10" t="s">
        <v>51</v>
      </c>
      <c r="H1001" s="10">
        <v>1</v>
      </c>
      <c r="I1001" s="10">
        <v>6</v>
      </c>
      <c r="J1001" s="10" t="b">
        <v>0</v>
      </c>
      <c r="K1001" s="10">
        <v>718</v>
      </c>
      <c r="L1001" s="10">
        <v>25</v>
      </c>
      <c r="M1001" s="10" t="s">
        <v>27</v>
      </c>
      <c r="N1001" s="10" t="s">
        <v>28</v>
      </c>
      <c r="O1001" s="10" t="s">
        <v>37</v>
      </c>
      <c r="P1001" s="10">
        <v>73</v>
      </c>
      <c r="Q1001" s="10">
        <v>4.4000000000000004</v>
      </c>
      <c r="R1001" s="10" t="b">
        <v>0</v>
      </c>
      <c r="S1001" s="10" t="s">
        <v>30</v>
      </c>
      <c r="T1001" s="10">
        <v>3179</v>
      </c>
      <c r="U1001" s="10"/>
      <c r="V1001" s="10" t="s">
        <v>58</v>
      </c>
      <c r="W1001" s="10" t="s">
        <v>39</v>
      </c>
      <c r="X1001" s="12"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7099-C5F9-479F-98A6-B39ED99D1CA4}">
  <dimension ref="A1:AJ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140625" bestFit="1" customWidth="1"/>
    <col min="2" max="2" width="13.5703125" bestFit="1" customWidth="1"/>
    <col min="3" max="3" width="19.140625" hidden="1" customWidth="1"/>
    <col min="4" max="4" width="17.28515625" hidden="1" customWidth="1"/>
    <col min="5" max="5" width="8.28515625" hidden="1" customWidth="1"/>
    <col min="6" max="6" width="13" style="1" hidden="1" customWidth="1"/>
    <col min="7" max="7" width="17.42578125" style="1" bestFit="1" customWidth="1"/>
    <col min="8" max="8" width="19.5703125" hidden="1" customWidth="1"/>
    <col min="9" max="9" width="17.7109375" hidden="1" customWidth="1"/>
    <col min="10" max="10" width="17.42578125" hidden="1" customWidth="1"/>
    <col min="11" max="11" width="12.85546875" hidden="1" customWidth="1"/>
    <col min="12" max="12" width="18.85546875" bestFit="1" customWidth="1"/>
    <col min="13" max="13" width="16.28515625" bestFit="1" customWidth="1"/>
    <col min="14" max="14" width="18.85546875" bestFit="1" customWidth="1"/>
    <col min="15" max="15" width="15" bestFit="1" customWidth="1"/>
    <col min="16" max="16" width="17.140625" bestFit="1" customWidth="1"/>
    <col min="17" max="17" width="16.85546875" bestFit="1" customWidth="1"/>
    <col min="18" max="18" width="15.7109375" bestFit="1" customWidth="1"/>
    <col min="19" max="19" width="19.28515625" bestFit="1" customWidth="1"/>
    <col min="20" max="20" width="24.42578125" bestFit="1" customWidth="1"/>
    <col min="21" max="21" width="23.28515625" bestFit="1" customWidth="1"/>
    <col min="22" max="22" width="10.28515625" bestFit="1" customWidth="1"/>
    <col min="23" max="23" width="19.28515625" bestFit="1" customWidth="1"/>
    <col min="24" max="24" width="22.7109375" bestFit="1" customWidth="1"/>
    <col min="25" max="25" width="31.7109375" bestFit="1" customWidth="1"/>
    <col min="26" max="26" width="23.7109375" bestFit="1" customWidth="1"/>
    <col min="27" max="27" width="27.28515625" bestFit="1" customWidth="1"/>
    <col min="28" max="28" width="21.28515625" bestFit="1" customWidth="1"/>
    <col min="29" max="29" width="16.28515625" bestFit="1" customWidth="1"/>
    <col min="30" max="30" width="19.85546875" bestFit="1" customWidth="1"/>
    <col min="31" max="31" width="13.140625" bestFit="1" customWidth="1"/>
    <col min="32" max="32" width="22.42578125" bestFit="1" customWidth="1"/>
    <col min="34" max="34" width="10.85546875" bestFit="1" customWidth="1"/>
  </cols>
  <sheetData>
    <row r="1" spans="1:36" x14ac:dyDescent="0.25">
      <c r="A1" s="15" t="s">
        <v>0</v>
      </c>
      <c r="B1" s="16" t="s">
        <v>1</v>
      </c>
      <c r="C1" s="20" t="s">
        <v>752</v>
      </c>
      <c r="D1" s="20" t="s">
        <v>753</v>
      </c>
      <c r="E1" s="20" t="s">
        <v>754</v>
      </c>
      <c r="F1" s="21" t="s">
        <v>746</v>
      </c>
      <c r="G1" s="17" t="s">
        <v>747</v>
      </c>
      <c r="H1" s="19" t="s">
        <v>751</v>
      </c>
      <c r="I1" s="19" t="s">
        <v>755</v>
      </c>
      <c r="J1" s="19" t="s">
        <v>756</v>
      </c>
      <c r="K1" s="19" t="s">
        <v>757</v>
      </c>
      <c r="L1" s="16" t="s">
        <v>750</v>
      </c>
      <c r="M1" s="16" t="s">
        <v>4</v>
      </c>
      <c r="N1" s="19" t="s">
        <v>758</v>
      </c>
      <c r="O1" s="16" t="s">
        <v>5</v>
      </c>
      <c r="P1" s="16" t="s">
        <v>6</v>
      </c>
      <c r="Q1" s="16" t="s">
        <v>7</v>
      </c>
      <c r="R1" s="16" t="s">
        <v>8</v>
      </c>
      <c r="S1" s="16" t="s">
        <v>9</v>
      </c>
      <c r="T1" s="16" t="s">
        <v>10</v>
      </c>
      <c r="U1" s="16" t="s">
        <v>11</v>
      </c>
      <c r="V1" s="16" t="s">
        <v>12</v>
      </c>
      <c r="W1" s="16" t="s">
        <v>13</v>
      </c>
      <c r="X1" s="16" t="s">
        <v>14</v>
      </c>
      <c r="Y1" s="16" t="s">
        <v>15</v>
      </c>
      <c r="Z1" s="19" t="s">
        <v>823</v>
      </c>
      <c r="AA1" s="16" t="s">
        <v>16</v>
      </c>
      <c r="AB1" s="16" t="s">
        <v>17</v>
      </c>
      <c r="AC1" s="16" t="s">
        <v>18</v>
      </c>
      <c r="AD1" s="16" t="s">
        <v>19</v>
      </c>
      <c r="AE1" s="16" t="s">
        <v>20</v>
      </c>
      <c r="AF1" s="16" t="s">
        <v>21</v>
      </c>
      <c r="AG1" s="18" t="s">
        <v>22</v>
      </c>
    </row>
    <row r="2" spans="1:36" x14ac:dyDescent="0.25">
      <c r="A2" s="4">
        <v>8844</v>
      </c>
      <c r="B2" s="2" t="s">
        <v>140</v>
      </c>
      <c r="C2" s="2">
        <v>9</v>
      </c>
      <c r="D2" s="2">
        <v>24</v>
      </c>
      <c r="E2" s="2">
        <v>2024</v>
      </c>
      <c r="F2" s="3">
        <f>DATE(Table13[[#This Row],[_Year]],Table13[[#This Row],[Join_Date_Month]],Table13[[#This Row],[Join_Date_Date]])</f>
        <v>45559</v>
      </c>
      <c r="G2" s="3">
        <v>45559</v>
      </c>
      <c r="H2" s="2">
        <v>12</v>
      </c>
      <c r="I2" s="2">
        <v>18</v>
      </c>
      <c r="J2" s="2">
        <v>2024</v>
      </c>
      <c r="K2" s="3">
        <f>DATE(Table13[[#This Row],[Last_Login_Year]],Table13[[#This Row],[Last_Login_Month]],Table13[[#This Row],[Last_Login_Date]])</f>
        <v>45644</v>
      </c>
      <c r="L2" s="3">
        <v>45644</v>
      </c>
      <c r="M2" s="2">
        <v>7.99</v>
      </c>
      <c r="N2" s="2" t="s">
        <v>759</v>
      </c>
      <c r="O2" s="2">
        <v>70</v>
      </c>
      <c r="P2" s="2" t="s">
        <v>48</v>
      </c>
      <c r="Q2" s="2">
        <v>3</v>
      </c>
      <c r="R2" s="2">
        <v>6</v>
      </c>
      <c r="S2" s="2" t="b">
        <v>1</v>
      </c>
      <c r="T2" s="2">
        <v>226</v>
      </c>
      <c r="U2" s="2">
        <v>104</v>
      </c>
      <c r="V2" s="2" t="s">
        <v>27</v>
      </c>
      <c r="W2" s="2" t="s">
        <v>44</v>
      </c>
      <c r="X2" s="2" t="s">
        <v>37</v>
      </c>
      <c r="Y2" s="2">
        <v>59</v>
      </c>
      <c r="Z2" s="26">
        <f>Table13[[#This Row],[Recommended_Content_Count]]/(Table13[[#This Row],[Total_Movies_Watched]]+Table13[[#This Row],[Total_Series_Watched]])</f>
        <v>0.1787878787878788</v>
      </c>
      <c r="AA2" s="2">
        <v>3.3</v>
      </c>
      <c r="AB2" s="2" t="b">
        <v>1</v>
      </c>
      <c r="AC2" s="2" t="s">
        <v>30</v>
      </c>
      <c r="AD2" s="2">
        <v>615</v>
      </c>
      <c r="AE2" s="2" t="s">
        <v>65</v>
      </c>
      <c r="AF2" s="2" t="s">
        <v>69</v>
      </c>
      <c r="AG2" s="5" t="s">
        <v>33</v>
      </c>
      <c r="AJ2">
        <f>CORREL(Table13[Loyalty_Points],Table13[Watch_Hours])</f>
        <v>-2.951130833520536E-2</v>
      </c>
    </row>
    <row r="3" spans="1:36" x14ac:dyDescent="0.25">
      <c r="A3" s="4">
        <v>9034</v>
      </c>
      <c r="B3" s="2" t="s">
        <v>101</v>
      </c>
      <c r="C3" s="2">
        <v>9</v>
      </c>
      <c r="D3" s="2">
        <v>20</v>
      </c>
      <c r="E3" s="2">
        <v>2023</v>
      </c>
      <c r="F3" s="3">
        <f>DATE(Table13[[#This Row],[_Year]],Table13[[#This Row],[Join_Date_Month]],Table13[[#This Row],[Join_Date_Date]])</f>
        <v>45189</v>
      </c>
      <c r="G3" s="3">
        <v>45189</v>
      </c>
      <c r="H3" s="2">
        <v>12</v>
      </c>
      <c r="I3" s="2">
        <v>18</v>
      </c>
      <c r="J3" s="2">
        <v>2024</v>
      </c>
      <c r="K3" s="3">
        <f>DATE(Table13[[#This Row],[Last_Login_Year]],Table13[[#This Row],[Last_Login_Month]],Table13[[#This Row],[Last_Login_Date]])</f>
        <v>45644</v>
      </c>
      <c r="L3" s="3">
        <v>45644</v>
      </c>
      <c r="M3" s="2">
        <v>15.99</v>
      </c>
      <c r="N3" s="2" t="s">
        <v>761</v>
      </c>
      <c r="O3" s="2">
        <v>224</v>
      </c>
      <c r="P3" s="2" t="s">
        <v>73</v>
      </c>
      <c r="Q3" s="2">
        <v>1</v>
      </c>
      <c r="R3" s="2">
        <v>5</v>
      </c>
      <c r="S3" s="2" t="b">
        <v>1</v>
      </c>
      <c r="T3" s="2">
        <v>827</v>
      </c>
      <c r="U3" s="2">
        <v>138</v>
      </c>
      <c r="V3" s="2" t="s">
        <v>43</v>
      </c>
      <c r="W3" s="2" t="s">
        <v>44</v>
      </c>
      <c r="X3" s="2" t="s">
        <v>45</v>
      </c>
      <c r="Y3" s="2">
        <v>11</v>
      </c>
      <c r="Z3" s="26">
        <f>Table13[[#This Row],[Recommended_Content_Count]]/(Table13[[#This Row],[Total_Movies_Watched]]+Table13[[#This Row],[Total_Series_Watched]])</f>
        <v>1.1398963730569948E-2</v>
      </c>
      <c r="AA3" s="2">
        <v>4.5</v>
      </c>
      <c r="AB3" s="2" t="b">
        <v>1</v>
      </c>
      <c r="AC3" s="2" t="s">
        <v>30</v>
      </c>
      <c r="AD3" s="2">
        <v>4673</v>
      </c>
      <c r="AE3" s="2" t="s">
        <v>76</v>
      </c>
      <c r="AF3" s="2" t="s">
        <v>59</v>
      </c>
      <c r="AG3" s="5" t="s">
        <v>93</v>
      </c>
      <c r="AH3" s="2">
        <v>7.99</v>
      </c>
      <c r="AI3" t="s">
        <v>759</v>
      </c>
    </row>
    <row r="4" spans="1:36" x14ac:dyDescent="0.25">
      <c r="A4" s="4">
        <v>2565</v>
      </c>
      <c r="B4" s="2" t="s">
        <v>196</v>
      </c>
      <c r="C4" s="2">
        <v>9</v>
      </c>
      <c r="D4" s="2">
        <v>15</v>
      </c>
      <c r="E4" s="2">
        <v>2024</v>
      </c>
      <c r="F4" s="3">
        <f>DATE(Table13[[#This Row],[_Year]],Table13[[#This Row],[Join_Date_Month]],Table13[[#This Row],[Join_Date_Date]])</f>
        <v>45550</v>
      </c>
      <c r="G4" s="3">
        <v>45550</v>
      </c>
      <c r="H4" s="2">
        <v>12</v>
      </c>
      <c r="I4" s="2">
        <v>18</v>
      </c>
      <c r="J4" s="2">
        <v>2024</v>
      </c>
      <c r="K4" s="3">
        <f>DATE(Table13[[#This Row],[Last_Login_Year]],Table13[[#This Row],[Last_Login_Month]],Table13[[#This Row],[Last_Login_Date]])</f>
        <v>45644</v>
      </c>
      <c r="L4" s="3">
        <v>45644</v>
      </c>
      <c r="M4" s="2">
        <v>7.99</v>
      </c>
      <c r="N4" s="2" t="s">
        <v>759</v>
      </c>
      <c r="O4" s="2">
        <v>231</v>
      </c>
      <c r="P4" s="2" t="s">
        <v>73</v>
      </c>
      <c r="Q4" s="2">
        <v>5</v>
      </c>
      <c r="R4" s="2">
        <v>4</v>
      </c>
      <c r="S4" s="2" t="b">
        <v>1</v>
      </c>
      <c r="T4" s="2">
        <v>356</v>
      </c>
      <c r="U4" s="2">
        <v>81</v>
      </c>
      <c r="V4" s="2" t="s">
        <v>68</v>
      </c>
      <c r="W4" s="2" t="s">
        <v>56</v>
      </c>
      <c r="X4" s="2" t="s">
        <v>78</v>
      </c>
      <c r="Y4" s="2">
        <v>73</v>
      </c>
      <c r="Z4" s="26">
        <f>Table13[[#This Row],[Recommended_Content_Count]]/(Table13[[#This Row],[Total_Movies_Watched]]+Table13[[#This Row],[Total_Series_Watched]])</f>
        <v>0.16704805491990846</v>
      </c>
      <c r="AA4" s="2">
        <v>3.4</v>
      </c>
      <c r="AB4" s="2" t="b">
        <v>0</v>
      </c>
      <c r="AC4" s="2" t="s">
        <v>30</v>
      </c>
      <c r="AD4" s="2">
        <v>4465</v>
      </c>
      <c r="AE4" s="2" t="s">
        <v>76</v>
      </c>
      <c r="AF4" s="2" t="s">
        <v>79</v>
      </c>
      <c r="AG4" s="5" t="s">
        <v>33</v>
      </c>
      <c r="AH4" s="2">
        <v>11.99</v>
      </c>
      <c r="AI4" t="s">
        <v>760</v>
      </c>
    </row>
    <row r="5" spans="1:36" x14ac:dyDescent="0.25">
      <c r="A5" s="4">
        <v>4254</v>
      </c>
      <c r="B5" s="2" t="s">
        <v>153</v>
      </c>
      <c r="C5" s="2">
        <v>7</v>
      </c>
      <c r="D5" s="2">
        <v>31</v>
      </c>
      <c r="E5" s="2">
        <v>2023</v>
      </c>
      <c r="F5" s="3">
        <f>DATE(Table13[[#This Row],[_Year]],Table13[[#This Row],[Join_Date_Month]],Table13[[#This Row],[Join_Date_Date]])</f>
        <v>45138</v>
      </c>
      <c r="G5" s="3">
        <v>45138</v>
      </c>
      <c r="H5" s="2">
        <v>12</v>
      </c>
      <c r="I5" s="2">
        <v>18</v>
      </c>
      <c r="J5" s="2">
        <v>2024</v>
      </c>
      <c r="K5" s="3">
        <f>DATE(Table13[[#This Row],[Last_Login_Year]],Table13[[#This Row],[Last_Login_Month]],Table13[[#This Row],[Last_Login_Date]])</f>
        <v>45644</v>
      </c>
      <c r="L5" s="3">
        <v>45644</v>
      </c>
      <c r="M5" s="2">
        <v>11.99</v>
      </c>
      <c r="N5" s="2" t="s">
        <v>760</v>
      </c>
      <c r="O5" s="2">
        <v>233</v>
      </c>
      <c r="P5" s="2" t="s">
        <v>100</v>
      </c>
      <c r="Q5" s="2">
        <v>1</v>
      </c>
      <c r="R5" s="2">
        <v>2</v>
      </c>
      <c r="S5" s="2" t="b">
        <v>1</v>
      </c>
      <c r="T5" s="2">
        <v>769</v>
      </c>
      <c r="U5" s="2">
        <v>132</v>
      </c>
      <c r="V5" s="2" t="s">
        <v>55</v>
      </c>
      <c r="W5" s="2" t="s">
        <v>28</v>
      </c>
      <c r="X5" s="2" t="s">
        <v>29</v>
      </c>
      <c r="Y5" s="2">
        <v>82</v>
      </c>
      <c r="Z5" s="26">
        <f>Table13[[#This Row],[Recommended_Content_Count]]/(Table13[[#This Row],[Total_Movies_Watched]]+Table13[[#This Row],[Total_Series_Watched]])</f>
        <v>9.1009988901220862E-2</v>
      </c>
      <c r="AA5" s="2">
        <v>4.3</v>
      </c>
      <c r="AB5" s="2" t="b">
        <v>1</v>
      </c>
      <c r="AC5" s="2" t="s">
        <v>30</v>
      </c>
      <c r="AD5" s="2">
        <v>2761</v>
      </c>
      <c r="AE5" s="2" t="s">
        <v>65</v>
      </c>
      <c r="AF5" s="2" t="s">
        <v>59</v>
      </c>
      <c r="AG5" s="5" t="s">
        <v>60</v>
      </c>
      <c r="AH5">
        <v>15.99</v>
      </c>
      <c r="AI5" t="s">
        <v>761</v>
      </c>
    </row>
    <row r="6" spans="1:36" x14ac:dyDescent="0.25">
      <c r="A6" s="4">
        <v>6272</v>
      </c>
      <c r="B6" s="2" t="s">
        <v>558</v>
      </c>
      <c r="C6" s="2">
        <v>7</v>
      </c>
      <c r="D6" s="2">
        <v>25</v>
      </c>
      <c r="E6" s="2">
        <v>2023</v>
      </c>
      <c r="F6" s="3">
        <f>DATE(Table13[[#This Row],[_Year]],Table13[[#This Row],[Join_Date_Month]],Table13[[#This Row],[Join_Date_Date]])</f>
        <v>45132</v>
      </c>
      <c r="G6" s="3">
        <v>45132</v>
      </c>
      <c r="H6" s="2">
        <v>12</v>
      </c>
      <c r="I6" s="2">
        <v>18</v>
      </c>
      <c r="J6" s="2">
        <v>2024</v>
      </c>
      <c r="K6" s="3">
        <f>DATE(Table13[[#This Row],[Last_Login_Year]],Table13[[#This Row],[Last_Login_Month]],Table13[[#This Row],[Last_Login_Date]])</f>
        <v>45644</v>
      </c>
      <c r="L6" s="3">
        <v>45644</v>
      </c>
      <c r="M6" s="2">
        <v>11.99</v>
      </c>
      <c r="N6" s="2" t="s">
        <v>760</v>
      </c>
      <c r="O6" s="2">
        <v>87</v>
      </c>
      <c r="P6" s="2" t="s">
        <v>26</v>
      </c>
      <c r="Q6" s="2">
        <v>3</v>
      </c>
      <c r="R6" s="2">
        <v>6</v>
      </c>
      <c r="S6" s="2" t="b">
        <v>1</v>
      </c>
      <c r="T6" s="2">
        <v>213</v>
      </c>
      <c r="U6" s="2">
        <v>98</v>
      </c>
      <c r="V6" s="2" t="s">
        <v>43</v>
      </c>
      <c r="W6" s="2" t="s">
        <v>44</v>
      </c>
      <c r="X6" s="2" t="s">
        <v>45</v>
      </c>
      <c r="Y6" s="2">
        <v>84</v>
      </c>
      <c r="Z6" s="26">
        <f>Table13[[#This Row],[Recommended_Content_Count]]/(Table13[[#This Row],[Total_Movies_Watched]]+Table13[[#This Row],[Total_Series_Watched]])</f>
        <v>0.27009646302250806</v>
      </c>
      <c r="AA6" s="2">
        <v>4.7</v>
      </c>
      <c r="AB6" s="2" t="b">
        <v>0</v>
      </c>
      <c r="AC6" s="2" t="s">
        <v>30</v>
      </c>
      <c r="AD6" s="2">
        <v>2089</v>
      </c>
      <c r="AE6" s="2" t="s">
        <v>76</v>
      </c>
      <c r="AF6" s="2" t="s">
        <v>39</v>
      </c>
      <c r="AG6" s="5" t="s">
        <v>93</v>
      </c>
    </row>
    <row r="7" spans="1:36" x14ac:dyDescent="0.25">
      <c r="A7" s="4">
        <v>1534</v>
      </c>
      <c r="B7" s="2" t="s">
        <v>52</v>
      </c>
      <c r="C7" s="2">
        <v>7</v>
      </c>
      <c r="D7" s="2">
        <v>22</v>
      </c>
      <c r="E7" s="2">
        <v>2024</v>
      </c>
      <c r="F7" s="3">
        <f>DATE(Table13[[#This Row],[_Year]],Table13[[#This Row],[Join_Date_Month]],Table13[[#This Row],[Join_Date_Date]])</f>
        <v>45495</v>
      </c>
      <c r="G7" s="3">
        <v>45495</v>
      </c>
      <c r="H7" s="2">
        <v>12</v>
      </c>
      <c r="I7" s="2">
        <v>18</v>
      </c>
      <c r="J7" s="2">
        <v>2024</v>
      </c>
      <c r="K7" s="3">
        <f>DATE(Table13[[#This Row],[Last_Login_Year]],Table13[[#This Row],[Last_Login_Month]],Table13[[#This Row],[Last_Login_Date]])</f>
        <v>45644</v>
      </c>
      <c r="L7" s="3">
        <v>45644</v>
      </c>
      <c r="M7" s="2">
        <v>7.99</v>
      </c>
      <c r="N7" s="2" t="s">
        <v>759</v>
      </c>
      <c r="O7" s="2">
        <v>116</v>
      </c>
      <c r="P7" s="2" t="s">
        <v>26</v>
      </c>
      <c r="Q7" s="2">
        <v>1</v>
      </c>
      <c r="R7" s="2">
        <v>4</v>
      </c>
      <c r="S7" s="2" t="b">
        <v>0</v>
      </c>
      <c r="T7" s="2">
        <v>799</v>
      </c>
      <c r="U7" s="2">
        <v>137</v>
      </c>
      <c r="V7" s="2" t="s">
        <v>27</v>
      </c>
      <c r="W7" s="2" t="s">
        <v>56</v>
      </c>
      <c r="X7" s="2" t="s">
        <v>45</v>
      </c>
      <c r="Y7" s="2">
        <v>78</v>
      </c>
      <c r="Z7" s="26">
        <f>Table13[[#This Row],[Recommended_Content_Count]]/(Table13[[#This Row],[Total_Movies_Watched]]+Table13[[#This Row],[Total_Series_Watched]])</f>
        <v>8.3333333333333329E-2</v>
      </c>
      <c r="AA7" s="2">
        <v>4.5999999999999996</v>
      </c>
      <c r="AB7" s="2" t="b">
        <v>1</v>
      </c>
      <c r="AC7" s="2" t="s">
        <v>30</v>
      </c>
      <c r="AD7" s="2">
        <v>4518</v>
      </c>
      <c r="AE7" s="2" t="s">
        <v>38</v>
      </c>
      <c r="AF7" s="2" t="s">
        <v>79</v>
      </c>
      <c r="AG7" s="5" t="s">
        <v>40</v>
      </c>
    </row>
    <row r="8" spans="1:36" x14ac:dyDescent="0.25">
      <c r="A8" s="4">
        <v>7525</v>
      </c>
      <c r="B8" s="2" t="s">
        <v>318</v>
      </c>
      <c r="C8" s="2">
        <v>6</v>
      </c>
      <c r="D8" s="2">
        <v>26</v>
      </c>
      <c r="E8" s="2">
        <v>2024</v>
      </c>
      <c r="F8" s="3">
        <f>DATE(Table13[[#This Row],[_Year]],Table13[[#This Row],[Join_Date_Month]],Table13[[#This Row],[Join_Date_Date]])</f>
        <v>45469</v>
      </c>
      <c r="G8" s="3">
        <v>45469</v>
      </c>
      <c r="H8" s="2">
        <v>12</v>
      </c>
      <c r="I8" s="2">
        <v>18</v>
      </c>
      <c r="J8" s="2">
        <v>2024</v>
      </c>
      <c r="K8" s="3">
        <f>DATE(Table13[[#This Row],[Last_Login_Year]],Table13[[#This Row],[Last_Login_Month]],Table13[[#This Row],[Last_Login_Date]])</f>
        <v>45644</v>
      </c>
      <c r="L8" s="3">
        <v>45644</v>
      </c>
      <c r="M8" s="2">
        <v>15.99</v>
      </c>
      <c r="N8" s="2" t="s">
        <v>761</v>
      </c>
      <c r="O8" s="2">
        <v>453</v>
      </c>
      <c r="P8" s="2" t="s">
        <v>26</v>
      </c>
      <c r="Q8" s="2">
        <v>1</v>
      </c>
      <c r="R8" s="2">
        <v>4</v>
      </c>
      <c r="S8" s="2" t="b">
        <v>0</v>
      </c>
      <c r="T8" s="2">
        <v>313</v>
      </c>
      <c r="U8" s="2">
        <v>1</v>
      </c>
      <c r="V8" s="2" t="s">
        <v>74</v>
      </c>
      <c r="W8" s="2" t="s">
        <v>28</v>
      </c>
      <c r="X8" s="2" t="s">
        <v>64</v>
      </c>
      <c r="Y8" s="2">
        <v>7</v>
      </c>
      <c r="Z8" s="26">
        <f>Table13[[#This Row],[Recommended_Content_Count]]/(Table13[[#This Row],[Total_Movies_Watched]]+Table13[[#This Row],[Total_Series_Watched]])</f>
        <v>2.2292993630573247E-2</v>
      </c>
      <c r="AA8" s="2">
        <v>3.7</v>
      </c>
      <c r="AB8" s="2" t="b">
        <v>1</v>
      </c>
      <c r="AC8" s="2" t="s">
        <v>30</v>
      </c>
      <c r="AD8" s="2">
        <v>1563</v>
      </c>
      <c r="AE8" s="2" t="s">
        <v>58</v>
      </c>
      <c r="AF8" s="2" t="s">
        <v>39</v>
      </c>
      <c r="AG8" s="5" t="s">
        <v>60</v>
      </c>
    </row>
    <row r="9" spans="1:36" x14ac:dyDescent="0.25">
      <c r="A9" s="4">
        <v>5153</v>
      </c>
      <c r="B9" s="2" t="s">
        <v>254</v>
      </c>
      <c r="C9" s="2">
        <v>6</v>
      </c>
      <c r="D9" s="2">
        <v>26</v>
      </c>
      <c r="E9" s="2">
        <v>2024</v>
      </c>
      <c r="F9" s="3">
        <f>DATE(Table13[[#This Row],[_Year]],Table13[[#This Row],[Join_Date_Month]],Table13[[#This Row],[Join_Date_Date]])</f>
        <v>45469</v>
      </c>
      <c r="G9" s="3">
        <v>45469</v>
      </c>
      <c r="H9" s="2">
        <v>12</v>
      </c>
      <c r="I9" s="2">
        <v>18</v>
      </c>
      <c r="J9" s="2">
        <v>2024</v>
      </c>
      <c r="K9" s="3">
        <f>DATE(Table13[[#This Row],[Last_Login_Year]],Table13[[#This Row],[Last_Login_Month]],Table13[[#This Row],[Last_Login_Date]])</f>
        <v>45644</v>
      </c>
      <c r="L9" s="3">
        <v>45644</v>
      </c>
      <c r="M9" s="2">
        <v>7.99</v>
      </c>
      <c r="N9" s="2" t="s">
        <v>759</v>
      </c>
      <c r="O9" s="2">
        <v>300</v>
      </c>
      <c r="P9" s="2" t="s">
        <v>48</v>
      </c>
      <c r="Q9" s="2">
        <v>1</v>
      </c>
      <c r="R9" s="2">
        <v>4</v>
      </c>
      <c r="S9" s="2" t="b">
        <v>1</v>
      </c>
      <c r="T9" s="2">
        <v>413</v>
      </c>
      <c r="U9" s="2">
        <v>154</v>
      </c>
      <c r="V9" s="2" t="s">
        <v>43</v>
      </c>
      <c r="W9" s="2" t="s">
        <v>28</v>
      </c>
      <c r="X9" s="2" t="s">
        <v>78</v>
      </c>
      <c r="Y9" s="2">
        <v>64</v>
      </c>
      <c r="Z9" s="26">
        <f>Table13[[#This Row],[Recommended_Content_Count]]/(Table13[[#This Row],[Total_Movies_Watched]]+Table13[[#This Row],[Total_Series_Watched]])</f>
        <v>0.1128747795414462</v>
      </c>
      <c r="AA9" s="2">
        <v>4.0999999999999996</v>
      </c>
      <c r="AB9" s="2" t="b">
        <v>0</v>
      </c>
      <c r="AC9" s="2" t="s">
        <v>30</v>
      </c>
      <c r="AD9" s="2">
        <v>732</v>
      </c>
      <c r="AE9" s="2" t="s">
        <v>38</v>
      </c>
      <c r="AF9" s="2" t="s">
        <v>79</v>
      </c>
      <c r="AG9" s="5" t="s">
        <v>40</v>
      </c>
    </row>
    <row r="10" spans="1:36" x14ac:dyDescent="0.25">
      <c r="A10" s="4">
        <v>9332</v>
      </c>
      <c r="B10" s="2" t="s">
        <v>41</v>
      </c>
      <c r="C10" s="2">
        <v>5</v>
      </c>
      <c r="D10" s="2">
        <v>29</v>
      </c>
      <c r="E10" s="2">
        <v>2023</v>
      </c>
      <c r="F10" s="3">
        <f>DATE(Table13[[#This Row],[_Year]],Table13[[#This Row],[Join_Date_Month]],Table13[[#This Row],[Join_Date_Date]])</f>
        <v>45075</v>
      </c>
      <c r="G10" s="3">
        <v>45075</v>
      </c>
      <c r="H10" s="2">
        <v>12</v>
      </c>
      <c r="I10" s="2">
        <v>18</v>
      </c>
      <c r="J10" s="2">
        <v>2024</v>
      </c>
      <c r="K10" s="3">
        <f>DATE(Table13[[#This Row],[Last_Login_Year]],Table13[[#This Row],[Last_Login_Month]],Table13[[#This Row],[Last_Login_Date]])</f>
        <v>45644</v>
      </c>
      <c r="L10" s="3">
        <v>45644</v>
      </c>
      <c r="M10" s="2">
        <v>15.99</v>
      </c>
      <c r="N10" s="2" t="s">
        <v>761</v>
      </c>
      <c r="O10" s="2">
        <v>191</v>
      </c>
      <c r="P10" s="2" t="s">
        <v>51</v>
      </c>
      <c r="Q10" s="2">
        <v>5</v>
      </c>
      <c r="R10" s="2">
        <v>1</v>
      </c>
      <c r="S10" s="2" t="b">
        <v>0</v>
      </c>
      <c r="T10" s="2">
        <v>688</v>
      </c>
      <c r="U10" s="2">
        <v>192</v>
      </c>
      <c r="V10" s="2" t="s">
        <v>27</v>
      </c>
      <c r="W10" s="2" t="s">
        <v>28</v>
      </c>
      <c r="X10" s="2" t="s">
        <v>29</v>
      </c>
      <c r="Y10" s="2">
        <v>71</v>
      </c>
      <c r="Z10" s="26">
        <f>Table13[[#This Row],[Recommended_Content_Count]]/(Table13[[#This Row],[Total_Movies_Watched]]+Table13[[#This Row],[Total_Series_Watched]])</f>
        <v>8.0681818181818188E-2</v>
      </c>
      <c r="AA10" s="2">
        <v>4</v>
      </c>
      <c r="AB10" s="2" t="b">
        <v>0</v>
      </c>
      <c r="AC10" s="2" t="s">
        <v>30</v>
      </c>
      <c r="AD10" s="2">
        <v>2610</v>
      </c>
      <c r="AE10" s="2" t="s">
        <v>58</v>
      </c>
      <c r="AF10" s="2" t="s">
        <v>59</v>
      </c>
      <c r="AG10" s="5" t="s">
        <v>60</v>
      </c>
    </row>
    <row r="11" spans="1:36" x14ac:dyDescent="0.25">
      <c r="A11" s="4">
        <v>6601</v>
      </c>
      <c r="B11" s="2" t="s">
        <v>434</v>
      </c>
      <c r="C11" s="2">
        <v>5</v>
      </c>
      <c r="D11" s="2">
        <v>23</v>
      </c>
      <c r="E11" s="2">
        <v>2023</v>
      </c>
      <c r="F11" s="3">
        <f>DATE(Table13[[#This Row],[_Year]],Table13[[#This Row],[Join_Date_Month]],Table13[[#This Row],[Join_Date_Date]])</f>
        <v>45069</v>
      </c>
      <c r="G11" s="3">
        <v>45069</v>
      </c>
      <c r="H11" s="2">
        <v>12</v>
      </c>
      <c r="I11" s="2">
        <v>18</v>
      </c>
      <c r="J11" s="2">
        <v>2024</v>
      </c>
      <c r="K11" s="3">
        <f>DATE(Table13[[#This Row],[Last_Login_Year]],Table13[[#This Row],[Last_Login_Month]],Table13[[#This Row],[Last_Login_Date]])</f>
        <v>45644</v>
      </c>
      <c r="L11" s="3">
        <v>45644</v>
      </c>
      <c r="M11" s="2">
        <v>7.99</v>
      </c>
      <c r="N11" s="2" t="s">
        <v>759</v>
      </c>
      <c r="O11" s="2">
        <v>283</v>
      </c>
      <c r="P11" s="2" t="s">
        <v>26</v>
      </c>
      <c r="Q11" s="2">
        <v>1</v>
      </c>
      <c r="R11" s="2">
        <v>5</v>
      </c>
      <c r="S11" s="2" t="b">
        <v>1</v>
      </c>
      <c r="T11" s="2">
        <v>407</v>
      </c>
      <c r="U11" s="2">
        <v>15</v>
      </c>
      <c r="V11" s="2" t="s">
        <v>92</v>
      </c>
      <c r="W11" s="2" t="s">
        <v>44</v>
      </c>
      <c r="X11" s="2" t="s">
        <v>78</v>
      </c>
      <c r="Y11" s="2">
        <v>26</v>
      </c>
      <c r="Z11" s="26">
        <f>Table13[[#This Row],[Recommended_Content_Count]]/(Table13[[#This Row],[Total_Movies_Watched]]+Table13[[#This Row],[Total_Series_Watched]])</f>
        <v>6.1611374407582936E-2</v>
      </c>
      <c r="AA11" s="2">
        <v>3.1</v>
      </c>
      <c r="AB11" s="2" t="b">
        <v>1</v>
      </c>
      <c r="AC11" s="2" t="s">
        <v>30</v>
      </c>
      <c r="AD11" s="2">
        <v>906</v>
      </c>
      <c r="AE11" s="2" t="s">
        <v>58</v>
      </c>
      <c r="AF11" s="2" t="s">
        <v>79</v>
      </c>
      <c r="AG11" s="5" t="s">
        <v>93</v>
      </c>
    </row>
    <row r="12" spans="1:36" x14ac:dyDescent="0.25">
      <c r="A12" s="4">
        <v>8612</v>
      </c>
      <c r="B12" s="2" t="s">
        <v>304</v>
      </c>
      <c r="C12" s="2">
        <v>2</v>
      </c>
      <c r="D12" s="2">
        <v>22</v>
      </c>
      <c r="E12" s="2">
        <v>2024</v>
      </c>
      <c r="F12" s="3">
        <f>DATE(Table13[[#This Row],[_Year]],Table13[[#This Row],[Join_Date_Month]],Table13[[#This Row],[Join_Date_Date]])</f>
        <v>45344</v>
      </c>
      <c r="G12" s="3">
        <v>45344</v>
      </c>
      <c r="H12" s="2">
        <v>12</v>
      </c>
      <c r="I12" s="2">
        <v>18</v>
      </c>
      <c r="J12" s="2">
        <v>2024</v>
      </c>
      <c r="K12" s="3">
        <f>DATE(Table13[[#This Row],[Last_Login_Year]],Table13[[#This Row],[Last_Login_Month]],Table13[[#This Row],[Last_Login_Date]])</f>
        <v>45644</v>
      </c>
      <c r="L12" s="3">
        <v>45644</v>
      </c>
      <c r="M12" s="2">
        <v>7.99</v>
      </c>
      <c r="N12" s="2" t="s">
        <v>759</v>
      </c>
      <c r="O12" s="2">
        <v>285</v>
      </c>
      <c r="P12" s="2" t="s">
        <v>73</v>
      </c>
      <c r="Q12" s="2">
        <v>5</v>
      </c>
      <c r="R12" s="2">
        <v>5</v>
      </c>
      <c r="S12" s="2" t="b">
        <v>0</v>
      </c>
      <c r="T12" s="2">
        <v>600</v>
      </c>
      <c r="U12" s="2">
        <v>109</v>
      </c>
      <c r="V12" s="2" t="s">
        <v>74</v>
      </c>
      <c r="W12" s="2" t="s">
        <v>75</v>
      </c>
      <c r="X12" s="2" t="s">
        <v>45</v>
      </c>
      <c r="Y12" s="2">
        <v>76</v>
      </c>
      <c r="Z12" s="26">
        <f>Table13[[#This Row],[Recommended_Content_Count]]/(Table13[[#This Row],[Total_Movies_Watched]]+Table13[[#This Row],[Total_Series_Watched]])</f>
        <v>0.10719322990126939</v>
      </c>
      <c r="AA12" s="2">
        <v>4</v>
      </c>
      <c r="AB12" s="2" t="b">
        <v>0</v>
      </c>
      <c r="AC12" s="2" t="s">
        <v>30</v>
      </c>
      <c r="AD12" s="2">
        <v>2330</v>
      </c>
      <c r="AE12" s="2" t="s">
        <v>31</v>
      </c>
      <c r="AF12" s="2" t="s">
        <v>39</v>
      </c>
      <c r="AG12" s="5" t="s">
        <v>60</v>
      </c>
    </row>
    <row r="13" spans="1:36" x14ac:dyDescent="0.25">
      <c r="A13" s="4">
        <v>7922</v>
      </c>
      <c r="B13" s="2" t="s">
        <v>290</v>
      </c>
      <c r="C13" s="2">
        <v>2</v>
      </c>
      <c r="D13" s="2">
        <v>19</v>
      </c>
      <c r="E13" s="2">
        <v>2023</v>
      </c>
      <c r="F13" s="3">
        <f>DATE(Table13[[#This Row],[_Year]],Table13[[#This Row],[Join_Date_Month]],Table13[[#This Row],[Join_Date_Date]])</f>
        <v>44976</v>
      </c>
      <c r="G13" s="3">
        <v>44976</v>
      </c>
      <c r="H13" s="2">
        <v>12</v>
      </c>
      <c r="I13" s="2">
        <v>18</v>
      </c>
      <c r="J13" s="2">
        <v>2024</v>
      </c>
      <c r="K13" s="3">
        <f>DATE(Table13[[#This Row],[Last_Login_Year]],Table13[[#This Row],[Last_Login_Month]],Table13[[#This Row],[Last_Login_Date]])</f>
        <v>45644</v>
      </c>
      <c r="L13" s="3">
        <v>45644</v>
      </c>
      <c r="M13" s="2">
        <v>7.99</v>
      </c>
      <c r="N13" s="2" t="s">
        <v>759</v>
      </c>
      <c r="O13" s="2">
        <v>176</v>
      </c>
      <c r="P13" s="2" t="s">
        <v>51</v>
      </c>
      <c r="Q13" s="2">
        <v>4</v>
      </c>
      <c r="R13" s="2">
        <v>6</v>
      </c>
      <c r="S13" s="2" t="b">
        <v>1</v>
      </c>
      <c r="T13" s="2">
        <v>830</v>
      </c>
      <c r="U13" s="2">
        <v>74</v>
      </c>
      <c r="V13" s="2" t="s">
        <v>49</v>
      </c>
      <c r="W13" s="2" t="s">
        <v>28</v>
      </c>
      <c r="X13" s="2" t="s">
        <v>37</v>
      </c>
      <c r="Y13" s="2">
        <v>66</v>
      </c>
      <c r="Z13" s="26">
        <f>Table13[[#This Row],[Recommended_Content_Count]]/(Table13[[#This Row],[Total_Movies_Watched]]+Table13[[#This Row],[Total_Series_Watched]])</f>
        <v>7.3008849557522126E-2</v>
      </c>
      <c r="AA13" s="2">
        <v>3.5</v>
      </c>
      <c r="AB13" s="2" t="b">
        <v>1</v>
      </c>
      <c r="AC13" s="2" t="s">
        <v>30</v>
      </c>
      <c r="AD13" s="2">
        <v>2600</v>
      </c>
      <c r="AE13" s="2" t="s">
        <v>76</v>
      </c>
      <c r="AF13" s="2" t="s">
        <v>32</v>
      </c>
      <c r="AG13" s="5" t="s">
        <v>40</v>
      </c>
    </row>
    <row r="14" spans="1:36" x14ac:dyDescent="0.25">
      <c r="A14" s="4">
        <v>6389</v>
      </c>
      <c r="B14" s="2" t="s">
        <v>541</v>
      </c>
      <c r="C14" s="2">
        <v>12</v>
      </c>
      <c r="D14" s="2">
        <v>23</v>
      </c>
      <c r="E14" s="2">
        <v>2022</v>
      </c>
      <c r="F14" s="3">
        <f>DATE(Table13[[#This Row],[_Year]],Table13[[#This Row],[Join_Date_Month]],Table13[[#This Row],[Join_Date_Date]])</f>
        <v>44918</v>
      </c>
      <c r="G14" s="3">
        <v>44918</v>
      </c>
      <c r="H14" s="2">
        <v>12</v>
      </c>
      <c r="I14" s="2">
        <v>18</v>
      </c>
      <c r="J14" s="2">
        <v>2024</v>
      </c>
      <c r="K14" s="3">
        <f>DATE(Table13[[#This Row],[Last_Login_Year]],Table13[[#This Row],[Last_Login_Month]],Table13[[#This Row],[Last_Login_Date]])</f>
        <v>45644</v>
      </c>
      <c r="L14" s="3">
        <v>45644</v>
      </c>
      <c r="M14" s="2">
        <v>11.99</v>
      </c>
      <c r="N14" s="2" t="s">
        <v>760</v>
      </c>
      <c r="O14" s="2">
        <v>109</v>
      </c>
      <c r="P14" s="2" t="s">
        <v>51</v>
      </c>
      <c r="Q14" s="2">
        <v>2</v>
      </c>
      <c r="R14" s="2">
        <v>3</v>
      </c>
      <c r="S14" s="2" t="b">
        <v>0</v>
      </c>
      <c r="T14" s="2">
        <v>701</v>
      </c>
      <c r="U14" s="2">
        <v>4</v>
      </c>
      <c r="V14" s="2" t="s">
        <v>43</v>
      </c>
      <c r="W14" s="2" t="s">
        <v>28</v>
      </c>
      <c r="X14" s="2" t="s">
        <v>29</v>
      </c>
      <c r="Y14" s="2">
        <v>64</v>
      </c>
      <c r="Z14" s="26">
        <f>Table13[[#This Row],[Recommended_Content_Count]]/(Table13[[#This Row],[Total_Movies_Watched]]+Table13[[#This Row],[Total_Series_Watched]])</f>
        <v>9.0780141843971637E-2</v>
      </c>
      <c r="AA14" s="2">
        <v>3.5</v>
      </c>
      <c r="AB14" s="2" t="b">
        <v>0</v>
      </c>
      <c r="AC14" s="2" t="s">
        <v>30</v>
      </c>
      <c r="AD14" s="2">
        <v>4662</v>
      </c>
      <c r="AE14" s="2" t="s">
        <v>65</v>
      </c>
      <c r="AF14" s="2" t="s">
        <v>32</v>
      </c>
      <c r="AG14" s="5" t="s">
        <v>93</v>
      </c>
    </row>
    <row r="15" spans="1:36" x14ac:dyDescent="0.25">
      <c r="A15" s="4">
        <v>6639</v>
      </c>
      <c r="B15" s="2" t="s">
        <v>401</v>
      </c>
      <c r="C15" s="2">
        <v>12</v>
      </c>
      <c r="D15" s="2">
        <v>18</v>
      </c>
      <c r="E15" s="2">
        <v>2023</v>
      </c>
      <c r="F15" s="3">
        <f>DATE(Table13[[#This Row],[_Year]],Table13[[#This Row],[Join_Date_Month]],Table13[[#This Row],[Join_Date_Date]])</f>
        <v>45278</v>
      </c>
      <c r="G15" s="3">
        <v>45278</v>
      </c>
      <c r="H15" s="2">
        <v>12</v>
      </c>
      <c r="I15" s="2">
        <v>18</v>
      </c>
      <c r="J15" s="2">
        <v>2024</v>
      </c>
      <c r="K15" s="3">
        <f>DATE(Table13[[#This Row],[Last_Login_Year]],Table13[[#This Row],[Last_Login_Month]],Table13[[#This Row],[Last_Login_Date]])</f>
        <v>45644</v>
      </c>
      <c r="L15" s="3">
        <v>45644</v>
      </c>
      <c r="M15" s="2">
        <v>7.99</v>
      </c>
      <c r="N15" s="2" t="s">
        <v>759</v>
      </c>
      <c r="O15" s="2">
        <v>304</v>
      </c>
      <c r="P15" s="2" t="s">
        <v>26</v>
      </c>
      <c r="Q15" s="2">
        <v>1</v>
      </c>
      <c r="R15" s="2">
        <v>6</v>
      </c>
      <c r="S15" s="2" t="b">
        <v>1</v>
      </c>
      <c r="T15" s="2">
        <v>902</v>
      </c>
      <c r="U15" s="2">
        <v>20</v>
      </c>
      <c r="V15" s="2" t="s">
        <v>74</v>
      </c>
      <c r="W15" s="2" t="s">
        <v>28</v>
      </c>
      <c r="X15" s="2" t="s">
        <v>45</v>
      </c>
      <c r="Y15" s="2">
        <v>62</v>
      </c>
      <c r="Z15" s="26">
        <f>Table13[[#This Row],[Recommended_Content_Count]]/(Table13[[#This Row],[Total_Movies_Watched]]+Table13[[#This Row],[Total_Series_Watched]])</f>
        <v>6.7245119305856832E-2</v>
      </c>
      <c r="AA15" s="2">
        <v>3.9</v>
      </c>
      <c r="AB15" s="2" t="b">
        <v>1</v>
      </c>
      <c r="AC15" s="2" t="s">
        <v>30</v>
      </c>
      <c r="AD15" s="2">
        <v>249</v>
      </c>
      <c r="AE15" s="2" t="s">
        <v>38</v>
      </c>
      <c r="AF15" s="2" t="s">
        <v>32</v>
      </c>
      <c r="AG15" s="5" t="s">
        <v>40</v>
      </c>
    </row>
    <row r="16" spans="1:36" x14ac:dyDescent="0.25">
      <c r="A16" s="4">
        <v>2186</v>
      </c>
      <c r="B16" s="2" t="s">
        <v>473</v>
      </c>
      <c r="C16" s="2">
        <v>11</v>
      </c>
      <c r="D16" s="2">
        <v>27</v>
      </c>
      <c r="E16" s="2">
        <v>2024</v>
      </c>
      <c r="F16" s="3">
        <f>DATE(Table13[[#This Row],[_Year]],Table13[[#This Row],[Join_Date_Month]],Table13[[#This Row],[Join_Date_Date]])</f>
        <v>45623</v>
      </c>
      <c r="G16" s="3">
        <v>45623</v>
      </c>
      <c r="H16" s="2">
        <v>12</v>
      </c>
      <c r="I16" s="2">
        <v>18</v>
      </c>
      <c r="J16" s="2">
        <v>2024</v>
      </c>
      <c r="K16" s="3">
        <f>DATE(Table13[[#This Row],[Last_Login_Year]],Table13[[#This Row],[Last_Login_Month]],Table13[[#This Row],[Last_Login_Date]])</f>
        <v>45644</v>
      </c>
      <c r="L16" s="3">
        <v>45644</v>
      </c>
      <c r="M16" s="2">
        <v>7.99</v>
      </c>
      <c r="N16" s="2" t="s">
        <v>759</v>
      </c>
      <c r="O16" s="2">
        <v>44</v>
      </c>
      <c r="P16" s="2" t="s">
        <v>36</v>
      </c>
      <c r="Q16" s="2">
        <v>4</v>
      </c>
      <c r="R16" s="2">
        <v>4</v>
      </c>
      <c r="S16" s="2" t="b">
        <v>0</v>
      </c>
      <c r="T16" s="2">
        <v>89</v>
      </c>
      <c r="U16" s="2">
        <v>90</v>
      </c>
      <c r="V16" s="2" t="s">
        <v>55</v>
      </c>
      <c r="W16" s="2" t="s">
        <v>44</v>
      </c>
      <c r="X16" s="2" t="s">
        <v>78</v>
      </c>
      <c r="Y16" s="2">
        <v>48</v>
      </c>
      <c r="Z16" s="26">
        <f>Table13[[#This Row],[Recommended_Content_Count]]/(Table13[[#This Row],[Total_Movies_Watched]]+Table13[[#This Row],[Total_Series_Watched]])</f>
        <v>0.26815642458100558</v>
      </c>
      <c r="AA16" s="2">
        <v>5</v>
      </c>
      <c r="AB16" s="2" t="b">
        <v>1</v>
      </c>
      <c r="AC16" s="2" t="s">
        <v>30</v>
      </c>
      <c r="AD16" s="2">
        <v>4633</v>
      </c>
      <c r="AE16" s="2" t="s">
        <v>76</v>
      </c>
      <c r="AF16" s="2" t="s">
        <v>32</v>
      </c>
      <c r="AG16" s="5" t="s">
        <v>33</v>
      </c>
    </row>
    <row r="17" spans="1:33" x14ac:dyDescent="0.25">
      <c r="A17" s="4">
        <v>6504</v>
      </c>
      <c r="B17" s="2" t="s">
        <v>318</v>
      </c>
      <c r="C17" s="2">
        <v>11</v>
      </c>
      <c r="D17" s="2">
        <v>19</v>
      </c>
      <c r="E17" s="2">
        <v>2023</v>
      </c>
      <c r="F17" s="3">
        <f>DATE(Table13[[#This Row],[_Year]],Table13[[#This Row],[Join_Date_Month]],Table13[[#This Row],[Join_Date_Date]])</f>
        <v>45249</v>
      </c>
      <c r="G17" s="3">
        <v>45249</v>
      </c>
      <c r="H17" s="2">
        <v>12</v>
      </c>
      <c r="I17" s="2">
        <v>18</v>
      </c>
      <c r="J17" s="2">
        <v>2024</v>
      </c>
      <c r="K17" s="3">
        <f>DATE(Table13[[#This Row],[Last_Login_Year]],Table13[[#This Row],[Last_Login_Month]],Table13[[#This Row],[Last_Login_Date]])</f>
        <v>45644</v>
      </c>
      <c r="L17" s="3">
        <v>45644</v>
      </c>
      <c r="M17" s="2">
        <v>7.99</v>
      </c>
      <c r="N17" s="2" t="s">
        <v>759</v>
      </c>
      <c r="O17" s="2">
        <v>345</v>
      </c>
      <c r="P17" s="2" t="s">
        <v>48</v>
      </c>
      <c r="Q17" s="2">
        <v>1</v>
      </c>
      <c r="R17" s="2">
        <v>4</v>
      </c>
      <c r="S17" s="2" t="b">
        <v>0</v>
      </c>
      <c r="T17" s="2">
        <v>767</v>
      </c>
      <c r="U17" s="2">
        <v>66</v>
      </c>
      <c r="V17" s="2" t="s">
        <v>43</v>
      </c>
      <c r="W17" s="2" t="s">
        <v>44</v>
      </c>
      <c r="X17" s="2" t="s">
        <v>45</v>
      </c>
      <c r="Y17" s="2">
        <v>70</v>
      </c>
      <c r="Z17" s="26">
        <f>Table13[[#This Row],[Recommended_Content_Count]]/(Table13[[#This Row],[Total_Movies_Watched]]+Table13[[#This Row],[Total_Series_Watched]])</f>
        <v>8.4033613445378158E-2</v>
      </c>
      <c r="AA17" s="2">
        <v>3.8</v>
      </c>
      <c r="AB17" s="2" t="b">
        <v>0</v>
      </c>
      <c r="AC17" s="2" t="s">
        <v>30</v>
      </c>
      <c r="AD17" s="2">
        <v>2327</v>
      </c>
      <c r="AE17" s="2" t="s">
        <v>38</v>
      </c>
      <c r="AF17" s="2" t="s">
        <v>59</v>
      </c>
      <c r="AG17" s="5" t="s">
        <v>33</v>
      </c>
    </row>
    <row r="18" spans="1:33" x14ac:dyDescent="0.25">
      <c r="A18" s="4">
        <v>8015</v>
      </c>
      <c r="B18" s="2" t="s">
        <v>307</v>
      </c>
      <c r="C18" s="2">
        <v>10</v>
      </c>
      <c r="D18" s="2">
        <v>28</v>
      </c>
      <c r="E18" s="2">
        <v>2023</v>
      </c>
      <c r="F18" s="3">
        <f>DATE(Table13[[#This Row],[_Year]],Table13[[#This Row],[Join_Date_Month]],Table13[[#This Row],[Join_Date_Date]])</f>
        <v>45227</v>
      </c>
      <c r="G18" s="3">
        <v>45227</v>
      </c>
      <c r="H18" s="2">
        <v>12</v>
      </c>
      <c r="I18" s="2">
        <v>18</v>
      </c>
      <c r="J18" s="2">
        <v>2024</v>
      </c>
      <c r="K18" s="3">
        <f>DATE(Table13[[#This Row],[Last_Login_Year]],Table13[[#This Row],[Last_Login_Month]],Table13[[#This Row],[Last_Login_Date]])</f>
        <v>45644</v>
      </c>
      <c r="L18" s="3">
        <v>45644</v>
      </c>
      <c r="M18" s="2">
        <v>7.99</v>
      </c>
      <c r="N18" s="2" t="s">
        <v>759</v>
      </c>
      <c r="O18" s="2">
        <v>478</v>
      </c>
      <c r="P18" s="2" t="s">
        <v>26</v>
      </c>
      <c r="Q18" s="2">
        <v>2</v>
      </c>
      <c r="R18" s="2">
        <v>2</v>
      </c>
      <c r="S18" s="2" t="b">
        <v>1</v>
      </c>
      <c r="T18" s="2">
        <v>214</v>
      </c>
      <c r="U18" s="2">
        <v>191</v>
      </c>
      <c r="V18" s="2" t="s">
        <v>49</v>
      </c>
      <c r="W18" s="2" t="s">
        <v>44</v>
      </c>
      <c r="X18" s="2" t="s">
        <v>57</v>
      </c>
      <c r="Y18" s="2">
        <v>44</v>
      </c>
      <c r="Z18" s="26">
        <f>Table13[[#This Row],[Recommended_Content_Count]]/(Table13[[#This Row],[Total_Movies_Watched]]+Table13[[#This Row],[Total_Series_Watched]])</f>
        <v>0.10864197530864197</v>
      </c>
      <c r="AA18" s="2">
        <v>3.6</v>
      </c>
      <c r="AB18" s="2" t="b">
        <v>0</v>
      </c>
      <c r="AC18" s="2" t="s">
        <v>30</v>
      </c>
      <c r="AD18" s="2">
        <v>3325</v>
      </c>
      <c r="AE18" s="2" t="s">
        <v>38</v>
      </c>
      <c r="AF18" s="2" t="s">
        <v>32</v>
      </c>
      <c r="AG18" s="5" t="s">
        <v>93</v>
      </c>
    </row>
    <row r="19" spans="1:33" x14ac:dyDescent="0.25">
      <c r="A19" s="4">
        <v>3004</v>
      </c>
      <c r="B19" s="2" t="s">
        <v>304</v>
      </c>
      <c r="C19" s="2">
        <v>10</v>
      </c>
      <c r="D19" s="2">
        <v>22</v>
      </c>
      <c r="E19" s="2">
        <v>2024</v>
      </c>
      <c r="F19" s="3">
        <f>DATE(Table13[[#This Row],[_Year]],Table13[[#This Row],[Join_Date_Month]],Table13[[#This Row],[Join_Date_Date]])</f>
        <v>45587</v>
      </c>
      <c r="G19" s="3">
        <v>45587</v>
      </c>
      <c r="H19" s="2">
        <v>12</v>
      </c>
      <c r="I19" s="2">
        <v>18</v>
      </c>
      <c r="J19" s="2">
        <v>2024</v>
      </c>
      <c r="K19" s="3">
        <f>DATE(Table13[[#This Row],[Last_Login_Year]],Table13[[#This Row],[Last_Login_Month]],Table13[[#This Row],[Last_Login_Date]])</f>
        <v>45644</v>
      </c>
      <c r="L19" s="3">
        <v>45644</v>
      </c>
      <c r="M19" s="2">
        <v>11.99</v>
      </c>
      <c r="N19" s="2" t="s">
        <v>760</v>
      </c>
      <c r="O19" s="2">
        <v>184</v>
      </c>
      <c r="P19" s="2" t="s">
        <v>51</v>
      </c>
      <c r="Q19" s="2">
        <v>3</v>
      </c>
      <c r="R19" s="2">
        <v>4</v>
      </c>
      <c r="S19" s="2" t="b">
        <v>0</v>
      </c>
      <c r="T19" s="2">
        <v>233</v>
      </c>
      <c r="U19" s="2">
        <v>15</v>
      </c>
      <c r="V19" s="2" t="s">
        <v>43</v>
      </c>
      <c r="W19" s="2" t="s">
        <v>75</v>
      </c>
      <c r="X19" s="2" t="s">
        <v>45</v>
      </c>
      <c r="Y19" s="2">
        <v>28</v>
      </c>
      <c r="Z19" s="26">
        <f>Table13[[#This Row],[Recommended_Content_Count]]/(Table13[[#This Row],[Total_Movies_Watched]]+Table13[[#This Row],[Total_Series_Watched]])</f>
        <v>0.11290322580645161</v>
      </c>
      <c r="AA19" s="2">
        <v>3.5</v>
      </c>
      <c r="AB19" s="2" t="b">
        <v>1</v>
      </c>
      <c r="AC19" s="2" t="s">
        <v>30</v>
      </c>
      <c r="AD19" s="2">
        <v>2760</v>
      </c>
      <c r="AE19" s="2" t="s">
        <v>58</v>
      </c>
      <c r="AF19" s="2" t="s">
        <v>69</v>
      </c>
      <c r="AG19" s="5" t="s">
        <v>33</v>
      </c>
    </row>
    <row r="20" spans="1:33" x14ac:dyDescent="0.25">
      <c r="A20" s="4">
        <v>7829</v>
      </c>
      <c r="B20" s="2" t="s">
        <v>291</v>
      </c>
      <c r="C20" s="2">
        <v>10</v>
      </c>
      <c r="D20" s="2">
        <v>18</v>
      </c>
      <c r="E20" s="2">
        <v>2023</v>
      </c>
      <c r="F20" s="3">
        <f>DATE(Table13[[#This Row],[_Year]],Table13[[#This Row],[Join_Date_Month]],Table13[[#This Row],[Join_Date_Date]])</f>
        <v>45217</v>
      </c>
      <c r="G20" s="3">
        <v>45217</v>
      </c>
      <c r="H20" s="2">
        <v>12</v>
      </c>
      <c r="I20" s="2">
        <v>18</v>
      </c>
      <c r="J20" s="2">
        <v>2024</v>
      </c>
      <c r="K20" s="3">
        <f>DATE(Table13[[#This Row],[Last_Login_Year]],Table13[[#This Row],[Last_Login_Month]],Table13[[#This Row],[Last_Login_Date]])</f>
        <v>45644</v>
      </c>
      <c r="L20" s="3">
        <v>45644</v>
      </c>
      <c r="M20" s="2">
        <v>7.99</v>
      </c>
      <c r="N20" s="2" t="s">
        <v>759</v>
      </c>
      <c r="O20" s="2">
        <v>482</v>
      </c>
      <c r="P20" s="2" t="s">
        <v>73</v>
      </c>
      <c r="Q20" s="2">
        <v>1</v>
      </c>
      <c r="R20" s="2">
        <v>4</v>
      </c>
      <c r="S20" s="2" t="b">
        <v>1</v>
      </c>
      <c r="T20" s="2">
        <v>770</v>
      </c>
      <c r="U20" s="2">
        <v>129</v>
      </c>
      <c r="V20" s="2" t="s">
        <v>43</v>
      </c>
      <c r="W20" s="2" t="s">
        <v>28</v>
      </c>
      <c r="X20" s="2" t="s">
        <v>45</v>
      </c>
      <c r="Y20" s="2">
        <v>0</v>
      </c>
      <c r="Z20" s="26">
        <f>Table13[[#This Row],[Recommended_Content_Count]]/(Table13[[#This Row],[Total_Movies_Watched]]+Table13[[#This Row],[Total_Series_Watched]])</f>
        <v>0</v>
      </c>
      <c r="AA20" s="2">
        <v>3.7</v>
      </c>
      <c r="AB20" s="2" t="b">
        <v>1</v>
      </c>
      <c r="AC20" s="2" t="s">
        <v>30</v>
      </c>
      <c r="AD20" s="2">
        <v>3247</v>
      </c>
      <c r="AE20" s="2" t="s">
        <v>65</v>
      </c>
      <c r="AF20" s="2" t="s">
        <v>39</v>
      </c>
      <c r="AG20" s="5" t="s">
        <v>60</v>
      </c>
    </row>
    <row r="21" spans="1:33" x14ac:dyDescent="0.25">
      <c r="A21" s="4">
        <v>1179</v>
      </c>
      <c r="B21" s="2" t="s">
        <v>395</v>
      </c>
      <c r="C21" s="3">
        <v>45479</v>
      </c>
      <c r="D21" s="2"/>
      <c r="E21" s="2"/>
      <c r="F21" s="3"/>
      <c r="G21" s="3">
        <v>45479</v>
      </c>
      <c r="H21" s="2">
        <v>12</v>
      </c>
      <c r="I21" s="2">
        <v>18</v>
      </c>
      <c r="J21" s="2">
        <v>2024</v>
      </c>
      <c r="K21" s="3">
        <f>DATE(Table13[[#This Row],[Last_Login_Year]],Table13[[#This Row],[Last_Login_Month]],Table13[[#This Row],[Last_Login_Date]])</f>
        <v>45644</v>
      </c>
      <c r="L21" s="3">
        <v>45644</v>
      </c>
      <c r="M21" s="2">
        <v>11.99</v>
      </c>
      <c r="N21" s="2" t="s">
        <v>760</v>
      </c>
      <c r="O21" s="2">
        <v>221</v>
      </c>
      <c r="P21" s="2" t="s">
        <v>100</v>
      </c>
      <c r="Q21" s="2">
        <v>4</v>
      </c>
      <c r="R21" s="2">
        <v>1</v>
      </c>
      <c r="S21" s="2" t="b">
        <v>1</v>
      </c>
      <c r="T21" s="2">
        <v>603</v>
      </c>
      <c r="U21" s="2">
        <v>141</v>
      </c>
      <c r="V21" s="2" t="s">
        <v>74</v>
      </c>
      <c r="W21" s="2" t="s">
        <v>75</v>
      </c>
      <c r="X21" s="2" t="s">
        <v>29</v>
      </c>
      <c r="Y21" s="2">
        <v>44</v>
      </c>
      <c r="Z21" s="26">
        <f>Table13[[#This Row],[Recommended_Content_Count]]/(Table13[[#This Row],[Total_Movies_Watched]]+Table13[[#This Row],[Total_Series_Watched]])</f>
        <v>5.9139784946236562E-2</v>
      </c>
      <c r="AA21" s="2">
        <v>3.3</v>
      </c>
      <c r="AB21" s="2" t="b">
        <v>1</v>
      </c>
      <c r="AC21" s="2" t="s">
        <v>30</v>
      </c>
      <c r="AD21" s="2">
        <v>1363</v>
      </c>
      <c r="AE21" s="2" t="s">
        <v>31</v>
      </c>
      <c r="AF21" s="2" t="s">
        <v>32</v>
      </c>
      <c r="AG21" s="5" t="s">
        <v>93</v>
      </c>
    </row>
    <row r="22" spans="1:33" x14ac:dyDescent="0.25">
      <c r="A22" s="4">
        <v>9785</v>
      </c>
      <c r="B22" s="2" t="s">
        <v>259</v>
      </c>
      <c r="C22" s="3">
        <v>45383</v>
      </c>
      <c r="D22" s="2"/>
      <c r="E22" s="2"/>
      <c r="F22" s="3"/>
      <c r="G22" s="3">
        <v>45383</v>
      </c>
      <c r="H22" s="2">
        <v>12</v>
      </c>
      <c r="I22" s="2">
        <v>18</v>
      </c>
      <c r="J22" s="2">
        <v>2024</v>
      </c>
      <c r="K22" s="3">
        <f>DATE(Table13[[#This Row],[Last_Login_Year]],Table13[[#This Row],[Last_Login_Month]],Table13[[#This Row],[Last_Login_Date]])</f>
        <v>45644</v>
      </c>
      <c r="L22" s="3">
        <v>45644</v>
      </c>
      <c r="M22" s="2">
        <v>11.99</v>
      </c>
      <c r="N22" s="2" t="s">
        <v>760</v>
      </c>
      <c r="O22" s="2">
        <v>54</v>
      </c>
      <c r="P22" s="2" t="s">
        <v>26</v>
      </c>
      <c r="Q22" s="2">
        <v>5</v>
      </c>
      <c r="R22" s="2">
        <v>4</v>
      </c>
      <c r="S22" s="2" t="b">
        <v>0</v>
      </c>
      <c r="T22" s="2">
        <v>659</v>
      </c>
      <c r="U22" s="2">
        <v>2</v>
      </c>
      <c r="V22" s="2" t="s">
        <v>74</v>
      </c>
      <c r="W22" s="2" t="s">
        <v>28</v>
      </c>
      <c r="X22" s="2" t="s">
        <v>45</v>
      </c>
      <c r="Y22" s="2">
        <v>82</v>
      </c>
      <c r="Z22" s="26">
        <f>Table13[[#This Row],[Recommended_Content_Count]]/(Table13[[#This Row],[Total_Movies_Watched]]+Table13[[#This Row],[Total_Series_Watched]])</f>
        <v>0.12405446293494705</v>
      </c>
      <c r="AA22" s="2">
        <v>4.3</v>
      </c>
      <c r="AB22" s="2" t="b">
        <v>1</v>
      </c>
      <c r="AC22" s="2" t="s">
        <v>30</v>
      </c>
      <c r="AD22" s="2">
        <v>2557</v>
      </c>
      <c r="AE22" s="2" t="s">
        <v>38</v>
      </c>
      <c r="AF22" s="2" t="s">
        <v>32</v>
      </c>
      <c r="AG22" s="5" t="s">
        <v>60</v>
      </c>
    </row>
    <row r="23" spans="1:33" x14ac:dyDescent="0.25">
      <c r="A23" s="4">
        <v>8077</v>
      </c>
      <c r="B23" s="2" t="s">
        <v>128</v>
      </c>
      <c r="C23" s="3">
        <v>45357</v>
      </c>
      <c r="D23" s="2"/>
      <c r="E23" s="2"/>
      <c r="F23" s="3"/>
      <c r="G23" s="3">
        <v>45357</v>
      </c>
      <c r="H23" s="2">
        <v>12</v>
      </c>
      <c r="I23" s="2">
        <v>18</v>
      </c>
      <c r="J23" s="2">
        <v>2024</v>
      </c>
      <c r="K23" s="3">
        <f>DATE(Table13[[#This Row],[Last_Login_Year]],Table13[[#This Row],[Last_Login_Month]],Table13[[#This Row],[Last_Login_Date]])</f>
        <v>45644</v>
      </c>
      <c r="L23" s="3">
        <v>45644</v>
      </c>
      <c r="M23" s="2">
        <v>11.99</v>
      </c>
      <c r="N23" s="2" t="s">
        <v>760</v>
      </c>
      <c r="O23" s="2">
        <v>426</v>
      </c>
      <c r="P23" s="2" t="s">
        <v>51</v>
      </c>
      <c r="Q23" s="2">
        <v>4</v>
      </c>
      <c r="R23" s="2">
        <v>6</v>
      </c>
      <c r="S23" s="2" t="b">
        <v>0</v>
      </c>
      <c r="T23" s="2">
        <v>450</v>
      </c>
      <c r="U23" s="2">
        <v>92</v>
      </c>
      <c r="V23" s="2" t="s">
        <v>74</v>
      </c>
      <c r="W23" s="2" t="s">
        <v>44</v>
      </c>
      <c r="X23" s="2" t="s">
        <v>29</v>
      </c>
      <c r="Y23" s="2">
        <v>71</v>
      </c>
      <c r="Z23" s="26">
        <f>Table13[[#This Row],[Recommended_Content_Count]]/(Table13[[#This Row],[Total_Movies_Watched]]+Table13[[#This Row],[Total_Series_Watched]])</f>
        <v>0.13099630996309963</v>
      </c>
      <c r="AA23" s="2">
        <v>4.0999999999999996</v>
      </c>
      <c r="AB23" s="2" t="b">
        <v>0</v>
      </c>
      <c r="AC23" s="2" t="s">
        <v>30</v>
      </c>
      <c r="AD23" s="2">
        <v>2647</v>
      </c>
      <c r="AE23" s="2" t="s">
        <v>31</v>
      </c>
      <c r="AF23" s="2" t="s">
        <v>39</v>
      </c>
      <c r="AG23" s="5" t="s">
        <v>60</v>
      </c>
    </row>
    <row r="24" spans="1:33" x14ac:dyDescent="0.25">
      <c r="A24" s="4">
        <v>4901</v>
      </c>
      <c r="B24" s="2" t="s">
        <v>226</v>
      </c>
      <c r="C24" s="3">
        <v>45261</v>
      </c>
      <c r="D24" s="2"/>
      <c r="E24" s="2"/>
      <c r="F24" s="3"/>
      <c r="G24" s="3">
        <v>45261</v>
      </c>
      <c r="H24" s="2">
        <v>12</v>
      </c>
      <c r="I24" s="2">
        <v>18</v>
      </c>
      <c r="J24" s="2">
        <v>2024</v>
      </c>
      <c r="K24" s="3">
        <f>DATE(Table13[[#This Row],[Last_Login_Year]],Table13[[#This Row],[Last_Login_Month]],Table13[[#This Row],[Last_Login_Date]])</f>
        <v>45644</v>
      </c>
      <c r="L24" s="3">
        <v>45644</v>
      </c>
      <c r="M24" s="2">
        <v>7.99</v>
      </c>
      <c r="N24" s="2" t="s">
        <v>759</v>
      </c>
      <c r="O24" s="2">
        <v>115</v>
      </c>
      <c r="P24" s="2" t="s">
        <v>51</v>
      </c>
      <c r="Q24" s="2">
        <v>2</v>
      </c>
      <c r="R24" s="2">
        <v>3</v>
      </c>
      <c r="S24" s="2" t="b">
        <v>0</v>
      </c>
      <c r="T24" s="2">
        <v>843</v>
      </c>
      <c r="U24" s="2">
        <v>153</v>
      </c>
      <c r="V24" s="2" t="s">
        <v>92</v>
      </c>
      <c r="W24" s="2" t="s">
        <v>28</v>
      </c>
      <c r="X24" s="2" t="s">
        <v>45</v>
      </c>
      <c r="Y24" s="2">
        <v>6</v>
      </c>
      <c r="Z24" s="26">
        <f>Table13[[#This Row],[Recommended_Content_Count]]/(Table13[[#This Row],[Total_Movies_Watched]]+Table13[[#This Row],[Total_Series_Watched]])</f>
        <v>6.024096385542169E-3</v>
      </c>
      <c r="AA24" s="2">
        <v>3.3</v>
      </c>
      <c r="AB24" s="2" t="b">
        <v>1</v>
      </c>
      <c r="AC24" s="2" t="s">
        <v>30</v>
      </c>
      <c r="AD24" s="2">
        <v>3425</v>
      </c>
      <c r="AE24" s="2" t="s">
        <v>76</v>
      </c>
      <c r="AF24" s="2" t="s">
        <v>39</v>
      </c>
      <c r="AG24" s="5" t="s">
        <v>60</v>
      </c>
    </row>
    <row r="25" spans="1:33" x14ac:dyDescent="0.25">
      <c r="A25" s="4">
        <v>9695</v>
      </c>
      <c r="B25" s="2" t="s">
        <v>236</v>
      </c>
      <c r="C25" s="3">
        <v>45150</v>
      </c>
      <c r="D25" s="2"/>
      <c r="E25" s="2"/>
      <c r="F25" s="3"/>
      <c r="G25" s="3">
        <v>45150</v>
      </c>
      <c r="H25" s="2">
        <v>12</v>
      </c>
      <c r="I25" s="2">
        <v>18</v>
      </c>
      <c r="J25" s="2">
        <v>2024</v>
      </c>
      <c r="K25" s="3">
        <f>DATE(Table13[[#This Row],[Last_Login_Year]],Table13[[#This Row],[Last_Login_Month]],Table13[[#This Row],[Last_Login_Date]])</f>
        <v>45644</v>
      </c>
      <c r="L25" s="3">
        <v>45644</v>
      </c>
      <c r="M25" s="2">
        <v>7.99</v>
      </c>
      <c r="N25" s="2" t="s">
        <v>759</v>
      </c>
      <c r="O25" s="2">
        <v>452</v>
      </c>
      <c r="P25" s="2" t="s">
        <v>51</v>
      </c>
      <c r="Q25" s="2">
        <v>4</v>
      </c>
      <c r="R25" s="2">
        <v>4</v>
      </c>
      <c r="S25" s="2" t="b">
        <v>0</v>
      </c>
      <c r="T25" s="2">
        <v>338</v>
      </c>
      <c r="U25" s="2">
        <v>132</v>
      </c>
      <c r="V25" s="2" t="s">
        <v>68</v>
      </c>
      <c r="W25" s="2" t="s">
        <v>28</v>
      </c>
      <c r="X25" s="2" t="s">
        <v>57</v>
      </c>
      <c r="Y25" s="2">
        <v>63</v>
      </c>
      <c r="Z25" s="26">
        <f>Table13[[#This Row],[Recommended_Content_Count]]/(Table13[[#This Row],[Total_Movies_Watched]]+Table13[[#This Row],[Total_Series_Watched]])</f>
        <v>0.13404255319148936</v>
      </c>
      <c r="AA25" s="2">
        <v>3.3</v>
      </c>
      <c r="AB25" s="2" t="b">
        <v>0</v>
      </c>
      <c r="AC25" s="2" t="s">
        <v>30</v>
      </c>
      <c r="AD25" s="2">
        <v>2523</v>
      </c>
      <c r="AE25" s="2" t="s">
        <v>31</v>
      </c>
      <c r="AF25" s="2" t="s">
        <v>59</v>
      </c>
      <c r="AG25" s="5" t="s">
        <v>33</v>
      </c>
    </row>
    <row r="26" spans="1:33" x14ac:dyDescent="0.25">
      <c r="A26" s="4">
        <v>2237</v>
      </c>
      <c r="B26" s="2" t="s">
        <v>248</v>
      </c>
      <c r="C26" s="3">
        <v>45144</v>
      </c>
      <c r="D26" s="2"/>
      <c r="E26" s="2"/>
      <c r="F26" s="3"/>
      <c r="G26" s="3">
        <v>45144</v>
      </c>
      <c r="H26" s="2">
        <v>12</v>
      </c>
      <c r="I26" s="2">
        <v>18</v>
      </c>
      <c r="J26" s="2">
        <v>2024</v>
      </c>
      <c r="K26" s="3">
        <f>DATE(Table13[[#This Row],[Last_Login_Year]],Table13[[#This Row],[Last_Login_Month]],Table13[[#This Row],[Last_Login_Date]])</f>
        <v>45644</v>
      </c>
      <c r="L26" s="3">
        <v>45644</v>
      </c>
      <c r="M26" s="2">
        <v>7.99</v>
      </c>
      <c r="N26" s="2" t="s">
        <v>759</v>
      </c>
      <c r="O26" s="2">
        <v>435</v>
      </c>
      <c r="P26" s="2" t="s">
        <v>73</v>
      </c>
      <c r="Q26" s="2">
        <v>2</v>
      </c>
      <c r="R26" s="2">
        <v>1</v>
      </c>
      <c r="S26" s="2" t="b">
        <v>0</v>
      </c>
      <c r="T26" s="2">
        <v>163</v>
      </c>
      <c r="U26" s="2">
        <v>69</v>
      </c>
      <c r="V26" s="2" t="s">
        <v>55</v>
      </c>
      <c r="W26" s="2" t="s">
        <v>28</v>
      </c>
      <c r="X26" s="2" t="s">
        <v>37</v>
      </c>
      <c r="Y26" s="2">
        <v>24</v>
      </c>
      <c r="Z26" s="26">
        <f>Table13[[#This Row],[Recommended_Content_Count]]/(Table13[[#This Row],[Total_Movies_Watched]]+Table13[[#This Row],[Total_Series_Watched]])</f>
        <v>0.10344827586206896</v>
      </c>
      <c r="AA26" s="2">
        <v>4.8</v>
      </c>
      <c r="AB26" s="2" t="b">
        <v>1</v>
      </c>
      <c r="AC26" s="2" t="s">
        <v>30</v>
      </c>
      <c r="AD26" s="2">
        <v>3815</v>
      </c>
      <c r="AE26" s="2" t="s">
        <v>65</v>
      </c>
      <c r="AF26" s="2" t="s">
        <v>32</v>
      </c>
      <c r="AG26" s="5" t="s">
        <v>93</v>
      </c>
    </row>
    <row r="27" spans="1:33" x14ac:dyDescent="0.25">
      <c r="A27" s="4">
        <v>3469</v>
      </c>
      <c r="B27" s="2" t="s">
        <v>122</v>
      </c>
      <c r="C27" s="3">
        <v>45085</v>
      </c>
      <c r="D27" s="2"/>
      <c r="E27" s="2"/>
      <c r="F27" s="3"/>
      <c r="G27" s="3">
        <v>45085</v>
      </c>
      <c r="H27" s="2">
        <v>12</v>
      </c>
      <c r="I27" s="2">
        <v>18</v>
      </c>
      <c r="J27" s="2">
        <v>2024</v>
      </c>
      <c r="K27" s="3">
        <f>DATE(Table13[[#This Row],[Last_Login_Year]],Table13[[#This Row],[Last_Login_Month]],Table13[[#This Row],[Last_Login_Date]])</f>
        <v>45644</v>
      </c>
      <c r="L27" s="3">
        <v>45644</v>
      </c>
      <c r="M27" s="2">
        <v>7.99</v>
      </c>
      <c r="N27" s="2" t="s">
        <v>759</v>
      </c>
      <c r="O27" s="2">
        <v>379</v>
      </c>
      <c r="P27" s="2" t="s">
        <v>36</v>
      </c>
      <c r="Q27" s="2">
        <v>3</v>
      </c>
      <c r="R27" s="2">
        <v>5</v>
      </c>
      <c r="S27" s="2" t="b">
        <v>1</v>
      </c>
      <c r="T27" s="2">
        <v>377</v>
      </c>
      <c r="U27" s="2">
        <v>153</v>
      </c>
      <c r="V27" s="2" t="s">
        <v>68</v>
      </c>
      <c r="W27" s="2" t="s">
        <v>75</v>
      </c>
      <c r="X27" s="2" t="s">
        <v>45</v>
      </c>
      <c r="Y27" s="2">
        <v>67</v>
      </c>
      <c r="Z27" s="26">
        <f>Table13[[#This Row],[Recommended_Content_Count]]/(Table13[[#This Row],[Total_Movies_Watched]]+Table13[[#This Row],[Total_Series_Watched]])</f>
        <v>0.12641509433962264</v>
      </c>
      <c r="AA27" s="2">
        <v>3.6</v>
      </c>
      <c r="AB27" s="2" t="b">
        <v>1</v>
      </c>
      <c r="AC27" s="2" t="s">
        <v>30</v>
      </c>
      <c r="AD27" s="2">
        <v>3702</v>
      </c>
      <c r="AE27" s="2" t="s">
        <v>31</v>
      </c>
      <c r="AF27" s="2" t="s">
        <v>59</v>
      </c>
      <c r="AG27" s="5" t="s">
        <v>93</v>
      </c>
    </row>
    <row r="28" spans="1:33" x14ac:dyDescent="0.25">
      <c r="A28" s="4">
        <v>5901</v>
      </c>
      <c r="B28" s="2" t="s">
        <v>41</v>
      </c>
      <c r="C28" s="3">
        <v>45081</v>
      </c>
      <c r="D28" s="2"/>
      <c r="E28" s="2"/>
      <c r="F28" s="3"/>
      <c r="G28" s="3">
        <v>45081</v>
      </c>
      <c r="H28" s="2">
        <v>12</v>
      </c>
      <c r="I28" s="2">
        <v>18</v>
      </c>
      <c r="J28" s="2">
        <v>2024</v>
      </c>
      <c r="K28" s="3">
        <f>DATE(Table13[[#This Row],[Last_Login_Year]],Table13[[#This Row],[Last_Login_Month]],Table13[[#This Row],[Last_Login_Date]])</f>
        <v>45644</v>
      </c>
      <c r="L28" s="3">
        <v>45644</v>
      </c>
      <c r="M28" s="2">
        <v>7.99</v>
      </c>
      <c r="N28" s="2" t="s">
        <v>759</v>
      </c>
      <c r="O28" s="2">
        <v>207</v>
      </c>
      <c r="P28" s="2" t="s">
        <v>63</v>
      </c>
      <c r="Q28" s="2">
        <v>5</v>
      </c>
      <c r="R28" s="2">
        <v>5</v>
      </c>
      <c r="S28" s="2" t="b">
        <v>1</v>
      </c>
      <c r="T28" s="2">
        <v>946</v>
      </c>
      <c r="U28" s="2">
        <v>166</v>
      </c>
      <c r="V28" s="2" t="s">
        <v>92</v>
      </c>
      <c r="W28" s="2" t="s">
        <v>75</v>
      </c>
      <c r="X28" s="2" t="s">
        <v>29</v>
      </c>
      <c r="Y28" s="2">
        <v>96</v>
      </c>
      <c r="Z28" s="26">
        <f>Table13[[#This Row],[Recommended_Content_Count]]/(Table13[[#This Row],[Total_Movies_Watched]]+Table13[[#This Row],[Total_Series_Watched]])</f>
        <v>8.6330935251798566E-2</v>
      </c>
      <c r="AA28" s="2">
        <v>4.5999999999999996</v>
      </c>
      <c r="AB28" s="2" t="b">
        <v>0</v>
      </c>
      <c r="AC28" s="2" t="s">
        <v>30</v>
      </c>
      <c r="AD28" s="2">
        <v>4815</v>
      </c>
      <c r="AE28" s="2" t="s">
        <v>76</v>
      </c>
      <c r="AF28" s="2" t="s">
        <v>79</v>
      </c>
      <c r="AG28" s="5" t="s">
        <v>40</v>
      </c>
    </row>
    <row r="29" spans="1:33" x14ac:dyDescent="0.25">
      <c r="A29" s="4">
        <v>3687</v>
      </c>
      <c r="B29" s="2" t="s">
        <v>307</v>
      </c>
      <c r="C29" s="3">
        <v>45027</v>
      </c>
      <c r="D29" s="2"/>
      <c r="E29" s="2"/>
      <c r="F29" s="3"/>
      <c r="G29" s="3">
        <v>45027</v>
      </c>
      <c r="H29" s="2">
        <v>12</v>
      </c>
      <c r="I29" s="2">
        <v>18</v>
      </c>
      <c r="J29" s="2">
        <v>2024</v>
      </c>
      <c r="K29" s="3">
        <f>DATE(Table13[[#This Row],[Last_Login_Year]],Table13[[#This Row],[Last_Login_Month]],Table13[[#This Row],[Last_Login_Date]])</f>
        <v>45644</v>
      </c>
      <c r="L29" s="3">
        <v>45644</v>
      </c>
      <c r="M29" s="2">
        <v>15.99</v>
      </c>
      <c r="N29" s="2" t="s">
        <v>761</v>
      </c>
      <c r="O29" s="2">
        <v>205</v>
      </c>
      <c r="P29" s="2" t="s">
        <v>63</v>
      </c>
      <c r="Q29" s="2">
        <v>3</v>
      </c>
      <c r="R29" s="2">
        <v>2</v>
      </c>
      <c r="S29" s="2" t="b">
        <v>1</v>
      </c>
      <c r="T29" s="2">
        <v>420</v>
      </c>
      <c r="U29" s="2">
        <v>24</v>
      </c>
      <c r="V29" s="2" t="s">
        <v>92</v>
      </c>
      <c r="W29" s="2" t="s">
        <v>44</v>
      </c>
      <c r="X29" s="2" t="s">
        <v>57</v>
      </c>
      <c r="Y29" s="2">
        <v>61</v>
      </c>
      <c r="Z29" s="26">
        <f>Table13[[#This Row],[Recommended_Content_Count]]/(Table13[[#This Row],[Total_Movies_Watched]]+Table13[[#This Row],[Total_Series_Watched]])</f>
        <v>0.1373873873873874</v>
      </c>
      <c r="AA29" s="2">
        <v>4.8</v>
      </c>
      <c r="AB29" s="2" t="b">
        <v>0</v>
      </c>
      <c r="AC29" s="2" t="s">
        <v>30</v>
      </c>
      <c r="AD29" s="2">
        <v>564</v>
      </c>
      <c r="AE29" s="2" t="s">
        <v>38</v>
      </c>
      <c r="AF29" s="2" t="s">
        <v>69</v>
      </c>
      <c r="AG29" s="5" t="s">
        <v>93</v>
      </c>
    </row>
    <row r="30" spans="1:33" x14ac:dyDescent="0.25">
      <c r="A30" s="4">
        <v>5975</v>
      </c>
      <c r="B30" s="2" t="s">
        <v>143</v>
      </c>
      <c r="C30" s="2">
        <v>9</v>
      </c>
      <c r="D30" s="2">
        <v>24</v>
      </c>
      <c r="E30" s="2">
        <v>2023</v>
      </c>
      <c r="F30" s="3">
        <f>DATE(Table13[[#This Row],[_Year]],Table13[[#This Row],[Join_Date_Month]],Table13[[#This Row],[Join_Date_Date]])</f>
        <v>45193</v>
      </c>
      <c r="G30" s="3">
        <v>45193</v>
      </c>
      <c r="H30" s="2">
        <v>12</v>
      </c>
      <c r="I30" s="2">
        <v>17</v>
      </c>
      <c r="J30" s="2">
        <v>2024</v>
      </c>
      <c r="K30" s="3">
        <f>DATE(Table13[[#This Row],[Last_Login_Year]],Table13[[#This Row],[Last_Login_Month]],Table13[[#This Row],[Last_Login_Date]])</f>
        <v>45643</v>
      </c>
      <c r="L30" s="3">
        <v>45643</v>
      </c>
      <c r="M30" s="2">
        <v>7.99</v>
      </c>
      <c r="N30" s="2" t="s">
        <v>759</v>
      </c>
      <c r="O30" s="2">
        <v>315</v>
      </c>
      <c r="P30" s="2" t="s">
        <v>51</v>
      </c>
      <c r="Q30" s="2">
        <v>2</v>
      </c>
      <c r="R30" s="2">
        <v>5</v>
      </c>
      <c r="S30" s="2" t="b">
        <v>1</v>
      </c>
      <c r="T30" s="2">
        <v>889</v>
      </c>
      <c r="U30" s="2">
        <v>80</v>
      </c>
      <c r="V30" s="2" t="s">
        <v>74</v>
      </c>
      <c r="W30" s="2" t="s">
        <v>56</v>
      </c>
      <c r="X30" s="2" t="s">
        <v>37</v>
      </c>
      <c r="Y30" s="2">
        <v>52</v>
      </c>
      <c r="Z30" s="26">
        <f>Table13[[#This Row],[Recommended_Content_Count]]/(Table13[[#This Row],[Total_Movies_Watched]]+Table13[[#This Row],[Total_Series_Watched]])</f>
        <v>5.3663570691434466E-2</v>
      </c>
      <c r="AA30" s="2">
        <v>4.4000000000000004</v>
      </c>
      <c r="AB30" s="2" t="b">
        <v>1</v>
      </c>
      <c r="AC30" s="2" t="s">
        <v>30</v>
      </c>
      <c r="AD30" s="2">
        <v>416</v>
      </c>
      <c r="AE30" s="2" t="s">
        <v>58</v>
      </c>
      <c r="AF30" s="2" t="s">
        <v>79</v>
      </c>
      <c r="AG30" s="5" t="s">
        <v>93</v>
      </c>
    </row>
    <row r="31" spans="1:33" x14ac:dyDescent="0.25">
      <c r="A31" s="4">
        <v>4829</v>
      </c>
      <c r="B31" s="2" t="s">
        <v>299</v>
      </c>
      <c r="C31" s="2">
        <v>9</v>
      </c>
      <c r="D31" s="2">
        <v>21</v>
      </c>
      <c r="E31" s="2">
        <v>2024</v>
      </c>
      <c r="F31" s="3">
        <f>DATE(Table13[[#This Row],[_Year]],Table13[[#This Row],[Join_Date_Month]],Table13[[#This Row],[Join_Date_Date]])</f>
        <v>45556</v>
      </c>
      <c r="G31" s="3">
        <v>45556</v>
      </c>
      <c r="H31" s="2">
        <v>12</v>
      </c>
      <c r="I31" s="2">
        <v>17</v>
      </c>
      <c r="J31" s="2">
        <v>2024</v>
      </c>
      <c r="K31" s="3">
        <f>DATE(Table13[[#This Row],[Last_Login_Year]],Table13[[#This Row],[Last_Login_Month]],Table13[[#This Row],[Last_Login_Date]])</f>
        <v>45643</v>
      </c>
      <c r="L31" s="3">
        <v>45643</v>
      </c>
      <c r="M31" s="2">
        <v>11.99</v>
      </c>
      <c r="N31" s="2" t="s">
        <v>760</v>
      </c>
      <c r="O31" s="2">
        <v>386</v>
      </c>
      <c r="P31" s="2" t="s">
        <v>48</v>
      </c>
      <c r="Q31" s="2">
        <v>3</v>
      </c>
      <c r="R31" s="2">
        <v>4</v>
      </c>
      <c r="S31" s="2" t="b">
        <v>0</v>
      </c>
      <c r="T31" s="2">
        <v>62</v>
      </c>
      <c r="U31" s="2">
        <v>50</v>
      </c>
      <c r="V31" s="2" t="s">
        <v>74</v>
      </c>
      <c r="W31" s="2" t="s">
        <v>56</v>
      </c>
      <c r="X31" s="2" t="s">
        <v>29</v>
      </c>
      <c r="Y31" s="2">
        <v>44</v>
      </c>
      <c r="Z31" s="26">
        <f>Table13[[#This Row],[Recommended_Content_Count]]/(Table13[[#This Row],[Total_Movies_Watched]]+Table13[[#This Row],[Total_Series_Watched]])</f>
        <v>0.39285714285714285</v>
      </c>
      <c r="AA31" s="2">
        <v>4.7</v>
      </c>
      <c r="AB31" s="2" t="b">
        <v>0</v>
      </c>
      <c r="AC31" s="2" t="s">
        <v>30</v>
      </c>
      <c r="AD31" s="2">
        <v>2377</v>
      </c>
      <c r="AE31" s="2" t="s">
        <v>31</v>
      </c>
      <c r="AF31" s="2" t="s">
        <v>32</v>
      </c>
      <c r="AG31" s="5" t="s">
        <v>60</v>
      </c>
    </row>
    <row r="32" spans="1:33" x14ac:dyDescent="0.25">
      <c r="A32" s="4">
        <v>2480</v>
      </c>
      <c r="B32" s="2" t="s">
        <v>618</v>
      </c>
      <c r="C32" s="2">
        <v>8</v>
      </c>
      <c r="D32" s="2">
        <v>26</v>
      </c>
      <c r="E32" s="2">
        <v>2023</v>
      </c>
      <c r="F32" s="3">
        <f>DATE(Table13[[#This Row],[_Year]],Table13[[#This Row],[Join_Date_Month]],Table13[[#This Row],[Join_Date_Date]])</f>
        <v>45164</v>
      </c>
      <c r="G32" s="3">
        <v>45164</v>
      </c>
      <c r="H32" s="2">
        <v>12</v>
      </c>
      <c r="I32" s="2">
        <v>17</v>
      </c>
      <c r="J32" s="2">
        <v>2024</v>
      </c>
      <c r="K32" s="3">
        <f>DATE(Table13[[#This Row],[Last_Login_Year]],Table13[[#This Row],[Last_Login_Month]],Table13[[#This Row],[Last_Login_Date]])</f>
        <v>45643</v>
      </c>
      <c r="L32" s="3">
        <v>45643</v>
      </c>
      <c r="M32" s="2">
        <v>15.99</v>
      </c>
      <c r="N32" s="2" t="s">
        <v>761</v>
      </c>
      <c r="O32" s="2">
        <v>192</v>
      </c>
      <c r="P32" s="2" t="s">
        <v>73</v>
      </c>
      <c r="Q32" s="2">
        <v>5</v>
      </c>
      <c r="R32" s="2">
        <v>3</v>
      </c>
      <c r="S32" s="2" t="b">
        <v>0</v>
      </c>
      <c r="T32" s="2">
        <v>39</v>
      </c>
      <c r="U32" s="2">
        <v>18</v>
      </c>
      <c r="V32" s="2" t="s">
        <v>49</v>
      </c>
      <c r="W32" s="2" t="s">
        <v>75</v>
      </c>
      <c r="X32" s="2" t="s">
        <v>37</v>
      </c>
      <c r="Y32" s="2">
        <v>75</v>
      </c>
      <c r="Z32" s="26">
        <f>Table13[[#This Row],[Recommended_Content_Count]]/(Table13[[#This Row],[Total_Movies_Watched]]+Table13[[#This Row],[Total_Series_Watched]])</f>
        <v>1.3157894736842106</v>
      </c>
      <c r="AA32" s="2">
        <v>3.3</v>
      </c>
      <c r="AB32" s="2" t="b">
        <v>1</v>
      </c>
      <c r="AC32" s="2" t="s">
        <v>30</v>
      </c>
      <c r="AD32" s="2">
        <v>3003</v>
      </c>
      <c r="AE32" s="2" t="s">
        <v>38</v>
      </c>
      <c r="AF32" s="2" t="s">
        <v>59</v>
      </c>
      <c r="AG32" s="5" t="s">
        <v>60</v>
      </c>
    </row>
    <row r="33" spans="1:33" x14ac:dyDescent="0.25">
      <c r="A33" s="4">
        <v>7207</v>
      </c>
      <c r="B33" s="2" t="s">
        <v>383</v>
      </c>
      <c r="C33" s="2">
        <v>8</v>
      </c>
      <c r="D33" s="2">
        <v>19</v>
      </c>
      <c r="E33" s="2">
        <v>2024</v>
      </c>
      <c r="F33" s="3">
        <f>DATE(Table13[[#This Row],[_Year]],Table13[[#This Row],[Join_Date_Month]],Table13[[#This Row],[Join_Date_Date]])</f>
        <v>45523</v>
      </c>
      <c r="G33" s="3">
        <v>45523</v>
      </c>
      <c r="H33" s="2">
        <v>12</v>
      </c>
      <c r="I33" s="2">
        <v>17</v>
      </c>
      <c r="J33" s="2">
        <v>2024</v>
      </c>
      <c r="K33" s="3">
        <f>DATE(Table13[[#This Row],[Last_Login_Year]],Table13[[#This Row],[Last_Login_Month]],Table13[[#This Row],[Last_Login_Date]])</f>
        <v>45643</v>
      </c>
      <c r="L33" s="3">
        <v>45643</v>
      </c>
      <c r="M33" s="2">
        <v>7.99</v>
      </c>
      <c r="N33" s="2" t="s">
        <v>759</v>
      </c>
      <c r="O33" s="2">
        <v>336</v>
      </c>
      <c r="P33" s="2" t="s">
        <v>48</v>
      </c>
      <c r="Q33" s="2">
        <v>1</v>
      </c>
      <c r="R33" s="2">
        <v>2</v>
      </c>
      <c r="S33" s="2" t="b">
        <v>0</v>
      </c>
      <c r="T33" s="2">
        <v>235</v>
      </c>
      <c r="U33" s="2">
        <v>25</v>
      </c>
      <c r="V33" s="2" t="s">
        <v>68</v>
      </c>
      <c r="W33" s="2" t="s">
        <v>56</v>
      </c>
      <c r="X33" s="2" t="s">
        <v>78</v>
      </c>
      <c r="Y33" s="2">
        <v>31</v>
      </c>
      <c r="Z33" s="26">
        <f>Table13[[#This Row],[Recommended_Content_Count]]/(Table13[[#This Row],[Total_Movies_Watched]]+Table13[[#This Row],[Total_Series_Watched]])</f>
        <v>0.11923076923076924</v>
      </c>
      <c r="AA33" s="2">
        <v>3.9</v>
      </c>
      <c r="AB33" s="2" t="b">
        <v>0</v>
      </c>
      <c r="AC33" s="2" t="s">
        <v>30</v>
      </c>
      <c r="AD33" s="2">
        <v>4905</v>
      </c>
      <c r="AE33" s="2" t="s">
        <v>65</v>
      </c>
      <c r="AF33" s="2" t="s">
        <v>32</v>
      </c>
      <c r="AG33" s="5" t="s">
        <v>33</v>
      </c>
    </row>
    <row r="34" spans="1:33" x14ac:dyDescent="0.25">
      <c r="A34" s="4">
        <v>6131</v>
      </c>
      <c r="B34" s="2" t="s">
        <v>80</v>
      </c>
      <c r="C34" s="2">
        <v>7</v>
      </c>
      <c r="D34" s="2">
        <v>30</v>
      </c>
      <c r="E34" s="2">
        <v>2024</v>
      </c>
      <c r="F34" s="3">
        <f>DATE(Table13[[#This Row],[_Year]],Table13[[#This Row],[Join_Date_Month]],Table13[[#This Row],[Join_Date_Date]])</f>
        <v>45503</v>
      </c>
      <c r="G34" s="3">
        <v>45503</v>
      </c>
      <c r="H34" s="2">
        <v>12</v>
      </c>
      <c r="I34" s="2">
        <v>17</v>
      </c>
      <c r="J34" s="2">
        <v>2024</v>
      </c>
      <c r="K34" s="3">
        <f>DATE(Table13[[#This Row],[Last_Login_Year]],Table13[[#This Row],[Last_Login_Month]],Table13[[#This Row],[Last_Login_Date]])</f>
        <v>45643</v>
      </c>
      <c r="L34" s="3">
        <v>45643</v>
      </c>
      <c r="M34" s="2">
        <v>7.99</v>
      </c>
      <c r="N34" s="2" t="s">
        <v>759</v>
      </c>
      <c r="O34" s="2">
        <v>242</v>
      </c>
      <c r="P34" s="2" t="s">
        <v>63</v>
      </c>
      <c r="Q34" s="2">
        <v>5</v>
      </c>
      <c r="R34" s="2">
        <v>2</v>
      </c>
      <c r="S34" s="2" t="b">
        <v>1</v>
      </c>
      <c r="T34" s="2">
        <v>156</v>
      </c>
      <c r="U34" s="2">
        <v>166</v>
      </c>
      <c r="V34" s="2" t="s">
        <v>92</v>
      </c>
      <c r="W34" s="2" t="s">
        <v>75</v>
      </c>
      <c r="X34" s="2" t="s">
        <v>29</v>
      </c>
      <c r="Y34" s="2">
        <v>53</v>
      </c>
      <c r="Z34" s="26">
        <f>Table13[[#This Row],[Recommended_Content_Count]]/(Table13[[#This Row],[Total_Movies_Watched]]+Table13[[#This Row],[Total_Series_Watched]])</f>
        <v>0.16459627329192547</v>
      </c>
      <c r="AA34" s="2">
        <v>5</v>
      </c>
      <c r="AB34" s="2" t="b">
        <v>0</v>
      </c>
      <c r="AC34" s="2" t="s">
        <v>30</v>
      </c>
      <c r="AD34" s="2">
        <v>1697</v>
      </c>
      <c r="AE34" s="2" t="s">
        <v>76</v>
      </c>
      <c r="AF34" s="2" t="s">
        <v>59</v>
      </c>
      <c r="AG34" s="5" t="s">
        <v>33</v>
      </c>
    </row>
    <row r="35" spans="1:33" x14ac:dyDescent="0.25">
      <c r="A35" s="4">
        <v>2647</v>
      </c>
      <c r="B35" s="2" t="s">
        <v>224</v>
      </c>
      <c r="C35" s="2">
        <v>7</v>
      </c>
      <c r="D35" s="2">
        <v>23</v>
      </c>
      <c r="E35" s="2">
        <v>2024</v>
      </c>
      <c r="F35" s="3">
        <f>DATE(Table13[[#This Row],[_Year]],Table13[[#This Row],[Join_Date_Month]],Table13[[#This Row],[Join_Date_Date]])</f>
        <v>45496</v>
      </c>
      <c r="G35" s="3">
        <v>45496</v>
      </c>
      <c r="H35" s="2">
        <v>12</v>
      </c>
      <c r="I35" s="2">
        <v>17</v>
      </c>
      <c r="J35" s="2">
        <v>2024</v>
      </c>
      <c r="K35" s="3">
        <f>DATE(Table13[[#This Row],[Last_Login_Year]],Table13[[#This Row],[Last_Login_Month]],Table13[[#This Row],[Last_Login_Date]])</f>
        <v>45643</v>
      </c>
      <c r="L35" s="3">
        <v>45643</v>
      </c>
      <c r="M35" s="2">
        <v>7.99</v>
      </c>
      <c r="N35" s="2" t="s">
        <v>759</v>
      </c>
      <c r="O35" s="2">
        <v>393</v>
      </c>
      <c r="P35" s="2" t="s">
        <v>63</v>
      </c>
      <c r="Q35" s="2">
        <v>4</v>
      </c>
      <c r="R35" s="2">
        <v>2</v>
      </c>
      <c r="S35" s="2" t="b">
        <v>1</v>
      </c>
      <c r="T35" s="2">
        <v>487</v>
      </c>
      <c r="U35" s="2">
        <v>105</v>
      </c>
      <c r="V35" s="2" t="s">
        <v>43</v>
      </c>
      <c r="W35" s="2" t="s">
        <v>28</v>
      </c>
      <c r="X35" s="2" t="s">
        <v>78</v>
      </c>
      <c r="Y35" s="2">
        <v>99</v>
      </c>
      <c r="Z35" s="26">
        <f>Table13[[#This Row],[Recommended_Content_Count]]/(Table13[[#This Row],[Total_Movies_Watched]]+Table13[[#This Row],[Total_Series_Watched]])</f>
        <v>0.16722972972972974</v>
      </c>
      <c r="AA35" s="2">
        <v>3.4</v>
      </c>
      <c r="AB35" s="2" t="b">
        <v>0</v>
      </c>
      <c r="AC35" s="2" t="s">
        <v>30</v>
      </c>
      <c r="AD35" s="2">
        <v>2460</v>
      </c>
      <c r="AE35" s="2" t="s">
        <v>76</v>
      </c>
      <c r="AF35" s="2" t="s">
        <v>32</v>
      </c>
      <c r="AG35" s="5" t="s">
        <v>60</v>
      </c>
    </row>
    <row r="36" spans="1:33" x14ac:dyDescent="0.25">
      <c r="A36" s="4">
        <v>6208</v>
      </c>
      <c r="B36" s="2" t="s">
        <v>253</v>
      </c>
      <c r="C36" s="2">
        <v>7</v>
      </c>
      <c r="D36" s="2">
        <v>19</v>
      </c>
      <c r="E36" s="2">
        <v>2023</v>
      </c>
      <c r="F36" s="3">
        <f>DATE(Table13[[#This Row],[_Year]],Table13[[#This Row],[Join_Date_Month]],Table13[[#This Row],[Join_Date_Date]])</f>
        <v>45126</v>
      </c>
      <c r="G36" s="3">
        <v>45126</v>
      </c>
      <c r="H36" s="2">
        <v>12</v>
      </c>
      <c r="I36" s="2">
        <v>17</v>
      </c>
      <c r="J36" s="2">
        <v>2024</v>
      </c>
      <c r="K36" s="3">
        <f>DATE(Table13[[#This Row],[Last_Login_Year]],Table13[[#This Row],[Last_Login_Month]],Table13[[#This Row],[Last_Login_Date]])</f>
        <v>45643</v>
      </c>
      <c r="L36" s="3">
        <v>45643</v>
      </c>
      <c r="M36" s="2">
        <v>7.99</v>
      </c>
      <c r="N36" s="2" t="s">
        <v>759</v>
      </c>
      <c r="O36" s="2">
        <v>424</v>
      </c>
      <c r="P36" s="2" t="s">
        <v>63</v>
      </c>
      <c r="Q36" s="2">
        <v>2</v>
      </c>
      <c r="R36" s="2">
        <v>3</v>
      </c>
      <c r="S36" s="2" t="b">
        <v>0</v>
      </c>
      <c r="T36" s="2">
        <v>942</v>
      </c>
      <c r="U36" s="2">
        <v>127</v>
      </c>
      <c r="V36" s="2" t="s">
        <v>74</v>
      </c>
      <c r="W36" s="2" t="s">
        <v>28</v>
      </c>
      <c r="X36" s="2" t="s">
        <v>64</v>
      </c>
      <c r="Y36" s="2">
        <v>95</v>
      </c>
      <c r="Z36" s="26">
        <f>Table13[[#This Row],[Recommended_Content_Count]]/(Table13[[#This Row],[Total_Movies_Watched]]+Table13[[#This Row],[Total_Series_Watched]])</f>
        <v>8.8868101028999058E-2</v>
      </c>
      <c r="AA36" s="2">
        <v>4.8</v>
      </c>
      <c r="AB36" s="2" t="b">
        <v>1</v>
      </c>
      <c r="AC36" s="2" t="s">
        <v>30</v>
      </c>
      <c r="AD36" s="2">
        <v>670</v>
      </c>
      <c r="AE36" s="2" t="s">
        <v>58</v>
      </c>
      <c r="AF36" s="2" t="s">
        <v>69</v>
      </c>
      <c r="AG36" s="5" t="s">
        <v>93</v>
      </c>
    </row>
    <row r="37" spans="1:33" x14ac:dyDescent="0.25">
      <c r="A37" s="4">
        <v>9115</v>
      </c>
      <c r="B37" s="2" t="s">
        <v>88</v>
      </c>
      <c r="C37" s="2">
        <v>7</v>
      </c>
      <c r="D37" s="2">
        <v>17</v>
      </c>
      <c r="E37" s="2">
        <v>2024</v>
      </c>
      <c r="F37" s="3">
        <f>DATE(Table13[[#This Row],[_Year]],Table13[[#This Row],[Join_Date_Month]],Table13[[#This Row],[Join_Date_Date]])</f>
        <v>45490</v>
      </c>
      <c r="G37" s="3">
        <v>45490</v>
      </c>
      <c r="H37" s="2">
        <v>12</v>
      </c>
      <c r="I37" s="2">
        <v>17</v>
      </c>
      <c r="J37" s="2">
        <v>2024</v>
      </c>
      <c r="K37" s="3">
        <f>DATE(Table13[[#This Row],[Last_Login_Year]],Table13[[#This Row],[Last_Login_Month]],Table13[[#This Row],[Last_Login_Date]])</f>
        <v>45643</v>
      </c>
      <c r="L37" s="3">
        <v>45643</v>
      </c>
      <c r="M37" s="2">
        <v>11.99</v>
      </c>
      <c r="N37" s="2" t="s">
        <v>760</v>
      </c>
      <c r="O37" s="2">
        <v>34</v>
      </c>
      <c r="P37" s="2" t="s">
        <v>73</v>
      </c>
      <c r="Q37" s="2">
        <v>1</v>
      </c>
      <c r="R37" s="2">
        <v>1</v>
      </c>
      <c r="S37" s="2" t="b">
        <v>0</v>
      </c>
      <c r="T37" s="2">
        <v>80</v>
      </c>
      <c r="U37" s="2">
        <v>71</v>
      </c>
      <c r="V37" s="2" t="s">
        <v>43</v>
      </c>
      <c r="W37" s="2" t="s">
        <v>56</v>
      </c>
      <c r="X37" s="2" t="s">
        <v>37</v>
      </c>
      <c r="Y37" s="2">
        <v>55</v>
      </c>
      <c r="Z37" s="26">
        <f>Table13[[#This Row],[Recommended_Content_Count]]/(Table13[[#This Row],[Total_Movies_Watched]]+Table13[[#This Row],[Total_Series_Watched]])</f>
        <v>0.36423841059602646</v>
      </c>
      <c r="AA37" s="2">
        <v>3.6</v>
      </c>
      <c r="AB37" s="2" t="b">
        <v>0</v>
      </c>
      <c r="AC37" s="2" t="s">
        <v>30</v>
      </c>
      <c r="AD37" s="2">
        <v>1172</v>
      </c>
      <c r="AE37" s="2" t="s">
        <v>65</v>
      </c>
      <c r="AF37" s="2" t="s">
        <v>69</v>
      </c>
      <c r="AG37" s="5" t="s">
        <v>33</v>
      </c>
    </row>
    <row r="38" spans="1:33" x14ac:dyDescent="0.25">
      <c r="A38" s="4">
        <v>6566</v>
      </c>
      <c r="B38" s="2" t="s">
        <v>126</v>
      </c>
      <c r="C38" s="2">
        <v>6</v>
      </c>
      <c r="D38" s="2">
        <v>22</v>
      </c>
      <c r="E38" s="2">
        <v>2023</v>
      </c>
      <c r="F38" s="3">
        <f>DATE(Table13[[#This Row],[_Year]],Table13[[#This Row],[Join_Date_Month]],Table13[[#This Row],[Join_Date_Date]])</f>
        <v>45099</v>
      </c>
      <c r="G38" s="3">
        <v>45099</v>
      </c>
      <c r="H38" s="2">
        <v>12</v>
      </c>
      <c r="I38" s="2">
        <v>17</v>
      </c>
      <c r="J38" s="2">
        <v>2024</v>
      </c>
      <c r="K38" s="3">
        <f>DATE(Table13[[#This Row],[Last_Login_Year]],Table13[[#This Row],[Last_Login_Month]],Table13[[#This Row],[Last_Login_Date]])</f>
        <v>45643</v>
      </c>
      <c r="L38" s="3">
        <v>45643</v>
      </c>
      <c r="M38" s="2">
        <v>11.99</v>
      </c>
      <c r="N38" s="2" t="s">
        <v>760</v>
      </c>
      <c r="O38" s="2">
        <v>312</v>
      </c>
      <c r="P38" s="2" t="s">
        <v>63</v>
      </c>
      <c r="Q38" s="2">
        <v>5</v>
      </c>
      <c r="R38" s="2">
        <v>1</v>
      </c>
      <c r="S38" s="2" t="b">
        <v>1</v>
      </c>
      <c r="T38" s="2">
        <v>895</v>
      </c>
      <c r="U38" s="2">
        <v>154</v>
      </c>
      <c r="V38" s="2" t="s">
        <v>74</v>
      </c>
      <c r="W38" s="2" t="s">
        <v>44</v>
      </c>
      <c r="X38" s="2" t="s">
        <v>57</v>
      </c>
      <c r="Y38" s="2">
        <v>85</v>
      </c>
      <c r="Z38" s="26">
        <f>Table13[[#This Row],[Recommended_Content_Count]]/(Table13[[#This Row],[Total_Movies_Watched]]+Table13[[#This Row],[Total_Series_Watched]])</f>
        <v>8.1029551954242135E-2</v>
      </c>
      <c r="AA38" s="2">
        <v>4.7</v>
      </c>
      <c r="AB38" s="2" t="b">
        <v>1</v>
      </c>
      <c r="AC38" s="2" t="s">
        <v>30</v>
      </c>
      <c r="AD38" s="2">
        <v>3428</v>
      </c>
      <c r="AE38" s="2" t="s">
        <v>65</v>
      </c>
      <c r="AF38" s="2" t="s">
        <v>39</v>
      </c>
      <c r="AG38" s="5" t="s">
        <v>40</v>
      </c>
    </row>
    <row r="39" spans="1:33" x14ac:dyDescent="0.25">
      <c r="A39" s="4">
        <v>1443</v>
      </c>
      <c r="B39" s="2" t="s">
        <v>369</v>
      </c>
      <c r="C39" s="2">
        <v>6</v>
      </c>
      <c r="D39" s="2">
        <v>21</v>
      </c>
      <c r="E39" s="2">
        <v>2023</v>
      </c>
      <c r="F39" s="3">
        <f>DATE(Table13[[#This Row],[_Year]],Table13[[#This Row],[Join_Date_Month]],Table13[[#This Row],[Join_Date_Date]])</f>
        <v>45098</v>
      </c>
      <c r="G39" s="3">
        <v>45098</v>
      </c>
      <c r="H39" s="2">
        <v>12</v>
      </c>
      <c r="I39" s="2">
        <v>17</v>
      </c>
      <c r="J39" s="2">
        <v>2024</v>
      </c>
      <c r="K39" s="3">
        <f>DATE(Table13[[#This Row],[Last_Login_Year]],Table13[[#This Row],[Last_Login_Month]],Table13[[#This Row],[Last_Login_Date]])</f>
        <v>45643</v>
      </c>
      <c r="L39" s="3">
        <v>45643</v>
      </c>
      <c r="M39" s="2">
        <v>11.99</v>
      </c>
      <c r="N39" s="2" t="s">
        <v>760</v>
      </c>
      <c r="O39" s="2">
        <v>91</v>
      </c>
      <c r="P39" s="2" t="s">
        <v>36</v>
      </c>
      <c r="Q39" s="2">
        <v>1</v>
      </c>
      <c r="R39" s="2">
        <v>2</v>
      </c>
      <c r="S39" s="2" t="b">
        <v>0</v>
      </c>
      <c r="T39" s="2">
        <v>377</v>
      </c>
      <c r="U39" s="2">
        <v>14</v>
      </c>
      <c r="V39" s="2" t="s">
        <v>27</v>
      </c>
      <c r="W39" s="2" t="s">
        <v>56</v>
      </c>
      <c r="X39" s="2" t="s">
        <v>37</v>
      </c>
      <c r="Y39" s="2">
        <v>53</v>
      </c>
      <c r="Z39" s="26">
        <f>Table13[[#This Row],[Recommended_Content_Count]]/(Table13[[#This Row],[Total_Movies_Watched]]+Table13[[#This Row],[Total_Series_Watched]])</f>
        <v>0.13554987212276215</v>
      </c>
      <c r="AA39" s="2">
        <v>4.5999999999999996</v>
      </c>
      <c r="AB39" s="2" t="b">
        <v>0</v>
      </c>
      <c r="AC39" s="2" t="s">
        <v>30</v>
      </c>
      <c r="AD39" s="2">
        <v>228</v>
      </c>
      <c r="AE39" s="2" t="s">
        <v>76</v>
      </c>
      <c r="AF39" s="2" t="s">
        <v>79</v>
      </c>
      <c r="AG39" s="5" t="s">
        <v>33</v>
      </c>
    </row>
    <row r="40" spans="1:33" x14ac:dyDescent="0.25">
      <c r="A40" s="4">
        <v>6063</v>
      </c>
      <c r="B40" s="2" t="s">
        <v>70</v>
      </c>
      <c r="C40" s="2">
        <v>6</v>
      </c>
      <c r="D40" s="2">
        <v>17</v>
      </c>
      <c r="E40" s="2">
        <v>2023</v>
      </c>
      <c r="F40" s="3">
        <f>DATE(Table13[[#This Row],[_Year]],Table13[[#This Row],[Join_Date_Month]],Table13[[#This Row],[Join_Date_Date]])</f>
        <v>45094</v>
      </c>
      <c r="G40" s="3">
        <v>45094</v>
      </c>
      <c r="H40" s="2">
        <v>12</v>
      </c>
      <c r="I40" s="2">
        <v>17</v>
      </c>
      <c r="J40" s="2">
        <v>2024</v>
      </c>
      <c r="K40" s="3">
        <f>DATE(Table13[[#This Row],[Last_Login_Year]],Table13[[#This Row],[Last_Login_Month]],Table13[[#This Row],[Last_Login_Date]])</f>
        <v>45643</v>
      </c>
      <c r="L40" s="3">
        <v>45643</v>
      </c>
      <c r="M40" s="2">
        <v>15.99</v>
      </c>
      <c r="N40" s="2" t="s">
        <v>761</v>
      </c>
      <c r="O40" s="2">
        <v>183</v>
      </c>
      <c r="P40" s="2" t="s">
        <v>73</v>
      </c>
      <c r="Q40" s="2">
        <v>5</v>
      </c>
      <c r="R40" s="2">
        <v>2</v>
      </c>
      <c r="S40" s="2" t="b">
        <v>1</v>
      </c>
      <c r="T40" s="2">
        <v>676</v>
      </c>
      <c r="U40" s="2">
        <v>61</v>
      </c>
      <c r="V40" s="2" t="s">
        <v>74</v>
      </c>
      <c r="W40" s="2" t="s">
        <v>75</v>
      </c>
      <c r="X40" s="2" t="s">
        <v>45</v>
      </c>
      <c r="Y40" s="2">
        <v>26</v>
      </c>
      <c r="Z40" s="26">
        <f>Table13[[#This Row],[Recommended_Content_Count]]/(Table13[[#This Row],[Total_Movies_Watched]]+Table13[[#This Row],[Total_Series_Watched]])</f>
        <v>3.5278154681139755E-2</v>
      </c>
      <c r="AA40" s="2">
        <v>3.3</v>
      </c>
      <c r="AB40" s="2" t="b">
        <v>1</v>
      </c>
      <c r="AC40" s="2" t="s">
        <v>30</v>
      </c>
      <c r="AD40" s="2">
        <v>336</v>
      </c>
      <c r="AE40" s="2" t="s">
        <v>76</v>
      </c>
      <c r="AF40" s="2" t="s">
        <v>39</v>
      </c>
      <c r="AG40" s="5" t="s">
        <v>33</v>
      </c>
    </row>
    <row r="41" spans="1:33" x14ac:dyDescent="0.25">
      <c r="A41" s="4">
        <v>5215</v>
      </c>
      <c r="B41" s="2" t="s">
        <v>41</v>
      </c>
      <c r="C41" s="2">
        <v>4</v>
      </c>
      <c r="D41" s="2">
        <v>17</v>
      </c>
      <c r="E41" s="2">
        <v>2023</v>
      </c>
      <c r="F41" s="3">
        <f>DATE(Table13[[#This Row],[_Year]],Table13[[#This Row],[Join_Date_Month]],Table13[[#This Row],[Join_Date_Date]])</f>
        <v>45033</v>
      </c>
      <c r="G41" s="3">
        <v>45033</v>
      </c>
      <c r="H41" s="2">
        <v>12</v>
      </c>
      <c r="I41" s="2">
        <v>17</v>
      </c>
      <c r="J41" s="2">
        <v>2024</v>
      </c>
      <c r="K41" s="3">
        <f>DATE(Table13[[#This Row],[Last_Login_Year]],Table13[[#This Row],[Last_Login_Month]],Table13[[#This Row],[Last_Login_Date]])</f>
        <v>45643</v>
      </c>
      <c r="L41" s="3">
        <v>45643</v>
      </c>
      <c r="M41" s="2">
        <v>7.99</v>
      </c>
      <c r="N41" s="2" t="s">
        <v>759</v>
      </c>
      <c r="O41" s="2">
        <v>212</v>
      </c>
      <c r="P41" s="2" t="s">
        <v>100</v>
      </c>
      <c r="Q41" s="2">
        <v>5</v>
      </c>
      <c r="R41" s="2">
        <v>5</v>
      </c>
      <c r="S41" s="2" t="b">
        <v>0</v>
      </c>
      <c r="T41" s="2">
        <v>146</v>
      </c>
      <c r="U41" s="2">
        <v>147</v>
      </c>
      <c r="V41" s="2" t="s">
        <v>49</v>
      </c>
      <c r="W41" s="2" t="s">
        <v>44</v>
      </c>
      <c r="X41" s="2" t="s">
        <v>78</v>
      </c>
      <c r="Y41" s="2">
        <v>23</v>
      </c>
      <c r="Z41" s="26">
        <f>Table13[[#This Row],[Recommended_Content_Count]]/(Table13[[#This Row],[Total_Movies_Watched]]+Table13[[#This Row],[Total_Series_Watched]])</f>
        <v>7.8498293515358364E-2</v>
      </c>
      <c r="AA41" s="2">
        <v>3.4</v>
      </c>
      <c r="AB41" s="2" t="b">
        <v>0</v>
      </c>
      <c r="AC41" s="2" t="s">
        <v>30</v>
      </c>
      <c r="AD41" s="2">
        <v>1365</v>
      </c>
      <c r="AE41" s="2" t="s">
        <v>58</v>
      </c>
      <c r="AF41" s="2" t="s">
        <v>59</v>
      </c>
      <c r="AG41" s="5" t="s">
        <v>93</v>
      </c>
    </row>
    <row r="42" spans="1:33" x14ac:dyDescent="0.25">
      <c r="A42" s="4">
        <v>1609</v>
      </c>
      <c r="B42" s="2" t="s">
        <v>179</v>
      </c>
      <c r="C42" s="2">
        <v>4</v>
      </c>
      <c r="D42" s="2">
        <v>13</v>
      </c>
      <c r="E42" s="2">
        <v>2023</v>
      </c>
      <c r="F42" s="3">
        <f>DATE(Table13[[#This Row],[_Year]],Table13[[#This Row],[Join_Date_Month]],Table13[[#This Row],[Join_Date_Date]])</f>
        <v>45029</v>
      </c>
      <c r="G42" s="3">
        <v>45029</v>
      </c>
      <c r="H42" s="2">
        <v>12</v>
      </c>
      <c r="I42" s="2">
        <v>17</v>
      </c>
      <c r="J42" s="2">
        <v>2024</v>
      </c>
      <c r="K42" s="3">
        <f>DATE(Table13[[#This Row],[Last_Login_Year]],Table13[[#This Row],[Last_Login_Month]],Table13[[#This Row],[Last_Login_Date]])</f>
        <v>45643</v>
      </c>
      <c r="L42" s="3">
        <v>45643</v>
      </c>
      <c r="M42" s="2">
        <v>7.99</v>
      </c>
      <c r="N42" s="2" t="s">
        <v>759</v>
      </c>
      <c r="O42" s="2">
        <v>87</v>
      </c>
      <c r="P42" s="2" t="s">
        <v>63</v>
      </c>
      <c r="Q42" s="2">
        <v>4</v>
      </c>
      <c r="R42" s="2">
        <v>4</v>
      </c>
      <c r="S42" s="2" t="b">
        <v>0</v>
      </c>
      <c r="T42" s="2">
        <v>571</v>
      </c>
      <c r="U42" s="2">
        <v>54</v>
      </c>
      <c r="V42" s="2" t="s">
        <v>43</v>
      </c>
      <c r="W42" s="2" t="s">
        <v>56</v>
      </c>
      <c r="X42" s="2" t="s">
        <v>37</v>
      </c>
      <c r="Y42" s="2">
        <v>57</v>
      </c>
      <c r="Z42" s="26">
        <f>Table13[[#This Row],[Recommended_Content_Count]]/(Table13[[#This Row],[Total_Movies_Watched]]+Table13[[#This Row],[Total_Series_Watched]])</f>
        <v>9.1200000000000003E-2</v>
      </c>
      <c r="AA42" s="2">
        <v>4.2</v>
      </c>
      <c r="AB42" s="2" t="b">
        <v>0</v>
      </c>
      <c r="AC42" s="2" t="s">
        <v>30</v>
      </c>
      <c r="AD42" s="2">
        <v>344</v>
      </c>
      <c r="AE42" s="2" t="s">
        <v>58</v>
      </c>
      <c r="AF42" s="2" t="s">
        <v>79</v>
      </c>
      <c r="AG42" s="5" t="s">
        <v>60</v>
      </c>
    </row>
    <row r="43" spans="1:33" x14ac:dyDescent="0.25">
      <c r="A43" s="4">
        <v>8875</v>
      </c>
      <c r="B43" s="2" t="s">
        <v>434</v>
      </c>
      <c r="C43" s="2">
        <v>3</v>
      </c>
      <c r="D43" s="2">
        <v>28</v>
      </c>
      <c r="E43" s="2">
        <v>2023</v>
      </c>
      <c r="F43" s="3">
        <f>DATE(Table13[[#This Row],[_Year]],Table13[[#This Row],[Join_Date_Month]],Table13[[#This Row],[Join_Date_Date]])</f>
        <v>45013</v>
      </c>
      <c r="G43" s="3">
        <v>45013</v>
      </c>
      <c r="H43" s="2">
        <v>12</v>
      </c>
      <c r="I43" s="2">
        <v>17</v>
      </c>
      <c r="J43" s="2">
        <v>2024</v>
      </c>
      <c r="K43" s="3">
        <f>DATE(Table13[[#This Row],[Last_Login_Year]],Table13[[#This Row],[Last_Login_Month]],Table13[[#This Row],[Last_Login_Date]])</f>
        <v>45643</v>
      </c>
      <c r="L43" s="3">
        <v>45643</v>
      </c>
      <c r="M43" s="2">
        <v>15.99</v>
      </c>
      <c r="N43" s="2" t="s">
        <v>761</v>
      </c>
      <c r="O43" s="2">
        <v>138</v>
      </c>
      <c r="P43" s="2" t="s">
        <v>26</v>
      </c>
      <c r="Q43" s="2">
        <v>5</v>
      </c>
      <c r="R43" s="2">
        <v>2</v>
      </c>
      <c r="S43" s="2" t="b">
        <v>0</v>
      </c>
      <c r="T43" s="2">
        <v>40</v>
      </c>
      <c r="U43" s="2">
        <v>166</v>
      </c>
      <c r="V43" s="2" t="s">
        <v>49</v>
      </c>
      <c r="W43" s="2" t="s">
        <v>75</v>
      </c>
      <c r="X43" s="2" t="s">
        <v>78</v>
      </c>
      <c r="Y43" s="2">
        <v>83</v>
      </c>
      <c r="Z43" s="26">
        <f>Table13[[#This Row],[Recommended_Content_Count]]/(Table13[[#This Row],[Total_Movies_Watched]]+Table13[[#This Row],[Total_Series_Watched]])</f>
        <v>0.40291262135922329</v>
      </c>
      <c r="AA43" s="2">
        <v>4.2</v>
      </c>
      <c r="AB43" s="2" t="b">
        <v>0</v>
      </c>
      <c r="AC43" s="2" t="s">
        <v>30</v>
      </c>
      <c r="AD43" s="2">
        <v>4777</v>
      </c>
      <c r="AE43" s="2" t="s">
        <v>76</v>
      </c>
      <c r="AF43" s="2" t="s">
        <v>39</v>
      </c>
      <c r="AG43" s="5" t="s">
        <v>60</v>
      </c>
    </row>
    <row r="44" spans="1:33" x14ac:dyDescent="0.25">
      <c r="A44" s="4">
        <v>8172</v>
      </c>
      <c r="B44" s="2" t="s">
        <v>511</v>
      </c>
      <c r="C44" s="2">
        <v>3</v>
      </c>
      <c r="D44" s="2">
        <v>21</v>
      </c>
      <c r="E44" s="2">
        <v>2024</v>
      </c>
      <c r="F44" s="3">
        <f>DATE(Table13[[#This Row],[_Year]],Table13[[#This Row],[Join_Date_Month]],Table13[[#This Row],[Join_Date_Date]])</f>
        <v>45372</v>
      </c>
      <c r="G44" s="3">
        <v>45372</v>
      </c>
      <c r="H44" s="2">
        <v>12</v>
      </c>
      <c r="I44" s="2">
        <v>17</v>
      </c>
      <c r="J44" s="2">
        <v>2024</v>
      </c>
      <c r="K44" s="3">
        <f>DATE(Table13[[#This Row],[Last_Login_Year]],Table13[[#This Row],[Last_Login_Month]],Table13[[#This Row],[Last_Login_Date]])</f>
        <v>45643</v>
      </c>
      <c r="L44" s="3">
        <v>45643</v>
      </c>
      <c r="M44" s="2">
        <v>11.99</v>
      </c>
      <c r="N44" s="2" t="s">
        <v>760</v>
      </c>
      <c r="O44" s="2">
        <v>195</v>
      </c>
      <c r="P44" s="2" t="s">
        <v>100</v>
      </c>
      <c r="Q44" s="2">
        <v>5</v>
      </c>
      <c r="R44" s="2">
        <v>6</v>
      </c>
      <c r="S44" s="2" t="b">
        <v>1</v>
      </c>
      <c r="T44" s="2">
        <v>997</v>
      </c>
      <c r="U44" s="2">
        <v>107</v>
      </c>
      <c r="V44" s="2" t="s">
        <v>43</v>
      </c>
      <c r="W44" s="2" t="s">
        <v>56</v>
      </c>
      <c r="X44" s="2" t="s">
        <v>78</v>
      </c>
      <c r="Y44" s="2">
        <v>78</v>
      </c>
      <c r="Z44" s="26">
        <f>Table13[[#This Row],[Recommended_Content_Count]]/(Table13[[#This Row],[Total_Movies_Watched]]+Table13[[#This Row],[Total_Series_Watched]])</f>
        <v>7.0652173913043473E-2</v>
      </c>
      <c r="AA44" s="2">
        <v>4.9000000000000004</v>
      </c>
      <c r="AB44" s="2" t="b">
        <v>0</v>
      </c>
      <c r="AC44" s="2" t="s">
        <v>30</v>
      </c>
      <c r="AD44" s="2">
        <v>708</v>
      </c>
      <c r="AE44" s="2" t="s">
        <v>76</v>
      </c>
      <c r="AF44" s="2" t="s">
        <v>69</v>
      </c>
      <c r="AG44" s="5" t="s">
        <v>40</v>
      </c>
    </row>
    <row r="45" spans="1:33" x14ac:dyDescent="0.25">
      <c r="A45" s="4">
        <v>7359</v>
      </c>
      <c r="B45" s="2" t="s">
        <v>190</v>
      </c>
      <c r="C45" s="2">
        <v>3</v>
      </c>
      <c r="D45" s="2">
        <v>20</v>
      </c>
      <c r="E45" s="2">
        <v>2023</v>
      </c>
      <c r="F45" s="3">
        <f>DATE(Table13[[#This Row],[_Year]],Table13[[#This Row],[Join_Date_Month]],Table13[[#This Row],[Join_Date_Date]])</f>
        <v>45005</v>
      </c>
      <c r="G45" s="3">
        <v>45005</v>
      </c>
      <c r="H45" s="2">
        <v>12</v>
      </c>
      <c r="I45" s="2">
        <v>17</v>
      </c>
      <c r="J45" s="2">
        <v>2024</v>
      </c>
      <c r="K45" s="3">
        <f>DATE(Table13[[#This Row],[Last_Login_Year]],Table13[[#This Row],[Last_Login_Month]],Table13[[#This Row],[Last_Login_Date]])</f>
        <v>45643</v>
      </c>
      <c r="L45" s="3">
        <v>45643</v>
      </c>
      <c r="M45" s="2">
        <v>15.99</v>
      </c>
      <c r="N45" s="2" t="s">
        <v>761</v>
      </c>
      <c r="O45" s="2">
        <v>477</v>
      </c>
      <c r="P45" s="2" t="s">
        <v>26</v>
      </c>
      <c r="Q45" s="2">
        <v>2</v>
      </c>
      <c r="R45" s="2">
        <v>3</v>
      </c>
      <c r="S45" s="2" t="b">
        <v>1</v>
      </c>
      <c r="T45" s="2">
        <v>899</v>
      </c>
      <c r="U45" s="2">
        <v>97</v>
      </c>
      <c r="V45" s="2" t="s">
        <v>27</v>
      </c>
      <c r="W45" s="2" t="s">
        <v>56</v>
      </c>
      <c r="X45" s="2" t="s">
        <v>64</v>
      </c>
      <c r="Y45" s="2">
        <v>42</v>
      </c>
      <c r="Z45" s="26">
        <f>Table13[[#This Row],[Recommended_Content_Count]]/(Table13[[#This Row],[Total_Movies_Watched]]+Table13[[#This Row],[Total_Series_Watched]])</f>
        <v>4.2168674698795178E-2</v>
      </c>
      <c r="AA45" s="2">
        <v>4.7</v>
      </c>
      <c r="AB45" s="2" t="b">
        <v>1</v>
      </c>
      <c r="AC45" s="2" t="s">
        <v>30</v>
      </c>
      <c r="AD45" s="2">
        <v>3428</v>
      </c>
      <c r="AE45" s="2" t="s">
        <v>65</v>
      </c>
      <c r="AF45" s="2" t="s">
        <v>69</v>
      </c>
      <c r="AG45" s="5" t="s">
        <v>60</v>
      </c>
    </row>
    <row r="46" spans="1:33" x14ac:dyDescent="0.25">
      <c r="A46" s="4">
        <v>1665</v>
      </c>
      <c r="B46" s="2" t="s">
        <v>128</v>
      </c>
      <c r="C46" s="2">
        <v>2</v>
      </c>
      <c r="D46" s="2">
        <v>28</v>
      </c>
      <c r="E46" s="2">
        <v>2024</v>
      </c>
      <c r="F46" s="3">
        <f>DATE(Table13[[#This Row],[_Year]],Table13[[#This Row],[Join_Date_Month]],Table13[[#This Row],[Join_Date_Date]])</f>
        <v>45350</v>
      </c>
      <c r="G46" s="3">
        <v>45350</v>
      </c>
      <c r="H46" s="2">
        <v>12</v>
      </c>
      <c r="I46" s="2">
        <v>17</v>
      </c>
      <c r="J46" s="2">
        <v>2024</v>
      </c>
      <c r="K46" s="3">
        <f>DATE(Table13[[#This Row],[Last_Login_Year]],Table13[[#This Row],[Last_Login_Month]],Table13[[#This Row],[Last_Login_Date]])</f>
        <v>45643</v>
      </c>
      <c r="L46" s="3">
        <v>45643</v>
      </c>
      <c r="M46" s="2">
        <v>11.99</v>
      </c>
      <c r="N46" s="2" t="s">
        <v>760</v>
      </c>
      <c r="O46" s="2">
        <v>43</v>
      </c>
      <c r="P46" s="2" t="s">
        <v>73</v>
      </c>
      <c r="Q46" s="2">
        <v>5</v>
      </c>
      <c r="R46" s="2">
        <v>2</v>
      </c>
      <c r="S46" s="2" t="b">
        <v>0</v>
      </c>
      <c r="T46" s="2">
        <v>767</v>
      </c>
      <c r="U46" s="2">
        <v>83</v>
      </c>
      <c r="V46" s="2" t="s">
        <v>68</v>
      </c>
      <c r="W46" s="2" t="s">
        <v>75</v>
      </c>
      <c r="X46" s="2" t="s">
        <v>37</v>
      </c>
      <c r="Y46" s="2">
        <v>58</v>
      </c>
      <c r="Z46" s="26">
        <f>Table13[[#This Row],[Recommended_Content_Count]]/(Table13[[#This Row],[Total_Movies_Watched]]+Table13[[#This Row],[Total_Series_Watched]])</f>
        <v>6.8235294117647061E-2</v>
      </c>
      <c r="AA46" s="2">
        <v>3</v>
      </c>
      <c r="AB46" s="2" t="b">
        <v>1</v>
      </c>
      <c r="AC46" s="2" t="s">
        <v>30</v>
      </c>
      <c r="AD46" s="2">
        <v>245</v>
      </c>
      <c r="AE46" s="2" t="s">
        <v>38</v>
      </c>
      <c r="AF46" s="2" t="s">
        <v>32</v>
      </c>
      <c r="AG46" s="5" t="s">
        <v>93</v>
      </c>
    </row>
    <row r="47" spans="1:33" x14ac:dyDescent="0.25">
      <c r="A47" s="4">
        <v>8269</v>
      </c>
      <c r="B47" s="2" t="s">
        <v>88</v>
      </c>
      <c r="C47" s="2">
        <v>2</v>
      </c>
      <c r="D47" s="2">
        <v>26</v>
      </c>
      <c r="E47" s="2">
        <v>2024</v>
      </c>
      <c r="F47" s="3">
        <f>DATE(Table13[[#This Row],[_Year]],Table13[[#This Row],[Join_Date_Month]],Table13[[#This Row],[Join_Date_Date]])</f>
        <v>45348</v>
      </c>
      <c r="G47" s="3">
        <v>45348</v>
      </c>
      <c r="H47" s="2">
        <v>12</v>
      </c>
      <c r="I47" s="2">
        <v>17</v>
      </c>
      <c r="J47" s="2">
        <v>2024</v>
      </c>
      <c r="K47" s="3">
        <f>DATE(Table13[[#This Row],[Last_Login_Year]],Table13[[#This Row],[Last_Login_Month]],Table13[[#This Row],[Last_Login_Date]])</f>
        <v>45643</v>
      </c>
      <c r="L47" s="3">
        <v>45643</v>
      </c>
      <c r="M47" s="2">
        <v>7.99</v>
      </c>
      <c r="N47" s="2" t="s">
        <v>759</v>
      </c>
      <c r="O47" s="2">
        <v>88</v>
      </c>
      <c r="P47" s="2" t="s">
        <v>26</v>
      </c>
      <c r="Q47" s="2">
        <v>3</v>
      </c>
      <c r="R47" s="2">
        <v>1</v>
      </c>
      <c r="S47" s="2" t="b">
        <v>0</v>
      </c>
      <c r="T47" s="2">
        <v>69</v>
      </c>
      <c r="U47" s="2">
        <v>75</v>
      </c>
      <c r="V47" s="2" t="s">
        <v>55</v>
      </c>
      <c r="W47" s="2" t="s">
        <v>56</v>
      </c>
      <c r="X47" s="2" t="s">
        <v>37</v>
      </c>
      <c r="Y47" s="2">
        <v>80</v>
      </c>
      <c r="Z47" s="26">
        <f>Table13[[#This Row],[Recommended_Content_Count]]/(Table13[[#This Row],[Total_Movies_Watched]]+Table13[[#This Row],[Total_Series_Watched]])</f>
        <v>0.55555555555555558</v>
      </c>
      <c r="AA47" s="2">
        <v>4.0999999999999996</v>
      </c>
      <c r="AB47" s="2" t="b">
        <v>0</v>
      </c>
      <c r="AC47" s="2" t="s">
        <v>30</v>
      </c>
      <c r="AD47" s="2">
        <v>4763</v>
      </c>
      <c r="AE47" s="2" t="s">
        <v>58</v>
      </c>
      <c r="AF47" s="2" t="s">
        <v>79</v>
      </c>
      <c r="AG47" s="5" t="s">
        <v>40</v>
      </c>
    </row>
    <row r="48" spans="1:33" x14ac:dyDescent="0.25">
      <c r="A48" s="4">
        <v>5291</v>
      </c>
      <c r="B48" s="2" t="s">
        <v>686</v>
      </c>
      <c r="C48" s="2">
        <v>2</v>
      </c>
      <c r="D48" s="2">
        <v>24</v>
      </c>
      <c r="E48" s="2">
        <v>2024</v>
      </c>
      <c r="F48" s="3">
        <f>DATE(Table13[[#This Row],[_Year]],Table13[[#This Row],[Join_Date_Month]],Table13[[#This Row],[Join_Date_Date]])</f>
        <v>45346</v>
      </c>
      <c r="G48" s="3">
        <v>45346</v>
      </c>
      <c r="H48" s="2">
        <v>12</v>
      </c>
      <c r="I48" s="2">
        <v>17</v>
      </c>
      <c r="J48" s="2">
        <v>2024</v>
      </c>
      <c r="K48" s="3">
        <f>DATE(Table13[[#This Row],[Last_Login_Year]],Table13[[#This Row],[Last_Login_Month]],Table13[[#This Row],[Last_Login_Date]])</f>
        <v>45643</v>
      </c>
      <c r="L48" s="3">
        <v>45643</v>
      </c>
      <c r="M48" s="2">
        <v>11.99</v>
      </c>
      <c r="N48" s="2" t="s">
        <v>760</v>
      </c>
      <c r="O48" s="2">
        <v>455</v>
      </c>
      <c r="P48" s="2" t="s">
        <v>36</v>
      </c>
      <c r="Q48" s="2">
        <v>3</v>
      </c>
      <c r="R48" s="2">
        <v>6</v>
      </c>
      <c r="S48" s="2" t="b">
        <v>1</v>
      </c>
      <c r="T48" s="2">
        <v>15</v>
      </c>
      <c r="U48" s="2">
        <v>36</v>
      </c>
      <c r="V48" s="2" t="s">
        <v>74</v>
      </c>
      <c r="W48" s="2" t="s">
        <v>44</v>
      </c>
      <c r="X48" s="2" t="s">
        <v>64</v>
      </c>
      <c r="Y48" s="2">
        <v>37</v>
      </c>
      <c r="Z48" s="26">
        <f>Table13[[#This Row],[Recommended_Content_Count]]/(Table13[[#This Row],[Total_Movies_Watched]]+Table13[[#This Row],[Total_Series_Watched]])</f>
        <v>0.72549019607843135</v>
      </c>
      <c r="AA48" s="2">
        <v>4.2</v>
      </c>
      <c r="AB48" s="2" t="b">
        <v>0</v>
      </c>
      <c r="AC48" s="2" t="s">
        <v>30</v>
      </c>
      <c r="AD48" s="2">
        <v>4486</v>
      </c>
      <c r="AE48" s="2" t="s">
        <v>76</v>
      </c>
      <c r="AF48" s="2" t="s">
        <v>59</v>
      </c>
      <c r="AG48" s="5" t="s">
        <v>93</v>
      </c>
    </row>
    <row r="49" spans="1:33" x14ac:dyDescent="0.25">
      <c r="A49" s="4">
        <v>7436</v>
      </c>
      <c r="B49" s="2" t="s">
        <v>330</v>
      </c>
      <c r="C49" s="2">
        <v>2</v>
      </c>
      <c r="D49" s="2">
        <v>22</v>
      </c>
      <c r="E49" s="2">
        <v>2024</v>
      </c>
      <c r="F49" s="3">
        <f>DATE(Table13[[#This Row],[_Year]],Table13[[#This Row],[Join_Date_Month]],Table13[[#This Row],[Join_Date_Date]])</f>
        <v>45344</v>
      </c>
      <c r="G49" s="3">
        <v>45344</v>
      </c>
      <c r="H49" s="2">
        <v>12</v>
      </c>
      <c r="I49" s="2">
        <v>17</v>
      </c>
      <c r="J49" s="2">
        <v>2024</v>
      </c>
      <c r="K49" s="3">
        <f>DATE(Table13[[#This Row],[Last_Login_Year]],Table13[[#This Row],[Last_Login_Month]],Table13[[#This Row],[Last_Login_Date]])</f>
        <v>45643</v>
      </c>
      <c r="L49" s="3">
        <v>45643</v>
      </c>
      <c r="M49" s="2">
        <v>15.99</v>
      </c>
      <c r="N49" s="2" t="s">
        <v>761</v>
      </c>
      <c r="O49" s="2">
        <v>238</v>
      </c>
      <c r="P49" s="2" t="s">
        <v>48</v>
      </c>
      <c r="Q49" s="2">
        <v>4</v>
      </c>
      <c r="R49" s="2">
        <v>1</v>
      </c>
      <c r="S49" s="2" t="b">
        <v>1</v>
      </c>
      <c r="T49" s="2">
        <v>233</v>
      </c>
      <c r="U49" s="2">
        <v>102</v>
      </c>
      <c r="V49" s="2" t="s">
        <v>43</v>
      </c>
      <c r="W49" s="2" t="s">
        <v>44</v>
      </c>
      <c r="X49" s="2" t="s">
        <v>29</v>
      </c>
      <c r="Y49" s="2">
        <v>78</v>
      </c>
      <c r="Z49" s="26">
        <f>Table13[[#This Row],[Recommended_Content_Count]]/(Table13[[#This Row],[Total_Movies_Watched]]+Table13[[#This Row],[Total_Series_Watched]])</f>
        <v>0.23283582089552238</v>
      </c>
      <c r="AA49" s="2">
        <v>3.1</v>
      </c>
      <c r="AB49" s="2" t="b">
        <v>0</v>
      </c>
      <c r="AC49" s="2" t="s">
        <v>30</v>
      </c>
      <c r="AD49" s="2">
        <v>130</v>
      </c>
      <c r="AE49" s="2" t="s">
        <v>58</v>
      </c>
      <c r="AF49" s="2" t="s">
        <v>79</v>
      </c>
      <c r="AG49" s="5" t="s">
        <v>33</v>
      </c>
    </row>
    <row r="50" spans="1:33" x14ac:dyDescent="0.25">
      <c r="A50" s="4">
        <v>6007</v>
      </c>
      <c r="B50" s="2" t="s">
        <v>96</v>
      </c>
      <c r="C50" s="2">
        <v>2</v>
      </c>
      <c r="D50" s="2">
        <v>14</v>
      </c>
      <c r="E50" s="2">
        <v>2023</v>
      </c>
      <c r="F50" s="3">
        <f>DATE(Table13[[#This Row],[_Year]],Table13[[#This Row],[Join_Date_Month]],Table13[[#This Row],[Join_Date_Date]])</f>
        <v>44971</v>
      </c>
      <c r="G50" s="3">
        <v>44971</v>
      </c>
      <c r="H50" s="2">
        <v>12</v>
      </c>
      <c r="I50" s="2">
        <v>17</v>
      </c>
      <c r="J50" s="2">
        <v>2024</v>
      </c>
      <c r="K50" s="3">
        <f>DATE(Table13[[#This Row],[Last_Login_Year]],Table13[[#This Row],[Last_Login_Month]],Table13[[#This Row],[Last_Login_Date]])</f>
        <v>45643</v>
      </c>
      <c r="L50" s="3">
        <v>45643</v>
      </c>
      <c r="M50" s="2">
        <v>7.99</v>
      </c>
      <c r="N50" s="2" t="s">
        <v>759</v>
      </c>
      <c r="O50" s="2">
        <v>449</v>
      </c>
      <c r="P50" s="2" t="s">
        <v>63</v>
      </c>
      <c r="Q50" s="2">
        <v>2</v>
      </c>
      <c r="R50" s="2">
        <v>4</v>
      </c>
      <c r="S50" s="2" t="b">
        <v>1</v>
      </c>
      <c r="T50" s="2">
        <v>369</v>
      </c>
      <c r="U50" s="2">
        <v>25</v>
      </c>
      <c r="V50" s="2" t="s">
        <v>74</v>
      </c>
      <c r="W50" s="2" t="s">
        <v>44</v>
      </c>
      <c r="X50" s="2" t="s">
        <v>57</v>
      </c>
      <c r="Y50" s="2">
        <v>65</v>
      </c>
      <c r="Z50" s="26">
        <f>Table13[[#This Row],[Recommended_Content_Count]]/(Table13[[#This Row],[Total_Movies_Watched]]+Table13[[#This Row],[Total_Series_Watched]])</f>
        <v>0.1649746192893401</v>
      </c>
      <c r="AA50" s="2">
        <v>4.5999999999999996</v>
      </c>
      <c r="AB50" s="2" t="b">
        <v>0</v>
      </c>
      <c r="AC50" s="2" t="s">
        <v>30</v>
      </c>
      <c r="AD50" s="2">
        <v>4133</v>
      </c>
      <c r="AE50" s="2" t="s">
        <v>31</v>
      </c>
      <c r="AF50" s="2" t="s">
        <v>39</v>
      </c>
      <c r="AG50" s="5" t="s">
        <v>40</v>
      </c>
    </row>
    <row r="51" spans="1:33" x14ac:dyDescent="0.25">
      <c r="A51" s="4">
        <v>9333</v>
      </c>
      <c r="B51" s="2" t="s">
        <v>635</v>
      </c>
      <c r="C51" s="2">
        <v>12</v>
      </c>
      <c r="D51" s="2">
        <v>17</v>
      </c>
      <c r="E51" s="2">
        <v>2023</v>
      </c>
      <c r="F51" s="3">
        <f>DATE(Table13[[#This Row],[_Year]],Table13[[#This Row],[Join_Date_Month]],Table13[[#This Row],[Join_Date_Date]])</f>
        <v>45277</v>
      </c>
      <c r="G51" s="3">
        <v>45277</v>
      </c>
      <c r="H51" s="2">
        <v>12</v>
      </c>
      <c r="I51" s="2">
        <v>17</v>
      </c>
      <c r="J51" s="2">
        <v>2024</v>
      </c>
      <c r="K51" s="3">
        <f>DATE(Table13[[#This Row],[Last_Login_Year]],Table13[[#This Row],[Last_Login_Month]],Table13[[#This Row],[Last_Login_Date]])</f>
        <v>45643</v>
      </c>
      <c r="L51" s="3">
        <v>45643</v>
      </c>
      <c r="M51" s="2">
        <v>11.99</v>
      </c>
      <c r="N51" s="2" t="s">
        <v>760</v>
      </c>
      <c r="O51" s="2">
        <v>23</v>
      </c>
      <c r="P51" s="2" t="s">
        <v>73</v>
      </c>
      <c r="Q51" s="2">
        <v>2</v>
      </c>
      <c r="R51" s="2">
        <v>1</v>
      </c>
      <c r="S51" s="2" t="b">
        <v>0</v>
      </c>
      <c r="T51" s="2">
        <v>544</v>
      </c>
      <c r="U51" s="2">
        <v>25</v>
      </c>
      <c r="V51" s="2" t="s">
        <v>55</v>
      </c>
      <c r="W51" s="2" t="s">
        <v>75</v>
      </c>
      <c r="X51" s="2" t="s">
        <v>37</v>
      </c>
      <c r="Y51" s="2">
        <v>47</v>
      </c>
      <c r="Z51" s="26">
        <f>Table13[[#This Row],[Recommended_Content_Count]]/(Table13[[#This Row],[Total_Movies_Watched]]+Table13[[#This Row],[Total_Series_Watched]])</f>
        <v>8.2601054481546574E-2</v>
      </c>
      <c r="AA51" s="2">
        <v>3.6</v>
      </c>
      <c r="AB51" s="2" t="b">
        <v>0</v>
      </c>
      <c r="AC51" s="2" t="s">
        <v>30</v>
      </c>
      <c r="AD51" s="2">
        <v>2761</v>
      </c>
      <c r="AE51" s="2" t="s">
        <v>65</v>
      </c>
      <c r="AF51" s="2" t="s">
        <v>39</v>
      </c>
      <c r="AG51" s="5" t="s">
        <v>40</v>
      </c>
    </row>
    <row r="52" spans="1:33" x14ac:dyDescent="0.25">
      <c r="A52" s="4">
        <v>3195</v>
      </c>
      <c r="B52" s="2" t="s">
        <v>186</v>
      </c>
      <c r="C52" s="2">
        <v>10</v>
      </c>
      <c r="D52" s="2">
        <v>13</v>
      </c>
      <c r="E52" s="2">
        <v>2023</v>
      </c>
      <c r="F52" s="3">
        <f>DATE(Table13[[#This Row],[_Year]],Table13[[#This Row],[Join_Date_Month]],Table13[[#This Row],[Join_Date_Date]])</f>
        <v>45212</v>
      </c>
      <c r="G52" s="3">
        <v>45212</v>
      </c>
      <c r="H52" s="2">
        <v>12</v>
      </c>
      <c r="I52" s="2">
        <v>17</v>
      </c>
      <c r="J52" s="2">
        <v>2024</v>
      </c>
      <c r="K52" s="3">
        <f>DATE(Table13[[#This Row],[Last_Login_Year]],Table13[[#This Row],[Last_Login_Month]],Table13[[#This Row],[Last_Login_Date]])</f>
        <v>45643</v>
      </c>
      <c r="L52" s="3">
        <v>45643</v>
      </c>
      <c r="M52" s="2">
        <v>11.99</v>
      </c>
      <c r="N52" s="2" t="s">
        <v>760</v>
      </c>
      <c r="O52" s="2">
        <v>331</v>
      </c>
      <c r="P52" s="2" t="s">
        <v>26</v>
      </c>
      <c r="Q52" s="2">
        <v>5</v>
      </c>
      <c r="R52" s="2">
        <v>5</v>
      </c>
      <c r="S52" s="2" t="b">
        <v>0</v>
      </c>
      <c r="T52" s="2">
        <v>990</v>
      </c>
      <c r="U52" s="2">
        <v>72</v>
      </c>
      <c r="V52" s="2" t="s">
        <v>74</v>
      </c>
      <c r="W52" s="2" t="s">
        <v>44</v>
      </c>
      <c r="X52" s="2" t="s">
        <v>57</v>
      </c>
      <c r="Y52" s="2">
        <v>80</v>
      </c>
      <c r="Z52" s="26">
        <f>Table13[[#This Row],[Recommended_Content_Count]]/(Table13[[#This Row],[Total_Movies_Watched]]+Table13[[#This Row],[Total_Series_Watched]])</f>
        <v>7.5329566854990579E-2</v>
      </c>
      <c r="AA52" s="2">
        <v>3.7</v>
      </c>
      <c r="AB52" s="2" t="b">
        <v>0</v>
      </c>
      <c r="AC52" s="2" t="s">
        <v>30</v>
      </c>
      <c r="AD52" s="2">
        <v>3085</v>
      </c>
      <c r="AE52" s="2" t="s">
        <v>31</v>
      </c>
      <c r="AF52" s="2" t="s">
        <v>32</v>
      </c>
      <c r="AG52" s="5" t="s">
        <v>60</v>
      </c>
    </row>
    <row r="53" spans="1:33" x14ac:dyDescent="0.25">
      <c r="A53" s="4">
        <v>1932</v>
      </c>
      <c r="B53" s="2" t="s">
        <v>169</v>
      </c>
      <c r="C53" s="2">
        <v>1</v>
      </c>
      <c r="D53" s="2">
        <v>21</v>
      </c>
      <c r="E53" s="2">
        <v>2024</v>
      </c>
      <c r="F53" s="3">
        <f>DATE(Table13[[#This Row],[_Year]],Table13[[#This Row],[Join_Date_Month]],Table13[[#This Row],[Join_Date_Date]])</f>
        <v>45312</v>
      </c>
      <c r="G53" s="3">
        <v>45312</v>
      </c>
      <c r="H53" s="2">
        <v>12</v>
      </c>
      <c r="I53" s="2">
        <v>17</v>
      </c>
      <c r="J53" s="2">
        <v>2024</v>
      </c>
      <c r="K53" s="3">
        <f>DATE(Table13[[#This Row],[Last_Login_Year]],Table13[[#This Row],[Last_Login_Month]],Table13[[#This Row],[Last_Login_Date]])</f>
        <v>45643</v>
      </c>
      <c r="L53" s="3">
        <v>45643</v>
      </c>
      <c r="M53" s="2">
        <v>7.99</v>
      </c>
      <c r="N53" s="2" t="s">
        <v>759</v>
      </c>
      <c r="O53" s="2">
        <v>315</v>
      </c>
      <c r="P53" s="2" t="s">
        <v>51</v>
      </c>
      <c r="Q53" s="2">
        <v>1</v>
      </c>
      <c r="R53" s="2">
        <v>2</v>
      </c>
      <c r="S53" s="2" t="b">
        <v>0</v>
      </c>
      <c r="T53" s="2">
        <v>40</v>
      </c>
      <c r="U53" s="2">
        <v>188</v>
      </c>
      <c r="V53" s="2" t="s">
        <v>92</v>
      </c>
      <c r="W53" s="2" t="s">
        <v>44</v>
      </c>
      <c r="X53" s="2" t="s">
        <v>78</v>
      </c>
      <c r="Y53" s="2">
        <v>86</v>
      </c>
      <c r="Z53" s="26">
        <f>Table13[[#This Row],[Recommended_Content_Count]]/(Table13[[#This Row],[Total_Movies_Watched]]+Table13[[#This Row],[Total_Series_Watched]])</f>
        <v>0.37719298245614036</v>
      </c>
      <c r="AA53" s="2">
        <v>3.7</v>
      </c>
      <c r="AB53" s="2" t="b">
        <v>1</v>
      </c>
      <c r="AC53" s="2" t="s">
        <v>30</v>
      </c>
      <c r="AD53" s="2">
        <v>4235</v>
      </c>
      <c r="AE53" s="2" t="s">
        <v>31</v>
      </c>
      <c r="AF53" s="2" t="s">
        <v>69</v>
      </c>
      <c r="AG53" s="5" t="s">
        <v>33</v>
      </c>
    </row>
    <row r="54" spans="1:33" x14ac:dyDescent="0.25">
      <c r="A54" s="4">
        <v>9866</v>
      </c>
      <c r="B54" s="2" t="s">
        <v>138</v>
      </c>
      <c r="C54" s="3">
        <v>45633</v>
      </c>
      <c r="D54" s="2"/>
      <c r="E54" s="2"/>
      <c r="F54" s="3"/>
      <c r="G54" s="3">
        <v>45633</v>
      </c>
      <c r="H54" s="2">
        <v>12</v>
      </c>
      <c r="I54" s="2">
        <v>17</v>
      </c>
      <c r="J54" s="2">
        <v>2024</v>
      </c>
      <c r="K54" s="3">
        <f>DATE(Table13[[#This Row],[Last_Login_Year]],Table13[[#This Row],[Last_Login_Month]],Table13[[#This Row],[Last_Login_Date]])</f>
        <v>45643</v>
      </c>
      <c r="L54" s="3">
        <v>45643</v>
      </c>
      <c r="M54" s="2">
        <v>11.99</v>
      </c>
      <c r="N54" s="2" t="s">
        <v>760</v>
      </c>
      <c r="O54" s="2">
        <v>208</v>
      </c>
      <c r="P54" s="2" t="s">
        <v>36</v>
      </c>
      <c r="Q54" s="2">
        <v>1</v>
      </c>
      <c r="R54" s="2">
        <v>1</v>
      </c>
      <c r="S54" s="2" t="b">
        <v>0</v>
      </c>
      <c r="T54" s="2">
        <v>466</v>
      </c>
      <c r="U54" s="2">
        <v>174</v>
      </c>
      <c r="V54" s="2" t="s">
        <v>27</v>
      </c>
      <c r="W54" s="2" t="s">
        <v>56</v>
      </c>
      <c r="X54" s="2" t="s">
        <v>64</v>
      </c>
      <c r="Y54" s="2">
        <v>51</v>
      </c>
      <c r="Z54" s="26">
        <f>Table13[[#This Row],[Recommended_Content_Count]]/(Table13[[#This Row],[Total_Movies_Watched]]+Table13[[#This Row],[Total_Series_Watched]])</f>
        <v>7.9687499999999994E-2</v>
      </c>
      <c r="AA54" s="2">
        <v>4</v>
      </c>
      <c r="AB54" s="2" t="b">
        <v>1</v>
      </c>
      <c r="AC54" s="2" t="s">
        <v>30</v>
      </c>
      <c r="AD54" s="2">
        <v>3817</v>
      </c>
      <c r="AE54" s="2" t="s">
        <v>31</v>
      </c>
      <c r="AF54" s="2" t="s">
        <v>32</v>
      </c>
      <c r="AG54" s="5" t="s">
        <v>40</v>
      </c>
    </row>
    <row r="55" spans="1:33" x14ac:dyDescent="0.25">
      <c r="A55" s="4">
        <v>4089</v>
      </c>
      <c r="B55" s="2" t="s">
        <v>120</v>
      </c>
      <c r="C55" s="3">
        <v>45516</v>
      </c>
      <c r="D55" s="2"/>
      <c r="E55" s="2"/>
      <c r="F55" s="3"/>
      <c r="G55" s="3">
        <v>45516</v>
      </c>
      <c r="H55" s="2">
        <v>12</v>
      </c>
      <c r="I55" s="2">
        <v>17</v>
      </c>
      <c r="J55" s="2">
        <v>2024</v>
      </c>
      <c r="K55" s="3">
        <f>DATE(Table13[[#This Row],[Last_Login_Year]],Table13[[#This Row],[Last_Login_Month]],Table13[[#This Row],[Last_Login_Date]])</f>
        <v>45643</v>
      </c>
      <c r="L55" s="3">
        <v>45643</v>
      </c>
      <c r="M55" s="2">
        <v>11.99</v>
      </c>
      <c r="N55" s="2" t="s">
        <v>760</v>
      </c>
      <c r="O55" s="2">
        <v>313</v>
      </c>
      <c r="P55" s="2" t="s">
        <v>48</v>
      </c>
      <c r="Q55" s="2">
        <v>5</v>
      </c>
      <c r="R55" s="2">
        <v>6</v>
      </c>
      <c r="S55" s="2" t="b">
        <v>1</v>
      </c>
      <c r="T55" s="2">
        <v>900</v>
      </c>
      <c r="U55" s="2">
        <v>135</v>
      </c>
      <c r="V55" s="2" t="s">
        <v>43</v>
      </c>
      <c r="W55" s="2" t="s">
        <v>44</v>
      </c>
      <c r="X55" s="2" t="s">
        <v>78</v>
      </c>
      <c r="Y55" s="2">
        <v>87</v>
      </c>
      <c r="Z55" s="26">
        <f>Table13[[#This Row],[Recommended_Content_Count]]/(Table13[[#This Row],[Total_Movies_Watched]]+Table13[[#This Row],[Total_Series_Watched]])</f>
        <v>8.4057971014492749E-2</v>
      </c>
      <c r="AA55" s="2">
        <v>4.8</v>
      </c>
      <c r="AB55" s="2" t="b">
        <v>0</v>
      </c>
      <c r="AC55" s="2" t="s">
        <v>30</v>
      </c>
      <c r="AD55" s="2">
        <v>1243</v>
      </c>
      <c r="AE55" s="2" t="s">
        <v>31</v>
      </c>
      <c r="AF55" s="2" t="s">
        <v>79</v>
      </c>
      <c r="AG55" s="5" t="s">
        <v>93</v>
      </c>
    </row>
    <row r="56" spans="1:33" x14ac:dyDescent="0.25">
      <c r="A56" s="4">
        <v>2836</v>
      </c>
      <c r="B56" s="2" t="s">
        <v>232</v>
      </c>
      <c r="C56" s="3">
        <v>45475</v>
      </c>
      <c r="D56" s="2"/>
      <c r="E56" s="2"/>
      <c r="F56" s="3"/>
      <c r="G56" s="3">
        <v>45475</v>
      </c>
      <c r="H56" s="2">
        <v>12</v>
      </c>
      <c r="I56" s="2">
        <v>17</v>
      </c>
      <c r="J56" s="2">
        <v>2024</v>
      </c>
      <c r="K56" s="3">
        <f>DATE(Table13[[#This Row],[Last_Login_Year]],Table13[[#This Row],[Last_Login_Month]],Table13[[#This Row],[Last_Login_Date]])</f>
        <v>45643</v>
      </c>
      <c r="L56" s="3">
        <v>45643</v>
      </c>
      <c r="M56" s="2">
        <v>7.99</v>
      </c>
      <c r="N56" s="2" t="s">
        <v>759</v>
      </c>
      <c r="O56" s="2">
        <v>359</v>
      </c>
      <c r="P56" s="2" t="s">
        <v>63</v>
      </c>
      <c r="Q56" s="2">
        <v>2</v>
      </c>
      <c r="R56" s="2">
        <v>6</v>
      </c>
      <c r="S56" s="2" t="b">
        <v>0</v>
      </c>
      <c r="T56" s="2">
        <v>305</v>
      </c>
      <c r="U56" s="2">
        <v>81</v>
      </c>
      <c r="V56" s="2" t="s">
        <v>68</v>
      </c>
      <c r="W56" s="2" t="s">
        <v>75</v>
      </c>
      <c r="X56" s="2" t="s">
        <v>37</v>
      </c>
      <c r="Y56" s="2">
        <v>28</v>
      </c>
      <c r="Z56" s="26">
        <f>Table13[[#This Row],[Recommended_Content_Count]]/(Table13[[#This Row],[Total_Movies_Watched]]+Table13[[#This Row],[Total_Series_Watched]])</f>
        <v>7.2538860103626937E-2</v>
      </c>
      <c r="AA56" s="2">
        <v>3.3</v>
      </c>
      <c r="AB56" s="2" t="b">
        <v>0</v>
      </c>
      <c r="AC56" s="2" t="s">
        <v>30</v>
      </c>
      <c r="AD56" s="2">
        <v>1926</v>
      </c>
      <c r="AE56" s="2" t="s">
        <v>38</v>
      </c>
      <c r="AF56" s="2" t="s">
        <v>79</v>
      </c>
      <c r="AG56" s="5" t="s">
        <v>60</v>
      </c>
    </row>
    <row r="57" spans="1:33" x14ac:dyDescent="0.25">
      <c r="A57" s="4">
        <v>4769</v>
      </c>
      <c r="B57" s="2" t="s">
        <v>157</v>
      </c>
      <c r="C57" s="3">
        <v>45446</v>
      </c>
      <c r="D57" s="2"/>
      <c r="E57" s="2"/>
      <c r="F57" s="3"/>
      <c r="G57" s="3">
        <v>45446</v>
      </c>
      <c r="H57" s="2">
        <v>12</v>
      </c>
      <c r="I57" s="2">
        <v>17</v>
      </c>
      <c r="J57" s="2">
        <v>2024</v>
      </c>
      <c r="K57" s="3">
        <f>DATE(Table13[[#This Row],[Last_Login_Year]],Table13[[#This Row],[Last_Login_Month]],Table13[[#This Row],[Last_Login_Date]])</f>
        <v>45643</v>
      </c>
      <c r="L57" s="3">
        <v>45643</v>
      </c>
      <c r="M57" s="2">
        <v>7.99</v>
      </c>
      <c r="N57" s="2" t="s">
        <v>759</v>
      </c>
      <c r="O57" s="2">
        <v>43</v>
      </c>
      <c r="P57" s="2" t="s">
        <v>100</v>
      </c>
      <c r="Q57" s="2">
        <v>5</v>
      </c>
      <c r="R57" s="2">
        <v>3</v>
      </c>
      <c r="S57" s="2" t="b">
        <v>1</v>
      </c>
      <c r="T57" s="2">
        <v>336</v>
      </c>
      <c r="U57" s="2">
        <v>135</v>
      </c>
      <c r="V57" s="2" t="s">
        <v>27</v>
      </c>
      <c r="W57" s="2" t="s">
        <v>28</v>
      </c>
      <c r="X57" s="2" t="s">
        <v>64</v>
      </c>
      <c r="Y57" s="2">
        <v>70</v>
      </c>
      <c r="Z57" s="26">
        <f>Table13[[#This Row],[Recommended_Content_Count]]/(Table13[[#This Row],[Total_Movies_Watched]]+Table13[[#This Row],[Total_Series_Watched]])</f>
        <v>0.14861995753715498</v>
      </c>
      <c r="AA57" s="2">
        <v>4</v>
      </c>
      <c r="AB57" s="2" t="b">
        <v>1</v>
      </c>
      <c r="AC57" s="2" t="s">
        <v>30</v>
      </c>
      <c r="AD57" s="2">
        <v>4552</v>
      </c>
      <c r="AE57" s="2" t="s">
        <v>31</v>
      </c>
      <c r="AF57" s="2" t="s">
        <v>59</v>
      </c>
      <c r="AG57" s="5" t="s">
        <v>33</v>
      </c>
    </row>
    <row r="58" spans="1:33" x14ac:dyDescent="0.25">
      <c r="A58" s="4">
        <v>3797</v>
      </c>
      <c r="B58" s="2" t="s">
        <v>88</v>
      </c>
      <c r="C58" s="3">
        <v>45388</v>
      </c>
      <c r="D58" s="2"/>
      <c r="E58" s="2"/>
      <c r="F58" s="3"/>
      <c r="G58" s="3">
        <v>45388</v>
      </c>
      <c r="H58" s="2">
        <v>12</v>
      </c>
      <c r="I58" s="2">
        <v>17</v>
      </c>
      <c r="J58" s="2">
        <v>2024</v>
      </c>
      <c r="K58" s="3">
        <f>DATE(Table13[[#This Row],[Last_Login_Year]],Table13[[#This Row],[Last_Login_Month]],Table13[[#This Row],[Last_Login_Date]])</f>
        <v>45643</v>
      </c>
      <c r="L58" s="3">
        <v>45643</v>
      </c>
      <c r="M58" s="2">
        <v>11.99</v>
      </c>
      <c r="N58" s="2" t="s">
        <v>760</v>
      </c>
      <c r="O58" s="2">
        <v>165</v>
      </c>
      <c r="P58" s="2" t="s">
        <v>48</v>
      </c>
      <c r="Q58" s="2">
        <v>5</v>
      </c>
      <c r="R58" s="2">
        <v>5</v>
      </c>
      <c r="S58" s="2" t="b">
        <v>0</v>
      </c>
      <c r="T58" s="2">
        <v>421</v>
      </c>
      <c r="U58" s="2">
        <v>3</v>
      </c>
      <c r="V58" s="2" t="s">
        <v>27</v>
      </c>
      <c r="W58" s="2" t="s">
        <v>75</v>
      </c>
      <c r="X58" s="2" t="s">
        <v>64</v>
      </c>
      <c r="Y58" s="2">
        <v>96</v>
      </c>
      <c r="Z58" s="26">
        <f>Table13[[#This Row],[Recommended_Content_Count]]/(Table13[[#This Row],[Total_Movies_Watched]]+Table13[[#This Row],[Total_Series_Watched]])</f>
        <v>0.22641509433962265</v>
      </c>
      <c r="AA58" s="2">
        <v>4.5</v>
      </c>
      <c r="AB58" s="2" t="b">
        <v>1</v>
      </c>
      <c r="AC58" s="2" t="s">
        <v>30</v>
      </c>
      <c r="AD58" s="2">
        <v>2624</v>
      </c>
      <c r="AE58" s="2" t="s">
        <v>38</v>
      </c>
      <c r="AF58" s="2" t="s">
        <v>79</v>
      </c>
      <c r="AG58" s="5" t="s">
        <v>40</v>
      </c>
    </row>
    <row r="59" spans="1:33" x14ac:dyDescent="0.25">
      <c r="A59" s="4">
        <v>8343</v>
      </c>
      <c r="B59" s="2" t="s">
        <v>140</v>
      </c>
      <c r="C59" s="3">
        <v>45333</v>
      </c>
      <c r="D59" s="2"/>
      <c r="E59" s="2"/>
      <c r="F59" s="3"/>
      <c r="G59" s="3">
        <v>45333</v>
      </c>
      <c r="H59" s="2">
        <v>12</v>
      </c>
      <c r="I59" s="2">
        <v>17</v>
      </c>
      <c r="J59" s="2">
        <v>2024</v>
      </c>
      <c r="K59" s="3">
        <f>DATE(Table13[[#This Row],[Last_Login_Year]],Table13[[#This Row],[Last_Login_Month]],Table13[[#This Row],[Last_Login_Date]])</f>
        <v>45643</v>
      </c>
      <c r="L59" s="3">
        <v>45643</v>
      </c>
      <c r="M59" s="2">
        <v>7.99</v>
      </c>
      <c r="N59" s="2" t="s">
        <v>759</v>
      </c>
      <c r="O59" s="2">
        <v>103</v>
      </c>
      <c r="P59" s="2" t="s">
        <v>26</v>
      </c>
      <c r="Q59" s="2">
        <v>2</v>
      </c>
      <c r="R59" s="2">
        <v>6</v>
      </c>
      <c r="S59" s="2" t="b">
        <v>0</v>
      </c>
      <c r="T59" s="2">
        <v>284</v>
      </c>
      <c r="U59" s="2">
        <v>84</v>
      </c>
      <c r="V59" s="2" t="s">
        <v>92</v>
      </c>
      <c r="W59" s="2" t="s">
        <v>28</v>
      </c>
      <c r="X59" s="2" t="s">
        <v>64</v>
      </c>
      <c r="Y59" s="2">
        <v>30</v>
      </c>
      <c r="Z59" s="26">
        <f>Table13[[#This Row],[Recommended_Content_Count]]/(Table13[[#This Row],[Total_Movies_Watched]]+Table13[[#This Row],[Total_Series_Watched]])</f>
        <v>8.1521739130434784E-2</v>
      </c>
      <c r="AA59" s="2">
        <v>4</v>
      </c>
      <c r="AB59" s="2" t="b">
        <v>0</v>
      </c>
      <c r="AC59" s="2" t="s">
        <v>30</v>
      </c>
      <c r="AD59" s="2">
        <v>3452</v>
      </c>
      <c r="AE59" s="2" t="s">
        <v>31</v>
      </c>
      <c r="AF59" s="2" t="s">
        <v>79</v>
      </c>
      <c r="AG59" s="5" t="s">
        <v>93</v>
      </c>
    </row>
    <row r="60" spans="1:33" x14ac:dyDescent="0.25">
      <c r="A60" s="4">
        <v>4048</v>
      </c>
      <c r="B60" s="2" t="s">
        <v>186</v>
      </c>
      <c r="C60" s="3">
        <v>45328</v>
      </c>
      <c r="D60" s="2"/>
      <c r="E60" s="2"/>
      <c r="F60" s="3"/>
      <c r="G60" s="3">
        <v>45328</v>
      </c>
      <c r="H60" s="2">
        <v>12</v>
      </c>
      <c r="I60" s="2">
        <v>17</v>
      </c>
      <c r="J60" s="2">
        <v>2024</v>
      </c>
      <c r="K60" s="3">
        <f>DATE(Table13[[#This Row],[Last_Login_Year]],Table13[[#This Row],[Last_Login_Month]],Table13[[#This Row],[Last_Login_Date]])</f>
        <v>45643</v>
      </c>
      <c r="L60" s="3">
        <v>45643</v>
      </c>
      <c r="M60" s="2">
        <v>11.99</v>
      </c>
      <c r="N60" s="2" t="s">
        <v>760</v>
      </c>
      <c r="O60" s="2">
        <v>242</v>
      </c>
      <c r="P60" s="2" t="s">
        <v>63</v>
      </c>
      <c r="Q60" s="2">
        <v>3</v>
      </c>
      <c r="R60" s="2">
        <v>1</v>
      </c>
      <c r="S60" s="2" t="b">
        <v>0</v>
      </c>
      <c r="T60" s="2">
        <v>273</v>
      </c>
      <c r="U60" s="2">
        <v>96</v>
      </c>
      <c r="V60" s="2" t="s">
        <v>74</v>
      </c>
      <c r="W60" s="2" t="s">
        <v>56</v>
      </c>
      <c r="X60" s="2" t="s">
        <v>78</v>
      </c>
      <c r="Y60" s="2">
        <v>34</v>
      </c>
      <c r="Z60" s="26">
        <f>Table13[[#This Row],[Recommended_Content_Count]]/(Table13[[#This Row],[Total_Movies_Watched]]+Table13[[#This Row],[Total_Series_Watched]])</f>
        <v>9.2140921409214094E-2</v>
      </c>
      <c r="AA60" s="2">
        <v>4.9000000000000004</v>
      </c>
      <c r="AB60" s="2" t="b">
        <v>1</v>
      </c>
      <c r="AC60" s="2" t="s">
        <v>30</v>
      </c>
      <c r="AD60" s="2">
        <v>868</v>
      </c>
      <c r="AE60" s="2" t="s">
        <v>58</v>
      </c>
      <c r="AF60" s="2" t="s">
        <v>59</v>
      </c>
      <c r="AG60" s="5" t="s">
        <v>60</v>
      </c>
    </row>
    <row r="61" spans="1:33" x14ac:dyDescent="0.25">
      <c r="A61" s="4">
        <v>4320</v>
      </c>
      <c r="B61" s="2" t="s">
        <v>307</v>
      </c>
      <c r="C61" s="3">
        <v>45292</v>
      </c>
      <c r="D61" s="2"/>
      <c r="E61" s="2"/>
      <c r="F61" s="3"/>
      <c r="G61" s="3">
        <v>45292</v>
      </c>
      <c r="H61" s="2">
        <v>12</v>
      </c>
      <c r="I61" s="2">
        <v>17</v>
      </c>
      <c r="J61" s="2">
        <v>2024</v>
      </c>
      <c r="K61" s="3">
        <f>DATE(Table13[[#This Row],[Last_Login_Year]],Table13[[#This Row],[Last_Login_Month]],Table13[[#This Row],[Last_Login_Date]])</f>
        <v>45643</v>
      </c>
      <c r="L61" s="3">
        <v>45643</v>
      </c>
      <c r="M61" s="2">
        <v>15.99</v>
      </c>
      <c r="N61" s="2" t="s">
        <v>761</v>
      </c>
      <c r="O61" s="2">
        <v>223</v>
      </c>
      <c r="P61" s="2" t="s">
        <v>26</v>
      </c>
      <c r="Q61" s="2">
        <v>5</v>
      </c>
      <c r="R61" s="2">
        <v>3</v>
      </c>
      <c r="S61" s="2" t="b">
        <v>1</v>
      </c>
      <c r="T61" s="2">
        <v>499</v>
      </c>
      <c r="U61" s="2">
        <v>124</v>
      </c>
      <c r="V61" s="2" t="s">
        <v>43</v>
      </c>
      <c r="W61" s="2" t="s">
        <v>28</v>
      </c>
      <c r="X61" s="2" t="s">
        <v>37</v>
      </c>
      <c r="Y61" s="2">
        <v>78</v>
      </c>
      <c r="Z61" s="26">
        <f>Table13[[#This Row],[Recommended_Content_Count]]/(Table13[[#This Row],[Total_Movies_Watched]]+Table13[[#This Row],[Total_Series_Watched]])</f>
        <v>0.12520064205457465</v>
      </c>
      <c r="AA61" s="2">
        <v>4.7</v>
      </c>
      <c r="AB61" s="2" t="b">
        <v>1</v>
      </c>
      <c r="AC61" s="2" t="s">
        <v>30</v>
      </c>
      <c r="AD61" s="2">
        <v>2853</v>
      </c>
      <c r="AE61" s="2" t="s">
        <v>65</v>
      </c>
      <c r="AF61" s="2" t="s">
        <v>69</v>
      </c>
      <c r="AG61" s="5" t="s">
        <v>60</v>
      </c>
    </row>
    <row r="62" spans="1:33" x14ac:dyDescent="0.25">
      <c r="A62" s="4">
        <v>7135</v>
      </c>
      <c r="B62" s="2" t="s">
        <v>560</v>
      </c>
      <c r="C62" s="3">
        <v>45272</v>
      </c>
      <c r="D62" s="2"/>
      <c r="E62" s="2"/>
      <c r="F62" s="3"/>
      <c r="G62" s="3">
        <v>45272</v>
      </c>
      <c r="H62" s="2">
        <v>12</v>
      </c>
      <c r="I62" s="2">
        <v>17</v>
      </c>
      <c r="J62" s="2">
        <v>2024</v>
      </c>
      <c r="K62" s="3">
        <f>DATE(Table13[[#This Row],[Last_Login_Year]],Table13[[#This Row],[Last_Login_Month]],Table13[[#This Row],[Last_Login_Date]])</f>
        <v>45643</v>
      </c>
      <c r="L62" s="3">
        <v>45643</v>
      </c>
      <c r="M62" s="2">
        <v>15.99</v>
      </c>
      <c r="N62" s="2" t="s">
        <v>761</v>
      </c>
      <c r="O62" s="2">
        <v>478</v>
      </c>
      <c r="P62" s="2" t="s">
        <v>36</v>
      </c>
      <c r="Q62" s="2">
        <v>4</v>
      </c>
      <c r="R62" s="2">
        <v>5</v>
      </c>
      <c r="S62" s="2" t="b">
        <v>1</v>
      </c>
      <c r="T62" s="2">
        <v>578</v>
      </c>
      <c r="U62" s="2">
        <v>117</v>
      </c>
      <c r="V62" s="2" t="s">
        <v>74</v>
      </c>
      <c r="W62" s="2" t="s">
        <v>56</v>
      </c>
      <c r="X62" s="2" t="s">
        <v>29</v>
      </c>
      <c r="Y62" s="2">
        <v>27</v>
      </c>
      <c r="Z62" s="26">
        <f>Table13[[#This Row],[Recommended_Content_Count]]/(Table13[[#This Row],[Total_Movies_Watched]]+Table13[[#This Row],[Total_Series_Watched]])</f>
        <v>3.884892086330935E-2</v>
      </c>
      <c r="AA62" s="2">
        <v>4.9000000000000004</v>
      </c>
      <c r="AB62" s="2" t="b">
        <v>0</v>
      </c>
      <c r="AC62" s="2" t="s">
        <v>30</v>
      </c>
      <c r="AD62" s="2">
        <v>3468</v>
      </c>
      <c r="AE62" s="2" t="s">
        <v>58</v>
      </c>
      <c r="AF62" s="2" t="s">
        <v>69</v>
      </c>
      <c r="AG62" s="5" t="s">
        <v>60</v>
      </c>
    </row>
    <row r="63" spans="1:33" x14ac:dyDescent="0.25">
      <c r="A63" s="4">
        <v>7947</v>
      </c>
      <c r="B63" s="2" t="s">
        <v>572</v>
      </c>
      <c r="C63" s="3">
        <v>45241</v>
      </c>
      <c r="D63" s="2"/>
      <c r="E63" s="2"/>
      <c r="F63" s="3"/>
      <c r="G63" s="3">
        <v>45241</v>
      </c>
      <c r="H63" s="2">
        <v>12</v>
      </c>
      <c r="I63" s="2">
        <v>17</v>
      </c>
      <c r="J63" s="2">
        <v>2024</v>
      </c>
      <c r="K63" s="3">
        <f>DATE(Table13[[#This Row],[Last_Login_Year]],Table13[[#This Row],[Last_Login_Month]],Table13[[#This Row],[Last_Login_Date]])</f>
        <v>45643</v>
      </c>
      <c r="L63" s="3">
        <v>45643</v>
      </c>
      <c r="M63" s="2">
        <v>15.99</v>
      </c>
      <c r="N63" s="2" t="s">
        <v>761</v>
      </c>
      <c r="O63" s="2">
        <v>32</v>
      </c>
      <c r="P63" s="2" t="s">
        <v>73</v>
      </c>
      <c r="Q63" s="2">
        <v>3</v>
      </c>
      <c r="R63" s="2">
        <v>4</v>
      </c>
      <c r="S63" s="2" t="b">
        <v>0</v>
      </c>
      <c r="T63" s="2">
        <v>385</v>
      </c>
      <c r="U63" s="2">
        <v>106</v>
      </c>
      <c r="V63" s="2" t="s">
        <v>49</v>
      </c>
      <c r="W63" s="2" t="s">
        <v>56</v>
      </c>
      <c r="X63" s="2" t="s">
        <v>57</v>
      </c>
      <c r="Y63" s="2">
        <v>75</v>
      </c>
      <c r="Z63" s="26">
        <f>Table13[[#This Row],[Recommended_Content_Count]]/(Table13[[#This Row],[Total_Movies_Watched]]+Table13[[#This Row],[Total_Series_Watched]])</f>
        <v>0.15274949083503056</v>
      </c>
      <c r="AA63" s="2">
        <v>3.7</v>
      </c>
      <c r="AB63" s="2" t="b">
        <v>0</v>
      </c>
      <c r="AC63" s="2" t="s">
        <v>30</v>
      </c>
      <c r="AD63" s="2">
        <v>1610</v>
      </c>
      <c r="AE63" s="2" t="s">
        <v>65</v>
      </c>
      <c r="AF63" s="2" t="s">
        <v>32</v>
      </c>
      <c r="AG63" s="5" t="s">
        <v>33</v>
      </c>
    </row>
    <row r="64" spans="1:33" x14ac:dyDescent="0.25">
      <c r="A64" s="4">
        <v>9936</v>
      </c>
      <c r="B64" s="2" t="s">
        <v>147</v>
      </c>
      <c r="C64" s="3">
        <v>45235</v>
      </c>
      <c r="D64" s="2"/>
      <c r="E64" s="2"/>
      <c r="F64" s="3"/>
      <c r="G64" s="3">
        <v>45235</v>
      </c>
      <c r="H64" s="2">
        <v>12</v>
      </c>
      <c r="I64" s="2">
        <v>17</v>
      </c>
      <c r="J64" s="2">
        <v>2024</v>
      </c>
      <c r="K64" s="3">
        <f>DATE(Table13[[#This Row],[Last_Login_Year]],Table13[[#This Row],[Last_Login_Month]],Table13[[#This Row],[Last_Login_Date]])</f>
        <v>45643</v>
      </c>
      <c r="L64" s="3">
        <v>45643</v>
      </c>
      <c r="M64" s="2">
        <v>7.99</v>
      </c>
      <c r="N64" s="2" t="s">
        <v>759</v>
      </c>
      <c r="O64" s="2">
        <v>484</v>
      </c>
      <c r="P64" s="2" t="s">
        <v>26</v>
      </c>
      <c r="Q64" s="2">
        <v>1</v>
      </c>
      <c r="R64" s="2">
        <v>6</v>
      </c>
      <c r="S64" s="2" t="b">
        <v>1</v>
      </c>
      <c r="T64" s="2">
        <v>570</v>
      </c>
      <c r="U64" s="2">
        <v>18</v>
      </c>
      <c r="V64" s="2" t="s">
        <v>74</v>
      </c>
      <c r="W64" s="2" t="s">
        <v>56</v>
      </c>
      <c r="X64" s="2" t="s">
        <v>29</v>
      </c>
      <c r="Y64" s="2">
        <v>5</v>
      </c>
      <c r="Z64" s="26">
        <f>Table13[[#This Row],[Recommended_Content_Count]]/(Table13[[#This Row],[Total_Movies_Watched]]+Table13[[#This Row],[Total_Series_Watched]])</f>
        <v>8.5034013605442185E-3</v>
      </c>
      <c r="AA64" s="2">
        <v>4.5999999999999996</v>
      </c>
      <c r="AB64" s="2" t="b">
        <v>1</v>
      </c>
      <c r="AC64" s="2" t="s">
        <v>30</v>
      </c>
      <c r="AD64" s="2">
        <v>1821</v>
      </c>
      <c r="AE64" s="2" t="s">
        <v>31</v>
      </c>
      <c r="AF64" s="2" t="s">
        <v>39</v>
      </c>
      <c r="AG64" s="5" t="s">
        <v>60</v>
      </c>
    </row>
    <row r="65" spans="1:33" x14ac:dyDescent="0.25">
      <c r="A65" s="4">
        <v>7268</v>
      </c>
      <c r="B65" s="2" t="s">
        <v>676</v>
      </c>
      <c r="C65" s="3">
        <v>45143</v>
      </c>
      <c r="D65" s="2"/>
      <c r="E65" s="2"/>
      <c r="F65" s="3"/>
      <c r="G65" s="3">
        <v>45143</v>
      </c>
      <c r="H65" s="2">
        <v>12</v>
      </c>
      <c r="I65" s="2">
        <v>17</v>
      </c>
      <c r="J65" s="2">
        <v>2024</v>
      </c>
      <c r="K65" s="3">
        <f>DATE(Table13[[#This Row],[Last_Login_Year]],Table13[[#This Row],[Last_Login_Month]],Table13[[#This Row],[Last_Login_Date]])</f>
        <v>45643</v>
      </c>
      <c r="L65" s="3">
        <v>45643</v>
      </c>
      <c r="M65" s="2">
        <v>15.99</v>
      </c>
      <c r="N65" s="2" t="s">
        <v>761</v>
      </c>
      <c r="O65" s="2">
        <v>391</v>
      </c>
      <c r="P65" s="2" t="s">
        <v>26</v>
      </c>
      <c r="Q65" s="2">
        <v>2</v>
      </c>
      <c r="R65" s="2">
        <v>2</v>
      </c>
      <c r="S65" s="2" t="b">
        <v>0</v>
      </c>
      <c r="T65" s="2">
        <v>988</v>
      </c>
      <c r="U65" s="2">
        <v>82</v>
      </c>
      <c r="V65" s="2" t="s">
        <v>27</v>
      </c>
      <c r="W65" s="2" t="s">
        <v>28</v>
      </c>
      <c r="X65" s="2" t="s">
        <v>37</v>
      </c>
      <c r="Y65" s="2">
        <v>73</v>
      </c>
      <c r="Z65" s="26">
        <f>Table13[[#This Row],[Recommended_Content_Count]]/(Table13[[#This Row],[Total_Movies_Watched]]+Table13[[#This Row],[Total_Series_Watched]])</f>
        <v>6.822429906542056E-2</v>
      </c>
      <c r="AA65" s="2">
        <v>3</v>
      </c>
      <c r="AB65" s="2" t="b">
        <v>1</v>
      </c>
      <c r="AC65" s="2" t="s">
        <v>30</v>
      </c>
      <c r="AD65" s="2">
        <v>3617</v>
      </c>
      <c r="AE65" s="2" t="s">
        <v>58</v>
      </c>
      <c r="AF65" s="2" t="s">
        <v>59</v>
      </c>
      <c r="AG65" s="5" t="s">
        <v>60</v>
      </c>
    </row>
    <row r="66" spans="1:33" x14ac:dyDescent="0.25">
      <c r="A66" s="4">
        <v>4303</v>
      </c>
      <c r="B66" s="2" t="s">
        <v>179</v>
      </c>
      <c r="C66" s="3">
        <v>45086</v>
      </c>
      <c r="D66" s="2"/>
      <c r="E66" s="2"/>
      <c r="F66" s="3"/>
      <c r="G66" s="3">
        <v>45086</v>
      </c>
      <c r="H66" s="2">
        <v>12</v>
      </c>
      <c r="I66" s="2">
        <v>17</v>
      </c>
      <c r="J66" s="2">
        <v>2024</v>
      </c>
      <c r="K66" s="3">
        <f>DATE(Table13[[#This Row],[Last_Login_Year]],Table13[[#This Row],[Last_Login_Month]],Table13[[#This Row],[Last_Login_Date]])</f>
        <v>45643</v>
      </c>
      <c r="L66" s="3">
        <v>45643</v>
      </c>
      <c r="M66" s="2">
        <v>7.99</v>
      </c>
      <c r="N66" s="2" t="s">
        <v>759</v>
      </c>
      <c r="O66" s="2">
        <v>231</v>
      </c>
      <c r="P66" s="2" t="s">
        <v>73</v>
      </c>
      <c r="Q66" s="2">
        <v>1</v>
      </c>
      <c r="R66" s="2">
        <v>4</v>
      </c>
      <c r="S66" s="2" t="b">
        <v>0</v>
      </c>
      <c r="T66" s="2">
        <v>420</v>
      </c>
      <c r="U66" s="2">
        <v>85</v>
      </c>
      <c r="V66" s="2" t="s">
        <v>74</v>
      </c>
      <c r="W66" s="2" t="s">
        <v>75</v>
      </c>
      <c r="X66" s="2" t="s">
        <v>45</v>
      </c>
      <c r="Y66" s="2">
        <v>30</v>
      </c>
      <c r="Z66" s="26">
        <f>Table13[[#This Row],[Recommended_Content_Count]]/(Table13[[#This Row],[Total_Movies_Watched]]+Table13[[#This Row],[Total_Series_Watched]])</f>
        <v>5.9405940594059403E-2</v>
      </c>
      <c r="AA66" s="2">
        <v>3.5</v>
      </c>
      <c r="AB66" s="2" t="b">
        <v>0</v>
      </c>
      <c r="AC66" s="2" t="s">
        <v>30</v>
      </c>
      <c r="AD66" s="2">
        <v>1520</v>
      </c>
      <c r="AE66" s="2" t="s">
        <v>58</v>
      </c>
      <c r="AF66" s="2" t="s">
        <v>79</v>
      </c>
      <c r="AG66" s="5" t="s">
        <v>40</v>
      </c>
    </row>
    <row r="67" spans="1:33" x14ac:dyDescent="0.25">
      <c r="A67" s="4">
        <v>9149</v>
      </c>
      <c r="B67" s="2" t="s">
        <v>439</v>
      </c>
      <c r="C67" s="3">
        <v>45047</v>
      </c>
      <c r="D67" s="2"/>
      <c r="E67" s="2"/>
      <c r="F67" s="3"/>
      <c r="G67" s="3">
        <v>45047</v>
      </c>
      <c r="H67" s="2">
        <v>12</v>
      </c>
      <c r="I67" s="2">
        <v>17</v>
      </c>
      <c r="J67" s="2">
        <v>2024</v>
      </c>
      <c r="K67" s="3">
        <f>DATE(Table13[[#This Row],[Last_Login_Year]],Table13[[#This Row],[Last_Login_Month]],Table13[[#This Row],[Last_Login_Date]])</f>
        <v>45643</v>
      </c>
      <c r="L67" s="3">
        <v>45643</v>
      </c>
      <c r="M67" s="2">
        <v>15.99</v>
      </c>
      <c r="N67" s="2" t="s">
        <v>761</v>
      </c>
      <c r="O67" s="2">
        <v>348</v>
      </c>
      <c r="P67" s="2" t="s">
        <v>51</v>
      </c>
      <c r="Q67" s="2">
        <v>2</v>
      </c>
      <c r="R67" s="2">
        <v>6</v>
      </c>
      <c r="S67" s="2" t="b">
        <v>1</v>
      </c>
      <c r="T67" s="2">
        <v>378</v>
      </c>
      <c r="U67" s="2">
        <v>56</v>
      </c>
      <c r="V67" s="2" t="s">
        <v>68</v>
      </c>
      <c r="W67" s="2" t="s">
        <v>44</v>
      </c>
      <c r="X67" s="2" t="s">
        <v>57</v>
      </c>
      <c r="Y67" s="2">
        <v>9</v>
      </c>
      <c r="Z67" s="26">
        <f>Table13[[#This Row],[Recommended_Content_Count]]/(Table13[[#This Row],[Total_Movies_Watched]]+Table13[[#This Row],[Total_Series_Watched]])</f>
        <v>2.0737327188940093E-2</v>
      </c>
      <c r="AA67" s="2">
        <v>4.5</v>
      </c>
      <c r="AB67" s="2" t="b">
        <v>1</v>
      </c>
      <c r="AC67" s="2" t="s">
        <v>30</v>
      </c>
      <c r="AD67" s="2">
        <v>595</v>
      </c>
      <c r="AE67" s="2" t="s">
        <v>58</v>
      </c>
      <c r="AF67" s="2" t="s">
        <v>59</v>
      </c>
      <c r="AG67" s="5" t="s">
        <v>93</v>
      </c>
    </row>
    <row r="68" spans="1:33" x14ac:dyDescent="0.25">
      <c r="A68" s="4">
        <v>7667</v>
      </c>
      <c r="B68" s="2" t="s">
        <v>666</v>
      </c>
      <c r="C68" s="3">
        <v>45047</v>
      </c>
      <c r="D68" s="2"/>
      <c r="E68" s="2"/>
      <c r="F68" s="3"/>
      <c r="G68" s="3">
        <v>45047</v>
      </c>
      <c r="H68" s="2">
        <v>12</v>
      </c>
      <c r="I68" s="2">
        <v>17</v>
      </c>
      <c r="J68" s="2">
        <v>2024</v>
      </c>
      <c r="K68" s="3">
        <f>DATE(Table13[[#This Row],[Last_Login_Year]],Table13[[#This Row],[Last_Login_Month]],Table13[[#This Row],[Last_Login_Date]])</f>
        <v>45643</v>
      </c>
      <c r="L68" s="3">
        <v>45643</v>
      </c>
      <c r="M68" s="2">
        <v>15.99</v>
      </c>
      <c r="N68" s="2" t="s">
        <v>761</v>
      </c>
      <c r="O68" s="2">
        <v>443</v>
      </c>
      <c r="P68" s="2" t="s">
        <v>100</v>
      </c>
      <c r="Q68" s="2">
        <v>1</v>
      </c>
      <c r="R68" s="2">
        <v>3</v>
      </c>
      <c r="S68" s="2" t="b">
        <v>0</v>
      </c>
      <c r="T68" s="2">
        <v>326</v>
      </c>
      <c r="U68" s="2">
        <v>59</v>
      </c>
      <c r="V68" s="2" t="s">
        <v>74</v>
      </c>
      <c r="W68" s="2" t="s">
        <v>28</v>
      </c>
      <c r="X68" s="2" t="s">
        <v>29</v>
      </c>
      <c r="Y68" s="2">
        <v>57</v>
      </c>
      <c r="Z68" s="26">
        <f>Table13[[#This Row],[Recommended_Content_Count]]/(Table13[[#This Row],[Total_Movies_Watched]]+Table13[[#This Row],[Total_Series_Watched]])</f>
        <v>0.14805194805194805</v>
      </c>
      <c r="AA68" s="2">
        <v>3.9</v>
      </c>
      <c r="AB68" s="2" t="b">
        <v>0</v>
      </c>
      <c r="AC68" s="2" t="s">
        <v>30</v>
      </c>
      <c r="AD68" s="2">
        <v>3712</v>
      </c>
      <c r="AE68" s="2" t="s">
        <v>38</v>
      </c>
      <c r="AF68" s="2" t="s">
        <v>32</v>
      </c>
      <c r="AG68" s="5" t="s">
        <v>33</v>
      </c>
    </row>
    <row r="69" spans="1:33" x14ac:dyDescent="0.25">
      <c r="A69" s="4">
        <v>4396</v>
      </c>
      <c r="B69" s="2" t="s">
        <v>234</v>
      </c>
      <c r="C69" s="3">
        <v>44958</v>
      </c>
      <c r="D69" s="2"/>
      <c r="E69" s="2"/>
      <c r="F69" s="3"/>
      <c r="G69" s="3">
        <v>44958</v>
      </c>
      <c r="H69" s="2">
        <v>12</v>
      </c>
      <c r="I69" s="2">
        <v>17</v>
      </c>
      <c r="J69" s="2">
        <v>2024</v>
      </c>
      <c r="K69" s="3">
        <f>DATE(Table13[[#This Row],[Last_Login_Year]],Table13[[#This Row],[Last_Login_Month]],Table13[[#This Row],[Last_Login_Date]])</f>
        <v>45643</v>
      </c>
      <c r="L69" s="3">
        <v>45643</v>
      </c>
      <c r="M69" s="2">
        <v>15.99</v>
      </c>
      <c r="N69" s="2" t="s">
        <v>761</v>
      </c>
      <c r="O69" s="2">
        <v>120</v>
      </c>
      <c r="P69" s="2" t="s">
        <v>36</v>
      </c>
      <c r="Q69" s="2">
        <v>2</v>
      </c>
      <c r="R69" s="2">
        <v>3</v>
      </c>
      <c r="S69" s="2" t="b">
        <v>0</v>
      </c>
      <c r="T69" s="2">
        <v>781</v>
      </c>
      <c r="U69" s="2">
        <v>97</v>
      </c>
      <c r="V69" s="2" t="s">
        <v>43</v>
      </c>
      <c r="W69" s="2" t="s">
        <v>56</v>
      </c>
      <c r="X69" s="2" t="s">
        <v>64</v>
      </c>
      <c r="Y69" s="2">
        <v>46</v>
      </c>
      <c r="Z69" s="26">
        <f>Table13[[#This Row],[Recommended_Content_Count]]/(Table13[[#This Row],[Total_Movies_Watched]]+Table13[[#This Row],[Total_Series_Watched]])</f>
        <v>5.2391799544419138E-2</v>
      </c>
      <c r="AA69" s="2">
        <v>3.3</v>
      </c>
      <c r="AB69" s="2" t="b">
        <v>1</v>
      </c>
      <c r="AC69" s="2" t="s">
        <v>30</v>
      </c>
      <c r="AD69" s="2">
        <v>473</v>
      </c>
      <c r="AE69" s="2" t="s">
        <v>58</v>
      </c>
      <c r="AF69" s="2" t="s">
        <v>59</v>
      </c>
      <c r="AG69" s="5" t="s">
        <v>40</v>
      </c>
    </row>
    <row r="70" spans="1:33" x14ac:dyDescent="0.25">
      <c r="A70" s="4">
        <v>5719</v>
      </c>
      <c r="B70" s="2" t="s">
        <v>531</v>
      </c>
      <c r="C70" s="2">
        <v>8</v>
      </c>
      <c r="D70" s="2">
        <v>23</v>
      </c>
      <c r="E70" s="2">
        <v>2023</v>
      </c>
      <c r="F70" s="3">
        <f>DATE(Table13[[#This Row],[_Year]],Table13[[#This Row],[Join_Date_Month]],Table13[[#This Row],[Join_Date_Date]])</f>
        <v>45161</v>
      </c>
      <c r="G70" s="3">
        <v>45161</v>
      </c>
      <c r="H70" s="2">
        <v>12</v>
      </c>
      <c r="I70" s="2">
        <v>16</v>
      </c>
      <c r="J70" s="2">
        <v>2024</v>
      </c>
      <c r="K70" s="3">
        <f>DATE(Table13[[#This Row],[Last_Login_Year]],Table13[[#This Row],[Last_Login_Month]],Table13[[#This Row],[Last_Login_Date]])</f>
        <v>45642</v>
      </c>
      <c r="L70" s="3">
        <v>45642</v>
      </c>
      <c r="M70" s="2">
        <v>11.99</v>
      </c>
      <c r="N70" s="2" t="s">
        <v>760</v>
      </c>
      <c r="O70" s="2">
        <v>479</v>
      </c>
      <c r="P70" s="2" t="s">
        <v>51</v>
      </c>
      <c r="Q70" s="2">
        <v>5</v>
      </c>
      <c r="R70" s="2">
        <v>2</v>
      </c>
      <c r="S70" s="2" t="b">
        <v>0</v>
      </c>
      <c r="T70" s="2">
        <v>710</v>
      </c>
      <c r="U70" s="2">
        <v>68</v>
      </c>
      <c r="V70" s="2" t="s">
        <v>74</v>
      </c>
      <c r="W70" s="2" t="s">
        <v>75</v>
      </c>
      <c r="X70" s="2" t="s">
        <v>78</v>
      </c>
      <c r="Y70" s="2">
        <v>54</v>
      </c>
      <c r="Z70" s="26">
        <f>Table13[[#This Row],[Recommended_Content_Count]]/(Table13[[#This Row],[Total_Movies_Watched]]+Table13[[#This Row],[Total_Series_Watched]])</f>
        <v>6.9408740359897178E-2</v>
      </c>
      <c r="AA70" s="2">
        <v>4.5999999999999996</v>
      </c>
      <c r="AB70" s="2" t="b">
        <v>0</v>
      </c>
      <c r="AC70" s="2" t="s">
        <v>30</v>
      </c>
      <c r="AD70" s="2">
        <v>105</v>
      </c>
      <c r="AE70" s="2" t="s">
        <v>76</v>
      </c>
      <c r="AF70" s="2" t="s">
        <v>69</v>
      </c>
      <c r="AG70" s="5" t="s">
        <v>93</v>
      </c>
    </row>
    <row r="71" spans="1:33" x14ac:dyDescent="0.25">
      <c r="A71" s="4">
        <v>6219</v>
      </c>
      <c r="B71" s="2" t="s">
        <v>318</v>
      </c>
      <c r="C71" s="2">
        <v>7</v>
      </c>
      <c r="D71" s="2">
        <v>22</v>
      </c>
      <c r="E71" s="2">
        <v>2024</v>
      </c>
      <c r="F71" s="3">
        <f>DATE(Table13[[#This Row],[_Year]],Table13[[#This Row],[Join_Date_Month]],Table13[[#This Row],[Join_Date_Date]])</f>
        <v>45495</v>
      </c>
      <c r="G71" s="3">
        <v>45495</v>
      </c>
      <c r="H71" s="2">
        <v>12</v>
      </c>
      <c r="I71" s="2">
        <v>16</v>
      </c>
      <c r="J71" s="2">
        <v>2024</v>
      </c>
      <c r="K71" s="3">
        <f>DATE(Table13[[#This Row],[Last_Login_Year]],Table13[[#This Row],[Last_Login_Month]],Table13[[#This Row],[Last_Login_Date]])</f>
        <v>45642</v>
      </c>
      <c r="L71" s="3">
        <v>45642</v>
      </c>
      <c r="M71" s="2">
        <v>11.99</v>
      </c>
      <c r="N71" s="2" t="s">
        <v>760</v>
      </c>
      <c r="O71" s="2">
        <v>206</v>
      </c>
      <c r="P71" s="2" t="s">
        <v>36</v>
      </c>
      <c r="Q71" s="2">
        <v>4</v>
      </c>
      <c r="R71" s="2">
        <v>1</v>
      </c>
      <c r="S71" s="2" t="b">
        <v>0</v>
      </c>
      <c r="T71" s="2">
        <v>981</v>
      </c>
      <c r="U71" s="2">
        <v>60</v>
      </c>
      <c r="V71" s="2" t="s">
        <v>49</v>
      </c>
      <c r="W71" s="2" t="s">
        <v>28</v>
      </c>
      <c r="X71" s="2" t="s">
        <v>64</v>
      </c>
      <c r="Y71" s="2">
        <v>41</v>
      </c>
      <c r="Z71" s="26">
        <f>Table13[[#This Row],[Recommended_Content_Count]]/(Table13[[#This Row],[Total_Movies_Watched]]+Table13[[#This Row],[Total_Series_Watched]])</f>
        <v>3.9385206532180597E-2</v>
      </c>
      <c r="AA71" s="2">
        <v>4.4000000000000004</v>
      </c>
      <c r="AB71" s="2" t="b">
        <v>1</v>
      </c>
      <c r="AC71" s="2" t="s">
        <v>30</v>
      </c>
      <c r="AD71" s="2">
        <v>4264</v>
      </c>
      <c r="AE71" s="2" t="s">
        <v>38</v>
      </c>
      <c r="AF71" s="2" t="s">
        <v>39</v>
      </c>
      <c r="AG71" s="5" t="s">
        <v>33</v>
      </c>
    </row>
    <row r="72" spans="1:33" x14ac:dyDescent="0.25">
      <c r="A72" s="4">
        <v>4576</v>
      </c>
      <c r="B72" s="2" t="s">
        <v>138</v>
      </c>
      <c r="C72" s="2">
        <v>7</v>
      </c>
      <c r="D72" s="2">
        <v>19</v>
      </c>
      <c r="E72" s="2">
        <v>2024</v>
      </c>
      <c r="F72" s="3">
        <f>DATE(Table13[[#This Row],[_Year]],Table13[[#This Row],[Join_Date_Month]],Table13[[#This Row],[Join_Date_Date]])</f>
        <v>45492</v>
      </c>
      <c r="G72" s="3">
        <v>45492</v>
      </c>
      <c r="H72" s="2">
        <v>12</v>
      </c>
      <c r="I72" s="2">
        <v>16</v>
      </c>
      <c r="J72" s="2">
        <v>2024</v>
      </c>
      <c r="K72" s="3">
        <f>DATE(Table13[[#This Row],[Last_Login_Year]],Table13[[#This Row],[Last_Login_Month]],Table13[[#This Row],[Last_Login_Date]])</f>
        <v>45642</v>
      </c>
      <c r="L72" s="3">
        <v>45642</v>
      </c>
      <c r="M72" s="2">
        <v>15.99</v>
      </c>
      <c r="N72" s="2" t="s">
        <v>761</v>
      </c>
      <c r="O72" s="2">
        <v>480</v>
      </c>
      <c r="P72" s="2" t="s">
        <v>36</v>
      </c>
      <c r="Q72" s="2">
        <v>2</v>
      </c>
      <c r="R72" s="2">
        <v>2</v>
      </c>
      <c r="S72" s="2" t="b">
        <v>1</v>
      </c>
      <c r="T72" s="2">
        <v>994</v>
      </c>
      <c r="U72" s="2">
        <v>78</v>
      </c>
      <c r="V72" s="2" t="s">
        <v>74</v>
      </c>
      <c r="W72" s="2" t="s">
        <v>56</v>
      </c>
      <c r="X72" s="2" t="s">
        <v>45</v>
      </c>
      <c r="Y72" s="2">
        <v>39</v>
      </c>
      <c r="Z72" s="26">
        <f>Table13[[#This Row],[Recommended_Content_Count]]/(Table13[[#This Row],[Total_Movies_Watched]]+Table13[[#This Row],[Total_Series_Watched]])</f>
        <v>3.6380597014925374E-2</v>
      </c>
      <c r="AA72" s="2">
        <v>4.3</v>
      </c>
      <c r="AB72" s="2" t="b">
        <v>1</v>
      </c>
      <c r="AC72" s="2" t="s">
        <v>30</v>
      </c>
      <c r="AD72" s="2">
        <v>1734</v>
      </c>
      <c r="AE72" s="2" t="s">
        <v>76</v>
      </c>
      <c r="AF72" s="2" t="s">
        <v>39</v>
      </c>
      <c r="AG72" s="5" t="s">
        <v>60</v>
      </c>
    </row>
    <row r="73" spans="1:33" x14ac:dyDescent="0.25">
      <c r="A73" s="4">
        <v>1300</v>
      </c>
      <c r="B73" s="2" t="s">
        <v>626</v>
      </c>
      <c r="C73" s="2">
        <v>6</v>
      </c>
      <c r="D73" s="2">
        <v>27</v>
      </c>
      <c r="E73" s="2">
        <v>2023</v>
      </c>
      <c r="F73" s="3">
        <f>DATE(Table13[[#This Row],[_Year]],Table13[[#This Row],[Join_Date_Month]],Table13[[#This Row],[Join_Date_Date]])</f>
        <v>45104</v>
      </c>
      <c r="G73" s="3">
        <v>45104</v>
      </c>
      <c r="H73" s="2">
        <v>12</v>
      </c>
      <c r="I73" s="2">
        <v>16</v>
      </c>
      <c r="J73" s="2">
        <v>2024</v>
      </c>
      <c r="K73" s="3">
        <f>DATE(Table13[[#This Row],[Last_Login_Year]],Table13[[#This Row],[Last_Login_Month]],Table13[[#This Row],[Last_Login_Date]])</f>
        <v>45642</v>
      </c>
      <c r="L73" s="3">
        <v>45642</v>
      </c>
      <c r="M73" s="2">
        <v>11.99</v>
      </c>
      <c r="N73" s="2" t="s">
        <v>760</v>
      </c>
      <c r="O73" s="2">
        <v>303</v>
      </c>
      <c r="P73" s="2" t="s">
        <v>100</v>
      </c>
      <c r="Q73" s="2">
        <v>3</v>
      </c>
      <c r="R73" s="2">
        <v>6</v>
      </c>
      <c r="S73" s="2" t="b">
        <v>1</v>
      </c>
      <c r="T73" s="2">
        <v>780</v>
      </c>
      <c r="U73" s="2">
        <v>128</v>
      </c>
      <c r="V73" s="2" t="s">
        <v>92</v>
      </c>
      <c r="W73" s="2" t="s">
        <v>44</v>
      </c>
      <c r="X73" s="2" t="s">
        <v>64</v>
      </c>
      <c r="Y73" s="2">
        <v>12</v>
      </c>
      <c r="Z73" s="26">
        <f>Table13[[#This Row],[Recommended_Content_Count]]/(Table13[[#This Row],[Total_Movies_Watched]]+Table13[[#This Row],[Total_Series_Watched]])</f>
        <v>1.3215859030837005E-2</v>
      </c>
      <c r="AA73" s="2">
        <v>4.5999999999999996</v>
      </c>
      <c r="AB73" s="2" t="b">
        <v>1</v>
      </c>
      <c r="AC73" s="2" t="s">
        <v>30</v>
      </c>
      <c r="AD73" s="2">
        <v>2615</v>
      </c>
      <c r="AE73" s="2" t="s">
        <v>38</v>
      </c>
      <c r="AF73" s="2" t="s">
        <v>32</v>
      </c>
      <c r="AG73" s="5" t="s">
        <v>60</v>
      </c>
    </row>
    <row r="74" spans="1:33" x14ac:dyDescent="0.25">
      <c r="A74" s="4">
        <v>4260</v>
      </c>
      <c r="B74" s="2" t="s">
        <v>219</v>
      </c>
      <c r="C74" s="2">
        <v>6</v>
      </c>
      <c r="D74" s="2">
        <v>24</v>
      </c>
      <c r="E74" s="2">
        <v>2024</v>
      </c>
      <c r="F74" s="3">
        <f>DATE(Table13[[#This Row],[_Year]],Table13[[#This Row],[Join_Date_Month]],Table13[[#This Row],[Join_Date_Date]])</f>
        <v>45467</v>
      </c>
      <c r="G74" s="3">
        <v>45467</v>
      </c>
      <c r="H74" s="2">
        <v>12</v>
      </c>
      <c r="I74" s="2">
        <v>16</v>
      </c>
      <c r="J74" s="2">
        <v>2024</v>
      </c>
      <c r="K74" s="3">
        <f>DATE(Table13[[#This Row],[Last_Login_Year]],Table13[[#This Row],[Last_Login_Month]],Table13[[#This Row],[Last_Login_Date]])</f>
        <v>45642</v>
      </c>
      <c r="L74" s="3">
        <v>45642</v>
      </c>
      <c r="M74" s="2">
        <v>7.99</v>
      </c>
      <c r="N74" s="2" t="s">
        <v>759</v>
      </c>
      <c r="O74" s="2">
        <v>427</v>
      </c>
      <c r="P74" s="2" t="s">
        <v>63</v>
      </c>
      <c r="Q74" s="2">
        <v>1</v>
      </c>
      <c r="R74" s="2">
        <v>1</v>
      </c>
      <c r="S74" s="2" t="b">
        <v>0</v>
      </c>
      <c r="T74" s="2">
        <v>159</v>
      </c>
      <c r="U74" s="2">
        <v>98</v>
      </c>
      <c r="V74" s="2" t="s">
        <v>74</v>
      </c>
      <c r="W74" s="2" t="s">
        <v>56</v>
      </c>
      <c r="X74" s="2" t="s">
        <v>57</v>
      </c>
      <c r="Y74" s="2">
        <v>66</v>
      </c>
      <c r="Z74" s="26">
        <f>Table13[[#This Row],[Recommended_Content_Count]]/(Table13[[#This Row],[Total_Movies_Watched]]+Table13[[#This Row],[Total_Series_Watched]])</f>
        <v>0.25680933852140075</v>
      </c>
      <c r="AA74" s="2">
        <v>3.3</v>
      </c>
      <c r="AB74" s="2" t="b">
        <v>0</v>
      </c>
      <c r="AC74" s="2" t="s">
        <v>30</v>
      </c>
      <c r="AD74" s="2">
        <v>647</v>
      </c>
      <c r="AE74" s="2" t="s">
        <v>31</v>
      </c>
      <c r="AF74" s="2" t="s">
        <v>79</v>
      </c>
      <c r="AG74" s="5" t="s">
        <v>33</v>
      </c>
    </row>
    <row r="75" spans="1:33" x14ac:dyDescent="0.25">
      <c r="A75" s="4">
        <v>6619</v>
      </c>
      <c r="B75" s="2" t="s">
        <v>408</v>
      </c>
      <c r="C75" s="2">
        <v>6</v>
      </c>
      <c r="D75" s="2">
        <v>17</v>
      </c>
      <c r="E75" s="2">
        <v>2024</v>
      </c>
      <c r="F75" s="3">
        <f>DATE(Table13[[#This Row],[_Year]],Table13[[#This Row],[Join_Date_Month]],Table13[[#This Row],[Join_Date_Date]])</f>
        <v>45460</v>
      </c>
      <c r="G75" s="3">
        <v>45460</v>
      </c>
      <c r="H75" s="2">
        <v>12</v>
      </c>
      <c r="I75" s="2">
        <v>16</v>
      </c>
      <c r="J75" s="2">
        <v>2024</v>
      </c>
      <c r="K75" s="3">
        <f>DATE(Table13[[#This Row],[Last_Login_Year]],Table13[[#This Row],[Last_Login_Month]],Table13[[#This Row],[Last_Login_Date]])</f>
        <v>45642</v>
      </c>
      <c r="L75" s="3">
        <v>45642</v>
      </c>
      <c r="M75" s="2">
        <v>15.99</v>
      </c>
      <c r="N75" s="2" t="s">
        <v>761</v>
      </c>
      <c r="O75" s="2">
        <v>301</v>
      </c>
      <c r="P75" s="2" t="s">
        <v>51</v>
      </c>
      <c r="Q75" s="2">
        <v>2</v>
      </c>
      <c r="R75" s="2">
        <v>1</v>
      </c>
      <c r="S75" s="2" t="b">
        <v>1</v>
      </c>
      <c r="T75" s="2">
        <v>855</v>
      </c>
      <c r="U75" s="2">
        <v>46</v>
      </c>
      <c r="V75" s="2" t="s">
        <v>55</v>
      </c>
      <c r="W75" s="2" t="s">
        <v>75</v>
      </c>
      <c r="X75" s="2" t="s">
        <v>57</v>
      </c>
      <c r="Y75" s="2">
        <v>26</v>
      </c>
      <c r="Z75" s="26">
        <f>Table13[[#This Row],[Recommended_Content_Count]]/(Table13[[#This Row],[Total_Movies_Watched]]+Table13[[#This Row],[Total_Series_Watched]])</f>
        <v>2.8856825749167592E-2</v>
      </c>
      <c r="AA75" s="2">
        <v>4.4000000000000004</v>
      </c>
      <c r="AB75" s="2" t="b">
        <v>0</v>
      </c>
      <c r="AC75" s="2" t="s">
        <v>30</v>
      </c>
      <c r="AD75" s="2">
        <v>658</v>
      </c>
      <c r="AE75" s="2" t="s">
        <v>31</v>
      </c>
      <c r="AF75" s="2" t="s">
        <v>32</v>
      </c>
      <c r="AG75" s="5" t="s">
        <v>33</v>
      </c>
    </row>
    <row r="76" spans="1:33" x14ac:dyDescent="0.25">
      <c r="A76" s="4">
        <v>7051</v>
      </c>
      <c r="B76" s="2" t="s">
        <v>23</v>
      </c>
      <c r="C76" s="2">
        <v>5</v>
      </c>
      <c r="D76" s="2">
        <v>14</v>
      </c>
      <c r="E76" s="2">
        <v>2023</v>
      </c>
      <c r="F76" s="3">
        <f>DATE(Table13[[#This Row],[_Year]],Table13[[#This Row],[Join_Date_Month]],Table13[[#This Row],[Join_Date_Date]])</f>
        <v>45060</v>
      </c>
      <c r="G76" s="3">
        <v>45060</v>
      </c>
      <c r="H76" s="2">
        <v>12</v>
      </c>
      <c r="I76" s="2">
        <v>16</v>
      </c>
      <c r="J76" s="2">
        <v>2024</v>
      </c>
      <c r="K76" s="3">
        <f>DATE(Table13[[#This Row],[Last_Login_Year]],Table13[[#This Row],[Last_Login_Month]],Table13[[#This Row],[Last_Login_Date]])</f>
        <v>45642</v>
      </c>
      <c r="L76" s="3">
        <v>45642</v>
      </c>
      <c r="M76" s="2">
        <v>7.99</v>
      </c>
      <c r="N76" s="2" t="s">
        <v>759</v>
      </c>
      <c r="O76" s="2">
        <v>366</v>
      </c>
      <c r="P76" s="2" t="s">
        <v>36</v>
      </c>
      <c r="Q76" s="2">
        <v>1</v>
      </c>
      <c r="R76" s="2">
        <v>1</v>
      </c>
      <c r="S76" s="2" t="b">
        <v>1</v>
      </c>
      <c r="T76" s="2">
        <v>257</v>
      </c>
      <c r="U76" s="2">
        <v>46</v>
      </c>
      <c r="V76" s="2" t="s">
        <v>74</v>
      </c>
      <c r="W76" s="2" t="s">
        <v>44</v>
      </c>
      <c r="X76" s="2" t="s">
        <v>78</v>
      </c>
      <c r="Y76" s="2">
        <v>7</v>
      </c>
      <c r="Z76" s="26">
        <f>Table13[[#This Row],[Recommended_Content_Count]]/(Table13[[#This Row],[Total_Movies_Watched]]+Table13[[#This Row],[Total_Series_Watched]])</f>
        <v>2.3102310231023101E-2</v>
      </c>
      <c r="AA76" s="2">
        <v>4.5</v>
      </c>
      <c r="AB76" s="2" t="b">
        <v>1</v>
      </c>
      <c r="AC76" s="2" t="s">
        <v>30</v>
      </c>
      <c r="AD76" s="2">
        <v>2535</v>
      </c>
      <c r="AE76" s="2" t="s">
        <v>76</v>
      </c>
      <c r="AF76" s="2" t="s">
        <v>39</v>
      </c>
      <c r="AG76" s="5" t="s">
        <v>40</v>
      </c>
    </row>
    <row r="77" spans="1:33" x14ac:dyDescent="0.25">
      <c r="A77" s="4">
        <v>6130</v>
      </c>
      <c r="B77" s="2" t="s">
        <v>157</v>
      </c>
      <c r="C77" s="2">
        <v>4</v>
      </c>
      <c r="D77" s="2">
        <v>25</v>
      </c>
      <c r="E77" s="2">
        <v>2024</v>
      </c>
      <c r="F77" s="3">
        <f>DATE(Table13[[#This Row],[_Year]],Table13[[#This Row],[Join_Date_Month]],Table13[[#This Row],[Join_Date_Date]])</f>
        <v>45407</v>
      </c>
      <c r="G77" s="3">
        <v>45407</v>
      </c>
      <c r="H77" s="2">
        <v>12</v>
      </c>
      <c r="I77" s="2">
        <v>16</v>
      </c>
      <c r="J77" s="2">
        <v>2024</v>
      </c>
      <c r="K77" s="3">
        <f>DATE(Table13[[#This Row],[Last_Login_Year]],Table13[[#This Row],[Last_Login_Month]],Table13[[#This Row],[Last_Login_Date]])</f>
        <v>45642</v>
      </c>
      <c r="L77" s="3">
        <v>45642</v>
      </c>
      <c r="M77" s="2">
        <v>11.99</v>
      </c>
      <c r="N77" s="2" t="s">
        <v>760</v>
      </c>
      <c r="O77" s="2">
        <v>360</v>
      </c>
      <c r="P77" s="2" t="s">
        <v>100</v>
      </c>
      <c r="Q77" s="2">
        <v>1</v>
      </c>
      <c r="R77" s="2">
        <v>2</v>
      </c>
      <c r="S77" s="2" t="b">
        <v>1</v>
      </c>
      <c r="T77" s="2">
        <v>161</v>
      </c>
      <c r="U77" s="2">
        <v>93</v>
      </c>
      <c r="V77" s="2" t="s">
        <v>55</v>
      </c>
      <c r="W77" s="2" t="s">
        <v>44</v>
      </c>
      <c r="X77" s="2" t="s">
        <v>57</v>
      </c>
      <c r="Y77" s="2">
        <v>30</v>
      </c>
      <c r="Z77" s="26">
        <f>Table13[[#This Row],[Recommended_Content_Count]]/(Table13[[#This Row],[Total_Movies_Watched]]+Table13[[#This Row],[Total_Series_Watched]])</f>
        <v>0.11811023622047244</v>
      </c>
      <c r="AA77" s="2">
        <v>3.3</v>
      </c>
      <c r="AB77" s="2" t="b">
        <v>1</v>
      </c>
      <c r="AC77" s="2" t="s">
        <v>30</v>
      </c>
      <c r="AD77" s="2">
        <v>2299</v>
      </c>
      <c r="AE77" s="2" t="s">
        <v>38</v>
      </c>
      <c r="AF77" s="2" t="s">
        <v>79</v>
      </c>
      <c r="AG77" s="5" t="s">
        <v>93</v>
      </c>
    </row>
    <row r="78" spans="1:33" x14ac:dyDescent="0.25">
      <c r="A78" s="4">
        <v>1337</v>
      </c>
      <c r="B78" s="2" t="s">
        <v>618</v>
      </c>
      <c r="C78" s="2">
        <v>4</v>
      </c>
      <c r="D78" s="2">
        <v>20</v>
      </c>
      <c r="E78" s="2">
        <v>2023</v>
      </c>
      <c r="F78" s="3">
        <f>DATE(Table13[[#This Row],[_Year]],Table13[[#This Row],[Join_Date_Month]],Table13[[#This Row],[Join_Date_Date]])</f>
        <v>45036</v>
      </c>
      <c r="G78" s="3">
        <v>45036</v>
      </c>
      <c r="H78" s="2">
        <v>12</v>
      </c>
      <c r="I78" s="2">
        <v>16</v>
      </c>
      <c r="J78" s="2">
        <v>2024</v>
      </c>
      <c r="K78" s="3">
        <f>DATE(Table13[[#This Row],[Last_Login_Year]],Table13[[#This Row],[Last_Login_Month]],Table13[[#This Row],[Last_Login_Date]])</f>
        <v>45642</v>
      </c>
      <c r="L78" s="3">
        <v>45642</v>
      </c>
      <c r="M78" s="2">
        <v>7.99</v>
      </c>
      <c r="N78" s="2" t="s">
        <v>759</v>
      </c>
      <c r="O78" s="2">
        <v>103</v>
      </c>
      <c r="P78" s="2" t="s">
        <v>100</v>
      </c>
      <c r="Q78" s="2">
        <v>2</v>
      </c>
      <c r="R78" s="2">
        <v>1</v>
      </c>
      <c r="S78" s="2" t="b">
        <v>0</v>
      </c>
      <c r="T78" s="2">
        <v>474</v>
      </c>
      <c r="U78" s="2">
        <v>2</v>
      </c>
      <c r="V78" s="2" t="s">
        <v>74</v>
      </c>
      <c r="W78" s="2" t="s">
        <v>28</v>
      </c>
      <c r="X78" s="2" t="s">
        <v>37</v>
      </c>
      <c r="Y78" s="2">
        <v>31</v>
      </c>
      <c r="Z78" s="26">
        <f>Table13[[#This Row],[Recommended_Content_Count]]/(Table13[[#This Row],[Total_Movies_Watched]]+Table13[[#This Row],[Total_Series_Watched]])</f>
        <v>6.5126050420168072E-2</v>
      </c>
      <c r="AA78" s="2">
        <v>3.5</v>
      </c>
      <c r="AB78" s="2" t="b">
        <v>0</v>
      </c>
      <c r="AC78" s="2" t="s">
        <v>30</v>
      </c>
      <c r="AD78" s="2">
        <v>4537</v>
      </c>
      <c r="AE78" s="2" t="s">
        <v>58</v>
      </c>
      <c r="AF78" s="2" t="s">
        <v>59</v>
      </c>
      <c r="AG78" s="5" t="s">
        <v>93</v>
      </c>
    </row>
    <row r="79" spans="1:33" x14ac:dyDescent="0.25">
      <c r="A79" s="4">
        <v>4097</v>
      </c>
      <c r="B79" s="2" t="s">
        <v>280</v>
      </c>
      <c r="C79" s="2">
        <v>4</v>
      </c>
      <c r="D79" s="2">
        <v>17</v>
      </c>
      <c r="E79" s="2">
        <v>2023</v>
      </c>
      <c r="F79" s="3">
        <f>DATE(Table13[[#This Row],[_Year]],Table13[[#This Row],[Join_Date_Month]],Table13[[#This Row],[Join_Date_Date]])</f>
        <v>45033</v>
      </c>
      <c r="G79" s="3">
        <v>45033</v>
      </c>
      <c r="H79" s="2">
        <v>12</v>
      </c>
      <c r="I79" s="2">
        <v>16</v>
      </c>
      <c r="J79" s="2">
        <v>2024</v>
      </c>
      <c r="K79" s="3">
        <f>DATE(Table13[[#This Row],[Last_Login_Year]],Table13[[#This Row],[Last_Login_Month]],Table13[[#This Row],[Last_Login_Date]])</f>
        <v>45642</v>
      </c>
      <c r="L79" s="3">
        <v>45642</v>
      </c>
      <c r="M79" s="2">
        <v>7.99</v>
      </c>
      <c r="N79" s="2" t="s">
        <v>759</v>
      </c>
      <c r="O79" s="2">
        <v>369</v>
      </c>
      <c r="P79" s="2" t="s">
        <v>63</v>
      </c>
      <c r="Q79" s="2">
        <v>3</v>
      </c>
      <c r="R79" s="2">
        <v>1</v>
      </c>
      <c r="S79" s="2" t="b">
        <v>0</v>
      </c>
      <c r="T79" s="2">
        <v>759</v>
      </c>
      <c r="U79" s="2">
        <v>56</v>
      </c>
      <c r="V79" s="2" t="s">
        <v>68</v>
      </c>
      <c r="W79" s="2" t="s">
        <v>28</v>
      </c>
      <c r="X79" s="2" t="s">
        <v>29</v>
      </c>
      <c r="Y79" s="2">
        <v>30</v>
      </c>
      <c r="Z79" s="26">
        <f>Table13[[#This Row],[Recommended_Content_Count]]/(Table13[[#This Row],[Total_Movies_Watched]]+Table13[[#This Row],[Total_Series_Watched]])</f>
        <v>3.6809815950920248E-2</v>
      </c>
      <c r="AA79" s="2">
        <v>4</v>
      </c>
      <c r="AB79" s="2" t="b">
        <v>0</v>
      </c>
      <c r="AC79" s="2" t="s">
        <v>30</v>
      </c>
      <c r="AD79" s="2">
        <v>3354</v>
      </c>
      <c r="AE79" s="2" t="s">
        <v>76</v>
      </c>
      <c r="AF79" s="2" t="s">
        <v>59</v>
      </c>
      <c r="AG79" s="5" t="s">
        <v>33</v>
      </c>
    </row>
    <row r="80" spans="1:33" x14ac:dyDescent="0.25">
      <c r="A80" s="4">
        <v>5487</v>
      </c>
      <c r="B80" s="2" t="s">
        <v>148</v>
      </c>
      <c r="C80" s="2">
        <v>3</v>
      </c>
      <c r="D80" s="2">
        <v>25</v>
      </c>
      <c r="E80" s="2">
        <v>2024</v>
      </c>
      <c r="F80" s="3">
        <f>DATE(Table13[[#This Row],[_Year]],Table13[[#This Row],[Join_Date_Month]],Table13[[#This Row],[Join_Date_Date]])</f>
        <v>45376</v>
      </c>
      <c r="G80" s="3">
        <v>45376</v>
      </c>
      <c r="H80" s="2">
        <v>12</v>
      </c>
      <c r="I80" s="2">
        <v>16</v>
      </c>
      <c r="J80" s="2">
        <v>2024</v>
      </c>
      <c r="K80" s="3">
        <f>DATE(Table13[[#This Row],[Last_Login_Year]],Table13[[#This Row],[Last_Login_Month]],Table13[[#This Row],[Last_Login_Date]])</f>
        <v>45642</v>
      </c>
      <c r="L80" s="3">
        <v>45642</v>
      </c>
      <c r="M80" s="2">
        <v>7.99</v>
      </c>
      <c r="N80" s="2" t="s">
        <v>759</v>
      </c>
      <c r="O80" s="2">
        <v>173</v>
      </c>
      <c r="P80" s="2" t="s">
        <v>73</v>
      </c>
      <c r="Q80" s="2">
        <v>2</v>
      </c>
      <c r="R80" s="2">
        <v>2</v>
      </c>
      <c r="S80" s="2" t="b">
        <v>0</v>
      </c>
      <c r="T80" s="2">
        <v>819</v>
      </c>
      <c r="U80" s="2">
        <v>174</v>
      </c>
      <c r="V80" s="2" t="s">
        <v>27</v>
      </c>
      <c r="W80" s="2" t="s">
        <v>28</v>
      </c>
      <c r="X80" s="2" t="s">
        <v>29</v>
      </c>
      <c r="Y80" s="2">
        <v>34</v>
      </c>
      <c r="Z80" s="26">
        <f>Table13[[#This Row],[Recommended_Content_Count]]/(Table13[[#This Row],[Total_Movies_Watched]]+Table13[[#This Row],[Total_Series_Watched]])</f>
        <v>3.4239677744209468E-2</v>
      </c>
      <c r="AA80" s="2">
        <v>4.0999999999999996</v>
      </c>
      <c r="AB80" s="2" t="b">
        <v>0</v>
      </c>
      <c r="AC80" s="2" t="s">
        <v>30</v>
      </c>
      <c r="AD80" s="2">
        <v>4714</v>
      </c>
      <c r="AE80" s="2" t="s">
        <v>65</v>
      </c>
      <c r="AF80" s="2" t="s">
        <v>39</v>
      </c>
      <c r="AG80" s="5" t="s">
        <v>40</v>
      </c>
    </row>
    <row r="81" spans="1:33" x14ac:dyDescent="0.25">
      <c r="A81" s="4">
        <v>4448</v>
      </c>
      <c r="B81" s="2" t="s">
        <v>179</v>
      </c>
      <c r="C81" s="2">
        <v>3</v>
      </c>
      <c r="D81" s="2">
        <v>23</v>
      </c>
      <c r="E81" s="2">
        <v>2024</v>
      </c>
      <c r="F81" s="3">
        <f>DATE(Table13[[#This Row],[_Year]],Table13[[#This Row],[Join_Date_Month]],Table13[[#This Row],[Join_Date_Date]])</f>
        <v>45374</v>
      </c>
      <c r="G81" s="3">
        <v>45374</v>
      </c>
      <c r="H81" s="2">
        <v>12</v>
      </c>
      <c r="I81" s="2">
        <v>16</v>
      </c>
      <c r="J81" s="2">
        <v>2024</v>
      </c>
      <c r="K81" s="3">
        <f>DATE(Table13[[#This Row],[Last_Login_Year]],Table13[[#This Row],[Last_Login_Month]],Table13[[#This Row],[Last_Login_Date]])</f>
        <v>45642</v>
      </c>
      <c r="L81" s="3">
        <v>45642</v>
      </c>
      <c r="M81" s="2">
        <v>11.99</v>
      </c>
      <c r="N81" s="2" t="s">
        <v>760</v>
      </c>
      <c r="O81" s="2">
        <v>99</v>
      </c>
      <c r="P81" s="2" t="s">
        <v>48</v>
      </c>
      <c r="Q81" s="2">
        <v>4</v>
      </c>
      <c r="R81" s="2">
        <v>2</v>
      </c>
      <c r="S81" s="2" t="b">
        <v>0</v>
      </c>
      <c r="T81" s="2">
        <v>319</v>
      </c>
      <c r="U81" s="2">
        <v>187</v>
      </c>
      <c r="V81" s="2" t="s">
        <v>68</v>
      </c>
      <c r="W81" s="2" t="s">
        <v>56</v>
      </c>
      <c r="X81" s="2" t="s">
        <v>64</v>
      </c>
      <c r="Y81" s="2">
        <v>58</v>
      </c>
      <c r="Z81" s="26">
        <f>Table13[[#This Row],[Recommended_Content_Count]]/(Table13[[#This Row],[Total_Movies_Watched]]+Table13[[#This Row],[Total_Series_Watched]])</f>
        <v>0.11462450592885376</v>
      </c>
      <c r="AA81" s="2">
        <v>3.6</v>
      </c>
      <c r="AB81" s="2" t="b">
        <v>0</v>
      </c>
      <c r="AC81" s="2" t="s">
        <v>30</v>
      </c>
      <c r="AD81" s="2">
        <v>1180</v>
      </c>
      <c r="AE81" s="2" t="s">
        <v>76</v>
      </c>
      <c r="AF81" s="2" t="s">
        <v>32</v>
      </c>
      <c r="AG81" s="5" t="s">
        <v>60</v>
      </c>
    </row>
    <row r="82" spans="1:33" x14ac:dyDescent="0.25">
      <c r="A82" s="4">
        <v>1897</v>
      </c>
      <c r="B82" s="2" t="s">
        <v>301</v>
      </c>
      <c r="C82" s="2">
        <v>3</v>
      </c>
      <c r="D82" s="2">
        <v>19</v>
      </c>
      <c r="E82" s="2">
        <v>2023</v>
      </c>
      <c r="F82" s="3">
        <f>DATE(Table13[[#This Row],[_Year]],Table13[[#This Row],[Join_Date_Month]],Table13[[#This Row],[Join_Date_Date]])</f>
        <v>45004</v>
      </c>
      <c r="G82" s="3">
        <v>45004</v>
      </c>
      <c r="H82" s="2">
        <v>12</v>
      </c>
      <c r="I82" s="2">
        <v>16</v>
      </c>
      <c r="J82" s="2">
        <v>2024</v>
      </c>
      <c r="K82" s="3">
        <f>DATE(Table13[[#This Row],[Last_Login_Year]],Table13[[#This Row],[Last_Login_Month]],Table13[[#This Row],[Last_Login_Date]])</f>
        <v>45642</v>
      </c>
      <c r="L82" s="3">
        <v>45642</v>
      </c>
      <c r="M82" s="2">
        <v>11.99</v>
      </c>
      <c r="N82" s="2" t="s">
        <v>760</v>
      </c>
      <c r="O82" s="2">
        <v>97</v>
      </c>
      <c r="P82" s="2" t="s">
        <v>63</v>
      </c>
      <c r="Q82" s="2">
        <v>5</v>
      </c>
      <c r="R82" s="2">
        <v>5</v>
      </c>
      <c r="S82" s="2" t="b">
        <v>1</v>
      </c>
      <c r="T82" s="2">
        <v>737</v>
      </c>
      <c r="U82" s="2">
        <v>85</v>
      </c>
      <c r="V82" s="2" t="s">
        <v>55</v>
      </c>
      <c r="W82" s="2" t="s">
        <v>28</v>
      </c>
      <c r="X82" s="2" t="s">
        <v>78</v>
      </c>
      <c r="Y82" s="2">
        <v>80</v>
      </c>
      <c r="Z82" s="26">
        <f>Table13[[#This Row],[Recommended_Content_Count]]/(Table13[[#This Row],[Total_Movies_Watched]]+Table13[[#This Row],[Total_Series_Watched]])</f>
        <v>9.7323600973236016E-2</v>
      </c>
      <c r="AA82" s="2">
        <v>3.6</v>
      </c>
      <c r="AB82" s="2" t="b">
        <v>1</v>
      </c>
      <c r="AC82" s="2" t="s">
        <v>30</v>
      </c>
      <c r="AD82" s="2">
        <v>188</v>
      </c>
      <c r="AE82" s="2" t="s">
        <v>31</v>
      </c>
      <c r="AF82" s="2" t="s">
        <v>79</v>
      </c>
      <c r="AG82" s="5" t="s">
        <v>93</v>
      </c>
    </row>
    <row r="83" spans="1:33" x14ac:dyDescent="0.25">
      <c r="A83" s="4">
        <v>9934</v>
      </c>
      <c r="B83" s="2" t="s">
        <v>549</v>
      </c>
      <c r="C83" s="2">
        <v>12</v>
      </c>
      <c r="D83" s="2">
        <v>28</v>
      </c>
      <c r="E83" s="2">
        <v>2023</v>
      </c>
      <c r="F83" s="3">
        <f>DATE(Table13[[#This Row],[_Year]],Table13[[#This Row],[Join_Date_Month]],Table13[[#This Row],[Join_Date_Date]])</f>
        <v>45288</v>
      </c>
      <c r="G83" s="3">
        <v>45288</v>
      </c>
      <c r="H83" s="2">
        <v>12</v>
      </c>
      <c r="I83" s="2">
        <v>16</v>
      </c>
      <c r="J83" s="2">
        <v>2024</v>
      </c>
      <c r="K83" s="3">
        <f>DATE(Table13[[#This Row],[Last_Login_Year]],Table13[[#This Row],[Last_Login_Month]],Table13[[#This Row],[Last_Login_Date]])</f>
        <v>45642</v>
      </c>
      <c r="L83" s="3">
        <v>45642</v>
      </c>
      <c r="M83" s="2">
        <v>15.99</v>
      </c>
      <c r="N83" s="2" t="s">
        <v>761</v>
      </c>
      <c r="O83" s="2">
        <v>50</v>
      </c>
      <c r="P83" s="2" t="s">
        <v>36</v>
      </c>
      <c r="Q83" s="2">
        <v>2</v>
      </c>
      <c r="R83" s="2">
        <v>6</v>
      </c>
      <c r="S83" s="2" t="b">
        <v>1</v>
      </c>
      <c r="T83" s="2">
        <v>159</v>
      </c>
      <c r="U83" s="2">
        <v>131</v>
      </c>
      <c r="V83" s="2" t="s">
        <v>68</v>
      </c>
      <c r="W83" s="2" t="s">
        <v>44</v>
      </c>
      <c r="X83" s="2" t="s">
        <v>45</v>
      </c>
      <c r="Y83" s="2">
        <v>49</v>
      </c>
      <c r="Z83" s="26">
        <f>Table13[[#This Row],[Recommended_Content_Count]]/(Table13[[#This Row],[Total_Movies_Watched]]+Table13[[#This Row],[Total_Series_Watched]])</f>
        <v>0.16896551724137931</v>
      </c>
      <c r="AA83" s="2">
        <v>3.8</v>
      </c>
      <c r="AB83" s="2" t="b">
        <v>0</v>
      </c>
      <c r="AC83" s="2" t="s">
        <v>30</v>
      </c>
      <c r="AD83" s="2">
        <v>388</v>
      </c>
      <c r="AE83" s="2" t="s">
        <v>38</v>
      </c>
      <c r="AF83" s="2" t="s">
        <v>39</v>
      </c>
      <c r="AG83" s="5" t="s">
        <v>93</v>
      </c>
    </row>
    <row r="84" spans="1:33" x14ac:dyDescent="0.25">
      <c r="A84" s="4">
        <v>3959</v>
      </c>
      <c r="B84" s="2" t="s">
        <v>373</v>
      </c>
      <c r="C84" s="2">
        <v>12</v>
      </c>
      <c r="D84" s="2">
        <v>26</v>
      </c>
      <c r="E84" s="2">
        <v>2023</v>
      </c>
      <c r="F84" s="3">
        <f>DATE(Table13[[#This Row],[_Year]],Table13[[#This Row],[Join_Date_Month]],Table13[[#This Row],[Join_Date_Date]])</f>
        <v>45286</v>
      </c>
      <c r="G84" s="3">
        <v>45286</v>
      </c>
      <c r="H84" s="2">
        <v>12</v>
      </c>
      <c r="I84" s="2">
        <v>16</v>
      </c>
      <c r="J84" s="2">
        <v>2024</v>
      </c>
      <c r="K84" s="3">
        <f>DATE(Table13[[#This Row],[Last_Login_Year]],Table13[[#This Row],[Last_Login_Month]],Table13[[#This Row],[Last_Login_Date]])</f>
        <v>45642</v>
      </c>
      <c r="L84" s="3">
        <v>45642</v>
      </c>
      <c r="M84" s="2">
        <v>15.99</v>
      </c>
      <c r="N84" s="2" t="s">
        <v>761</v>
      </c>
      <c r="O84" s="2">
        <v>50</v>
      </c>
      <c r="P84" s="2" t="s">
        <v>48</v>
      </c>
      <c r="Q84" s="2">
        <v>4</v>
      </c>
      <c r="R84" s="2">
        <v>2</v>
      </c>
      <c r="S84" s="2" t="b">
        <v>1</v>
      </c>
      <c r="T84" s="2">
        <v>155</v>
      </c>
      <c r="U84" s="2">
        <v>115</v>
      </c>
      <c r="V84" s="2" t="s">
        <v>27</v>
      </c>
      <c r="W84" s="2" t="s">
        <v>44</v>
      </c>
      <c r="X84" s="2" t="s">
        <v>37</v>
      </c>
      <c r="Y84" s="2">
        <v>92</v>
      </c>
      <c r="Z84" s="26">
        <f>Table13[[#This Row],[Recommended_Content_Count]]/(Table13[[#This Row],[Total_Movies_Watched]]+Table13[[#This Row],[Total_Series_Watched]])</f>
        <v>0.34074074074074073</v>
      </c>
      <c r="AA84" s="2">
        <v>4.3</v>
      </c>
      <c r="AB84" s="2" t="b">
        <v>0</v>
      </c>
      <c r="AC84" s="2" t="s">
        <v>30</v>
      </c>
      <c r="AD84" s="2">
        <v>2583</v>
      </c>
      <c r="AE84" s="2" t="s">
        <v>38</v>
      </c>
      <c r="AF84" s="2" t="s">
        <v>69</v>
      </c>
      <c r="AG84" s="5" t="s">
        <v>93</v>
      </c>
    </row>
    <row r="85" spans="1:33" x14ac:dyDescent="0.25">
      <c r="A85" s="4">
        <v>1976</v>
      </c>
      <c r="B85" s="2" t="s">
        <v>249</v>
      </c>
      <c r="C85" s="2">
        <v>10</v>
      </c>
      <c r="D85" s="2">
        <v>20</v>
      </c>
      <c r="E85" s="2">
        <v>2024</v>
      </c>
      <c r="F85" s="3">
        <f>DATE(Table13[[#This Row],[_Year]],Table13[[#This Row],[Join_Date_Month]],Table13[[#This Row],[Join_Date_Date]])</f>
        <v>45585</v>
      </c>
      <c r="G85" s="3">
        <v>45585</v>
      </c>
      <c r="H85" s="2">
        <v>12</v>
      </c>
      <c r="I85" s="2">
        <v>16</v>
      </c>
      <c r="J85" s="2">
        <v>2024</v>
      </c>
      <c r="K85" s="3">
        <f>DATE(Table13[[#This Row],[Last_Login_Year]],Table13[[#This Row],[Last_Login_Month]],Table13[[#This Row],[Last_Login_Date]])</f>
        <v>45642</v>
      </c>
      <c r="L85" s="3">
        <v>45642</v>
      </c>
      <c r="M85" s="2">
        <v>11.99</v>
      </c>
      <c r="N85" s="2" t="s">
        <v>760</v>
      </c>
      <c r="O85" s="2">
        <v>88</v>
      </c>
      <c r="P85" s="2" t="s">
        <v>48</v>
      </c>
      <c r="Q85" s="2">
        <v>3</v>
      </c>
      <c r="R85" s="2">
        <v>1</v>
      </c>
      <c r="S85" s="2" t="b">
        <v>0</v>
      </c>
      <c r="T85" s="2">
        <v>247</v>
      </c>
      <c r="U85" s="2">
        <v>30</v>
      </c>
      <c r="V85" s="2" t="s">
        <v>49</v>
      </c>
      <c r="W85" s="2" t="s">
        <v>44</v>
      </c>
      <c r="X85" s="2" t="s">
        <v>45</v>
      </c>
      <c r="Y85" s="2">
        <v>46</v>
      </c>
      <c r="Z85" s="26">
        <f>Table13[[#This Row],[Recommended_Content_Count]]/(Table13[[#This Row],[Total_Movies_Watched]]+Table13[[#This Row],[Total_Series_Watched]])</f>
        <v>0.16606498194945848</v>
      </c>
      <c r="AA85" s="2">
        <v>4.7</v>
      </c>
      <c r="AB85" s="2" t="b">
        <v>1</v>
      </c>
      <c r="AC85" s="2" t="s">
        <v>30</v>
      </c>
      <c r="AD85" s="2">
        <v>172</v>
      </c>
      <c r="AE85" s="2" t="s">
        <v>76</v>
      </c>
      <c r="AF85" s="2" t="s">
        <v>39</v>
      </c>
      <c r="AG85" s="5" t="s">
        <v>60</v>
      </c>
    </row>
    <row r="86" spans="1:33" x14ac:dyDescent="0.25">
      <c r="A86" s="4">
        <v>3745</v>
      </c>
      <c r="B86" s="2" t="s">
        <v>325</v>
      </c>
      <c r="C86" s="3">
        <v>45635</v>
      </c>
      <c r="D86" s="2"/>
      <c r="E86" s="2"/>
      <c r="F86" s="3"/>
      <c r="G86" s="3">
        <v>45635</v>
      </c>
      <c r="H86" s="2">
        <v>12</v>
      </c>
      <c r="I86" s="2">
        <v>16</v>
      </c>
      <c r="J86" s="2">
        <v>2024</v>
      </c>
      <c r="K86" s="3">
        <f>DATE(Table13[[#This Row],[Last_Login_Year]],Table13[[#This Row],[Last_Login_Month]],Table13[[#This Row],[Last_Login_Date]])</f>
        <v>45642</v>
      </c>
      <c r="L86" s="3">
        <v>45642</v>
      </c>
      <c r="M86" s="2">
        <v>11.99</v>
      </c>
      <c r="N86" s="2" t="s">
        <v>760</v>
      </c>
      <c r="O86" s="2">
        <v>81</v>
      </c>
      <c r="P86" s="2" t="s">
        <v>100</v>
      </c>
      <c r="Q86" s="2">
        <v>2</v>
      </c>
      <c r="R86" s="2">
        <v>4</v>
      </c>
      <c r="S86" s="2" t="b">
        <v>0</v>
      </c>
      <c r="T86" s="2">
        <v>451</v>
      </c>
      <c r="U86" s="2">
        <v>49</v>
      </c>
      <c r="V86" s="2" t="s">
        <v>43</v>
      </c>
      <c r="W86" s="2" t="s">
        <v>44</v>
      </c>
      <c r="X86" s="2" t="s">
        <v>64</v>
      </c>
      <c r="Y86" s="2">
        <v>11</v>
      </c>
      <c r="Z86" s="26">
        <f>Table13[[#This Row],[Recommended_Content_Count]]/(Table13[[#This Row],[Total_Movies_Watched]]+Table13[[#This Row],[Total_Series_Watched]])</f>
        <v>2.1999999999999999E-2</v>
      </c>
      <c r="AA86" s="2">
        <v>4.7</v>
      </c>
      <c r="AB86" s="2" t="b">
        <v>1</v>
      </c>
      <c r="AC86" s="2" t="s">
        <v>30</v>
      </c>
      <c r="AD86" s="2">
        <v>3282</v>
      </c>
      <c r="AE86" s="2" t="s">
        <v>76</v>
      </c>
      <c r="AF86" s="2" t="s">
        <v>32</v>
      </c>
      <c r="AG86" s="5" t="s">
        <v>33</v>
      </c>
    </row>
    <row r="87" spans="1:33" x14ac:dyDescent="0.25">
      <c r="A87" s="4">
        <v>6860</v>
      </c>
      <c r="B87" s="2" t="s">
        <v>249</v>
      </c>
      <c r="C87" s="3">
        <v>45598</v>
      </c>
      <c r="D87" s="2"/>
      <c r="E87" s="2"/>
      <c r="F87" s="3"/>
      <c r="G87" s="3">
        <v>45598</v>
      </c>
      <c r="H87" s="2">
        <v>12</v>
      </c>
      <c r="I87" s="2">
        <v>16</v>
      </c>
      <c r="J87" s="2">
        <v>2024</v>
      </c>
      <c r="K87" s="3">
        <f>DATE(Table13[[#This Row],[Last_Login_Year]],Table13[[#This Row],[Last_Login_Month]],Table13[[#This Row],[Last_Login_Date]])</f>
        <v>45642</v>
      </c>
      <c r="L87" s="3">
        <v>45642</v>
      </c>
      <c r="M87" s="2">
        <v>7.99</v>
      </c>
      <c r="N87" s="2" t="s">
        <v>759</v>
      </c>
      <c r="O87" s="2">
        <v>286</v>
      </c>
      <c r="P87" s="2" t="s">
        <v>36</v>
      </c>
      <c r="Q87" s="2">
        <v>5</v>
      </c>
      <c r="R87" s="2">
        <v>4</v>
      </c>
      <c r="S87" s="2" t="b">
        <v>0</v>
      </c>
      <c r="T87" s="2">
        <v>751</v>
      </c>
      <c r="U87" s="2">
        <v>103</v>
      </c>
      <c r="V87" s="2" t="s">
        <v>49</v>
      </c>
      <c r="W87" s="2" t="s">
        <v>75</v>
      </c>
      <c r="X87" s="2" t="s">
        <v>78</v>
      </c>
      <c r="Y87" s="2">
        <v>33</v>
      </c>
      <c r="Z87" s="26">
        <f>Table13[[#This Row],[Recommended_Content_Count]]/(Table13[[#This Row],[Total_Movies_Watched]]+Table13[[#This Row],[Total_Series_Watched]])</f>
        <v>3.864168618266979E-2</v>
      </c>
      <c r="AA87" s="2">
        <v>3.6</v>
      </c>
      <c r="AB87" s="2" t="b">
        <v>0</v>
      </c>
      <c r="AC87" s="2" t="s">
        <v>30</v>
      </c>
      <c r="AD87" s="2">
        <v>2757</v>
      </c>
      <c r="AE87" s="2" t="s">
        <v>58</v>
      </c>
      <c r="AF87" s="2" t="s">
        <v>79</v>
      </c>
      <c r="AG87" s="5" t="s">
        <v>33</v>
      </c>
    </row>
    <row r="88" spans="1:33" x14ac:dyDescent="0.25">
      <c r="A88" s="4">
        <v>3217</v>
      </c>
      <c r="B88" s="2" t="s">
        <v>140</v>
      </c>
      <c r="C88" s="3">
        <v>45509</v>
      </c>
      <c r="D88" s="2"/>
      <c r="E88" s="2"/>
      <c r="F88" s="3"/>
      <c r="G88" s="3">
        <v>45509</v>
      </c>
      <c r="H88" s="2">
        <v>12</v>
      </c>
      <c r="I88" s="2">
        <v>16</v>
      </c>
      <c r="J88" s="2">
        <v>2024</v>
      </c>
      <c r="K88" s="3">
        <f>DATE(Table13[[#This Row],[Last_Login_Year]],Table13[[#This Row],[Last_Login_Month]],Table13[[#This Row],[Last_Login_Date]])</f>
        <v>45642</v>
      </c>
      <c r="L88" s="3">
        <v>45642</v>
      </c>
      <c r="M88" s="2">
        <v>15.99</v>
      </c>
      <c r="N88" s="2" t="s">
        <v>761</v>
      </c>
      <c r="O88" s="2">
        <v>297</v>
      </c>
      <c r="P88" s="2" t="s">
        <v>73</v>
      </c>
      <c r="Q88" s="2">
        <v>5</v>
      </c>
      <c r="R88" s="2">
        <v>3</v>
      </c>
      <c r="S88" s="2" t="b">
        <v>0</v>
      </c>
      <c r="T88" s="2">
        <v>796</v>
      </c>
      <c r="U88" s="2">
        <v>200</v>
      </c>
      <c r="V88" s="2" t="s">
        <v>92</v>
      </c>
      <c r="W88" s="2" t="s">
        <v>75</v>
      </c>
      <c r="X88" s="2" t="s">
        <v>78</v>
      </c>
      <c r="Y88" s="2">
        <v>36</v>
      </c>
      <c r="Z88" s="26">
        <f>Table13[[#This Row],[Recommended_Content_Count]]/(Table13[[#This Row],[Total_Movies_Watched]]+Table13[[#This Row],[Total_Series_Watched]])</f>
        <v>3.614457831325301E-2</v>
      </c>
      <c r="AA88" s="2">
        <v>3.1</v>
      </c>
      <c r="AB88" s="2" t="b">
        <v>1</v>
      </c>
      <c r="AC88" s="2" t="s">
        <v>30</v>
      </c>
      <c r="AD88" s="2">
        <v>2132</v>
      </c>
      <c r="AE88" s="2" t="s">
        <v>31</v>
      </c>
      <c r="AF88" s="2" t="s">
        <v>79</v>
      </c>
      <c r="AG88" s="5" t="s">
        <v>40</v>
      </c>
    </row>
    <row r="89" spans="1:33" x14ac:dyDescent="0.25">
      <c r="A89" s="4">
        <v>8733</v>
      </c>
      <c r="B89" s="2" t="s">
        <v>294</v>
      </c>
      <c r="C89" s="3">
        <v>45449</v>
      </c>
      <c r="D89" s="2"/>
      <c r="E89" s="2"/>
      <c r="F89" s="3"/>
      <c r="G89" s="3">
        <v>45449</v>
      </c>
      <c r="H89" s="2">
        <v>12</v>
      </c>
      <c r="I89" s="2">
        <v>16</v>
      </c>
      <c r="J89" s="2">
        <v>2024</v>
      </c>
      <c r="K89" s="3">
        <f>DATE(Table13[[#This Row],[Last_Login_Year]],Table13[[#This Row],[Last_Login_Month]],Table13[[#This Row],[Last_Login_Date]])</f>
        <v>45642</v>
      </c>
      <c r="L89" s="3">
        <v>45642</v>
      </c>
      <c r="M89" s="2">
        <v>15.99</v>
      </c>
      <c r="N89" s="2" t="s">
        <v>761</v>
      </c>
      <c r="O89" s="2">
        <v>451</v>
      </c>
      <c r="P89" s="2" t="s">
        <v>63</v>
      </c>
      <c r="Q89" s="2">
        <v>4</v>
      </c>
      <c r="R89" s="2">
        <v>4</v>
      </c>
      <c r="S89" s="2" t="b">
        <v>1</v>
      </c>
      <c r="T89" s="2">
        <v>742</v>
      </c>
      <c r="U89" s="2">
        <v>140</v>
      </c>
      <c r="V89" s="2" t="s">
        <v>68</v>
      </c>
      <c r="W89" s="2" t="s">
        <v>44</v>
      </c>
      <c r="X89" s="2" t="s">
        <v>64</v>
      </c>
      <c r="Y89" s="2">
        <v>37</v>
      </c>
      <c r="Z89" s="26">
        <f>Table13[[#This Row],[Recommended_Content_Count]]/(Table13[[#This Row],[Total_Movies_Watched]]+Table13[[#This Row],[Total_Series_Watched]])</f>
        <v>4.195011337868481E-2</v>
      </c>
      <c r="AA89" s="2">
        <v>4.0999999999999996</v>
      </c>
      <c r="AB89" s="2" t="b">
        <v>1</v>
      </c>
      <c r="AC89" s="2" t="s">
        <v>30</v>
      </c>
      <c r="AD89" s="2">
        <v>3708</v>
      </c>
      <c r="AE89" s="2" t="s">
        <v>58</v>
      </c>
      <c r="AF89" s="2" t="s">
        <v>32</v>
      </c>
      <c r="AG89" s="5" t="s">
        <v>93</v>
      </c>
    </row>
    <row r="90" spans="1:33" x14ac:dyDescent="0.25">
      <c r="A90" s="4">
        <v>3826</v>
      </c>
      <c r="B90" s="2" t="s">
        <v>357</v>
      </c>
      <c r="C90" s="3">
        <v>45332</v>
      </c>
      <c r="D90" s="2"/>
      <c r="E90" s="2"/>
      <c r="F90" s="3"/>
      <c r="G90" s="3">
        <v>45332</v>
      </c>
      <c r="H90" s="2">
        <v>12</v>
      </c>
      <c r="I90" s="2">
        <v>16</v>
      </c>
      <c r="J90" s="2">
        <v>2024</v>
      </c>
      <c r="K90" s="3">
        <f>DATE(Table13[[#This Row],[Last_Login_Year]],Table13[[#This Row],[Last_Login_Month]],Table13[[#This Row],[Last_Login_Date]])</f>
        <v>45642</v>
      </c>
      <c r="L90" s="3">
        <v>45642</v>
      </c>
      <c r="M90" s="2">
        <v>11.99</v>
      </c>
      <c r="N90" s="2" t="s">
        <v>760</v>
      </c>
      <c r="O90" s="2">
        <v>406</v>
      </c>
      <c r="P90" s="2" t="s">
        <v>51</v>
      </c>
      <c r="Q90" s="2">
        <v>3</v>
      </c>
      <c r="R90" s="2">
        <v>3</v>
      </c>
      <c r="S90" s="2" t="b">
        <v>0</v>
      </c>
      <c r="T90" s="2">
        <v>369</v>
      </c>
      <c r="U90" s="2">
        <v>13</v>
      </c>
      <c r="V90" s="2" t="s">
        <v>27</v>
      </c>
      <c r="W90" s="2" t="s">
        <v>75</v>
      </c>
      <c r="X90" s="2" t="s">
        <v>45</v>
      </c>
      <c r="Y90" s="2">
        <v>82</v>
      </c>
      <c r="Z90" s="26">
        <f>Table13[[#This Row],[Recommended_Content_Count]]/(Table13[[#This Row],[Total_Movies_Watched]]+Table13[[#This Row],[Total_Series_Watched]])</f>
        <v>0.21465968586387435</v>
      </c>
      <c r="AA90" s="2">
        <v>4.7</v>
      </c>
      <c r="AB90" s="2" t="b">
        <v>0</v>
      </c>
      <c r="AC90" s="2" t="s">
        <v>30</v>
      </c>
      <c r="AD90" s="2">
        <v>1580</v>
      </c>
      <c r="AE90" s="2" t="s">
        <v>76</v>
      </c>
      <c r="AF90" s="2" t="s">
        <v>79</v>
      </c>
      <c r="AG90" s="5" t="s">
        <v>33</v>
      </c>
    </row>
    <row r="91" spans="1:33" x14ac:dyDescent="0.25">
      <c r="A91" s="4">
        <v>8986</v>
      </c>
      <c r="B91" s="2" t="s">
        <v>409</v>
      </c>
      <c r="C91" s="3">
        <v>45303</v>
      </c>
      <c r="D91" s="2"/>
      <c r="E91" s="2"/>
      <c r="F91" s="3"/>
      <c r="G91" s="3">
        <v>45303</v>
      </c>
      <c r="H91" s="2">
        <v>12</v>
      </c>
      <c r="I91" s="2">
        <v>16</v>
      </c>
      <c r="J91" s="2">
        <v>2024</v>
      </c>
      <c r="K91" s="3">
        <f>DATE(Table13[[#This Row],[Last_Login_Year]],Table13[[#This Row],[Last_Login_Month]],Table13[[#This Row],[Last_Login_Date]])</f>
        <v>45642</v>
      </c>
      <c r="L91" s="3">
        <v>45642</v>
      </c>
      <c r="M91" s="2">
        <v>15.99</v>
      </c>
      <c r="N91" s="2" t="s">
        <v>761</v>
      </c>
      <c r="O91" s="2">
        <v>250</v>
      </c>
      <c r="P91" s="2" t="s">
        <v>26</v>
      </c>
      <c r="Q91" s="2">
        <v>1</v>
      </c>
      <c r="R91" s="2">
        <v>2</v>
      </c>
      <c r="S91" s="2" t="b">
        <v>1</v>
      </c>
      <c r="T91" s="2">
        <v>69</v>
      </c>
      <c r="U91" s="2">
        <v>35</v>
      </c>
      <c r="V91" s="2" t="s">
        <v>43</v>
      </c>
      <c r="W91" s="2" t="s">
        <v>56</v>
      </c>
      <c r="X91" s="2" t="s">
        <v>37</v>
      </c>
      <c r="Y91" s="2">
        <v>13</v>
      </c>
      <c r="Z91" s="26">
        <f>Table13[[#This Row],[Recommended_Content_Count]]/(Table13[[#This Row],[Total_Movies_Watched]]+Table13[[#This Row],[Total_Series_Watched]])</f>
        <v>0.125</v>
      </c>
      <c r="AA91" s="2">
        <v>3.3</v>
      </c>
      <c r="AB91" s="2" t="b">
        <v>1</v>
      </c>
      <c r="AC91" s="2" t="s">
        <v>30</v>
      </c>
      <c r="AD91" s="2">
        <v>1836</v>
      </c>
      <c r="AE91" s="2" t="s">
        <v>58</v>
      </c>
      <c r="AF91" s="2" t="s">
        <v>39</v>
      </c>
      <c r="AG91" s="5" t="s">
        <v>40</v>
      </c>
    </row>
    <row r="92" spans="1:33" x14ac:dyDescent="0.25">
      <c r="A92" s="4">
        <v>3558</v>
      </c>
      <c r="B92" s="2" t="s">
        <v>640</v>
      </c>
      <c r="C92" s="3">
        <v>45292</v>
      </c>
      <c r="D92" s="2"/>
      <c r="E92" s="2"/>
      <c r="F92" s="3"/>
      <c r="G92" s="3">
        <v>45292</v>
      </c>
      <c r="H92" s="2">
        <v>12</v>
      </c>
      <c r="I92" s="2">
        <v>16</v>
      </c>
      <c r="J92" s="2">
        <v>2024</v>
      </c>
      <c r="K92" s="3">
        <f>DATE(Table13[[#This Row],[Last_Login_Year]],Table13[[#This Row],[Last_Login_Month]],Table13[[#This Row],[Last_Login_Date]])</f>
        <v>45642</v>
      </c>
      <c r="L92" s="3">
        <v>45642</v>
      </c>
      <c r="M92" s="2">
        <v>15.99</v>
      </c>
      <c r="N92" s="2" t="s">
        <v>761</v>
      </c>
      <c r="O92" s="2">
        <v>417</v>
      </c>
      <c r="P92" s="2" t="s">
        <v>48</v>
      </c>
      <c r="Q92" s="2">
        <v>5</v>
      </c>
      <c r="R92" s="2">
        <v>4</v>
      </c>
      <c r="S92" s="2" t="b">
        <v>0</v>
      </c>
      <c r="T92" s="2">
        <v>179</v>
      </c>
      <c r="U92" s="2">
        <v>29</v>
      </c>
      <c r="V92" s="2" t="s">
        <v>43</v>
      </c>
      <c r="W92" s="2" t="s">
        <v>56</v>
      </c>
      <c r="X92" s="2" t="s">
        <v>45</v>
      </c>
      <c r="Y92" s="2">
        <v>84</v>
      </c>
      <c r="Z92" s="26">
        <f>Table13[[#This Row],[Recommended_Content_Count]]/(Table13[[#This Row],[Total_Movies_Watched]]+Table13[[#This Row],[Total_Series_Watched]])</f>
        <v>0.40384615384615385</v>
      </c>
      <c r="AA92" s="2">
        <v>4.5</v>
      </c>
      <c r="AB92" s="2" t="b">
        <v>0</v>
      </c>
      <c r="AC92" s="2" t="s">
        <v>30</v>
      </c>
      <c r="AD92" s="2">
        <v>1252</v>
      </c>
      <c r="AE92" s="2" t="s">
        <v>58</v>
      </c>
      <c r="AF92" s="2" t="s">
        <v>32</v>
      </c>
      <c r="AG92" s="5" t="s">
        <v>40</v>
      </c>
    </row>
    <row r="93" spans="1:33" x14ac:dyDescent="0.25">
      <c r="A93" s="4">
        <v>1784</v>
      </c>
      <c r="B93" s="2" t="s">
        <v>244</v>
      </c>
      <c r="C93" s="3">
        <v>45236</v>
      </c>
      <c r="D93" s="2"/>
      <c r="E93" s="2"/>
      <c r="F93" s="3"/>
      <c r="G93" s="3">
        <v>45236</v>
      </c>
      <c r="H93" s="2">
        <v>12</v>
      </c>
      <c r="I93" s="2">
        <v>16</v>
      </c>
      <c r="J93" s="2">
        <v>2024</v>
      </c>
      <c r="K93" s="3">
        <f>DATE(Table13[[#This Row],[Last_Login_Year]],Table13[[#This Row],[Last_Login_Month]],Table13[[#This Row],[Last_Login_Date]])</f>
        <v>45642</v>
      </c>
      <c r="L93" s="3">
        <v>45642</v>
      </c>
      <c r="M93" s="2">
        <v>15.99</v>
      </c>
      <c r="N93" s="2" t="s">
        <v>761</v>
      </c>
      <c r="O93" s="2">
        <v>100</v>
      </c>
      <c r="P93" s="2" t="s">
        <v>36</v>
      </c>
      <c r="Q93" s="2">
        <v>5</v>
      </c>
      <c r="R93" s="2">
        <v>1</v>
      </c>
      <c r="S93" s="2" t="b">
        <v>1</v>
      </c>
      <c r="T93" s="2">
        <v>586</v>
      </c>
      <c r="U93" s="2">
        <v>32</v>
      </c>
      <c r="V93" s="2" t="s">
        <v>92</v>
      </c>
      <c r="W93" s="2" t="s">
        <v>56</v>
      </c>
      <c r="X93" s="2" t="s">
        <v>29</v>
      </c>
      <c r="Y93" s="2">
        <v>100</v>
      </c>
      <c r="Z93" s="26">
        <f>Table13[[#This Row],[Recommended_Content_Count]]/(Table13[[#This Row],[Total_Movies_Watched]]+Table13[[#This Row],[Total_Series_Watched]])</f>
        <v>0.16181229773462782</v>
      </c>
      <c r="AA93" s="2">
        <v>3.6</v>
      </c>
      <c r="AB93" s="2" t="b">
        <v>1</v>
      </c>
      <c r="AC93" s="2" t="s">
        <v>30</v>
      </c>
      <c r="AD93" s="2">
        <v>2643</v>
      </c>
      <c r="AE93" s="2" t="s">
        <v>38</v>
      </c>
      <c r="AF93" s="2" t="s">
        <v>39</v>
      </c>
      <c r="AG93" s="5" t="s">
        <v>93</v>
      </c>
    </row>
    <row r="94" spans="1:33" x14ac:dyDescent="0.25">
      <c r="A94" s="4">
        <v>4851</v>
      </c>
      <c r="B94" s="2" t="s">
        <v>186</v>
      </c>
      <c r="C94" s="3">
        <v>45202</v>
      </c>
      <c r="D94" s="2"/>
      <c r="E94" s="2"/>
      <c r="F94" s="3"/>
      <c r="G94" s="3">
        <v>45202</v>
      </c>
      <c r="H94" s="2">
        <v>12</v>
      </c>
      <c r="I94" s="2">
        <v>16</v>
      </c>
      <c r="J94" s="2">
        <v>2024</v>
      </c>
      <c r="K94" s="3">
        <f>DATE(Table13[[#This Row],[Last_Login_Year]],Table13[[#This Row],[Last_Login_Month]],Table13[[#This Row],[Last_Login_Date]])</f>
        <v>45642</v>
      </c>
      <c r="L94" s="3">
        <v>45642</v>
      </c>
      <c r="M94" s="2">
        <v>15.99</v>
      </c>
      <c r="N94" s="2" t="s">
        <v>761</v>
      </c>
      <c r="O94" s="2">
        <v>399</v>
      </c>
      <c r="P94" s="2" t="s">
        <v>36</v>
      </c>
      <c r="Q94" s="2">
        <v>1</v>
      </c>
      <c r="R94" s="2">
        <v>2</v>
      </c>
      <c r="S94" s="2" t="b">
        <v>0</v>
      </c>
      <c r="T94" s="2">
        <v>355</v>
      </c>
      <c r="U94" s="2">
        <v>181</v>
      </c>
      <c r="V94" s="2" t="s">
        <v>27</v>
      </c>
      <c r="W94" s="2" t="s">
        <v>56</v>
      </c>
      <c r="X94" s="2" t="s">
        <v>29</v>
      </c>
      <c r="Y94" s="2">
        <v>79</v>
      </c>
      <c r="Z94" s="26">
        <f>Table13[[#This Row],[Recommended_Content_Count]]/(Table13[[#This Row],[Total_Movies_Watched]]+Table13[[#This Row],[Total_Series_Watched]])</f>
        <v>0.14738805970149255</v>
      </c>
      <c r="AA94" s="2">
        <v>3.4</v>
      </c>
      <c r="AB94" s="2" t="b">
        <v>1</v>
      </c>
      <c r="AC94" s="2" t="s">
        <v>30</v>
      </c>
      <c r="AD94" s="2">
        <v>2138</v>
      </c>
      <c r="AE94" s="2" t="s">
        <v>38</v>
      </c>
      <c r="AF94" s="2" t="s">
        <v>69</v>
      </c>
      <c r="AG94" s="5" t="s">
        <v>33</v>
      </c>
    </row>
    <row r="95" spans="1:33" x14ac:dyDescent="0.25">
      <c r="A95" s="4">
        <v>9861</v>
      </c>
      <c r="B95" s="2" t="s">
        <v>140</v>
      </c>
      <c r="C95" s="3">
        <v>45119</v>
      </c>
      <c r="D95" s="2"/>
      <c r="E95" s="2"/>
      <c r="F95" s="3"/>
      <c r="G95" s="3">
        <v>45119</v>
      </c>
      <c r="H95" s="2">
        <v>12</v>
      </c>
      <c r="I95" s="2">
        <v>16</v>
      </c>
      <c r="J95" s="2">
        <v>2024</v>
      </c>
      <c r="K95" s="3">
        <f>DATE(Table13[[#This Row],[Last_Login_Year]],Table13[[#This Row],[Last_Login_Month]],Table13[[#This Row],[Last_Login_Date]])</f>
        <v>45642</v>
      </c>
      <c r="L95" s="3">
        <v>45642</v>
      </c>
      <c r="M95" s="2">
        <v>15.99</v>
      </c>
      <c r="N95" s="2" t="s">
        <v>761</v>
      </c>
      <c r="O95" s="2">
        <v>359</v>
      </c>
      <c r="P95" s="2" t="s">
        <v>73</v>
      </c>
      <c r="Q95" s="2">
        <v>3</v>
      </c>
      <c r="R95" s="2">
        <v>1</v>
      </c>
      <c r="S95" s="2" t="b">
        <v>0</v>
      </c>
      <c r="T95" s="2">
        <v>265</v>
      </c>
      <c r="U95" s="2">
        <v>34</v>
      </c>
      <c r="V95" s="2" t="s">
        <v>68</v>
      </c>
      <c r="W95" s="2" t="s">
        <v>56</v>
      </c>
      <c r="X95" s="2" t="s">
        <v>64</v>
      </c>
      <c r="Y95" s="2">
        <v>64</v>
      </c>
      <c r="Z95" s="26">
        <f>Table13[[#This Row],[Recommended_Content_Count]]/(Table13[[#This Row],[Total_Movies_Watched]]+Table13[[#This Row],[Total_Series_Watched]])</f>
        <v>0.21404682274247491</v>
      </c>
      <c r="AA95" s="2">
        <v>4.9000000000000004</v>
      </c>
      <c r="AB95" s="2" t="b">
        <v>1</v>
      </c>
      <c r="AC95" s="2" t="s">
        <v>30</v>
      </c>
      <c r="AD95" s="2">
        <v>3308</v>
      </c>
      <c r="AE95" s="2" t="s">
        <v>31</v>
      </c>
      <c r="AF95" s="2" t="s">
        <v>39</v>
      </c>
      <c r="AG95" s="5" t="s">
        <v>60</v>
      </c>
    </row>
    <row r="96" spans="1:33" x14ac:dyDescent="0.25">
      <c r="A96" s="4">
        <v>2613</v>
      </c>
      <c r="B96" s="2" t="s">
        <v>657</v>
      </c>
      <c r="C96" s="3">
        <v>45109</v>
      </c>
      <c r="D96" s="2"/>
      <c r="E96" s="2"/>
      <c r="F96" s="3"/>
      <c r="G96" s="3">
        <v>45109</v>
      </c>
      <c r="H96" s="2">
        <v>12</v>
      </c>
      <c r="I96" s="2">
        <v>16</v>
      </c>
      <c r="J96" s="2">
        <v>2024</v>
      </c>
      <c r="K96" s="3">
        <f>DATE(Table13[[#This Row],[Last_Login_Year]],Table13[[#This Row],[Last_Login_Month]],Table13[[#This Row],[Last_Login_Date]])</f>
        <v>45642</v>
      </c>
      <c r="L96" s="3">
        <v>45642</v>
      </c>
      <c r="M96" s="2">
        <v>7.99</v>
      </c>
      <c r="N96" s="2" t="s">
        <v>759</v>
      </c>
      <c r="O96" s="2">
        <v>129</v>
      </c>
      <c r="P96" s="2" t="s">
        <v>51</v>
      </c>
      <c r="Q96" s="2">
        <v>4</v>
      </c>
      <c r="R96" s="2">
        <v>5</v>
      </c>
      <c r="S96" s="2" t="b">
        <v>0</v>
      </c>
      <c r="T96" s="2">
        <v>439</v>
      </c>
      <c r="U96" s="2">
        <v>10</v>
      </c>
      <c r="V96" s="2" t="s">
        <v>49</v>
      </c>
      <c r="W96" s="2" t="s">
        <v>56</v>
      </c>
      <c r="X96" s="2" t="s">
        <v>78</v>
      </c>
      <c r="Y96" s="2">
        <v>11</v>
      </c>
      <c r="Z96" s="26">
        <f>Table13[[#This Row],[Recommended_Content_Count]]/(Table13[[#This Row],[Total_Movies_Watched]]+Table13[[#This Row],[Total_Series_Watched]])</f>
        <v>2.4498886414253896E-2</v>
      </c>
      <c r="AA96" s="2">
        <v>3.7</v>
      </c>
      <c r="AB96" s="2" t="b">
        <v>0</v>
      </c>
      <c r="AC96" s="2" t="s">
        <v>30</v>
      </c>
      <c r="AD96" s="2">
        <v>3741</v>
      </c>
      <c r="AE96" s="2" t="s">
        <v>76</v>
      </c>
      <c r="AF96" s="2" t="s">
        <v>32</v>
      </c>
      <c r="AG96" s="5" t="s">
        <v>60</v>
      </c>
    </row>
    <row r="97" spans="1:33" x14ac:dyDescent="0.25">
      <c r="A97" s="4">
        <v>1419</v>
      </c>
      <c r="B97" s="2" t="s">
        <v>128</v>
      </c>
      <c r="C97" s="3">
        <v>44992</v>
      </c>
      <c r="D97" s="2"/>
      <c r="E97" s="2"/>
      <c r="F97" s="3"/>
      <c r="G97" s="3">
        <v>44992</v>
      </c>
      <c r="H97" s="2">
        <v>12</v>
      </c>
      <c r="I97" s="2">
        <v>16</v>
      </c>
      <c r="J97" s="2">
        <v>2024</v>
      </c>
      <c r="K97" s="3">
        <f>DATE(Table13[[#This Row],[Last_Login_Year]],Table13[[#This Row],[Last_Login_Month]],Table13[[#This Row],[Last_Login_Date]])</f>
        <v>45642</v>
      </c>
      <c r="L97" s="3">
        <v>45642</v>
      </c>
      <c r="M97" s="2">
        <v>11.99</v>
      </c>
      <c r="N97" s="2" t="s">
        <v>760</v>
      </c>
      <c r="O97" s="2">
        <v>406</v>
      </c>
      <c r="P97" s="2" t="s">
        <v>48</v>
      </c>
      <c r="Q97" s="2">
        <v>2</v>
      </c>
      <c r="R97" s="2">
        <v>6</v>
      </c>
      <c r="S97" s="2" t="b">
        <v>0</v>
      </c>
      <c r="T97" s="2">
        <v>983</v>
      </c>
      <c r="U97" s="2">
        <v>113</v>
      </c>
      <c r="V97" s="2" t="s">
        <v>55</v>
      </c>
      <c r="W97" s="2" t="s">
        <v>75</v>
      </c>
      <c r="X97" s="2" t="s">
        <v>37</v>
      </c>
      <c r="Y97" s="2">
        <v>78</v>
      </c>
      <c r="Z97" s="26">
        <f>Table13[[#This Row],[Recommended_Content_Count]]/(Table13[[#This Row],[Total_Movies_Watched]]+Table13[[#This Row],[Total_Series_Watched]])</f>
        <v>7.1167883211678828E-2</v>
      </c>
      <c r="AA97" s="2">
        <v>3.1</v>
      </c>
      <c r="AB97" s="2" t="b">
        <v>0</v>
      </c>
      <c r="AC97" s="2" t="s">
        <v>30</v>
      </c>
      <c r="AD97" s="2">
        <v>4245</v>
      </c>
      <c r="AE97" s="2" t="s">
        <v>31</v>
      </c>
      <c r="AF97" s="2" t="s">
        <v>39</v>
      </c>
      <c r="AG97" s="5" t="s">
        <v>40</v>
      </c>
    </row>
    <row r="98" spans="1:33" x14ac:dyDescent="0.25">
      <c r="A98" s="4">
        <v>6319</v>
      </c>
      <c r="B98" s="2" t="s">
        <v>584</v>
      </c>
      <c r="C98" s="3">
        <v>44988</v>
      </c>
      <c r="D98" s="2"/>
      <c r="E98" s="2"/>
      <c r="F98" s="3"/>
      <c r="G98" s="3">
        <v>44988</v>
      </c>
      <c r="H98" s="2">
        <v>12</v>
      </c>
      <c r="I98" s="2">
        <v>16</v>
      </c>
      <c r="J98" s="2">
        <v>2024</v>
      </c>
      <c r="K98" s="3">
        <f>DATE(Table13[[#This Row],[Last_Login_Year]],Table13[[#This Row],[Last_Login_Month]],Table13[[#This Row],[Last_Login_Date]])</f>
        <v>45642</v>
      </c>
      <c r="L98" s="3">
        <v>45642</v>
      </c>
      <c r="M98" s="2">
        <v>7.99</v>
      </c>
      <c r="N98" s="2" t="s">
        <v>759</v>
      </c>
      <c r="O98" s="2">
        <v>466</v>
      </c>
      <c r="P98" s="2" t="s">
        <v>100</v>
      </c>
      <c r="Q98" s="2">
        <v>4</v>
      </c>
      <c r="R98" s="2">
        <v>1</v>
      </c>
      <c r="S98" s="2" t="b">
        <v>1</v>
      </c>
      <c r="T98" s="2">
        <v>592</v>
      </c>
      <c r="U98" s="2">
        <v>67</v>
      </c>
      <c r="V98" s="2" t="s">
        <v>92</v>
      </c>
      <c r="W98" s="2" t="s">
        <v>44</v>
      </c>
      <c r="X98" s="2" t="s">
        <v>78</v>
      </c>
      <c r="Y98" s="2">
        <v>81</v>
      </c>
      <c r="Z98" s="26">
        <f>Table13[[#This Row],[Recommended_Content_Count]]/(Table13[[#This Row],[Total_Movies_Watched]]+Table13[[#This Row],[Total_Series_Watched]])</f>
        <v>0.12291350531107739</v>
      </c>
      <c r="AA98" s="2">
        <v>4.8</v>
      </c>
      <c r="AB98" s="2" t="b">
        <v>0</v>
      </c>
      <c r="AC98" s="2" t="s">
        <v>30</v>
      </c>
      <c r="AD98" s="2">
        <v>423</v>
      </c>
      <c r="AE98" s="2" t="s">
        <v>38</v>
      </c>
      <c r="AF98" s="2" t="s">
        <v>69</v>
      </c>
      <c r="AG98" s="5" t="s">
        <v>60</v>
      </c>
    </row>
    <row r="99" spans="1:33" x14ac:dyDescent="0.25">
      <c r="A99" s="4">
        <v>4246</v>
      </c>
      <c r="B99" s="2" t="s">
        <v>259</v>
      </c>
      <c r="C99" s="2">
        <v>9</v>
      </c>
      <c r="D99" s="2">
        <v>24</v>
      </c>
      <c r="E99" s="2">
        <v>2023</v>
      </c>
      <c r="F99" s="3">
        <f>DATE(Table13[[#This Row],[_Year]],Table13[[#This Row],[Join_Date_Month]],Table13[[#This Row],[Join_Date_Date]])</f>
        <v>45193</v>
      </c>
      <c r="G99" s="3">
        <v>45193</v>
      </c>
      <c r="H99" s="2">
        <v>12</v>
      </c>
      <c r="I99" s="2">
        <v>15</v>
      </c>
      <c r="J99" s="2">
        <v>2024</v>
      </c>
      <c r="K99" s="3">
        <f>DATE(Table13[[#This Row],[Last_Login_Year]],Table13[[#This Row],[Last_Login_Month]],Table13[[#This Row],[Last_Login_Date]])</f>
        <v>45641</v>
      </c>
      <c r="L99" s="3">
        <v>45641</v>
      </c>
      <c r="M99" s="2">
        <v>7.99</v>
      </c>
      <c r="N99" s="2" t="s">
        <v>759</v>
      </c>
      <c r="O99" s="2">
        <v>91</v>
      </c>
      <c r="P99" s="2" t="s">
        <v>36</v>
      </c>
      <c r="Q99" s="2">
        <v>5</v>
      </c>
      <c r="R99" s="2">
        <v>1</v>
      </c>
      <c r="S99" s="2" t="b">
        <v>0</v>
      </c>
      <c r="T99" s="2">
        <v>159</v>
      </c>
      <c r="U99" s="2">
        <v>14</v>
      </c>
      <c r="V99" s="2" t="s">
        <v>49</v>
      </c>
      <c r="W99" s="2" t="s">
        <v>28</v>
      </c>
      <c r="X99" s="2" t="s">
        <v>57</v>
      </c>
      <c r="Y99" s="2">
        <v>85</v>
      </c>
      <c r="Z99" s="26">
        <f>Table13[[#This Row],[Recommended_Content_Count]]/(Table13[[#This Row],[Total_Movies_Watched]]+Table13[[#This Row],[Total_Series_Watched]])</f>
        <v>0.4913294797687861</v>
      </c>
      <c r="AA99" s="2">
        <v>4.4000000000000004</v>
      </c>
      <c r="AB99" s="2" t="b">
        <v>0</v>
      </c>
      <c r="AC99" s="2" t="s">
        <v>30</v>
      </c>
      <c r="AD99" s="2">
        <v>1858</v>
      </c>
      <c r="AE99" s="2" t="s">
        <v>58</v>
      </c>
      <c r="AF99" s="2" t="s">
        <v>32</v>
      </c>
      <c r="AG99" s="5" t="s">
        <v>33</v>
      </c>
    </row>
    <row r="100" spans="1:33" x14ac:dyDescent="0.25">
      <c r="A100" s="4">
        <v>6078</v>
      </c>
      <c r="B100" s="2" t="s">
        <v>606</v>
      </c>
      <c r="C100" s="2">
        <v>9</v>
      </c>
      <c r="D100" s="2">
        <v>23</v>
      </c>
      <c r="E100" s="2">
        <v>2024</v>
      </c>
      <c r="F100" s="3">
        <f>DATE(Table13[[#This Row],[_Year]],Table13[[#This Row],[Join_Date_Month]],Table13[[#This Row],[Join_Date_Date]])</f>
        <v>45558</v>
      </c>
      <c r="G100" s="3">
        <v>45558</v>
      </c>
      <c r="H100" s="2">
        <v>12</v>
      </c>
      <c r="I100" s="2">
        <v>15</v>
      </c>
      <c r="J100" s="2">
        <v>2024</v>
      </c>
      <c r="K100" s="3">
        <f>DATE(Table13[[#This Row],[Last_Login_Year]],Table13[[#This Row],[Last_Login_Month]],Table13[[#This Row],[Last_Login_Date]])</f>
        <v>45641</v>
      </c>
      <c r="L100" s="3">
        <v>45641</v>
      </c>
      <c r="M100" s="2">
        <v>7.99</v>
      </c>
      <c r="N100" s="2" t="s">
        <v>759</v>
      </c>
      <c r="O100" s="2">
        <v>281</v>
      </c>
      <c r="P100" s="2" t="s">
        <v>73</v>
      </c>
      <c r="Q100" s="2">
        <v>4</v>
      </c>
      <c r="R100" s="2">
        <v>5</v>
      </c>
      <c r="S100" s="2" t="b">
        <v>0</v>
      </c>
      <c r="T100" s="2">
        <v>905</v>
      </c>
      <c r="U100" s="2">
        <v>128</v>
      </c>
      <c r="V100" s="2" t="s">
        <v>74</v>
      </c>
      <c r="W100" s="2" t="s">
        <v>75</v>
      </c>
      <c r="X100" s="2" t="s">
        <v>37</v>
      </c>
      <c r="Y100" s="2">
        <v>70</v>
      </c>
      <c r="Z100" s="26">
        <f>Table13[[#This Row],[Recommended_Content_Count]]/(Table13[[#This Row],[Total_Movies_Watched]]+Table13[[#This Row],[Total_Series_Watched]])</f>
        <v>6.7763794772507255E-2</v>
      </c>
      <c r="AA100" s="2">
        <v>4.3</v>
      </c>
      <c r="AB100" s="2" t="b">
        <v>0</v>
      </c>
      <c r="AC100" s="2" t="s">
        <v>30</v>
      </c>
      <c r="AD100" s="2">
        <v>1952</v>
      </c>
      <c r="AE100" s="2" t="s">
        <v>65</v>
      </c>
      <c r="AF100" s="2" t="s">
        <v>59</v>
      </c>
      <c r="AG100" s="5" t="s">
        <v>40</v>
      </c>
    </row>
    <row r="101" spans="1:33" x14ac:dyDescent="0.25">
      <c r="A101" s="4">
        <v>2504</v>
      </c>
      <c r="B101" s="2" t="s">
        <v>480</v>
      </c>
      <c r="C101" s="2">
        <v>8</v>
      </c>
      <c r="D101" s="2">
        <v>22</v>
      </c>
      <c r="E101" s="2">
        <v>2024</v>
      </c>
      <c r="F101" s="3">
        <f>DATE(Table13[[#This Row],[_Year]],Table13[[#This Row],[Join_Date_Month]],Table13[[#This Row],[Join_Date_Date]])</f>
        <v>45526</v>
      </c>
      <c r="G101" s="3">
        <v>45526</v>
      </c>
      <c r="H101" s="2">
        <v>12</v>
      </c>
      <c r="I101" s="2">
        <v>15</v>
      </c>
      <c r="J101" s="2">
        <v>2024</v>
      </c>
      <c r="K101" s="3">
        <f>DATE(Table13[[#This Row],[Last_Login_Year]],Table13[[#This Row],[Last_Login_Month]],Table13[[#This Row],[Last_Login_Date]])</f>
        <v>45641</v>
      </c>
      <c r="L101" s="3">
        <v>45641</v>
      </c>
      <c r="M101" s="2">
        <v>11.99</v>
      </c>
      <c r="N101" s="2" t="s">
        <v>760</v>
      </c>
      <c r="O101" s="2">
        <v>328</v>
      </c>
      <c r="P101" s="2" t="s">
        <v>73</v>
      </c>
      <c r="Q101" s="2">
        <v>4</v>
      </c>
      <c r="R101" s="2">
        <v>6</v>
      </c>
      <c r="S101" s="2" t="b">
        <v>1</v>
      </c>
      <c r="T101" s="2">
        <v>858</v>
      </c>
      <c r="U101" s="2">
        <v>159</v>
      </c>
      <c r="V101" s="2" t="s">
        <v>49</v>
      </c>
      <c r="W101" s="2" t="s">
        <v>28</v>
      </c>
      <c r="X101" s="2" t="s">
        <v>37</v>
      </c>
      <c r="Y101" s="2">
        <v>75</v>
      </c>
      <c r="Z101" s="26">
        <f>Table13[[#This Row],[Recommended_Content_Count]]/(Table13[[#This Row],[Total_Movies_Watched]]+Table13[[#This Row],[Total_Series_Watched]])</f>
        <v>7.3746312684365781E-2</v>
      </c>
      <c r="AA101" s="2">
        <v>4.5999999999999996</v>
      </c>
      <c r="AB101" s="2" t="b">
        <v>1</v>
      </c>
      <c r="AC101" s="2" t="s">
        <v>30</v>
      </c>
      <c r="AD101" s="2">
        <v>68</v>
      </c>
      <c r="AE101" s="2" t="s">
        <v>31</v>
      </c>
      <c r="AF101" s="2" t="s">
        <v>69</v>
      </c>
      <c r="AG101" s="5" t="s">
        <v>93</v>
      </c>
    </row>
    <row r="102" spans="1:33" x14ac:dyDescent="0.25">
      <c r="A102" s="4">
        <v>5590</v>
      </c>
      <c r="B102" s="2" t="s">
        <v>88</v>
      </c>
      <c r="C102" s="2">
        <v>7</v>
      </c>
      <c r="D102" s="2">
        <v>27</v>
      </c>
      <c r="E102" s="2">
        <v>2024</v>
      </c>
      <c r="F102" s="3">
        <f>DATE(Table13[[#This Row],[_Year]],Table13[[#This Row],[Join_Date_Month]],Table13[[#This Row],[Join_Date_Date]])</f>
        <v>45500</v>
      </c>
      <c r="G102" s="3">
        <v>45500</v>
      </c>
      <c r="H102" s="2">
        <v>12</v>
      </c>
      <c r="I102" s="2">
        <v>15</v>
      </c>
      <c r="J102" s="2">
        <v>2024</v>
      </c>
      <c r="K102" s="3">
        <f>DATE(Table13[[#This Row],[Last_Login_Year]],Table13[[#This Row],[Last_Login_Month]],Table13[[#This Row],[Last_Login_Date]])</f>
        <v>45641</v>
      </c>
      <c r="L102" s="3">
        <v>45641</v>
      </c>
      <c r="M102" s="2">
        <v>7.99</v>
      </c>
      <c r="N102" s="2" t="s">
        <v>759</v>
      </c>
      <c r="O102" s="2">
        <v>30</v>
      </c>
      <c r="P102" s="2" t="s">
        <v>51</v>
      </c>
      <c r="Q102" s="2">
        <v>2</v>
      </c>
      <c r="R102" s="2">
        <v>6</v>
      </c>
      <c r="S102" s="2" t="b">
        <v>0</v>
      </c>
      <c r="T102" s="2">
        <v>468</v>
      </c>
      <c r="U102" s="2">
        <v>196</v>
      </c>
      <c r="V102" s="2" t="s">
        <v>49</v>
      </c>
      <c r="W102" s="2" t="s">
        <v>28</v>
      </c>
      <c r="X102" s="2" t="s">
        <v>29</v>
      </c>
      <c r="Y102" s="2">
        <v>52</v>
      </c>
      <c r="Z102" s="26">
        <f>Table13[[#This Row],[Recommended_Content_Count]]/(Table13[[#This Row],[Total_Movies_Watched]]+Table13[[#This Row],[Total_Series_Watched]])</f>
        <v>7.8313253012048195E-2</v>
      </c>
      <c r="AA102" s="2">
        <v>4.5</v>
      </c>
      <c r="AB102" s="2" t="b">
        <v>0</v>
      </c>
      <c r="AC102" s="2" t="s">
        <v>30</v>
      </c>
      <c r="AD102" s="2">
        <v>4586</v>
      </c>
      <c r="AE102" s="2" t="s">
        <v>31</v>
      </c>
      <c r="AF102" s="2" t="s">
        <v>59</v>
      </c>
      <c r="AG102" s="5" t="s">
        <v>93</v>
      </c>
    </row>
    <row r="103" spans="1:33" x14ac:dyDescent="0.25">
      <c r="A103" s="4">
        <v>1674</v>
      </c>
      <c r="B103" s="2" t="s">
        <v>177</v>
      </c>
      <c r="C103" s="2">
        <v>7</v>
      </c>
      <c r="D103" s="2">
        <v>15</v>
      </c>
      <c r="E103" s="2">
        <v>2024</v>
      </c>
      <c r="F103" s="3">
        <f>DATE(Table13[[#This Row],[_Year]],Table13[[#This Row],[Join_Date_Month]],Table13[[#This Row],[Join_Date_Date]])</f>
        <v>45488</v>
      </c>
      <c r="G103" s="3">
        <v>45488</v>
      </c>
      <c r="H103" s="2">
        <v>12</v>
      </c>
      <c r="I103" s="2">
        <v>15</v>
      </c>
      <c r="J103" s="2">
        <v>2024</v>
      </c>
      <c r="K103" s="3">
        <f>DATE(Table13[[#This Row],[Last_Login_Year]],Table13[[#This Row],[Last_Login_Month]],Table13[[#This Row],[Last_Login_Date]])</f>
        <v>45641</v>
      </c>
      <c r="L103" s="3">
        <v>45641</v>
      </c>
      <c r="M103" s="2">
        <v>11.99</v>
      </c>
      <c r="N103" s="2" t="s">
        <v>760</v>
      </c>
      <c r="O103" s="2">
        <v>328</v>
      </c>
      <c r="P103" s="2" t="s">
        <v>73</v>
      </c>
      <c r="Q103" s="2">
        <v>2</v>
      </c>
      <c r="R103" s="2">
        <v>2</v>
      </c>
      <c r="S103" s="2" t="b">
        <v>1</v>
      </c>
      <c r="T103" s="2">
        <v>415</v>
      </c>
      <c r="U103" s="2">
        <v>162</v>
      </c>
      <c r="V103" s="2" t="s">
        <v>49</v>
      </c>
      <c r="W103" s="2" t="s">
        <v>28</v>
      </c>
      <c r="X103" s="2" t="s">
        <v>78</v>
      </c>
      <c r="Y103" s="2">
        <v>19</v>
      </c>
      <c r="Z103" s="26">
        <f>Table13[[#This Row],[Recommended_Content_Count]]/(Table13[[#This Row],[Total_Movies_Watched]]+Table13[[#This Row],[Total_Series_Watched]])</f>
        <v>3.292894280762565E-2</v>
      </c>
      <c r="AA103" s="2">
        <v>4.4000000000000004</v>
      </c>
      <c r="AB103" s="2" t="b">
        <v>1</v>
      </c>
      <c r="AC103" s="2" t="s">
        <v>30</v>
      </c>
      <c r="AD103" s="2">
        <v>1311</v>
      </c>
      <c r="AE103" s="2" t="s">
        <v>31</v>
      </c>
      <c r="AF103" s="2" t="s">
        <v>32</v>
      </c>
      <c r="AG103" s="5" t="s">
        <v>60</v>
      </c>
    </row>
    <row r="104" spans="1:33" x14ac:dyDescent="0.25">
      <c r="A104" s="4">
        <v>7366</v>
      </c>
      <c r="B104" s="2" t="s">
        <v>547</v>
      </c>
      <c r="C104" s="2">
        <v>6</v>
      </c>
      <c r="D104" s="2">
        <v>22</v>
      </c>
      <c r="E104" s="2">
        <v>2024</v>
      </c>
      <c r="F104" s="3">
        <f>DATE(Table13[[#This Row],[_Year]],Table13[[#This Row],[Join_Date_Month]],Table13[[#This Row],[Join_Date_Date]])</f>
        <v>45465</v>
      </c>
      <c r="G104" s="3">
        <v>45465</v>
      </c>
      <c r="H104" s="2">
        <v>12</v>
      </c>
      <c r="I104" s="2">
        <v>15</v>
      </c>
      <c r="J104" s="2">
        <v>2024</v>
      </c>
      <c r="K104" s="3">
        <f>DATE(Table13[[#This Row],[Last_Login_Year]],Table13[[#This Row],[Last_Login_Month]],Table13[[#This Row],[Last_Login_Date]])</f>
        <v>45641</v>
      </c>
      <c r="L104" s="3">
        <v>45641</v>
      </c>
      <c r="M104" s="2">
        <v>7.99</v>
      </c>
      <c r="N104" s="2" t="s">
        <v>759</v>
      </c>
      <c r="O104" s="2">
        <v>451</v>
      </c>
      <c r="P104" s="2" t="s">
        <v>73</v>
      </c>
      <c r="Q104" s="2">
        <v>3</v>
      </c>
      <c r="R104" s="2">
        <v>3</v>
      </c>
      <c r="S104" s="2" t="b">
        <v>0</v>
      </c>
      <c r="T104" s="2">
        <v>588</v>
      </c>
      <c r="U104" s="2">
        <v>147</v>
      </c>
      <c r="V104" s="2" t="s">
        <v>74</v>
      </c>
      <c r="W104" s="2" t="s">
        <v>44</v>
      </c>
      <c r="X104" s="2" t="s">
        <v>37</v>
      </c>
      <c r="Y104" s="2">
        <v>75</v>
      </c>
      <c r="Z104" s="26">
        <f>Table13[[#This Row],[Recommended_Content_Count]]/(Table13[[#This Row],[Total_Movies_Watched]]+Table13[[#This Row],[Total_Series_Watched]])</f>
        <v>0.10204081632653061</v>
      </c>
      <c r="AA104" s="2">
        <v>3.3</v>
      </c>
      <c r="AB104" s="2" t="b">
        <v>1</v>
      </c>
      <c r="AC104" s="2" t="s">
        <v>30</v>
      </c>
      <c r="AD104" s="2">
        <v>1785</v>
      </c>
      <c r="AE104" s="2" t="s">
        <v>76</v>
      </c>
      <c r="AF104" s="2" t="s">
        <v>69</v>
      </c>
      <c r="AG104" s="5" t="s">
        <v>40</v>
      </c>
    </row>
    <row r="105" spans="1:33" x14ac:dyDescent="0.25">
      <c r="A105" s="4">
        <v>3779</v>
      </c>
      <c r="B105" s="2" t="s">
        <v>291</v>
      </c>
      <c r="C105" s="2">
        <v>6</v>
      </c>
      <c r="D105" s="2">
        <v>21</v>
      </c>
      <c r="E105" s="2">
        <v>2024</v>
      </c>
      <c r="F105" s="3">
        <f>DATE(Table13[[#This Row],[_Year]],Table13[[#This Row],[Join_Date_Month]],Table13[[#This Row],[Join_Date_Date]])</f>
        <v>45464</v>
      </c>
      <c r="G105" s="3">
        <v>45464</v>
      </c>
      <c r="H105" s="2">
        <v>12</v>
      </c>
      <c r="I105" s="2">
        <v>15</v>
      </c>
      <c r="J105" s="2">
        <v>2024</v>
      </c>
      <c r="K105" s="3">
        <f>DATE(Table13[[#This Row],[Last_Login_Year]],Table13[[#This Row],[Last_Login_Month]],Table13[[#This Row],[Last_Login_Date]])</f>
        <v>45641</v>
      </c>
      <c r="L105" s="3">
        <v>45641</v>
      </c>
      <c r="M105" s="2">
        <v>11.99</v>
      </c>
      <c r="N105" s="2" t="s">
        <v>760</v>
      </c>
      <c r="O105" s="2">
        <v>32</v>
      </c>
      <c r="P105" s="2" t="s">
        <v>36</v>
      </c>
      <c r="Q105" s="2">
        <v>2</v>
      </c>
      <c r="R105" s="2">
        <v>4</v>
      </c>
      <c r="S105" s="2" t="b">
        <v>0</v>
      </c>
      <c r="T105" s="2">
        <v>334</v>
      </c>
      <c r="U105" s="2">
        <v>151</v>
      </c>
      <c r="V105" s="2" t="s">
        <v>49</v>
      </c>
      <c r="W105" s="2" t="s">
        <v>75</v>
      </c>
      <c r="X105" s="2" t="s">
        <v>57</v>
      </c>
      <c r="Y105" s="2">
        <v>88</v>
      </c>
      <c r="Z105" s="26">
        <f>Table13[[#This Row],[Recommended_Content_Count]]/(Table13[[#This Row],[Total_Movies_Watched]]+Table13[[#This Row],[Total_Series_Watched]])</f>
        <v>0.18144329896907216</v>
      </c>
      <c r="AA105" s="2">
        <v>3.4</v>
      </c>
      <c r="AB105" s="2" t="b">
        <v>0</v>
      </c>
      <c r="AC105" s="2" t="s">
        <v>30</v>
      </c>
      <c r="AD105" s="2">
        <v>3696</v>
      </c>
      <c r="AE105" s="2" t="s">
        <v>76</v>
      </c>
      <c r="AF105" s="2" t="s">
        <v>39</v>
      </c>
      <c r="AG105" s="5" t="s">
        <v>40</v>
      </c>
    </row>
    <row r="106" spans="1:33" x14ac:dyDescent="0.25">
      <c r="A106" s="4">
        <v>8571</v>
      </c>
      <c r="B106" s="2" t="s">
        <v>345</v>
      </c>
      <c r="C106" s="2">
        <v>5</v>
      </c>
      <c r="D106" s="2">
        <v>28</v>
      </c>
      <c r="E106" s="2">
        <v>2023</v>
      </c>
      <c r="F106" s="3">
        <f>DATE(Table13[[#This Row],[_Year]],Table13[[#This Row],[Join_Date_Month]],Table13[[#This Row],[Join_Date_Date]])</f>
        <v>45074</v>
      </c>
      <c r="G106" s="3">
        <v>45074</v>
      </c>
      <c r="H106" s="2">
        <v>12</v>
      </c>
      <c r="I106" s="2">
        <v>15</v>
      </c>
      <c r="J106" s="2">
        <v>2024</v>
      </c>
      <c r="K106" s="3">
        <f>DATE(Table13[[#This Row],[Last_Login_Year]],Table13[[#This Row],[Last_Login_Month]],Table13[[#This Row],[Last_Login_Date]])</f>
        <v>45641</v>
      </c>
      <c r="L106" s="3">
        <v>45641</v>
      </c>
      <c r="M106" s="2">
        <v>15.99</v>
      </c>
      <c r="N106" s="2" t="s">
        <v>761</v>
      </c>
      <c r="O106" s="2">
        <v>482</v>
      </c>
      <c r="P106" s="2" t="s">
        <v>26</v>
      </c>
      <c r="Q106" s="2">
        <v>2</v>
      </c>
      <c r="R106" s="2">
        <v>5</v>
      </c>
      <c r="S106" s="2" t="b">
        <v>1</v>
      </c>
      <c r="T106" s="2">
        <v>838</v>
      </c>
      <c r="U106" s="2">
        <v>159</v>
      </c>
      <c r="V106" s="2" t="s">
        <v>43</v>
      </c>
      <c r="W106" s="2" t="s">
        <v>44</v>
      </c>
      <c r="X106" s="2" t="s">
        <v>78</v>
      </c>
      <c r="Y106" s="2">
        <v>39</v>
      </c>
      <c r="Z106" s="26">
        <f>Table13[[#This Row],[Recommended_Content_Count]]/(Table13[[#This Row],[Total_Movies_Watched]]+Table13[[#This Row],[Total_Series_Watched]])</f>
        <v>3.9117352056168508E-2</v>
      </c>
      <c r="AA106" s="2">
        <v>4.8</v>
      </c>
      <c r="AB106" s="2" t="b">
        <v>0</v>
      </c>
      <c r="AC106" s="2" t="s">
        <v>30</v>
      </c>
      <c r="AD106" s="2">
        <v>2978</v>
      </c>
      <c r="AE106" s="2" t="s">
        <v>76</v>
      </c>
      <c r="AF106" s="2" t="s">
        <v>69</v>
      </c>
      <c r="AG106" s="5" t="s">
        <v>60</v>
      </c>
    </row>
    <row r="107" spans="1:33" x14ac:dyDescent="0.25">
      <c r="A107" s="4">
        <v>2381</v>
      </c>
      <c r="B107" s="2" t="s">
        <v>114</v>
      </c>
      <c r="C107" s="2">
        <v>5</v>
      </c>
      <c r="D107" s="2">
        <v>15</v>
      </c>
      <c r="E107" s="2">
        <v>2024</v>
      </c>
      <c r="F107" s="3">
        <f>DATE(Table13[[#This Row],[_Year]],Table13[[#This Row],[Join_Date_Month]],Table13[[#This Row],[Join_Date_Date]])</f>
        <v>45427</v>
      </c>
      <c r="G107" s="3">
        <v>45427</v>
      </c>
      <c r="H107" s="2">
        <v>12</v>
      </c>
      <c r="I107" s="2">
        <v>15</v>
      </c>
      <c r="J107" s="2">
        <v>2024</v>
      </c>
      <c r="K107" s="3">
        <f>DATE(Table13[[#This Row],[Last_Login_Year]],Table13[[#This Row],[Last_Login_Month]],Table13[[#This Row],[Last_Login_Date]])</f>
        <v>45641</v>
      </c>
      <c r="L107" s="3">
        <v>45641</v>
      </c>
      <c r="M107" s="2">
        <v>7.99</v>
      </c>
      <c r="N107" s="2" t="s">
        <v>759</v>
      </c>
      <c r="O107" s="2">
        <v>347</v>
      </c>
      <c r="P107" s="2" t="s">
        <v>63</v>
      </c>
      <c r="Q107" s="2">
        <v>2</v>
      </c>
      <c r="R107" s="2">
        <v>5</v>
      </c>
      <c r="S107" s="2" t="b">
        <v>0</v>
      </c>
      <c r="T107" s="2">
        <v>415</v>
      </c>
      <c r="U107" s="2">
        <v>194</v>
      </c>
      <c r="V107" s="2" t="s">
        <v>27</v>
      </c>
      <c r="W107" s="2" t="s">
        <v>56</v>
      </c>
      <c r="X107" s="2" t="s">
        <v>37</v>
      </c>
      <c r="Y107" s="2">
        <v>76</v>
      </c>
      <c r="Z107" s="26">
        <f>Table13[[#This Row],[Recommended_Content_Count]]/(Table13[[#This Row],[Total_Movies_Watched]]+Table13[[#This Row],[Total_Series_Watched]])</f>
        <v>0.12479474548440066</v>
      </c>
      <c r="AA107" s="2">
        <v>4.3</v>
      </c>
      <c r="AB107" s="2" t="b">
        <v>1</v>
      </c>
      <c r="AC107" s="2" t="s">
        <v>30</v>
      </c>
      <c r="AD107" s="2">
        <v>1856</v>
      </c>
      <c r="AE107" s="2" t="s">
        <v>38</v>
      </c>
      <c r="AF107" s="2" t="s">
        <v>59</v>
      </c>
      <c r="AG107" s="5" t="s">
        <v>93</v>
      </c>
    </row>
    <row r="108" spans="1:33" x14ac:dyDescent="0.25">
      <c r="A108" s="4">
        <v>8798</v>
      </c>
      <c r="B108" s="2" t="s">
        <v>521</v>
      </c>
      <c r="C108" s="2">
        <v>4</v>
      </c>
      <c r="D108" s="2">
        <v>20</v>
      </c>
      <c r="E108" s="2">
        <v>2023</v>
      </c>
      <c r="F108" s="3">
        <f>DATE(Table13[[#This Row],[_Year]],Table13[[#This Row],[Join_Date_Month]],Table13[[#This Row],[Join_Date_Date]])</f>
        <v>45036</v>
      </c>
      <c r="G108" s="3">
        <v>45036</v>
      </c>
      <c r="H108" s="2">
        <v>12</v>
      </c>
      <c r="I108" s="2">
        <v>15</v>
      </c>
      <c r="J108" s="2">
        <v>2024</v>
      </c>
      <c r="K108" s="3">
        <f>DATE(Table13[[#This Row],[Last_Login_Year]],Table13[[#This Row],[Last_Login_Month]],Table13[[#This Row],[Last_Login_Date]])</f>
        <v>45641</v>
      </c>
      <c r="L108" s="3">
        <v>45641</v>
      </c>
      <c r="M108" s="2">
        <v>15.99</v>
      </c>
      <c r="N108" s="2" t="s">
        <v>761</v>
      </c>
      <c r="O108" s="2">
        <v>453</v>
      </c>
      <c r="P108" s="2" t="s">
        <v>63</v>
      </c>
      <c r="Q108" s="2">
        <v>5</v>
      </c>
      <c r="R108" s="2">
        <v>2</v>
      </c>
      <c r="S108" s="2" t="b">
        <v>1</v>
      </c>
      <c r="T108" s="2">
        <v>591</v>
      </c>
      <c r="U108" s="2">
        <v>169</v>
      </c>
      <c r="V108" s="2" t="s">
        <v>43</v>
      </c>
      <c r="W108" s="2" t="s">
        <v>28</v>
      </c>
      <c r="X108" s="2" t="s">
        <v>64</v>
      </c>
      <c r="Y108" s="2">
        <v>72</v>
      </c>
      <c r="Z108" s="26">
        <f>Table13[[#This Row],[Recommended_Content_Count]]/(Table13[[#This Row],[Total_Movies_Watched]]+Table13[[#This Row],[Total_Series_Watched]])</f>
        <v>9.4736842105263161E-2</v>
      </c>
      <c r="AA108" s="2">
        <v>4.0999999999999996</v>
      </c>
      <c r="AB108" s="2" t="b">
        <v>1</v>
      </c>
      <c r="AC108" s="2" t="s">
        <v>30</v>
      </c>
      <c r="AD108" s="2">
        <v>4031</v>
      </c>
      <c r="AE108" s="2" t="s">
        <v>76</v>
      </c>
      <c r="AF108" s="2" t="s">
        <v>39</v>
      </c>
      <c r="AG108" s="5" t="s">
        <v>40</v>
      </c>
    </row>
    <row r="109" spans="1:33" x14ac:dyDescent="0.25">
      <c r="A109" s="4">
        <v>4401</v>
      </c>
      <c r="B109" s="2" t="s">
        <v>558</v>
      </c>
      <c r="C109" s="2">
        <v>4</v>
      </c>
      <c r="D109" s="2">
        <v>14</v>
      </c>
      <c r="E109" s="2">
        <v>2024</v>
      </c>
      <c r="F109" s="3">
        <f>DATE(Table13[[#This Row],[_Year]],Table13[[#This Row],[Join_Date_Month]],Table13[[#This Row],[Join_Date_Date]])</f>
        <v>45396</v>
      </c>
      <c r="G109" s="3">
        <v>45396</v>
      </c>
      <c r="H109" s="2">
        <v>12</v>
      </c>
      <c r="I109" s="2">
        <v>15</v>
      </c>
      <c r="J109" s="2">
        <v>2024</v>
      </c>
      <c r="K109" s="3">
        <f>DATE(Table13[[#This Row],[Last_Login_Year]],Table13[[#This Row],[Last_Login_Month]],Table13[[#This Row],[Last_Login_Date]])</f>
        <v>45641</v>
      </c>
      <c r="L109" s="3">
        <v>45641</v>
      </c>
      <c r="M109" s="2">
        <v>15.99</v>
      </c>
      <c r="N109" s="2" t="s">
        <v>761</v>
      </c>
      <c r="O109" s="2">
        <v>164</v>
      </c>
      <c r="P109" s="2" t="s">
        <v>51</v>
      </c>
      <c r="Q109" s="2">
        <v>3</v>
      </c>
      <c r="R109" s="2">
        <v>5</v>
      </c>
      <c r="S109" s="2" t="b">
        <v>1</v>
      </c>
      <c r="T109" s="2">
        <v>89</v>
      </c>
      <c r="U109" s="2">
        <v>32</v>
      </c>
      <c r="V109" s="2" t="s">
        <v>74</v>
      </c>
      <c r="W109" s="2" t="s">
        <v>75</v>
      </c>
      <c r="X109" s="2" t="s">
        <v>37</v>
      </c>
      <c r="Y109" s="2">
        <v>83</v>
      </c>
      <c r="Z109" s="26">
        <f>Table13[[#This Row],[Recommended_Content_Count]]/(Table13[[#This Row],[Total_Movies_Watched]]+Table13[[#This Row],[Total_Series_Watched]])</f>
        <v>0.68595041322314054</v>
      </c>
      <c r="AA109" s="2">
        <v>3</v>
      </c>
      <c r="AB109" s="2" t="b">
        <v>1</v>
      </c>
      <c r="AC109" s="2" t="s">
        <v>30</v>
      </c>
      <c r="AD109" s="2">
        <v>2088</v>
      </c>
      <c r="AE109" s="2" t="s">
        <v>76</v>
      </c>
      <c r="AF109" s="2" t="s">
        <v>79</v>
      </c>
      <c r="AG109" s="5" t="s">
        <v>40</v>
      </c>
    </row>
    <row r="110" spans="1:33" x14ac:dyDescent="0.25">
      <c r="A110" s="4">
        <v>9973</v>
      </c>
      <c r="B110" s="2" t="s">
        <v>224</v>
      </c>
      <c r="C110" s="2">
        <v>4</v>
      </c>
      <c r="D110" s="2">
        <v>14</v>
      </c>
      <c r="E110" s="2">
        <v>2023</v>
      </c>
      <c r="F110" s="3">
        <f>DATE(Table13[[#This Row],[_Year]],Table13[[#This Row],[Join_Date_Month]],Table13[[#This Row],[Join_Date_Date]])</f>
        <v>45030</v>
      </c>
      <c r="G110" s="3">
        <v>45030</v>
      </c>
      <c r="H110" s="2">
        <v>12</v>
      </c>
      <c r="I110" s="2">
        <v>15</v>
      </c>
      <c r="J110" s="2">
        <v>2024</v>
      </c>
      <c r="K110" s="3">
        <f>DATE(Table13[[#This Row],[Last_Login_Year]],Table13[[#This Row],[Last_Login_Month]],Table13[[#This Row],[Last_Login_Date]])</f>
        <v>45641</v>
      </c>
      <c r="L110" s="3">
        <v>45641</v>
      </c>
      <c r="M110" s="2">
        <v>11.99</v>
      </c>
      <c r="N110" s="2" t="s">
        <v>760</v>
      </c>
      <c r="O110" s="2">
        <v>410</v>
      </c>
      <c r="P110" s="2" t="s">
        <v>100</v>
      </c>
      <c r="Q110" s="2">
        <v>4</v>
      </c>
      <c r="R110" s="2">
        <v>4</v>
      </c>
      <c r="S110" s="2" t="b">
        <v>0</v>
      </c>
      <c r="T110" s="2">
        <v>513</v>
      </c>
      <c r="U110" s="2">
        <v>52</v>
      </c>
      <c r="V110" s="2" t="s">
        <v>43</v>
      </c>
      <c r="W110" s="2" t="s">
        <v>44</v>
      </c>
      <c r="X110" s="2" t="s">
        <v>78</v>
      </c>
      <c r="Y110" s="2">
        <v>19</v>
      </c>
      <c r="Z110" s="26">
        <f>Table13[[#This Row],[Recommended_Content_Count]]/(Table13[[#This Row],[Total_Movies_Watched]]+Table13[[#This Row],[Total_Series_Watched]])</f>
        <v>3.3628318584070796E-2</v>
      </c>
      <c r="AA110" s="2">
        <v>4.7</v>
      </c>
      <c r="AB110" s="2" t="b">
        <v>0</v>
      </c>
      <c r="AC110" s="2" t="s">
        <v>30</v>
      </c>
      <c r="AD110" s="2">
        <v>3578</v>
      </c>
      <c r="AE110" s="2" t="s">
        <v>58</v>
      </c>
      <c r="AF110" s="2" t="s">
        <v>39</v>
      </c>
      <c r="AG110" s="5" t="s">
        <v>33</v>
      </c>
    </row>
    <row r="111" spans="1:33" x14ac:dyDescent="0.25">
      <c r="A111" s="4">
        <v>6628</v>
      </c>
      <c r="B111" s="2" t="s">
        <v>357</v>
      </c>
      <c r="C111" s="2">
        <v>3</v>
      </c>
      <c r="D111" s="2">
        <v>28</v>
      </c>
      <c r="E111" s="2">
        <v>2023</v>
      </c>
      <c r="F111" s="3">
        <f>DATE(Table13[[#This Row],[_Year]],Table13[[#This Row],[Join_Date_Month]],Table13[[#This Row],[Join_Date_Date]])</f>
        <v>45013</v>
      </c>
      <c r="G111" s="3">
        <v>45013</v>
      </c>
      <c r="H111" s="2">
        <v>12</v>
      </c>
      <c r="I111" s="2">
        <v>15</v>
      </c>
      <c r="J111" s="2">
        <v>2024</v>
      </c>
      <c r="K111" s="3">
        <f>DATE(Table13[[#This Row],[Last_Login_Year]],Table13[[#This Row],[Last_Login_Month]],Table13[[#This Row],[Last_Login_Date]])</f>
        <v>45641</v>
      </c>
      <c r="L111" s="3">
        <v>45641</v>
      </c>
      <c r="M111" s="2">
        <v>11.99</v>
      </c>
      <c r="N111" s="2" t="s">
        <v>760</v>
      </c>
      <c r="O111" s="2">
        <v>358</v>
      </c>
      <c r="P111" s="2" t="s">
        <v>100</v>
      </c>
      <c r="Q111" s="2">
        <v>4</v>
      </c>
      <c r="R111" s="2">
        <v>3</v>
      </c>
      <c r="S111" s="2" t="b">
        <v>0</v>
      </c>
      <c r="T111" s="2">
        <v>472</v>
      </c>
      <c r="U111" s="2">
        <v>65</v>
      </c>
      <c r="V111" s="2" t="s">
        <v>55</v>
      </c>
      <c r="W111" s="2" t="s">
        <v>44</v>
      </c>
      <c r="X111" s="2" t="s">
        <v>57</v>
      </c>
      <c r="Y111" s="2">
        <v>92</v>
      </c>
      <c r="Z111" s="26">
        <f>Table13[[#This Row],[Recommended_Content_Count]]/(Table13[[#This Row],[Total_Movies_Watched]]+Table13[[#This Row],[Total_Series_Watched]])</f>
        <v>0.17132216014897581</v>
      </c>
      <c r="AA111" s="2">
        <v>4</v>
      </c>
      <c r="AB111" s="2" t="b">
        <v>0</v>
      </c>
      <c r="AC111" s="2" t="s">
        <v>30</v>
      </c>
      <c r="AD111" s="2">
        <v>4542</v>
      </c>
      <c r="AE111" s="2" t="s">
        <v>31</v>
      </c>
      <c r="AF111" s="2" t="s">
        <v>69</v>
      </c>
      <c r="AG111" s="5" t="s">
        <v>40</v>
      </c>
    </row>
    <row r="112" spans="1:33" x14ac:dyDescent="0.25">
      <c r="A112" s="4">
        <v>7316</v>
      </c>
      <c r="B112" s="2" t="s">
        <v>380</v>
      </c>
      <c r="C112" s="2">
        <v>2</v>
      </c>
      <c r="D112" s="2">
        <v>24</v>
      </c>
      <c r="E112" s="2">
        <v>2023</v>
      </c>
      <c r="F112" s="3">
        <f>DATE(Table13[[#This Row],[_Year]],Table13[[#This Row],[Join_Date_Month]],Table13[[#This Row],[Join_Date_Date]])</f>
        <v>44981</v>
      </c>
      <c r="G112" s="3">
        <v>44981</v>
      </c>
      <c r="H112" s="2">
        <v>12</v>
      </c>
      <c r="I112" s="2">
        <v>15</v>
      </c>
      <c r="J112" s="2">
        <v>2024</v>
      </c>
      <c r="K112" s="3">
        <f>DATE(Table13[[#This Row],[Last_Login_Year]],Table13[[#This Row],[Last_Login_Month]],Table13[[#This Row],[Last_Login_Date]])</f>
        <v>45641</v>
      </c>
      <c r="L112" s="3">
        <v>45641</v>
      </c>
      <c r="M112" s="2">
        <v>11.99</v>
      </c>
      <c r="N112" s="2" t="s">
        <v>760</v>
      </c>
      <c r="O112" s="2">
        <v>183</v>
      </c>
      <c r="P112" s="2" t="s">
        <v>36</v>
      </c>
      <c r="Q112" s="2">
        <v>3</v>
      </c>
      <c r="R112" s="2">
        <v>5</v>
      </c>
      <c r="S112" s="2" t="b">
        <v>0</v>
      </c>
      <c r="T112" s="2">
        <v>944</v>
      </c>
      <c r="U112" s="2">
        <v>94</v>
      </c>
      <c r="V112" s="2" t="s">
        <v>43</v>
      </c>
      <c r="W112" s="2" t="s">
        <v>28</v>
      </c>
      <c r="X112" s="2" t="s">
        <v>64</v>
      </c>
      <c r="Y112" s="2">
        <v>72</v>
      </c>
      <c r="Z112" s="26">
        <f>Table13[[#This Row],[Recommended_Content_Count]]/(Table13[[#This Row],[Total_Movies_Watched]]+Table13[[#This Row],[Total_Series_Watched]])</f>
        <v>6.9364161849710976E-2</v>
      </c>
      <c r="AA112" s="2">
        <v>4.7</v>
      </c>
      <c r="AB112" s="2" t="b">
        <v>0</v>
      </c>
      <c r="AC112" s="2" t="s">
        <v>30</v>
      </c>
      <c r="AD112" s="2">
        <v>3009</v>
      </c>
      <c r="AE112" s="2" t="s">
        <v>58</v>
      </c>
      <c r="AF112" s="2" t="s">
        <v>69</v>
      </c>
      <c r="AG112" s="5" t="s">
        <v>33</v>
      </c>
    </row>
    <row r="113" spans="1:33" x14ac:dyDescent="0.25">
      <c r="A113" s="4">
        <v>7398</v>
      </c>
      <c r="B113" s="2" t="s">
        <v>349</v>
      </c>
      <c r="C113" s="2">
        <v>12</v>
      </c>
      <c r="D113" s="2">
        <v>15</v>
      </c>
      <c r="E113" s="2">
        <v>2023</v>
      </c>
      <c r="F113" s="3">
        <f>DATE(Table13[[#This Row],[_Year]],Table13[[#This Row],[Join_Date_Month]],Table13[[#This Row],[Join_Date_Date]])</f>
        <v>45275</v>
      </c>
      <c r="G113" s="3">
        <v>45275</v>
      </c>
      <c r="H113" s="2">
        <v>12</v>
      </c>
      <c r="I113" s="2">
        <v>15</v>
      </c>
      <c r="J113" s="2">
        <v>2024</v>
      </c>
      <c r="K113" s="3">
        <f>DATE(Table13[[#This Row],[Last_Login_Year]],Table13[[#This Row],[Last_Login_Month]],Table13[[#This Row],[Last_Login_Date]])</f>
        <v>45641</v>
      </c>
      <c r="L113" s="3">
        <v>45641</v>
      </c>
      <c r="M113" s="2">
        <v>11.99</v>
      </c>
      <c r="N113" s="2" t="s">
        <v>760</v>
      </c>
      <c r="O113" s="2">
        <v>82</v>
      </c>
      <c r="P113" s="2" t="s">
        <v>36</v>
      </c>
      <c r="Q113" s="2">
        <v>5</v>
      </c>
      <c r="R113" s="2">
        <v>1</v>
      </c>
      <c r="S113" s="2" t="b">
        <v>1</v>
      </c>
      <c r="T113" s="2">
        <v>93</v>
      </c>
      <c r="U113" s="2">
        <v>46</v>
      </c>
      <c r="V113" s="2" t="s">
        <v>43</v>
      </c>
      <c r="W113" s="2" t="s">
        <v>28</v>
      </c>
      <c r="X113" s="2" t="s">
        <v>37</v>
      </c>
      <c r="Y113" s="2">
        <v>41</v>
      </c>
      <c r="Z113" s="26">
        <f>Table13[[#This Row],[Recommended_Content_Count]]/(Table13[[#This Row],[Total_Movies_Watched]]+Table13[[#This Row],[Total_Series_Watched]])</f>
        <v>0.29496402877697842</v>
      </c>
      <c r="AA113" s="2">
        <v>4.7</v>
      </c>
      <c r="AB113" s="2" t="b">
        <v>1</v>
      </c>
      <c r="AC113" s="2" t="s">
        <v>30</v>
      </c>
      <c r="AD113" s="2">
        <v>3152</v>
      </c>
      <c r="AE113" s="2" t="s">
        <v>31</v>
      </c>
      <c r="AF113" s="2" t="s">
        <v>39</v>
      </c>
      <c r="AG113" s="5" t="s">
        <v>40</v>
      </c>
    </row>
    <row r="114" spans="1:33" x14ac:dyDescent="0.25">
      <c r="A114" s="4">
        <v>2884</v>
      </c>
      <c r="B114" s="2" t="s">
        <v>549</v>
      </c>
      <c r="C114" s="2">
        <v>11</v>
      </c>
      <c r="D114" s="2">
        <v>30</v>
      </c>
      <c r="E114" s="2">
        <v>2023</v>
      </c>
      <c r="F114" s="3">
        <f>DATE(Table13[[#This Row],[_Year]],Table13[[#This Row],[Join_Date_Month]],Table13[[#This Row],[Join_Date_Date]])</f>
        <v>45260</v>
      </c>
      <c r="G114" s="3">
        <v>45260</v>
      </c>
      <c r="H114" s="2">
        <v>12</v>
      </c>
      <c r="I114" s="2">
        <v>15</v>
      </c>
      <c r="J114" s="2">
        <v>2024</v>
      </c>
      <c r="K114" s="3">
        <f>DATE(Table13[[#This Row],[Last_Login_Year]],Table13[[#This Row],[Last_Login_Month]],Table13[[#This Row],[Last_Login_Date]])</f>
        <v>45641</v>
      </c>
      <c r="L114" s="3">
        <v>45641</v>
      </c>
      <c r="M114" s="2">
        <v>15.99</v>
      </c>
      <c r="N114" s="2" t="s">
        <v>761</v>
      </c>
      <c r="O114" s="2">
        <v>250</v>
      </c>
      <c r="P114" s="2" t="s">
        <v>26</v>
      </c>
      <c r="Q114" s="2">
        <v>4</v>
      </c>
      <c r="R114" s="2">
        <v>6</v>
      </c>
      <c r="S114" s="2" t="b">
        <v>0</v>
      </c>
      <c r="T114" s="2">
        <v>271</v>
      </c>
      <c r="U114" s="2">
        <v>50</v>
      </c>
      <c r="V114" s="2" t="s">
        <v>74</v>
      </c>
      <c r="W114" s="2" t="s">
        <v>75</v>
      </c>
      <c r="X114" s="2" t="s">
        <v>29</v>
      </c>
      <c r="Y114" s="2">
        <v>34</v>
      </c>
      <c r="Z114" s="26">
        <f>Table13[[#This Row],[Recommended_Content_Count]]/(Table13[[#This Row],[Total_Movies_Watched]]+Table13[[#This Row],[Total_Series_Watched]])</f>
        <v>0.1059190031152648</v>
      </c>
      <c r="AA114" s="2">
        <v>4.7</v>
      </c>
      <c r="AB114" s="2" t="b">
        <v>0</v>
      </c>
      <c r="AC114" s="2" t="s">
        <v>30</v>
      </c>
      <c r="AD114" s="2">
        <v>4307</v>
      </c>
      <c r="AE114" s="2" t="s">
        <v>76</v>
      </c>
      <c r="AF114" s="2" t="s">
        <v>59</v>
      </c>
      <c r="AG114" s="5" t="s">
        <v>40</v>
      </c>
    </row>
    <row r="115" spans="1:33" x14ac:dyDescent="0.25">
      <c r="A115" s="4">
        <v>9470</v>
      </c>
      <c r="B115" s="2" t="s">
        <v>130</v>
      </c>
      <c r="C115" s="2">
        <v>11</v>
      </c>
      <c r="D115" s="2">
        <v>28</v>
      </c>
      <c r="E115" s="2">
        <v>2023</v>
      </c>
      <c r="F115" s="3">
        <f>DATE(Table13[[#This Row],[_Year]],Table13[[#This Row],[Join_Date_Month]],Table13[[#This Row],[Join_Date_Date]])</f>
        <v>45258</v>
      </c>
      <c r="G115" s="3">
        <v>45258</v>
      </c>
      <c r="H115" s="2">
        <v>12</v>
      </c>
      <c r="I115" s="2">
        <v>15</v>
      </c>
      <c r="J115" s="2">
        <v>2024</v>
      </c>
      <c r="K115" s="3">
        <f>DATE(Table13[[#This Row],[Last_Login_Year]],Table13[[#This Row],[Last_Login_Month]],Table13[[#This Row],[Last_Login_Date]])</f>
        <v>45641</v>
      </c>
      <c r="L115" s="3">
        <v>45641</v>
      </c>
      <c r="M115" s="2">
        <v>7.99</v>
      </c>
      <c r="N115" s="2" t="s">
        <v>759</v>
      </c>
      <c r="O115" s="2">
        <v>350</v>
      </c>
      <c r="P115" s="2" t="s">
        <v>63</v>
      </c>
      <c r="Q115" s="2">
        <v>3</v>
      </c>
      <c r="R115" s="2">
        <v>6</v>
      </c>
      <c r="S115" s="2" t="b">
        <v>1</v>
      </c>
      <c r="T115" s="2">
        <v>801</v>
      </c>
      <c r="U115" s="2">
        <v>156</v>
      </c>
      <c r="V115" s="2" t="s">
        <v>92</v>
      </c>
      <c r="W115" s="2" t="s">
        <v>56</v>
      </c>
      <c r="X115" s="2" t="s">
        <v>45</v>
      </c>
      <c r="Y115" s="2">
        <v>66</v>
      </c>
      <c r="Z115" s="26">
        <f>Table13[[#This Row],[Recommended_Content_Count]]/(Table13[[#This Row],[Total_Movies_Watched]]+Table13[[#This Row],[Total_Series_Watched]])</f>
        <v>6.8965517241379309E-2</v>
      </c>
      <c r="AA115" s="2">
        <v>4.5999999999999996</v>
      </c>
      <c r="AB115" s="2" t="b">
        <v>1</v>
      </c>
      <c r="AC115" s="2" t="s">
        <v>30</v>
      </c>
      <c r="AD115" s="2">
        <v>2580</v>
      </c>
      <c r="AE115" s="2" t="s">
        <v>58</v>
      </c>
      <c r="AF115" s="2" t="s">
        <v>59</v>
      </c>
      <c r="AG115" s="5" t="s">
        <v>33</v>
      </c>
    </row>
    <row r="116" spans="1:33" x14ac:dyDescent="0.25">
      <c r="A116" s="4">
        <v>4622</v>
      </c>
      <c r="B116" s="2" t="s">
        <v>191</v>
      </c>
      <c r="C116" s="2">
        <v>11</v>
      </c>
      <c r="D116" s="2">
        <v>20</v>
      </c>
      <c r="E116" s="2">
        <v>2024</v>
      </c>
      <c r="F116" s="3">
        <f>DATE(Table13[[#This Row],[_Year]],Table13[[#This Row],[Join_Date_Month]],Table13[[#This Row],[Join_Date_Date]])</f>
        <v>45616</v>
      </c>
      <c r="G116" s="3">
        <v>45616</v>
      </c>
      <c r="H116" s="2">
        <v>12</v>
      </c>
      <c r="I116" s="2">
        <v>15</v>
      </c>
      <c r="J116" s="2">
        <v>2024</v>
      </c>
      <c r="K116" s="3">
        <f>DATE(Table13[[#This Row],[Last_Login_Year]],Table13[[#This Row],[Last_Login_Month]],Table13[[#This Row],[Last_Login_Date]])</f>
        <v>45641</v>
      </c>
      <c r="L116" s="3">
        <v>45641</v>
      </c>
      <c r="M116" s="2">
        <v>7.99</v>
      </c>
      <c r="N116" s="2" t="s">
        <v>759</v>
      </c>
      <c r="O116" s="2">
        <v>47</v>
      </c>
      <c r="P116" s="2" t="s">
        <v>26</v>
      </c>
      <c r="Q116" s="2">
        <v>2</v>
      </c>
      <c r="R116" s="2">
        <v>4</v>
      </c>
      <c r="S116" s="2" t="b">
        <v>1</v>
      </c>
      <c r="T116" s="2">
        <v>770</v>
      </c>
      <c r="U116" s="2">
        <v>2</v>
      </c>
      <c r="V116" s="2" t="s">
        <v>68</v>
      </c>
      <c r="W116" s="2" t="s">
        <v>56</v>
      </c>
      <c r="X116" s="2" t="s">
        <v>64</v>
      </c>
      <c r="Y116" s="2">
        <v>46</v>
      </c>
      <c r="Z116" s="26">
        <f>Table13[[#This Row],[Recommended_Content_Count]]/(Table13[[#This Row],[Total_Movies_Watched]]+Table13[[#This Row],[Total_Series_Watched]])</f>
        <v>5.9585492227979271E-2</v>
      </c>
      <c r="AA116" s="2">
        <v>4.7</v>
      </c>
      <c r="AB116" s="2" t="b">
        <v>1</v>
      </c>
      <c r="AC116" s="2" t="s">
        <v>30</v>
      </c>
      <c r="AD116" s="2">
        <v>371</v>
      </c>
      <c r="AE116" s="2" t="s">
        <v>38</v>
      </c>
      <c r="AF116" s="2" t="s">
        <v>69</v>
      </c>
      <c r="AG116" s="5" t="s">
        <v>93</v>
      </c>
    </row>
    <row r="117" spans="1:33" x14ac:dyDescent="0.25">
      <c r="A117" s="4">
        <v>7175</v>
      </c>
      <c r="B117" s="2" t="s">
        <v>517</v>
      </c>
      <c r="C117" s="2">
        <v>11</v>
      </c>
      <c r="D117" s="2">
        <v>13</v>
      </c>
      <c r="E117" s="2">
        <v>2024</v>
      </c>
      <c r="F117" s="3">
        <f>DATE(Table13[[#This Row],[_Year]],Table13[[#This Row],[Join_Date_Month]],Table13[[#This Row],[Join_Date_Date]])</f>
        <v>45609</v>
      </c>
      <c r="G117" s="3">
        <v>45609</v>
      </c>
      <c r="H117" s="2">
        <v>12</v>
      </c>
      <c r="I117" s="2">
        <v>15</v>
      </c>
      <c r="J117" s="2">
        <v>2024</v>
      </c>
      <c r="K117" s="3">
        <f>DATE(Table13[[#This Row],[Last_Login_Year]],Table13[[#This Row],[Last_Login_Month]],Table13[[#This Row],[Last_Login_Date]])</f>
        <v>45641</v>
      </c>
      <c r="L117" s="3">
        <v>45641</v>
      </c>
      <c r="M117" s="2">
        <v>11.99</v>
      </c>
      <c r="N117" s="2" t="s">
        <v>760</v>
      </c>
      <c r="O117" s="2">
        <v>388</v>
      </c>
      <c r="P117" s="2" t="s">
        <v>100</v>
      </c>
      <c r="Q117" s="2">
        <v>3</v>
      </c>
      <c r="R117" s="2">
        <v>6</v>
      </c>
      <c r="S117" s="2" t="b">
        <v>0</v>
      </c>
      <c r="T117" s="2">
        <v>51</v>
      </c>
      <c r="U117" s="2">
        <v>27</v>
      </c>
      <c r="V117" s="2" t="s">
        <v>43</v>
      </c>
      <c r="W117" s="2" t="s">
        <v>44</v>
      </c>
      <c r="X117" s="2" t="s">
        <v>37</v>
      </c>
      <c r="Y117" s="2">
        <v>66</v>
      </c>
      <c r="Z117" s="26">
        <f>Table13[[#This Row],[Recommended_Content_Count]]/(Table13[[#This Row],[Total_Movies_Watched]]+Table13[[#This Row],[Total_Series_Watched]])</f>
        <v>0.84615384615384615</v>
      </c>
      <c r="AA117" s="2">
        <v>3.2</v>
      </c>
      <c r="AB117" s="2" t="b">
        <v>1</v>
      </c>
      <c r="AC117" s="2" t="s">
        <v>30</v>
      </c>
      <c r="AD117" s="2">
        <v>1216</v>
      </c>
      <c r="AE117" s="2" t="s">
        <v>65</v>
      </c>
      <c r="AF117" s="2" t="s">
        <v>79</v>
      </c>
      <c r="AG117" s="5" t="s">
        <v>93</v>
      </c>
    </row>
    <row r="118" spans="1:33" x14ac:dyDescent="0.25">
      <c r="A118" s="4">
        <v>1185</v>
      </c>
      <c r="B118" s="2" t="s">
        <v>355</v>
      </c>
      <c r="C118" s="2">
        <v>1</v>
      </c>
      <c r="D118" s="2">
        <v>30</v>
      </c>
      <c r="E118" s="2">
        <v>2023</v>
      </c>
      <c r="F118" s="3">
        <f>DATE(Table13[[#This Row],[_Year]],Table13[[#This Row],[Join_Date_Month]],Table13[[#This Row],[Join_Date_Date]])</f>
        <v>44956</v>
      </c>
      <c r="G118" s="3">
        <v>44956</v>
      </c>
      <c r="H118" s="2">
        <v>12</v>
      </c>
      <c r="I118" s="2">
        <v>15</v>
      </c>
      <c r="J118" s="2">
        <v>2024</v>
      </c>
      <c r="K118" s="3">
        <f>DATE(Table13[[#This Row],[Last_Login_Year]],Table13[[#This Row],[Last_Login_Month]],Table13[[#This Row],[Last_Login_Date]])</f>
        <v>45641</v>
      </c>
      <c r="L118" s="3">
        <v>45641</v>
      </c>
      <c r="M118" s="2">
        <v>15.99</v>
      </c>
      <c r="N118" s="2" t="s">
        <v>761</v>
      </c>
      <c r="O118" s="2">
        <v>247</v>
      </c>
      <c r="P118" s="2" t="s">
        <v>100</v>
      </c>
      <c r="Q118" s="2">
        <v>2</v>
      </c>
      <c r="R118" s="2">
        <v>2</v>
      </c>
      <c r="S118" s="2" t="b">
        <v>0</v>
      </c>
      <c r="T118" s="2">
        <v>943</v>
      </c>
      <c r="U118" s="2">
        <v>42</v>
      </c>
      <c r="V118" s="2" t="s">
        <v>49</v>
      </c>
      <c r="W118" s="2" t="s">
        <v>28</v>
      </c>
      <c r="X118" s="2" t="s">
        <v>57</v>
      </c>
      <c r="Y118" s="2">
        <v>85</v>
      </c>
      <c r="Z118" s="26">
        <f>Table13[[#This Row],[Recommended_Content_Count]]/(Table13[[#This Row],[Total_Movies_Watched]]+Table13[[#This Row],[Total_Series_Watched]])</f>
        <v>8.6294416243654817E-2</v>
      </c>
      <c r="AA118" s="2">
        <v>3.5</v>
      </c>
      <c r="AB118" s="2" t="b">
        <v>1</v>
      </c>
      <c r="AC118" s="2" t="s">
        <v>30</v>
      </c>
      <c r="AD118" s="2">
        <v>4517</v>
      </c>
      <c r="AE118" s="2" t="s">
        <v>31</v>
      </c>
      <c r="AF118" s="2" t="s">
        <v>32</v>
      </c>
      <c r="AG118" s="5" t="s">
        <v>40</v>
      </c>
    </row>
    <row r="119" spans="1:33" x14ac:dyDescent="0.25">
      <c r="A119" s="4">
        <v>3532</v>
      </c>
      <c r="B119" s="2" t="s">
        <v>357</v>
      </c>
      <c r="C119" s="2">
        <v>1</v>
      </c>
      <c r="D119" s="2">
        <v>29</v>
      </c>
      <c r="E119" s="2">
        <v>2023</v>
      </c>
      <c r="F119" s="3">
        <f>DATE(Table13[[#This Row],[_Year]],Table13[[#This Row],[Join_Date_Month]],Table13[[#This Row],[Join_Date_Date]])</f>
        <v>44955</v>
      </c>
      <c r="G119" s="3">
        <v>44955</v>
      </c>
      <c r="H119" s="2">
        <v>12</v>
      </c>
      <c r="I119" s="2">
        <v>15</v>
      </c>
      <c r="J119" s="2">
        <v>2024</v>
      </c>
      <c r="K119" s="3">
        <f>DATE(Table13[[#This Row],[Last_Login_Year]],Table13[[#This Row],[Last_Login_Month]],Table13[[#This Row],[Last_Login_Date]])</f>
        <v>45641</v>
      </c>
      <c r="L119" s="3">
        <v>45641</v>
      </c>
      <c r="M119" s="2">
        <v>7.99</v>
      </c>
      <c r="N119" s="2" t="s">
        <v>759</v>
      </c>
      <c r="O119" s="2">
        <v>277</v>
      </c>
      <c r="P119" s="2" t="s">
        <v>26</v>
      </c>
      <c r="Q119" s="2">
        <v>2</v>
      </c>
      <c r="R119" s="2">
        <v>4</v>
      </c>
      <c r="S119" s="2" t="b">
        <v>0</v>
      </c>
      <c r="T119" s="2">
        <v>659</v>
      </c>
      <c r="U119" s="2">
        <v>150</v>
      </c>
      <c r="V119" s="2" t="s">
        <v>27</v>
      </c>
      <c r="W119" s="2" t="s">
        <v>44</v>
      </c>
      <c r="X119" s="2" t="s">
        <v>64</v>
      </c>
      <c r="Y119" s="2">
        <v>79</v>
      </c>
      <c r="Z119" s="26">
        <f>Table13[[#This Row],[Recommended_Content_Count]]/(Table13[[#This Row],[Total_Movies_Watched]]+Table13[[#This Row],[Total_Series_Watched]])</f>
        <v>9.7651421508034617E-2</v>
      </c>
      <c r="AA119" s="2">
        <v>3.9</v>
      </c>
      <c r="AB119" s="2" t="b">
        <v>1</v>
      </c>
      <c r="AC119" s="2" t="s">
        <v>30</v>
      </c>
      <c r="AD119" s="2">
        <v>2067</v>
      </c>
      <c r="AE119" s="2" t="s">
        <v>58</v>
      </c>
      <c r="AF119" s="2" t="s">
        <v>69</v>
      </c>
      <c r="AG119" s="5" t="s">
        <v>40</v>
      </c>
    </row>
    <row r="120" spans="1:33" x14ac:dyDescent="0.25">
      <c r="A120" s="4">
        <v>6586</v>
      </c>
      <c r="B120" s="2" t="s">
        <v>677</v>
      </c>
      <c r="C120" s="2">
        <v>1</v>
      </c>
      <c r="D120" s="2">
        <v>26</v>
      </c>
      <c r="E120" s="2">
        <v>2023</v>
      </c>
      <c r="F120" s="3">
        <f>DATE(Table13[[#This Row],[_Year]],Table13[[#This Row],[Join_Date_Month]],Table13[[#This Row],[Join_Date_Date]])</f>
        <v>44952</v>
      </c>
      <c r="G120" s="3">
        <v>44952</v>
      </c>
      <c r="H120" s="2">
        <v>12</v>
      </c>
      <c r="I120" s="2">
        <v>15</v>
      </c>
      <c r="J120" s="2">
        <v>2024</v>
      </c>
      <c r="K120" s="3">
        <f>DATE(Table13[[#This Row],[Last_Login_Year]],Table13[[#This Row],[Last_Login_Month]],Table13[[#This Row],[Last_Login_Date]])</f>
        <v>45641</v>
      </c>
      <c r="L120" s="3">
        <v>45641</v>
      </c>
      <c r="M120" s="2">
        <v>15.99</v>
      </c>
      <c r="N120" s="2" t="s">
        <v>761</v>
      </c>
      <c r="O120" s="2">
        <v>459</v>
      </c>
      <c r="P120" s="2" t="s">
        <v>73</v>
      </c>
      <c r="Q120" s="2">
        <v>2</v>
      </c>
      <c r="R120" s="2">
        <v>1</v>
      </c>
      <c r="S120" s="2" t="b">
        <v>0</v>
      </c>
      <c r="T120" s="2">
        <v>445</v>
      </c>
      <c r="U120" s="2">
        <v>153</v>
      </c>
      <c r="V120" s="2" t="s">
        <v>92</v>
      </c>
      <c r="W120" s="2" t="s">
        <v>28</v>
      </c>
      <c r="X120" s="2" t="s">
        <v>29</v>
      </c>
      <c r="Y120" s="2">
        <v>13</v>
      </c>
      <c r="Z120" s="26">
        <f>Table13[[#This Row],[Recommended_Content_Count]]/(Table13[[#This Row],[Total_Movies_Watched]]+Table13[[#This Row],[Total_Series_Watched]])</f>
        <v>2.1739130434782608E-2</v>
      </c>
      <c r="AA120" s="2">
        <v>4.2</v>
      </c>
      <c r="AB120" s="2" t="b">
        <v>0</v>
      </c>
      <c r="AC120" s="2" t="s">
        <v>30</v>
      </c>
      <c r="AD120" s="2">
        <v>3433</v>
      </c>
      <c r="AE120" s="2" t="s">
        <v>38</v>
      </c>
      <c r="AF120" s="2" t="s">
        <v>69</v>
      </c>
      <c r="AG120" s="5" t="s">
        <v>40</v>
      </c>
    </row>
    <row r="121" spans="1:33" x14ac:dyDescent="0.25">
      <c r="A121" s="4">
        <v>4079</v>
      </c>
      <c r="B121" s="2" t="s">
        <v>716</v>
      </c>
      <c r="C121" s="2">
        <v>1</v>
      </c>
      <c r="D121" s="2">
        <v>16</v>
      </c>
      <c r="E121" s="2">
        <v>2023</v>
      </c>
      <c r="F121" s="3">
        <f>DATE(Table13[[#This Row],[_Year]],Table13[[#This Row],[Join_Date_Month]],Table13[[#This Row],[Join_Date_Date]])</f>
        <v>44942</v>
      </c>
      <c r="G121" s="3">
        <v>44942</v>
      </c>
      <c r="H121" s="2">
        <v>12</v>
      </c>
      <c r="I121" s="2">
        <v>15</v>
      </c>
      <c r="J121" s="2">
        <v>2024</v>
      </c>
      <c r="K121" s="3">
        <f>DATE(Table13[[#This Row],[Last_Login_Year]],Table13[[#This Row],[Last_Login_Month]],Table13[[#This Row],[Last_Login_Date]])</f>
        <v>45641</v>
      </c>
      <c r="L121" s="3">
        <v>45641</v>
      </c>
      <c r="M121" s="2">
        <v>7.99</v>
      </c>
      <c r="N121" s="2" t="s">
        <v>759</v>
      </c>
      <c r="O121" s="2">
        <v>171</v>
      </c>
      <c r="P121" s="2" t="s">
        <v>63</v>
      </c>
      <c r="Q121" s="2">
        <v>3</v>
      </c>
      <c r="R121" s="2">
        <v>6</v>
      </c>
      <c r="S121" s="2" t="b">
        <v>1</v>
      </c>
      <c r="T121" s="2">
        <v>858</v>
      </c>
      <c r="U121" s="2">
        <v>58</v>
      </c>
      <c r="V121" s="2" t="s">
        <v>74</v>
      </c>
      <c r="W121" s="2" t="s">
        <v>44</v>
      </c>
      <c r="X121" s="2" t="s">
        <v>37</v>
      </c>
      <c r="Y121" s="2">
        <v>21</v>
      </c>
      <c r="Z121" s="26">
        <f>Table13[[#This Row],[Recommended_Content_Count]]/(Table13[[#This Row],[Total_Movies_Watched]]+Table13[[#This Row],[Total_Series_Watched]])</f>
        <v>2.2925764192139739E-2</v>
      </c>
      <c r="AA121" s="2">
        <v>4.5</v>
      </c>
      <c r="AB121" s="2" t="b">
        <v>1</v>
      </c>
      <c r="AC121" s="2" t="s">
        <v>30</v>
      </c>
      <c r="AD121" s="2">
        <v>2521</v>
      </c>
      <c r="AE121" s="2" t="s">
        <v>31</v>
      </c>
      <c r="AF121" s="2" t="s">
        <v>69</v>
      </c>
      <c r="AG121" s="5" t="s">
        <v>93</v>
      </c>
    </row>
    <row r="122" spans="1:33" x14ac:dyDescent="0.25">
      <c r="A122" s="4">
        <v>7400</v>
      </c>
      <c r="B122" s="2" t="s">
        <v>428</v>
      </c>
      <c r="C122" s="3">
        <v>45540</v>
      </c>
      <c r="D122" s="2"/>
      <c r="E122" s="2"/>
      <c r="F122" s="3"/>
      <c r="G122" s="3">
        <v>45540</v>
      </c>
      <c r="H122" s="2">
        <v>12</v>
      </c>
      <c r="I122" s="2">
        <v>15</v>
      </c>
      <c r="J122" s="2">
        <v>2024</v>
      </c>
      <c r="K122" s="3">
        <f>DATE(Table13[[#This Row],[Last_Login_Year]],Table13[[#This Row],[Last_Login_Month]],Table13[[#This Row],[Last_Login_Date]])</f>
        <v>45641</v>
      </c>
      <c r="L122" s="3">
        <v>45641</v>
      </c>
      <c r="M122" s="2">
        <v>11.99</v>
      </c>
      <c r="N122" s="2" t="s">
        <v>760</v>
      </c>
      <c r="O122" s="2">
        <v>254</v>
      </c>
      <c r="P122" s="2" t="s">
        <v>26</v>
      </c>
      <c r="Q122" s="2">
        <v>4</v>
      </c>
      <c r="R122" s="2">
        <v>1</v>
      </c>
      <c r="S122" s="2" t="b">
        <v>1</v>
      </c>
      <c r="T122" s="2">
        <v>406</v>
      </c>
      <c r="U122" s="2">
        <v>47</v>
      </c>
      <c r="V122" s="2" t="s">
        <v>68</v>
      </c>
      <c r="W122" s="2" t="s">
        <v>44</v>
      </c>
      <c r="X122" s="2" t="s">
        <v>45</v>
      </c>
      <c r="Y122" s="2">
        <v>5</v>
      </c>
      <c r="Z122" s="26">
        <f>Table13[[#This Row],[Recommended_Content_Count]]/(Table13[[#This Row],[Total_Movies_Watched]]+Table13[[#This Row],[Total_Series_Watched]])</f>
        <v>1.1037527593818985E-2</v>
      </c>
      <c r="AA122" s="2">
        <v>3.6</v>
      </c>
      <c r="AB122" s="2" t="b">
        <v>0</v>
      </c>
      <c r="AC122" s="2" t="s">
        <v>30</v>
      </c>
      <c r="AD122" s="2">
        <v>3281</v>
      </c>
      <c r="AE122" s="2" t="s">
        <v>38</v>
      </c>
      <c r="AF122" s="2" t="s">
        <v>69</v>
      </c>
      <c r="AG122" s="5" t="s">
        <v>33</v>
      </c>
    </row>
    <row r="123" spans="1:33" x14ac:dyDescent="0.25">
      <c r="A123" s="4">
        <v>7644</v>
      </c>
      <c r="B123" s="2" t="s">
        <v>678</v>
      </c>
      <c r="C123" s="3">
        <v>45516</v>
      </c>
      <c r="D123" s="2"/>
      <c r="E123" s="2"/>
      <c r="F123" s="3"/>
      <c r="G123" s="3">
        <v>45516</v>
      </c>
      <c r="H123" s="2">
        <v>12</v>
      </c>
      <c r="I123" s="2">
        <v>15</v>
      </c>
      <c r="J123" s="2">
        <v>2024</v>
      </c>
      <c r="K123" s="3">
        <f>DATE(Table13[[#This Row],[Last_Login_Year]],Table13[[#This Row],[Last_Login_Month]],Table13[[#This Row],[Last_Login_Date]])</f>
        <v>45641</v>
      </c>
      <c r="L123" s="3">
        <v>45641</v>
      </c>
      <c r="M123" s="2">
        <v>15.99</v>
      </c>
      <c r="N123" s="2" t="s">
        <v>761</v>
      </c>
      <c r="O123" s="2">
        <v>456</v>
      </c>
      <c r="P123" s="2" t="s">
        <v>26</v>
      </c>
      <c r="Q123" s="2">
        <v>2</v>
      </c>
      <c r="R123" s="2">
        <v>3</v>
      </c>
      <c r="S123" s="2" t="b">
        <v>1</v>
      </c>
      <c r="T123" s="2">
        <v>240</v>
      </c>
      <c r="U123" s="2">
        <v>83</v>
      </c>
      <c r="V123" s="2" t="s">
        <v>43</v>
      </c>
      <c r="W123" s="2" t="s">
        <v>56</v>
      </c>
      <c r="X123" s="2" t="s">
        <v>29</v>
      </c>
      <c r="Y123" s="2">
        <v>76</v>
      </c>
      <c r="Z123" s="26">
        <f>Table13[[#This Row],[Recommended_Content_Count]]/(Table13[[#This Row],[Total_Movies_Watched]]+Table13[[#This Row],[Total_Series_Watched]])</f>
        <v>0.23529411764705882</v>
      </c>
      <c r="AA123" s="2">
        <v>4</v>
      </c>
      <c r="AB123" s="2" t="b">
        <v>0</v>
      </c>
      <c r="AC123" s="2" t="s">
        <v>30</v>
      </c>
      <c r="AD123" s="2">
        <v>4260</v>
      </c>
      <c r="AE123" s="2" t="s">
        <v>58</v>
      </c>
      <c r="AF123" s="2" t="s">
        <v>59</v>
      </c>
      <c r="AG123" s="5" t="s">
        <v>33</v>
      </c>
    </row>
    <row r="124" spans="1:33" x14ac:dyDescent="0.25">
      <c r="A124" s="4">
        <v>6454</v>
      </c>
      <c r="B124" s="2" t="s">
        <v>191</v>
      </c>
      <c r="C124" s="3">
        <v>45508</v>
      </c>
      <c r="D124" s="2"/>
      <c r="E124" s="2"/>
      <c r="F124" s="3"/>
      <c r="G124" s="3">
        <v>45508</v>
      </c>
      <c r="H124" s="2">
        <v>12</v>
      </c>
      <c r="I124" s="2">
        <v>15</v>
      </c>
      <c r="J124" s="2">
        <v>2024</v>
      </c>
      <c r="K124" s="3">
        <f>DATE(Table13[[#This Row],[Last_Login_Year]],Table13[[#This Row],[Last_Login_Month]],Table13[[#This Row],[Last_Login_Date]])</f>
        <v>45641</v>
      </c>
      <c r="L124" s="3">
        <v>45641</v>
      </c>
      <c r="M124" s="2">
        <v>15.99</v>
      </c>
      <c r="N124" s="2" t="s">
        <v>761</v>
      </c>
      <c r="O124" s="2">
        <v>197</v>
      </c>
      <c r="P124" s="2" t="s">
        <v>73</v>
      </c>
      <c r="Q124" s="2">
        <v>1</v>
      </c>
      <c r="R124" s="2">
        <v>4</v>
      </c>
      <c r="S124" s="2" t="b">
        <v>1</v>
      </c>
      <c r="T124" s="2">
        <v>860</v>
      </c>
      <c r="U124" s="2">
        <v>42</v>
      </c>
      <c r="V124" s="2" t="s">
        <v>27</v>
      </c>
      <c r="W124" s="2" t="s">
        <v>56</v>
      </c>
      <c r="X124" s="2" t="s">
        <v>78</v>
      </c>
      <c r="Y124" s="2">
        <v>97</v>
      </c>
      <c r="Z124" s="26">
        <f>Table13[[#This Row],[Recommended_Content_Count]]/(Table13[[#This Row],[Total_Movies_Watched]]+Table13[[#This Row],[Total_Series_Watched]])</f>
        <v>0.10753880266075388</v>
      </c>
      <c r="AA124" s="2">
        <v>4</v>
      </c>
      <c r="AB124" s="2" t="b">
        <v>1</v>
      </c>
      <c r="AC124" s="2" t="s">
        <v>30</v>
      </c>
      <c r="AD124" s="2">
        <v>1704</v>
      </c>
      <c r="AE124" s="2" t="s">
        <v>76</v>
      </c>
      <c r="AF124" s="2" t="s">
        <v>32</v>
      </c>
      <c r="AG124" s="5" t="s">
        <v>93</v>
      </c>
    </row>
    <row r="125" spans="1:33" x14ac:dyDescent="0.25">
      <c r="A125" s="4">
        <v>5857</v>
      </c>
      <c r="B125" s="2" t="s">
        <v>88</v>
      </c>
      <c r="C125" s="3">
        <v>45424</v>
      </c>
      <c r="D125" s="2"/>
      <c r="E125" s="2"/>
      <c r="F125" s="3"/>
      <c r="G125" s="3">
        <v>45424</v>
      </c>
      <c r="H125" s="2">
        <v>12</v>
      </c>
      <c r="I125" s="2">
        <v>15</v>
      </c>
      <c r="J125" s="2">
        <v>2024</v>
      </c>
      <c r="K125" s="3">
        <f>DATE(Table13[[#This Row],[Last_Login_Year]],Table13[[#This Row],[Last_Login_Month]],Table13[[#This Row],[Last_Login_Date]])</f>
        <v>45641</v>
      </c>
      <c r="L125" s="3">
        <v>45641</v>
      </c>
      <c r="M125" s="2">
        <v>15.99</v>
      </c>
      <c r="N125" s="2" t="s">
        <v>761</v>
      </c>
      <c r="O125" s="2">
        <v>263</v>
      </c>
      <c r="P125" s="2" t="s">
        <v>63</v>
      </c>
      <c r="Q125" s="2">
        <v>5</v>
      </c>
      <c r="R125" s="2">
        <v>5</v>
      </c>
      <c r="S125" s="2" t="b">
        <v>0</v>
      </c>
      <c r="T125" s="2">
        <v>95</v>
      </c>
      <c r="U125" s="2">
        <v>149</v>
      </c>
      <c r="V125" s="2" t="s">
        <v>74</v>
      </c>
      <c r="W125" s="2" t="s">
        <v>56</v>
      </c>
      <c r="X125" s="2" t="s">
        <v>78</v>
      </c>
      <c r="Y125" s="2">
        <v>17</v>
      </c>
      <c r="Z125" s="26">
        <f>Table13[[#This Row],[Recommended_Content_Count]]/(Table13[[#This Row],[Total_Movies_Watched]]+Table13[[#This Row],[Total_Series_Watched]])</f>
        <v>6.9672131147540978E-2</v>
      </c>
      <c r="AA125" s="2">
        <v>4</v>
      </c>
      <c r="AB125" s="2" t="b">
        <v>1</v>
      </c>
      <c r="AC125" s="2" t="s">
        <v>30</v>
      </c>
      <c r="AD125" s="2">
        <v>2086</v>
      </c>
      <c r="AE125" s="2" t="s">
        <v>58</v>
      </c>
      <c r="AF125" s="2" t="s">
        <v>79</v>
      </c>
      <c r="AG125" s="5" t="s">
        <v>93</v>
      </c>
    </row>
    <row r="126" spans="1:33" x14ac:dyDescent="0.25">
      <c r="A126" s="4">
        <v>3572</v>
      </c>
      <c r="B126" s="2" t="s">
        <v>598</v>
      </c>
      <c r="C126" s="3">
        <v>45386</v>
      </c>
      <c r="D126" s="2"/>
      <c r="E126" s="2"/>
      <c r="F126" s="3"/>
      <c r="G126" s="3">
        <v>45386</v>
      </c>
      <c r="H126" s="2">
        <v>12</v>
      </c>
      <c r="I126" s="2">
        <v>15</v>
      </c>
      <c r="J126" s="2">
        <v>2024</v>
      </c>
      <c r="K126" s="3">
        <f>DATE(Table13[[#This Row],[Last_Login_Year]],Table13[[#This Row],[Last_Login_Month]],Table13[[#This Row],[Last_Login_Date]])</f>
        <v>45641</v>
      </c>
      <c r="L126" s="3">
        <v>45641</v>
      </c>
      <c r="M126" s="2">
        <v>11.99</v>
      </c>
      <c r="N126" s="2" t="s">
        <v>760</v>
      </c>
      <c r="O126" s="2">
        <v>468</v>
      </c>
      <c r="P126" s="2" t="s">
        <v>51</v>
      </c>
      <c r="Q126" s="2">
        <v>5</v>
      </c>
      <c r="R126" s="2">
        <v>6</v>
      </c>
      <c r="S126" s="2" t="b">
        <v>1</v>
      </c>
      <c r="T126" s="2">
        <v>799</v>
      </c>
      <c r="U126" s="2">
        <v>44</v>
      </c>
      <c r="V126" s="2" t="s">
        <v>55</v>
      </c>
      <c r="W126" s="2" t="s">
        <v>28</v>
      </c>
      <c r="X126" s="2" t="s">
        <v>57</v>
      </c>
      <c r="Y126" s="2">
        <v>98</v>
      </c>
      <c r="Z126" s="26">
        <f>Table13[[#This Row],[Recommended_Content_Count]]/(Table13[[#This Row],[Total_Movies_Watched]]+Table13[[#This Row],[Total_Series_Watched]])</f>
        <v>0.1162514827995255</v>
      </c>
      <c r="AA126" s="2">
        <v>4.9000000000000004</v>
      </c>
      <c r="AB126" s="2" t="b">
        <v>0</v>
      </c>
      <c r="AC126" s="2" t="s">
        <v>30</v>
      </c>
      <c r="AD126" s="2">
        <v>4963</v>
      </c>
      <c r="AE126" s="2" t="s">
        <v>76</v>
      </c>
      <c r="AF126" s="2" t="s">
        <v>59</v>
      </c>
      <c r="AG126" s="5" t="s">
        <v>40</v>
      </c>
    </row>
    <row r="127" spans="1:33" x14ac:dyDescent="0.25">
      <c r="A127" s="4">
        <v>3882</v>
      </c>
      <c r="B127" s="2" t="s">
        <v>318</v>
      </c>
      <c r="C127" s="3">
        <v>45303</v>
      </c>
      <c r="D127" s="2"/>
      <c r="E127" s="2"/>
      <c r="F127" s="3"/>
      <c r="G127" s="3">
        <v>45303</v>
      </c>
      <c r="H127" s="2">
        <v>12</v>
      </c>
      <c r="I127" s="2">
        <v>15</v>
      </c>
      <c r="J127" s="2">
        <v>2024</v>
      </c>
      <c r="K127" s="3">
        <f>DATE(Table13[[#This Row],[Last_Login_Year]],Table13[[#This Row],[Last_Login_Month]],Table13[[#This Row],[Last_Login_Date]])</f>
        <v>45641</v>
      </c>
      <c r="L127" s="3">
        <v>45641</v>
      </c>
      <c r="M127" s="2">
        <v>15.99</v>
      </c>
      <c r="N127" s="2" t="s">
        <v>761</v>
      </c>
      <c r="O127" s="2">
        <v>246</v>
      </c>
      <c r="P127" s="2" t="s">
        <v>36</v>
      </c>
      <c r="Q127" s="2">
        <v>3</v>
      </c>
      <c r="R127" s="2">
        <v>3</v>
      </c>
      <c r="S127" s="2" t="b">
        <v>0</v>
      </c>
      <c r="T127" s="2">
        <v>505</v>
      </c>
      <c r="U127" s="2">
        <v>129</v>
      </c>
      <c r="V127" s="2" t="s">
        <v>43</v>
      </c>
      <c r="W127" s="2" t="s">
        <v>56</v>
      </c>
      <c r="X127" s="2" t="s">
        <v>64</v>
      </c>
      <c r="Y127" s="2">
        <v>82</v>
      </c>
      <c r="Z127" s="26">
        <f>Table13[[#This Row],[Recommended_Content_Count]]/(Table13[[#This Row],[Total_Movies_Watched]]+Table13[[#This Row],[Total_Series_Watched]])</f>
        <v>0.12933753943217666</v>
      </c>
      <c r="AA127" s="2">
        <v>4.9000000000000004</v>
      </c>
      <c r="AB127" s="2" t="b">
        <v>0</v>
      </c>
      <c r="AC127" s="2" t="s">
        <v>30</v>
      </c>
      <c r="AD127" s="2">
        <v>1912</v>
      </c>
      <c r="AE127" s="2" t="s">
        <v>65</v>
      </c>
      <c r="AF127" s="2" t="s">
        <v>59</v>
      </c>
      <c r="AG127" s="5" t="s">
        <v>40</v>
      </c>
    </row>
    <row r="128" spans="1:33" x14ac:dyDescent="0.25">
      <c r="A128" s="4">
        <v>5806</v>
      </c>
      <c r="B128" s="2" t="s">
        <v>551</v>
      </c>
      <c r="C128" s="3">
        <v>45299</v>
      </c>
      <c r="D128" s="2"/>
      <c r="E128" s="2"/>
      <c r="F128" s="3"/>
      <c r="G128" s="3">
        <v>45299</v>
      </c>
      <c r="H128" s="2">
        <v>12</v>
      </c>
      <c r="I128" s="2">
        <v>15</v>
      </c>
      <c r="J128" s="2">
        <v>2024</v>
      </c>
      <c r="K128" s="3">
        <f>DATE(Table13[[#This Row],[Last_Login_Year]],Table13[[#This Row],[Last_Login_Month]],Table13[[#This Row],[Last_Login_Date]])</f>
        <v>45641</v>
      </c>
      <c r="L128" s="3">
        <v>45641</v>
      </c>
      <c r="M128" s="2">
        <v>7.99</v>
      </c>
      <c r="N128" s="2" t="s">
        <v>759</v>
      </c>
      <c r="O128" s="2">
        <v>495</v>
      </c>
      <c r="P128" s="2" t="s">
        <v>36</v>
      </c>
      <c r="Q128" s="2">
        <v>5</v>
      </c>
      <c r="R128" s="2">
        <v>6</v>
      </c>
      <c r="S128" s="2" t="b">
        <v>0</v>
      </c>
      <c r="T128" s="2">
        <v>522</v>
      </c>
      <c r="U128" s="2">
        <v>32</v>
      </c>
      <c r="V128" s="2" t="s">
        <v>68</v>
      </c>
      <c r="W128" s="2" t="s">
        <v>75</v>
      </c>
      <c r="X128" s="2" t="s">
        <v>78</v>
      </c>
      <c r="Y128" s="2">
        <v>41</v>
      </c>
      <c r="Z128" s="26">
        <f>Table13[[#This Row],[Recommended_Content_Count]]/(Table13[[#This Row],[Total_Movies_Watched]]+Table13[[#This Row],[Total_Series_Watched]])</f>
        <v>7.4007220216606495E-2</v>
      </c>
      <c r="AA128" s="2">
        <v>3.9</v>
      </c>
      <c r="AB128" s="2" t="b">
        <v>1</v>
      </c>
      <c r="AC128" s="2" t="s">
        <v>30</v>
      </c>
      <c r="AD128" s="2">
        <v>3714</v>
      </c>
      <c r="AE128" s="2" t="s">
        <v>76</v>
      </c>
      <c r="AF128" s="2" t="s">
        <v>79</v>
      </c>
      <c r="AG128" s="5" t="s">
        <v>93</v>
      </c>
    </row>
    <row r="129" spans="1:33" x14ac:dyDescent="0.25">
      <c r="A129" s="4">
        <v>4314</v>
      </c>
      <c r="B129" s="2" t="s">
        <v>373</v>
      </c>
      <c r="C129" s="3">
        <v>45206</v>
      </c>
      <c r="D129" s="2"/>
      <c r="E129" s="2"/>
      <c r="F129" s="3"/>
      <c r="G129" s="3">
        <v>45206</v>
      </c>
      <c r="H129" s="2">
        <v>12</v>
      </c>
      <c r="I129" s="2">
        <v>15</v>
      </c>
      <c r="J129" s="2">
        <v>2024</v>
      </c>
      <c r="K129" s="3">
        <f>DATE(Table13[[#This Row],[Last_Login_Year]],Table13[[#This Row],[Last_Login_Month]],Table13[[#This Row],[Last_Login_Date]])</f>
        <v>45641</v>
      </c>
      <c r="L129" s="3">
        <v>45641</v>
      </c>
      <c r="M129" s="2">
        <v>7.99</v>
      </c>
      <c r="N129" s="2" t="s">
        <v>759</v>
      </c>
      <c r="O129" s="2">
        <v>311</v>
      </c>
      <c r="P129" s="2" t="s">
        <v>100</v>
      </c>
      <c r="Q129" s="2">
        <v>3</v>
      </c>
      <c r="R129" s="2">
        <v>5</v>
      </c>
      <c r="S129" s="2" t="b">
        <v>1</v>
      </c>
      <c r="T129" s="2">
        <v>724</v>
      </c>
      <c r="U129" s="2">
        <v>191</v>
      </c>
      <c r="V129" s="2" t="s">
        <v>27</v>
      </c>
      <c r="W129" s="2" t="s">
        <v>28</v>
      </c>
      <c r="X129" s="2" t="s">
        <v>29</v>
      </c>
      <c r="Y129" s="2">
        <v>55</v>
      </c>
      <c r="Z129" s="26">
        <f>Table13[[#This Row],[Recommended_Content_Count]]/(Table13[[#This Row],[Total_Movies_Watched]]+Table13[[#This Row],[Total_Series_Watched]])</f>
        <v>6.0109289617486336E-2</v>
      </c>
      <c r="AA129" s="2">
        <v>4.7</v>
      </c>
      <c r="AB129" s="2" t="b">
        <v>1</v>
      </c>
      <c r="AC129" s="2" t="s">
        <v>30</v>
      </c>
      <c r="AD129" s="2">
        <v>4062</v>
      </c>
      <c r="AE129" s="2" t="s">
        <v>58</v>
      </c>
      <c r="AF129" s="2" t="s">
        <v>32</v>
      </c>
      <c r="AG129" s="5" t="s">
        <v>60</v>
      </c>
    </row>
    <row r="130" spans="1:33" x14ac:dyDescent="0.25">
      <c r="A130" s="4">
        <v>2170</v>
      </c>
      <c r="B130" s="2" t="s">
        <v>148</v>
      </c>
      <c r="C130" s="3">
        <v>45118</v>
      </c>
      <c r="D130" s="2"/>
      <c r="E130" s="2"/>
      <c r="F130" s="3"/>
      <c r="G130" s="3">
        <v>45118</v>
      </c>
      <c r="H130" s="2">
        <v>12</v>
      </c>
      <c r="I130" s="2">
        <v>15</v>
      </c>
      <c r="J130" s="2">
        <v>2024</v>
      </c>
      <c r="K130" s="3">
        <f>DATE(Table13[[#This Row],[Last_Login_Year]],Table13[[#This Row],[Last_Login_Month]],Table13[[#This Row],[Last_Login_Date]])</f>
        <v>45641</v>
      </c>
      <c r="L130" s="3">
        <v>45641</v>
      </c>
      <c r="M130" s="2">
        <v>15.99</v>
      </c>
      <c r="N130" s="2" t="s">
        <v>761</v>
      </c>
      <c r="O130" s="2">
        <v>335</v>
      </c>
      <c r="P130" s="2" t="s">
        <v>26</v>
      </c>
      <c r="Q130" s="2">
        <v>2</v>
      </c>
      <c r="R130" s="2">
        <v>4</v>
      </c>
      <c r="S130" s="2" t="b">
        <v>0</v>
      </c>
      <c r="T130" s="2">
        <v>609</v>
      </c>
      <c r="U130" s="2">
        <v>181</v>
      </c>
      <c r="V130" s="2" t="s">
        <v>43</v>
      </c>
      <c r="W130" s="2" t="s">
        <v>28</v>
      </c>
      <c r="X130" s="2" t="s">
        <v>29</v>
      </c>
      <c r="Y130" s="2">
        <v>81</v>
      </c>
      <c r="Z130" s="26">
        <f>Table13[[#This Row],[Recommended_Content_Count]]/(Table13[[#This Row],[Total_Movies_Watched]]+Table13[[#This Row],[Total_Series_Watched]])</f>
        <v>0.10253164556962026</v>
      </c>
      <c r="AA130" s="2">
        <v>4.7</v>
      </c>
      <c r="AB130" s="2" t="b">
        <v>1</v>
      </c>
      <c r="AC130" s="2" t="s">
        <v>30</v>
      </c>
      <c r="AD130" s="2">
        <v>3332</v>
      </c>
      <c r="AE130" s="2" t="s">
        <v>65</v>
      </c>
      <c r="AF130" s="2" t="s">
        <v>59</v>
      </c>
      <c r="AG130" s="5" t="s">
        <v>33</v>
      </c>
    </row>
    <row r="131" spans="1:33" x14ac:dyDescent="0.25">
      <c r="A131" s="4">
        <v>4242</v>
      </c>
      <c r="B131" s="2" t="s">
        <v>41</v>
      </c>
      <c r="C131" s="3">
        <v>45088</v>
      </c>
      <c r="D131" s="2"/>
      <c r="E131" s="2"/>
      <c r="F131" s="3"/>
      <c r="G131" s="3">
        <v>45088</v>
      </c>
      <c r="H131" s="2">
        <v>12</v>
      </c>
      <c r="I131" s="2">
        <v>15</v>
      </c>
      <c r="J131" s="2">
        <v>2024</v>
      </c>
      <c r="K131" s="3">
        <f>DATE(Table13[[#This Row],[Last_Login_Year]],Table13[[#This Row],[Last_Login_Month]],Table13[[#This Row],[Last_Login_Date]])</f>
        <v>45641</v>
      </c>
      <c r="L131" s="3">
        <v>45641</v>
      </c>
      <c r="M131" s="2">
        <v>7.99</v>
      </c>
      <c r="N131" s="2" t="s">
        <v>759</v>
      </c>
      <c r="O131" s="2">
        <v>168</v>
      </c>
      <c r="P131" s="2" t="s">
        <v>63</v>
      </c>
      <c r="Q131" s="2">
        <v>5</v>
      </c>
      <c r="R131" s="2">
        <v>3</v>
      </c>
      <c r="S131" s="2" t="b">
        <v>1</v>
      </c>
      <c r="T131" s="2">
        <v>539</v>
      </c>
      <c r="U131" s="2">
        <v>48</v>
      </c>
      <c r="V131" s="2" t="s">
        <v>43</v>
      </c>
      <c r="W131" s="2" t="s">
        <v>56</v>
      </c>
      <c r="X131" s="2" t="s">
        <v>29</v>
      </c>
      <c r="Y131" s="2">
        <v>82</v>
      </c>
      <c r="Z131" s="26">
        <f>Table13[[#This Row],[Recommended_Content_Count]]/(Table13[[#This Row],[Total_Movies_Watched]]+Table13[[#This Row],[Total_Series_Watched]])</f>
        <v>0.13969335604770017</v>
      </c>
      <c r="AA131" s="2">
        <v>4.3</v>
      </c>
      <c r="AB131" s="2" t="b">
        <v>0</v>
      </c>
      <c r="AC131" s="2" t="s">
        <v>30</v>
      </c>
      <c r="AD131" s="2">
        <v>3182</v>
      </c>
      <c r="AE131" s="2" t="s">
        <v>76</v>
      </c>
      <c r="AF131" s="2" t="s">
        <v>39</v>
      </c>
      <c r="AG131" s="5" t="s">
        <v>33</v>
      </c>
    </row>
    <row r="132" spans="1:33" x14ac:dyDescent="0.25">
      <c r="A132" s="4">
        <v>2854</v>
      </c>
      <c r="B132" s="2" t="s">
        <v>50</v>
      </c>
      <c r="C132" s="3">
        <v>45083</v>
      </c>
      <c r="D132" s="2"/>
      <c r="E132" s="2"/>
      <c r="F132" s="3"/>
      <c r="G132" s="3">
        <v>45083</v>
      </c>
      <c r="H132" s="2">
        <v>12</v>
      </c>
      <c r="I132" s="2">
        <v>15</v>
      </c>
      <c r="J132" s="2">
        <v>2024</v>
      </c>
      <c r="K132" s="3">
        <f>DATE(Table13[[#This Row],[Last_Login_Year]],Table13[[#This Row],[Last_Login_Month]],Table13[[#This Row],[Last_Login_Date]])</f>
        <v>45641</v>
      </c>
      <c r="L132" s="3">
        <v>45641</v>
      </c>
      <c r="M132" s="2">
        <v>11.99</v>
      </c>
      <c r="N132" s="2" t="s">
        <v>760</v>
      </c>
      <c r="O132" s="2">
        <v>386</v>
      </c>
      <c r="P132" s="2" t="s">
        <v>51</v>
      </c>
      <c r="Q132" s="2">
        <v>1</v>
      </c>
      <c r="R132" s="2">
        <v>4</v>
      </c>
      <c r="S132" s="2" t="b">
        <v>1</v>
      </c>
      <c r="T132" s="2">
        <v>230</v>
      </c>
      <c r="U132" s="2">
        <v>2</v>
      </c>
      <c r="V132" s="2" t="s">
        <v>27</v>
      </c>
      <c r="W132" s="2" t="s">
        <v>28</v>
      </c>
      <c r="X132" s="2" t="s">
        <v>45</v>
      </c>
      <c r="Y132" s="2">
        <v>39</v>
      </c>
      <c r="Z132" s="26">
        <f>Table13[[#This Row],[Recommended_Content_Count]]/(Table13[[#This Row],[Total_Movies_Watched]]+Table13[[#This Row],[Total_Series_Watched]])</f>
        <v>0.16810344827586207</v>
      </c>
      <c r="AA132" s="2">
        <v>3.7</v>
      </c>
      <c r="AB132" s="2" t="b">
        <v>0</v>
      </c>
      <c r="AC132" s="2" t="s">
        <v>30</v>
      </c>
      <c r="AD132" s="2">
        <v>1823</v>
      </c>
      <c r="AE132" s="2" t="s">
        <v>38</v>
      </c>
      <c r="AF132" s="2" t="s">
        <v>39</v>
      </c>
      <c r="AG132" s="5" t="s">
        <v>33</v>
      </c>
    </row>
    <row r="133" spans="1:33" x14ac:dyDescent="0.25">
      <c r="A133" s="4">
        <v>6430</v>
      </c>
      <c r="B133" s="2" t="s">
        <v>34</v>
      </c>
      <c r="C133" s="3">
        <v>44989</v>
      </c>
      <c r="D133" s="2"/>
      <c r="E133" s="2"/>
      <c r="F133" s="3"/>
      <c r="G133" s="3">
        <v>44989</v>
      </c>
      <c r="H133" s="2">
        <v>12</v>
      </c>
      <c r="I133" s="2">
        <v>15</v>
      </c>
      <c r="J133" s="2">
        <v>2024</v>
      </c>
      <c r="K133" s="3">
        <f>DATE(Table13[[#This Row],[Last_Login_Year]],Table13[[#This Row],[Last_Login_Month]],Table13[[#This Row],[Last_Login_Date]])</f>
        <v>45641</v>
      </c>
      <c r="L133" s="3">
        <v>45641</v>
      </c>
      <c r="M133" s="2">
        <v>7.99</v>
      </c>
      <c r="N133" s="2" t="s">
        <v>759</v>
      </c>
      <c r="O133" s="2">
        <v>161</v>
      </c>
      <c r="P133" s="2" t="s">
        <v>36</v>
      </c>
      <c r="Q133" s="2">
        <v>1</v>
      </c>
      <c r="R133" s="2">
        <v>2</v>
      </c>
      <c r="S133" s="2" t="b">
        <v>1</v>
      </c>
      <c r="T133" s="2">
        <v>192</v>
      </c>
      <c r="U133" s="2">
        <v>65</v>
      </c>
      <c r="V133" s="2" t="s">
        <v>27</v>
      </c>
      <c r="W133" s="2" t="s">
        <v>28</v>
      </c>
      <c r="X133" s="2" t="s">
        <v>37</v>
      </c>
      <c r="Y133" s="2">
        <v>69</v>
      </c>
      <c r="Z133" s="26">
        <f>Table13[[#This Row],[Recommended_Content_Count]]/(Table13[[#This Row],[Total_Movies_Watched]]+Table13[[#This Row],[Total_Series_Watched]])</f>
        <v>0.26848249027237353</v>
      </c>
      <c r="AA133" s="2">
        <v>4</v>
      </c>
      <c r="AB133" s="2" t="b">
        <v>0</v>
      </c>
      <c r="AC133" s="2" t="s">
        <v>30</v>
      </c>
      <c r="AD133" s="2">
        <v>2291</v>
      </c>
      <c r="AE133" s="2" t="s">
        <v>38</v>
      </c>
      <c r="AF133" s="2" t="s">
        <v>39</v>
      </c>
      <c r="AG133" s="5" t="s">
        <v>40</v>
      </c>
    </row>
    <row r="134" spans="1:33" x14ac:dyDescent="0.25">
      <c r="A134" s="4">
        <v>4497</v>
      </c>
      <c r="B134" s="2" t="s">
        <v>382</v>
      </c>
      <c r="C134" s="3">
        <v>44986</v>
      </c>
      <c r="D134" s="2"/>
      <c r="E134" s="2"/>
      <c r="F134" s="3"/>
      <c r="G134" s="3">
        <v>44986</v>
      </c>
      <c r="H134" s="2">
        <v>12</v>
      </c>
      <c r="I134" s="2">
        <v>15</v>
      </c>
      <c r="J134" s="2">
        <v>2024</v>
      </c>
      <c r="K134" s="3">
        <f>DATE(Table13[[#This Row],[Last_Login_Year]],Table13[[#This Row],[Last_Login_Month]],Table13[[#This Row],[Last_Login_Date]])</f>
        <v>45641</v>
      </c>
      <c r="L134" s="3">
        <v>45641</v>
      </c>
      <c r="M134" s="2">
        <v>15.99</v>
      </c>
      <c r="N134" s="2" t="s">
        <v>761</v>
      </c>
      <c r="O134" s="2">
        <v>63</v>
      </c>
      <c r="P134" s="2" t="s">
        <v>26</v>
      </c>
      <c r="Q134" s="2">
        <v>4</v>
      </c>
      <c r="R134" s="2">
        <v>4</v>
      </c>
      <c r="S134" s="2" t="b">
        <v>0</v>
      </c>
      <c r="T134" s="2">
        <v>670</v>
      </c>
      <c r="U134" s="2">
        <v>72</v>
      </c>
      <c r="V134" s="2" t="s">
        <v>27</v>
      </c>
      <c r="W134" s="2" t="s">
        <v>28</v>
      </c>
      <c r="X134" s="2" t="s">
        <v>57</v>
      </c>
      <c r="Y134" s="2">
        <v>27</v>
      </c>
      <c r="Z134" s="26">
        <f>Table13[[#This Row],[Recommended_Content_Count]]/(Table13[[#This Row],[Total_Movies_Watched]]+Table13[[#This Row],[Total_Series_Watched]])</f>
        <v>3.638814016172507E-2</v>
      </c>
      <c r="AA134" s="2">
        <v>4.8</v>
      </c>
      <c r="AB134" s="2" t="b">
        <v>0</v>
      </c>
      <c r="AC134" s="2" t="s">
        <v>30</v>
      </c>
      <c r="AD134" s="2">
        <v>15</v>
      </c>
      <c r="AE134" s="2" t="s">
        <v>31</v>
      </c>
      <c r="AF134" s="2" t="s">
        <v>32</v>
      </c>
      <c r="AG134" s="5" t="s">
        <v>40</v>
      </c>
    </row>
    <row r="135" spans="1:33" x14ac:dyDescent="0.25">
      <c r="A135" s="4">
        <v>1114</v>
      </c>
      <c r="B135" s="2" t="s">
        <v>325</v>
      </c>
      <c r="C135" s="3">
        <v>44958</v>
      </c>
      <c r="D135" s="2"/>
      <c r="E135" s="2"/>
      <c r="F135" s="3"/>
      <c r="G135" s="3">
        <v>44958</v>
      </c>
      <c r="H135" s="2">
        <v>12</v>
      </c>
      <c r="I135" s="2">
        <v>15</v>
      </c>
      <c r="J135" s="2">
        <v>2024</v>
      </c>
      <c r="K135" s="3">
        <f>DATE(Table13[[#This Row],[Last_Login_Year]],Table13[[#This Row],[Last_Login_Month]],Table13[[#This Row],[Last_Login_Date]])</f>
        <v>45641</v>
      </c>
      <c r="L135" s="3">
        <v>45641</v>
      </c>
      <c r="M135" s="2">
        <v>11.99</v>
      </c>
      <c r="N135" s="2" t="s">
        <v>760</v>
      </c>
      <c r="O135" s="2">
        <v>75</v>
      </c>
      <c r="P135" s="2" t="s">
        <v>63</v>
      </c>
      <c r="Q135" s="2">
        <v>3</v>
      </c>
      <c r="R135" s="2">
        <v>3</v>
      </c>
      <c r="S135" s="2" t="b">
        <v>0</v>
      </c>
      <c r="T135" s="2">
        <v>324</v>
      </c>
      <c r="U135" s="2">
        <v>175</v>
      </c>
      <c r="V135" s="2" t="s">
        <v>27</v>
      </c>
      <c r="W135" s="2" t="s">
        <v>44</v>
      </c>
      <c r="X135" s="2" t="s">
        <v>37</v>
      </c>
      <c r="Y135" s="2">
        <v>18</v>
      </c>
      <c r="Z135" s="26">
        <f>Table13[[#This Row],[Recommended_Content_Count]]/(Table13[[#This Row],[Total_Movies_Watched]]+Table13[[#This Row],[Total_Series_Watched]])</f>
        <v>3.6072144288577156E-2</v>
      </c>
      <c r="AA135" s="2">
        <v>3.3</v>
      </c>
      <c r="AB135" s="2" t="b">
        <v>0</v>
      </c>
      <c r="AC135" s="2" t="s">
        <v>30</v>
      </c>
      <c r="AD135" s="2">
        <v>4976</v>
      </c>
      <c r="AE135" s="2" t="s">
        <v>76</v>
      </c>
      <c r="AF135" s="2" t="s">
        <v>69</v>
      </c>
      <c r="AG135" s="5" t="s">
        <v>40</v>
      </c>
    </row>
    <row r="136" spans="1:33" x14ac:dyDescent="0.25">
      <c r="A136" s="4">
        <v>4584</v>
      </c>
      <c r="B136" s="2" t="s">
        <v>138</v>
      </c>
      <c r="C136" s="2">
        <v>9</v>
      </c>
      <c r="D136" s="2">
        <v>26</v>
      </c>
      <c r="E136" s="2">
        <v>2024</v>
      </c>
      <c r="F136" s="3">
        <f>DATE(Table13[[#This Row],[_Year]],Table13[[#This Row],[Join_Date_Month]],Table13[[#This Row],[Join_Date_Date]])</f>
        <v>45561</v>
      </c>
      <c r="G136" s="3">
        <v>45561</v>
      </c>
      <c r="H136" s="2">
        <v>12</v>
      </c>
      <c r="I136" s="2">
        <v>14</v>
      </c>
      <c r="J136" s="2">
        <v>2024</v>
      </c>
      <c r="K136" s="3">
        <f>DATE(Table13[[#This Row],[Last_Login_Year]],Table13[[#This Row],[Last_Login_Month]],Table13[[#This Row],[Last_Login_Date]])</f>
        <v>45640</v>
      </c>
      <c r="L136" s="3">
        <v>45640</v>
      </c>
      <c r="M136" s="2">
        <v>7.99</v>
      </c>
      <c r="N136" s="2" t="s">
        <v>759</v>
      </c>
      <c r="O136" s="2">
        <v>446</v>
      </c>
      <c r="P136" s="2" t="s">
        <v>36</v>
      </c>
      <c r="Q136" s="2">
        <v>3</v>
      </c>
      <c r="R136" s="2">
        <v>6</v>
      </c>
      <c r="S136" s="2" t="b">
        <v>0</v>
      </c>
      <c r="T136" s="2">
        <v>185</v>
      </c>
      <c r="U136" s="2">
        <v>134</v>
      </c>
      <c r="V136" s="2" t="s">
        <v>27</v>
      </c>
      <c r="W136" s="2" t="s">
        <v>56</v>
      </c>
      <c r="X136" s="2" t="s">
        <v>57</v>
      </c>
      <c r="Y136" s="2">
        <v>18</v>
      </c>
      <c r="Z136" s="26">
        <f>Table13[[#This Row],[Recommended_Content_Count]]/(Table13[[#This Row],[Total_Movies_Watched]]+Table13[[#This Row],[Total_Series_Watched]])</f>
        <v>5.6426332288401257E-2</v>
      </c>
      <c r="AA136" s="2">
        <v>3.3</v>
      </c>
      <c r="AB136" s="2" t="b">
        <v>0</v>
      </c>
      <c r="AC136" s="2" t="s">
        <v>30</v>
      </c>
      <c r="AD136" s="2">
        <v>727</v>
      </c>
      <c r="AE136" s="2" t="s">
        <v>31</v>
      </c>
      <c r="AF136" s="2" t="s">
        <v>69</v>
      </c>
      <c r="AG136" s="5" t="s">
        <v>60</v>
      </c>
    </row>
    <row r="137" spans="1:33" x14ac:dyDescent="0.25">
      <c r="A137" s="4">
        <v>9278</v>
      </c>
      <c r="B137" s="2" t="s">
        <v>304</v>
      </c>
      <c r="C137" s="2">
        <v>9</v>
      </c>
      <c r="D137" s="2">
        <v>19</v>
      </c>
      <c r="E137" s="2">
        <v>2024</v>
      </c>
      <c r="F137" s="3">
        <f>DATE(Table13[[#This Row],[_Year]],Table13[[#This Row],[Join_Date_Month]],Table13[[#This Row],[Join_Date_Date]])</f>
        <v>45554</v>
      </c>
      <c r="G137" s="3">
        <v>45554</v>
      </c>
      <c r="H137" s="2">
        <v>12</v>
      </c>
      <c r="I137" s="2">
        <v>14</v>
      </c>
      <c r="J137" s="2">
        <v>2024</v>
      </c>
      <c r="K137" s="3">
        <f>DATE(Table13[[#This Row],[Last_Login_Year]],Table13[[#This Row],[Last_Login_Month]],Table13[[#This Row],[Last_Login_Date]])</f>
        <v>45640</v>
      </c>
      <c r="L137" s="3">
        <v>45640</v>
      </c>
      <c r="M137" s="2">
        <v>7.99</v>
      </c>
      <c r="N137" s="2" t="s">
        <v>759</v>
      </c>
      <c r="O137" s="2">
        <v>429</v>
      </c>
      <c r="P137" s="2" t="s">
        <v>36</v>
      </c>
      <c r="Q137" s="2">
        <v>5</v>
      </c>
      <c r="R137" s="2">
        <v>4</v>
      </c>
      <c r="S137" s="2" t="b">
        <v>0</v>
      </c>
      <c r="T137" s="2">
        <v>944</v>
      </c>
      <c r="U137" s="2">
        <v>165</v>
      </c>
      <c r="V137" s="2" t="s">
        <v>92</v>
      </c>
      <c r="W137" s="2" t="s">
        <v>28</v>
      </c>
      <c r="X137" s="2" t="s">
        <v>78</v>
      </c>
      <c r="Y137" s="2">
        <v>12</v>
      </c>
      <c r="Z137" s="26">
        <f>Table13[[#This Row],[Recommended_Content_Count]]/(Table13[[#This Row],[Total_Movies_Watched]]+Table13[[#This Row],[Total_Series_Watched]])</f>
        <v>1.0820559062218215E-2</v>
      </c>
      <c r="AA137" s="2">
        <v>4.7</v>
      </c>
      <c r="AB137" s="2" t="b">
        <v>1</v>
      </c>
      <c r="AC137" s="2" t="s">
        <v>30</v>
      </c>
      <c r="AD137" s="2">
        <v>2394</v>
      </c>
      <c r="AE137" s="2" t="s">
        <v>76</v>
      </c>
      <c r="AF137" s="2" t="s">
        <v>69</v>
      </c>
      <c r="AG137" s="5" t="s">
        <v>60</v>
      </c>
    </row>
    <row r="138" spans="1:33" x14ac:dyDescent="0.25">
      <c r="A138" s="4">
        <v>4538</v>
      </c>
      <c r="B138" s="2" t="s">
        <v>290</v>
      </c>
      <c r="C138" s="2">
        <v>9</v>
      </c>
      <c r="D138" s="2">
        <v>13</v>
      </c>
      <c r="E138" s="2">
        <v>2023</v>
      </c>
      <c r="F138" s="3">
        <f>DATE(Table13[[#This Row],[_Year]],Table13[[#This Row],[Join_Date_Month]],Table13[[#This Row],[Join_Date_Date]])</f>
        <v>45182</v>
      </c>
      <c r="G138" s="3">
        <v>45182</v>
      </c>
      <c r="H138" s="2">
        <v>12</v>
      </c>
      <c r="I138" s="2">
        <v>14</v>
      </c>
      <c r="J138" s="2">
        <v>2024</v>
      </c>
      <c r="K138" s="3">
        <f>DATE(Table13[[#This Row],[Last_Login_Year]],Table13[[#This Row],[Last_Login_Month]],Table13[[#This Row],[Last_Login_Date]])</f>
        <v>45640</v>
      </c>
      <c r="L138" s="3">
        <v>45640</v>
      </c>
      <c r="M138" s="2">
        <v>15.99</v>
      </c>
      <c r="N138" s="2" t="s">
        <v>761</v>
      </c>
      <c r="O138" s="2">
        <v>362</v>
      </c>
      <c r="P138" s="2" t="s">
        <v>36</v>
      </c>
      <c r="Q138" s="2">
        <v>4</v>
      </c>
      <c r="R138" s="2">
        <v>1</v>
      </c>
      <c r="S138" s="2" t="b">
        <v>0</v>
      </c>
      <c r="T138" s="2">
        <v>709</v>
      </c>
      <c r="U138" s="2">
        <v>52</v>
      </c>
      <c r="V138" s="2" t="s">
        <v>27</v>
      </c>
      <c r="W138" s="2" t="s">
        <v>56</v>
      </c>
      <c r="X138" s="2" t="s">
        <v>57</v>
      </c>
      <c r="Y138" s="2">
        <v>80</v>
      </c>
      <c r="Z138" s="26">
        <f>Table13[[#This Row],[Recommended_Content_Count]]/(Table13[[#This Row],[Total_Movies_Watched]]+Table13[[#This Row],[Total_Series_Watched]])</f>
        <v>0.10512483574244415</v>
      </c>
      <c r="AA138" s="2">
        <v>4.5</v>
      </c>
      <c r="AB138" s="2" t="b">
        <v>1</v>
      </c>
      <c r="AC138" s="2" t="s">
        <v>30</v>
      </c>
      <c r="AD138" s="2">
        <v>4127</v>
      </c>
      <c r="AE138" s="2" t="s">
        <v>58</v>
      </c>
      <c r="AF138" s="2" t="s">
        <v>79</v>
      </c>
      <c r="AG138" s="5" t="s">
        <v>33</v>
      </c>
    </row>
    <row r="139" spans="1:33" x14ac:dyDescent="0.25">
      <c r="A139" s="4">
        <v>6368</v>
      </c>
      <c r="B139" s="2" t="s">
        <v>41</v>
      </c>
      <c r="C139" s="2">
        <v>8</v>
      </c>
      <c r="D139" s="2">
        <v>28</v>
      </c>
      <c r="E139" s="2">
        <v>2023</v>
      </c>
      <c r="F139" s="3">
        <f>DATE(Table13[[#This Row],[_Year]],Table13[[#This Row],[Join_Date_Month]],Table13[[#This Row],[Join_Date_Date]])</f>
        <v>45166</v>
      </c>
      <c r="G139" s="3">
        <v>45166</v>
      </c>
      <c r="H139" s="2">
        <v>12</v>
      </c>
      <c r="I139" s="2">
        <v>14</v>
      </c>
      <c r="J139" s="2">
        <v>2024</v>
      </c>
      <c r="K139" s="3">
        <f>DATE(Table13[[#This Row],[Last_Login_Year]],Table13[[#This Row],[Last_Login_Month]],Table13[[#This Row],[Last_Login_Date]])</f>
        <v>45640</v>
      </c>
      <c r="L139" s="3">
        <v>45640</v>
      </c>
      <c r="M139" s="2">
        <v>11.99</v>
      </c>
      <c r="N139" s="2" t="s">
        <v>760</v>
      </c>
      <c r="O139" s="2">
        <v>370</v>
      </c>
      <c r="P139" s="2" t="s">
        <v>73</v>
      </c>
      <c r="Q139" s="2">
        <v>3</v>
      </c>
      <c r="R139" s="2">
        <v>4</v>
      </c>
      <c r="S139" s="2" t="b">
        <v>1</v>
      </c>
      <c r="T139" s="2">
        <v>973</v>
      </c>
      <c r="U139" s="2">
        <v>152</v>
      </c>
      <c r="V139" s="2" t="s">
        <v>43</v>
      </c>
      <c r="W139" s="2" t="s">
        <v>56</v>
      </c>
      <c r="X139" s="2" t="s">
        <v>29</v>
      </c>
      <c r="Y139" s="2">
        <v>98</v>
      </c>
      <c r="Z139" s="26">
        <f>Table13[[#This Row],[Recommended_Content_Count]]/(Table13[[#This Row],[Total_Movies_Watched]]+Table13[[#This Row],[Total_Series_Watched]])</f>
        <v>8.7111111111111111E-2</v>
      </c>
      <c r="AA139" s="2">
        <v>3.1</v>
      </c>
      <c r="AB139" s="2" t="b">
        <v>1</v>
      </c>
      <c r="AC139" s="2" t="s">
        <v>30</v>
      </c>
      <c r="AD139" s="2">
        <v>1456</v>
      </c>
      <c r="AE139" s="2" t="s">
        <v>76</v>
      </c>
      <c r="AF139" s="2" t="s">
        <v>69</v>
      </c>
      <c r="AG139" s="5" t="s">
        <v>93</v>
      </c>
    </row>
    <row r="140" spans="1:33" x14ac:dyDescent="0.25">
      <c r="A140" s="4">
        <v>7162</v>
      </c>
      <c r="B140" s="2" t="s">
        <v>351</v>
      </c>
      <c r="C140" s="2">
        <v>8</v>
      </c>
      <c r="D140" s="2">
        <v>21</v>
      </c>
      <c r="E140" s="2">
        <v>2024</v>
      </c>
      <c r="F140" s="3">
        <f>DATE(Table13[[#This Row],[_Year]],Table13[[#This Row],[Join_Date_Month]],Table13[[#This Row],[Join_Date_Date]])</f>
        <v>45525</v>
      </c>
      <c r="G140" s="3">
        <v>45525</v>
      </c>
      <c r="H140" s="2">
        <v>12</v>
      </c>
      <c r="I140" s="2">
        <v>14</v>
      </c>
      <c r="J140" s="2">
        <v>2024</v>
      </c>
      <c r="K140" s="3">
        <f>DATE(Table13[[#This Row],[Last_Login_Year]],Table13[[#This Row],[Last_Login_Month]],Table13[[#This Row],[Last_Login_Date]])</f>
        <v>45640</v>
      </c>
      <c r="L140" s="3">
        <v>45640</v>
      </c>
      <c r="M140" s="2">
        <v>15.99</v>
      </c>
      <c r="N140" s="2" t="s">
        <v>761</v>
      </c>
      <c r="O140" s="2">
        <v>415</v>
      </c>
      <c r="P140" s="2" t="s">
        <v>48</v>
      </c>
      <c r="Q140" s="2">
        <v>1</v>
      </c>
      <c r="R140" s="2">
        <v>3</v>
      </c>
      <c r="S140" s="2" t="b">
        <v>1</v>
      </c>
      <c r="T140" s="2">
        <v>44</v>
      </c>
      <c r="U140" s="2">
        <v>10</v>
      </c>
      <c r="V140" s="2" t="s">
        <v>92</v>
      </c>
      <c r="W140" s="2" t="s">
        <v>44</v>
      </c>
      <c r="X140" s="2" t="s">
        <v>78</v>
      </c>
      <c r="Y140" s="2">
        <v>91</v>
      </c>
      <c r="Z140" s="26">
        <f>Table13[[#This Row],[Recommended_Content_Count]]/(Table13[[#This Row],[Total_Movies_Watched]]+Table13[[#This Row],[Total_Series_Watched]])</f>
        <v>1.6851851851851851</v>
      </c>
      <c r="AA140" s="2">
        <v>3.3</v>
      </c>
      <c r="AB140" s="2" t="b">
        <v>0</v>
      </c>
      <c r="AC140" s="2" t="s">
        <v>30</v>
      </c>
      <c r="AD140" s="2">
        <v>223</v>
      </c>
      <c r="AE140" s="2" t="s">
        <v>58</v>
      </c>
      <c r="AF140" s="2" t="s">
        <v>79</v>
      </c>
      <c r="AG140" s="5" t="s">
        <v>93</v>
      </c>
    </row>
    <row r="141" spans="1:33" x14ac:dyDescent="0.25">
      <c r="A141" s="4">
        <v>7661</v>
      </c>
      <c r="B141" s="2" t="s">
        <v>378</v>
      </c>
      <c r="C141" s="2">
        <v>8</v>
      </c>
      <c r="D141" s="2">
        <v>20</v>
      </c>
      <c r="E141" s="2">
        <v>2023</v>
      </c>
      <c r="F141" s="3">
        <f>DATE(Table13[[#This Row],[_Year]],Table13[[#This Row],[Join_Date_Month]],Table13[[#This Row],[Join_Date_Date]])</f>
        <v>45158</v>
      </c>
      <c r="G141" s="3">
        <v>45158</v>
      </c>
      <c r="H141" s="2">
        <v>12</v>
      </c>
      <c r="I141" s="2">
        <v>14</v>
      </c>
      <c r="J141" s="2">
        <v>2024</v>
      </c>
      <c r="K141" s="3">
        <f>DATE(Table13[[#This Row],[Last_Login_Year]],Table13[[#This Row],[Last_Login_Month]],Table13[[#This Row],[Last_Login_Date]])</f>
        <v>45640</v>
      </c>
      <c r="L141" s="3">
        <v>45640</v>
      </c>
      <c r="M141" s="2">
        <v>11.99</v>
      </c>
      <c r="N141" s="2" t="s">
        <v>760</v>
      </c>
      <c r="O141" s="2">
        <v>162</v>
      </c>
      <c r="P141" s="2" t="s">
        <v>26</v>
      </c>
      <c r="Q141" s="2">
        <v>1</v>
      </c>
      <c r="R141" s="2">
        <v>1</v>
      </c>
      <c r="S141" s="2" t="b">
        <v>0</v>
      </c>
      <c r="T141" s="2">
        <v>370</v>
      </c>
      <c r="U141" s="2">
        <v>130</v>
      </c>
      <c r="V141" s="2" t="s">
        <v>27</v>
      </c>
      <c r="W141" s="2" t="s">
        <v>44</v>
      </c>
      <c r="X141" s="2" t="s">
        <v>29</v>
      </c>
      <c r="Y141" s="2">
        <v>49</v>
      </c>
      <c r="Z141" s="26">
        <f>Table13[[#This Row],[Recommended_Content_Count]]/(Table13[[#This Row],[Total_Movies_Watched]]+Table13[[#This Row],[Total_Series_Watched]])</f>
        <v>9.8000000000000004E-2</v>
      </c>
      <c r="AA141" s="2">
        <v>4.0999999999999996</v>
      </c>
      <c r="AB141" s="2" t="b">
        <v>1</v>
      </c>
      <c r="AC141" s="2" t="s">
        <v>30</v>
      </c>
      <c r="AD141" s="2">
        <v>1121</v>
      </c>
      <c r="AE141" s="2" t="s">
        <v>58</v>
      </c>
      <c r="AF141" s="2" t="s">
        <v>69</v>
      </c>
      <c r="AG141" s="5" t="s">
        <v>93</v>
      </c>
    </row>
    <row r="142" spans="1:33" x14ac:dyDescent="0.25">
      <c r="A142" s="4">
        <v>1912</v>
      </c>
      <c r="B142" s="2" t="s">
        <v>281</v>
      </c>
      <c r="C142" s="2">
        <v>7</v>
      </c>
      <c r="D142" s="2">
        <v>28</v>
      </c>
      <c r="E142" s="2">
        <v>2023</v>
      </c>
      <c r="F142" s="3">
        <f>DATE(Table13[[#This Row],[_Year]],Table13[[#This Row],[Join_Date_Month]],Table13[[#This Row],[Join_Date_Date]])</f>
        <v>45135</v>
      </c>
      <c r="G142" s="3">
        <v>45135</v>
      </c>
      <c r="H142" s="2">
        <v>12</v>
      </c>
      <c r="I142" s="2">
        <v>14</v>
      </c>
      <c r="J142" s="2">
        <v>2024</v>
      </c>
      <c r="K142" s="3">
        <f>DATE(Table13[[#This Row],[Last_Login_Year]],Table13[[#This Row],[Last_Login_Month]],Table13[[#This Row],[Last_Login_Date]])</f>
        <v>45640</v>
      </c>
      <c r="L142" s="3">
        <v>45640</v>
      </c>
      <c r="M142" s="2">
        <v>11.99</v>
      </c>
      <c r="N142" s="2" t="s">
        <v>760</v>
      </c>
      <c r="O142" s="2">
        <v>348</v>
      </c>
      <c r="P142" s="2" t="s">
        <v>100</v>
      </c>
      <c r="Q142" s="2">
        <v>1</v>
      </c>
      <c r="R142" s="2">
        <v>4</v>
      </c>
      <c r="S142" s="2" t="b">
        <v>0</v>
      </c>
      <c r="T142" s="2">
        <v>792</v>
      </c>
      <c r="U142" s="2">
        <v>67</v>
      </c>
      <c r="V142" s="2" t="s">
        <v>68</v>
      </c>
      <c r="W142" s="2" t="s">
        <v>75</v>
      </c>
      <c r="X142" s="2" t="s">
        <v>78</v>
      </c>
      <c r="Y142" s="2">
        <v>60</v>
      </c>
      <c r="Z142" s="26">
        <f>Table13[[#This Row],[Recommended_Content_Count]]/(Table13[[#This Row],[Total_Movies_Watched]]+Table13[[#This Row],[Total_Series_Watched]])</f>
        <v>6.9848661233993012E-2</v>
      </c>
      <c r="AA142" s="2">
        <v>4.0999999999999996</v>
      </c>
      <c r="AB142" s="2" t="b">
        <v>0</v>
      </c>
      <c r="AC142" s="2" t="s">
        <v>30</v>
      </c>
      <c r="AD142" s="2">
        <v>3366</v>
      </c>
      <c r="AE142" s="2" t="s">
        <v>38</v>
      </c>
      <c r="AF142" s="2" t="s">
        <v>32</v>
      </c>
      <c r="AG142" s="5" t="s">
        <v>33</v>
      </c>
    </row>
    <row r="143" spans="1:33" x14ac:dyDescent="0.25">
      <c r="A143" s="4">
        <v>3078</v>
      </c>
      <c r="B143" s="2" t="s">
        <v>355</v>
      </c>
      <c r="C143" s="2">
        <v>6</v>
      </c>
      <c r="D143" s="2">
        <v>24</v>
      </c>
      <c r="E143" s="2">
        <v>2023</v>
      </c>
      <c r="F143" s="3">
        <f>DATE(Table13[[#This Row],[_Year]],Table13[[#This Row],[Join_Date_Month]],Table13[[#This Row],[Join_Date_Date]])</f>
        <v>45101</v>
      </c>
      <c r="G143" s="3">
        <v>45101</v>
      </c>
      <c r="H143" s="2">
        <v>12</v>
      </c>
      <c r="I143" s="2">
        <v>14</v>
      </c>
      <c r="J143" s="2">
        <v>2024</v>
      </c>
      <c r="K143" s="3">
        <f>DATE(Table13[[#This Row],[Last_Login_Year]],Table13[[#This Row],[Last_Login_Month]],Table13[[#This Row],[Last_Login_Date]])</f>
        <v>45640</v>
      </c>
      <c r="L143" s="3">
        <v>45640</v>
      </c>
      <c r="M143" s="2">
        <v>7.99</v>
      </c>
      <c r="N143" s="2" t="s">
        <v>759</v>
      </c>
      <c r="O143" s="2">
        <v>246</v>
      </c>
      <c r="P143" s="2" t="s">
        <v>26</v>
      </c>
      <c r="Q143" s="2">
        <v>3</v>
      </c>
      <c r="R143" s="2">
        <v>3</v>
      </c>
      <c r="S143" s="2" t="b">
        <v>0</v>
      </c>
      <c r="T143" s="2">
        <v>358</v>
      </c>
      <c r="U143" s="2">
        <v>158</v>
      </c>
      <c r="V143" s="2" t="s">
        <v>74</v>
      </c>
      <c r="W143" s="2" t="s">
        <v>56</v>
      </c>
      <c r="X143" s="2" t="s">
        <v>29</v>
      </c>
      <c r="Y143" s="2">
        <v>18</v>
      </c>
      <c r="Z143" s="26">
        <f>Table13[[#This Row],[Recommended_Content_Count]]/(Table13[[#This Row],[Total_Movies_Watched]]+Table13[[#This Row],[Total_Series_Watched]])</f>
        <v>3.4883720930232558E-2</v>
      </c>
      <c r="AA143" s="2">
        <v>3.8</v>
      </c>
      <c r="AB143" s="2" t="b">
        <v>0</v>
      </c>
      <c r="AC143" s="2" t="s">
        <v>30</v>
      </c>
      <c r="AD143" s="2">
        <v>2234</v>
      </c>
      <c r="AE143" s="2" t="s">
        <v>58</v>
      </c>
      <c r="AF143" s="2" t="s">
        <v>59</v>
      </c>
      <c r="AG143" s="5" t="s">
        <v>93</v>
      </c>
    </row>
    <row r="144" spans="1:33" x14ac:dyDescent="0.25">
      <c r="A144" s="4">
        <v>5147</v>
      </c>
      <c r="B144" s="2" t="s">
        <v>140</v>
      </c>
      <c r="C144" s="2">
        <v>6</v>
      </c>
      <c r="D144" s="2">
        <v>14</v>
      </c>
      <c r="E144" s="2">
        <v>2023</v>
      </c>
      <c r="F144" s="3">
        <f>DATE(Table13[[#This Row],[_Year]],Table13[[#This Row],[Join_Date_Month]],Table13[[#This Row],[Join_Date_Date]])</f>
        <v>45091</v>
      </c>
      <c r="G144" s="3">
        <v>45091</v>
      </c>
      <c r="H144" s="2">
        <v>12</v>
      </c>
      <c r="I144" s="2">
        <v>14</v>
      </c>
      <c r="J144" s="2">
        <v>2024</v>
      </c>
      <c r="K144" s="3">
        <f>DATE(Table13[[#This Row],[Last_Login_Year]],Table13[[#This Row],[Last_Login_Month]],Table13[[#This Row],[Last_Login_Date]])</f>
        <v>45640</v>
      </c>
      <c r="L144" s="3">
        <v>45640</v>
      </c>
      <c r="M144" s="2">
        <v>7.99</v>
      </c>
      <c r="N144" s="2" t="s">
        <v>759</v>
      </c>
      <c r="O144" s="2">
        <v>215</v>
      </c>
      <c r="P144" s="2" t="s">
        <v>73</v>
      </c>
      <c r="Q144" s="2">
        <v>5</v>
      </c>
      <c r="R144" s="2">
        <v>4</v>
      </c>
      <c r="S144" s="2" t="b">
        <v>1</v>
      </c>
      <c r="T144" s="2">
        <v>150</v>
      </c>
      <c r="U144" s="2">
        <v>57</v>
      </c>
      <c r="V144" s="2" t="s">
        <v>49</v>
      </c>
      <c r="W144" s="2" t="s">
        <v>28</v>
      </c>
      <c r="X144" s="2" t="s">
        <v>29</v>
      </c>
      <c r="Y144" s="2">
        <v>76</v>
      </c>
      <c r="Z144" s="26">
        <f>Table13[[#This Row],[Recommended_Content_Count]]/(Table13[[#This Row],[Total_Movies_Watched]]+Table13[[#This Row],[Total_Series_Watched]])</f>
        <v>0.3671497584541063</v>
      </c>
      <c r="AA144" s="2">
        <v>4.5</v>
      </c>
      <c r="AB144" s="2" t="b">
        <v>0</v>
      </c>
      <c r="AC144" s="2" t="s">
        <v>30</v>
      </c>
      <c r="AD144" s="2">
        <v>1529</v>
      </c>
      <c r="AE144" s="2" t="s">
        <v>31</v>
      </c>
      <c r="AF144" s="2" t="s">
        <v>32</v>
      </c>
      <c r="AG144" s="5" t="s">
        <v>33</v>
      </c>
    </row>
    <row r="145" spans="1:33" x14ac:dyDescent="0.25">
      <c r="A145" s="4">
        <v>5120</v>
      </c>
      <c r="B145" s="2" t="s">
        <v>66</v>
      </c>
      <c r="C145" s="2">
        <v>5</v>
      </c>
      <c r="D145" s="2">
        <v>31</v>
      </c>
      <c r="E145" s="2">
        <v>2024</v>
      </c>
      <c r="F145" s="3">
        <f>DATE(Table13[[#This Row],[_Year]],Table13[[#This Row],[Join_Date_Month]],Table13[[#This Row],[Join_Date_Date]])</f>
        <v>45443</v>
      </c>
      <c r="G145" s="3">
        <v>45443</v>
      </c>
      <c r="H145" s="2">
        <v>12</v>
      </c>
      <c r="I145" s="2">
        <v>14</v>
      </c>
      <c r="J145" s="2">
        <v>2024</v>
      </c>
      <c r="K145" s="3">
        <f>DATE(Table13[[#This Row],[Last_Login_Year]],Table13[[#This Row],[Last_Login_Month]],Table13[[#This Row],[Last_Login_Date]])</f>
        <v>45640</v>
      </c>
      <c r="L145" s="3">
        <v>45640</v>
      </c>
      <c r="M145" s="2">
        <v>15.99</v>
      </c>
      <c r="N145" s="2" t="s">
        <v>761</v>
      </c>
      <c r="O145" s="2">
        <v>258</v>
      </c>
      <c r="P145" s="2" t="s">
        <v>26</v>
      </c>
      <c r="Q145" s="2">
        <v>4</v>
      </c>
      <c r="R145" s="2">
        <v>1</v>
      </c>
      <c r="S145" s="2" t="b">
        <v>1</v>
      </c>
      <c r="T145" s="2">
        <v>907</v>
      </c>
      <c r="U145" s="2">
        <v>47</v>
      </c>
      <c r="V145" s="2" t="s">
        <v>68</v>
      </c>
      <c r="W145" s="2" t="s">
        <v>44</v>
      </c>
      <c r="X145" s="2" t="s">
        <v>29</v>
      </c>
      <c r="Y145" s="2">
        <v>32</v>
      </c>
      <c r="Z145" s="26">
        <f>Table13[[#This Row],[Recommended_Content_Count]]/(Table13[[#This Row],[Total_Movies_Watched]]+Table13[[#This Row],[Total_Series_Watched]])</f>
        <v>3.3542976939203356E-2</v>
      </c>
      <c r="AA145" s="2">
        <v>3.7</v>
      </c>
      <c r="AB145" s="2" t="b">
        <v>1</v>
      </c>
      <c r="AC145" s="2" t="s">
        <v>30</v>
      </c>
      <c r="AD145" s="2">
        <v>2866</v>
      </c>
      <c r="AE145" s="2" t="s">
        <v>31</v>
      </c>
      <c r="AF145" s="2" t="s">
        <v>69</v>
      </c>
      <c r="AG145" s="5" t="s">
        <v>33</v>
      </c>
    </row>
    <row r="146" spans="1:33" x14ac:dyDescent="0.25">
      <c r="A146" s="4">
        <v>4645</v>
      </c>
      <c r="B146" s="2" t="s">
        <v>130</v>
      </c>
      <c r="C146" s="2">
        <v>5</v>
      </c>
      <c r="D146" s="2">
        <v>30</v>
      </c>
      <c r="E146" s="2">
        <v>2023</v>
      </c>
      <c r="F146" s="3">
        <f>DATE(Table13[[#This Row],[_Year]],Table13[[#This Row],[Join_Date_Month]],Table13[[#This Row],[Join_Date_Date]])</f>
        <v>45076</v>
      </c>
      <c r="G146" s="3">
        <v>45076</v>
      </c>
      <c r="H146" s="2">
        <v>12</v>
      </c>
      <c r="I146" s="2">
        <v>14</v>
      </c>
      <c r="J146" s="2">
        <v>2024</v>
      </c>
      <c r="K146" s="3">
        <f>DATE(Table13[[#This Row],[Last_Login_Year]],Table13[[#This Row],[Last_Login_Month]],Table13[[#This Row],[Last_Login_Date]])</f>
        <v>45640</v>
      </c>
      <c r="L146" s="3">
        <v>45640</v>
      </c>
      <c r="M146" s="2">
        <v>7.99</v>
      </c>
      <c r="N146" s="2" t="s">
        <v>759</v>
      </c>
      <c r="O146" s="2">
        <v>178</v>
      </c>
      <c r="P146" s="2" t="s">
        <v>26</v>
      </c>
      <c r="Q146" s="2">
        <v>4</v>
      </c>
      <c r="R146" s="2">
        <v>5</v>
      </c>
      <c r="S146" s="2" t="b">
        <v>1</v>
      </c>
      <c r="T146" s="2">
        <v>323</v>
      </c>
      <c r="U146" s="2">
        <v>130</v>
      </c>
      <c r="V146" s="2" t="s">
        <v>74</v>
      </c>
      <c r="W146" s="2" t="s">
        <v>75</v>
      </c>
      <c r="X146" s="2" t="s">
        <v>78</v>
      </c>
      <c r="Y146" s="2">
        <v>29</v>
      </c>
      <c r="Z146" s="26">
        <f>Table13[[#This Row],[Recommended_Content_Count]]/(Table13[[#This Row],[Total_Movies_Watched]]+Table13[[#This Row],[Total_Series_Watched]])</f>
        <v>6.4017660044150104E-2</v>
      </c>
      <c r="AA146" s="2">
        <v>3</v>
      </c>
      <c r="AB146" s="2" t="b">
        <v>1</v>
      </c>
      <c r="AC146" s="2" t="s">
        <v>30</v>
      </c>
      <c r="AD146" s="2">
        <v>3079</v>
      </c>
      <c r="AE146" s="2" t="s">
        <v>38</v>
      </c>
      <c r="AF146" s="2" t="s">
        <v>32</v>
      </c>
      <c r="AG146" s="5" t="s">
        <v>93</v>
      </c>
    </row>
    <row r="147" spans="1:33" x14ac:dyDescent="0.25">
      <c r="A147" s="4">
        <v>2441</v>
      </c>
      <c r="B147" s="2" t="s">
        <v>283</v>
      </c>
      <c r="C147" s="2">
        <v>5</v>
      </c>
      <c r="D147" s="2">
        <v>28</v>
      </c>
      <c r="E147" s="2">
        <v>2023</v>
      </c>
      <c r="F147" s="3">
        <f>DATE(Table13[[#This Row],[_Year]],Table13[[#This Row],[Join_Date_Month]],Table13[[#This Row],[Join_Date_Date]])</f>
        <v>45074</v>
      </c>
      <c r="G147" s="3">
        <v>45074</v>
      </c>
      <c r="H147" s="2">
        <v>12</v>
      </c>
      <c r="I147" s="2">
        <v>14</v>
      </c>
      <c r="J147" s="2">
        <v>2024</v>
      </c>
      <c r="K147" s="3">
        <f>DATE(Table13[[#This Row],[Last_Login_Year]],Table13[[#This Row],[Last_Login_Month]],Table13[[#This Row],[Last_Login_Date]])</f>
        <v>45640</v>
      </c>
      <c r="L147" s="3">
        <v>45640</v>
      </c>
      <c r="M147" s="2">
        <v>11.99</v>
      </c>
      <c r="N147" s="2" t="s">
        <v>760</v>
      </c>
      <c r="O147" s="2">
        <v>71</v>
      </c>
      <c r="P147" s="2" t="s">
        <v>48</v>
      </c>
      <c r="Q147" s="2">
        <v>3</v>
      </c>
      <c r="R147" s="2">
        <v>2</v>
      </c>
      <c r="S147" s="2" t="b">
        <v>1</v>
      </c>
      <c r="T147" s="2">
        <v>645</v>
      </c>
      <c r="U147" s="2">
        <v>5</v>
      </c>
      <c r="V147" s="2" t="s">
        <v>68</v>
      </c>
      <c r="W147" s="2" t="s">
        <v>28</v>
      </c>
      <c r="X147" s="2" t="s">
        <v>45</v>
      </c>
      <c r="Y147" s="2">
        <v>66</v>
      </c>
      <c r="Z147" s="26">
        <f>Table13[[#This Row],[Recommended_Content_Count]]/(Table13[[#This Row],[Total_Movies_Watched]]+Table13[[#This Row],[Total_Series_Watched]])</f>
        <v>0.10153846153846154</v>
      </c>
      <c r="AA147" s="2">
        <v>3.9</v>
      </c>
      <c r="AB147" s="2" t="b">
        <v>0</v>
      </c>
      <c r="AC147" s="2" t="s">
        <v>30</v>
      </c>
      <c r="AD147" s="2">
        <v>4566</v>
      </c>
      <c r="AE147" s="2" t="s">
        <v>76</v>
      </c>
      <c r="AF147" s="2" t="s">
        <v>39</v>
      </c>
      <c r="AG147" s="5" t="s">
        <v>33</v>
      </c>
    </row>
    <row r="148" spans="1:33" x14ac:dyDescent="0.25">
      <c r="A148" s="4">
        <v>7136</v>
      </c>
      <c r="B148" s="2" t="s">
        <v>143</v>
      </c>
      <c r="C148" s="2">
        <v>5</v>
      </c>
      <c r="D148" s="2">
        <v>19</v>
      </c>
      <c r="E148" s="2">
        <v>2024</v>
      </c>
      <c r="F148" s="3">
        <f>DATE(Table13[[#This Row],[_Year]],Table13[[#This Row],[Join_Date_Month]],Table13[[#This Row],[Join_Date_Date]])</f>
        <v>45431</v>
      </c>
      <c r="G148" s="3">
        <v>45431</v>
      </c>
      <c r="H148" s="2">
        <v>12</v>
      </c>
      <c r="I148" s="2">
        <v>14</v>
      </c>
      <c r="J148" s="2">
        <v>2024</v>
      </c>
      <c r="K148" s="3">
        <f>DATE(Table13[[#This Row],[Last_Login_Year]],Table13[[#This Row],[Last_Login_Month]],Table13[[#This Row],[Last_Login_Date]])</f>
        <v>45640</v>
      </c>
      <c r="L148" s="3">
        <v>45640</v>
      </c>
      <c r="M148" s="2">
        <v>7.99</v>
      </c>
      <c r="N148" s="2" t="s">
        <v>759</v>
      </c>
      <c r="O148" s="2">
        <v>326</v>
      </c>
      <c r="P148" s="2" t="s">
        <v>26</v>
      </c>
      <c r="Q148" s="2">
        <v>5</v>
      </c>
      <c r="R148" s="2">
        <v>1</v>
      </c>
      <c r="S148" s="2" t="b">
        <v>0</v>
      </c>
      <c r="T148" s="2">
        <v>590</v>
      </c>
      <c r="U148" s="2">
        <v>105</v>
      </c>
      <c r="V148" s="2" t="s">
        <v>92</v>
      </c>
      <c r="W148" s="2" t="s">
        <v>28</v>
      </c>
      <c r="X148" s="2" t="s">
        <v>29</v>
      </c>
      <c r="Y148" s="2">
        <v>56</v>
      </c>
      <c r="Z148" s="26">
        <f>Table13[[#This Row],[Recommended_Content_Count]]/(Table13[[#This Row],[Total_Movies_Watched]]+Table13[[#This Row],[Total_Series_Watched]])</f>
        <v>8.0575539568345317E-2</v>
      </c>
      <c r="AA148" s="2">
        <v>3.3</v>
      </c>
      <c r="AB148" s="2" t="b">
        <v>0</v>
      </c>
      <c r="AC148" s="2" t="s">
        <v>30</v>
      </c>
      <c r="AD148" s="2">
        <v>1626</v>
      </c>
      <c r="AE148" s="2" t="s">
        <v>31</v>
      </c>
      <c r="AF148" s="2" t="s">
        <v>39</v>
      </c>
      <c r="AG148" s="5" t="s">
        <v>93</v>
      </c>
    </row>
    <row r="149" spans="1:33" x14ac:dyDescent="0.25">
      <c r="A149" s="4">
        <v>8946</v>
      </c>
      <c r="B149" s="2" t="s">
        <v>463</v>
      </c>
      <c r="C149" s="2">
        <v>5</v>
      </c>
      <c r="D149" s="2">
        <v>18</v>
      </c>
      <c r="E149" s="2">
        <v>2024</v>
      </c>
      <c r="F149" s="3">
        <f>DATE(Table13[[#This Row],[_Year]],Table13[[#This Row],[Join_Date_Month]],Table13[[#This Row],[Join_Date_Date]])</f>
        <v>45430</v>
      </c>
      <c r="G149" s="3">
        <v>45430</v>
      </c>
      <c r="H149" s="2">
        <v>12</v>
      </c>
      <c r="I149" s="2">
        <v>14</v>
      </c>
      <c r="J149" s="2">
        <v>2024</v>
      </c>
      <c r="K149" s="3">
        <f>DATE(Table13[[#This Row],[Last_Login_Year]],Table13[[#This Row],[Last_Login_Month]],Table13[[#This Row],[Last_Login_Date]])</f>
        <v>45640</v>
      </c>
      <c r="L149" s="3">
        <v>45640</v>
      </c>
      <c r="M149" s="2">
        <v>15.99</v>
      </c>
      <c r="N149" s="2" t="s">
        <v>761</v>
      </c>
      <c r="O149" s="2">
        <v>277</v>
      </c>
      <c r="P149" s="2" t="s">
        <v>100</v>
      </c>
      <c r="Q149" s="2">
        <v>3</v>
      </c>
      <c r="R149" s="2">
        <v>5</v>
      </c>
      <c r="S149" s="2" t="b">
        <v>0</v>
      </c>
      <c r="T149" s="2">
        <v>959</v>
      </c>
      <c r="U149" s="2">
        <v>174</v>
      </c>
      <c r="V149" s="2" t="s">
        <v>27</v>
      </c>
      <c r="W149" s="2" t="s">
        <v>28</v>
      </c>
      <c r="X149" s="2" t="s">
        <v>78</v>
      </c>
      <c r="Y149" s="2">
        <v>51</v>
      </c>
      <c r="Z149" s="26">
        <f>Table13[[#This Row],[Recommended_Content_Count]]/(Table13[[#This Row],[Total_Movies_Watched]]+Table13[[#This Row],[Total_Series_Watched]])</f>
        <v>4.5013239187996469E-2</v>
      </c>
      <c r="AA149" s="2">
        <v>3.4</v>
      </c>
      <c r="AB149" s="2" t="b">
        <v>1</v>
      </c>
      <c r="AC149" s="2" t="s">
        <v>30</v>
      </c>
      <c r="AD149" s="2">
        <v>1876</v>
      </c>
      <c r="AE149" s="2" t="s">
        <v>31</v>
      </c>
      <c r="AF149" s="2" t="s">
        <v>39</v>
      </c>
      <c r="AG149" s="5" t="s">
        <v>33</v>
      </c>
    </row>
    <row r="150" spans="1:33" x14ac:dyDescent="0.25">
      <c r="A150" s="4">
        <v>3888</v>
      </c>
      <c r="B150" s="2" t="s">
        <v>176</v>
      </c>
      <c r="C150" s="2">
        <v>5</v>
      </c>
      <c r="D150" s="2">
        <v>18</v>
      </c>
      <c r="E150" s="2">
        <v>2023</v>
      </c>
      <c r="F150" s="3">
        <f>DATE(Table13[[#This Row],[_Year]],Table13[[#This Row],[Join_Date_Month]],Table13[[#This Row],[Join_Date_Date]])</f>
        <v>45064</v>
      </c>
      <c r="G150" s="3">
        <v>45064</v>
      </c>
      <c r="H150" s="2">
        <v>12</v>
      </c>
      <c r="I150" s="2">
        <v>14</v>
      </c>
      <c r="J150" s="2">
        <v>2024</v>
      </c>
      <c r="K150" s="3">
        <f>DATE(Table13[[#This Row],[Last_Login_Year]],Table13[[#This Row],[Last_Login_Month]],Table13[[#This Row],[Last_Login_Date]])</f>
        <v>45640</v>
      </c>
      <c r="L150" s="3">
        <v>45640</v>
      </c>
      <c r="M150" s="2">
        <v>15.99</v>
      </c>
      <c r="N150" s="2" t="s">
        <v>761</v>
      </c>
      <c r="O150" s="2">
        <v>495</v>
      </c>
      <c r="P150" s="2" t="s">
        <v>26</v>
      </c>
      <c r="Q150" s="2">
        <v>3</v>
      </c>
      <c r="R150" s="2">
        <v>2</v>
      </c>
      <c r="S150" s="2" t="b">
        <v>1</v>
      </c>
      <c r="T150" s="2">
        <v>883</v>
      </c>
      <c r="U150" s="2">
        <v>60</v>
      </c>
      <c r="V150" s="2" t="s">
        <v>68</v>
      </c>
      <c r="W150" s="2" t="s">
        <v>75</v>
      </c>
      <c r="X150" s="2" t="s">
        <v>64</v>
      </c>
      <c r="Y150" s="2">
        <v>10</v>
      </c>
      <c r="Z150" s="26">
        <f>Table13[[#This Row],[Recommended_Content_Count]]/(Table13[[#This Row],[Total_Movies_Watched]]+Table13[[#This Row],[Total_Series_Watched]])</f>
        <v>1.0604453870625663E-2</v>
      </c>
      <c r="AA150" s="2">
        <v>4.5</v>
      </c>
      <c r="AB150" s="2" t="b">
        <v>0</v>
      </c>
      <c r="AC150" s="2" t="s">
        <v>30</v>
      </c>
      <c r="AD150" s="2">
        <v>2213</v>
      </c>
      <c r="AE150" s="2" t="s">
        <v>76</v>
      </c>
      <c r="AF150" s="2" t="s">
        <v>79</v>
      </c>
      <c r="AG150" s="5" t="s">
        <v>40</v>
      </c>
    </row>
    <row r="151" spans="1:33" x14ac:dyDescent="0.25">
      <c r="A151" s="4">
        <v>9499</v>
      </c>
      <c r="B151" s="2" t="s">
        <v>190</v>
      </c>
      <c r="C151" s="2">
        <v>4</v>
      </c>
      <c r="D151" s="2">
        <v>17</v>
      </c>
      <c r="E151" s="2">
        <v>2023</v>
      </c>
      <c r="F151" s="3">
        <f>DATE(Table13[[#This Row],[_Year]],Table13[[#This Row],[Join_Date_Month]],Table13[[#This Row],[Join_Date_Date]])</f>
        <v>45033</v>
      </c>
      <c r="G151" s="3">
        <v>45033</v>
      </c>
      <c r="H151" s="2">
        <v>12</v>
      </c>
      <c r="I151" s="2">
        <v>14</v>
      </c>
      <c r="J151" s="2">
        <v>2024</v>
      </c>
      <c r="K151" s="3">
        <f>DATE(Table13[[#This Row],[Last_Login_Year]],Table13[[#This Row],[Last_Login_Month]],Table13[[#This Row],[Last_Login_Date]])</f>
        <v>45640</v>
      </c>
      <c r="L151" s="3">
        <v>45640</v>
      </c>
      <c r="M151" s="2">
        <v>11.99</v>
      </c>
      <c r="N151" s="2" t="s">
        <v>760</v>
      </c>
      <c r="O151" s="2">
        <v>316</v>
      </c>
      <c r="P151" s="2" t="s">
        <v>26</v>
      </c>
      <c r="Q151" s="2">
        <v>1</v>
      </c>
      <c r="R151" s="2">
        <v>3</v>
      </c>
      <c r="S151" s="2" t="b">
        <v>0</v>
      </c>
      <c r="T151" s="2">
        <v>793</v>
      </c>
      <c r="U151" s="2">
        <v>141</v>
      </c>
      <c r="V151" s="2" t="s">
        <v>27</v>
      </c>
      <c r="W151" s="2" t="s">
        <v>28</v>
      </c>
      <c r="X151" s="2" t="s">
        <v>37</v>
      </c>
      <c r="Y151" s="2">
        <v>28</v>
      </c>
      <c r="Z151" s="26">
        <f>Table13[[#This Row],[Recommended_Content_Count]]/(Table13[[#This Row],[Total_Movies_Watched]]+Table13[[#This Row],[Total_Series_Watched]])</f>
        <v>2.9978586723768737E-2</v>
      </c>
      <c r="AA151" s="2">
        <v>3.4</v>
      </c>
      <c r="AB151" s="2" t="b">
        <v>0</v>
      </c>
      <c r="AC151" s="2" t="s">
        <v>30</v>
      </c>
      <c r="AD151" s="2">
        <v>2821</v>
      </c>
      <c r="AE151" s="2" t="s">
        <v>38</v>
      </c>
      <c r="AF151" s="2" t="s">
        <v>69</v>
      </c>
      <c r="AG151" s="5" t="s">
        <v>60</v>
      </c>
    </row>
    <row r="152" spans="1:33" x14ac:dyDescent="0.25">
      <c r="A152" s="4">
        <v>1228</v>
      </c>
      <c r="B152" s="2" t="s">
        <v>263</v>
      </c>
      <c r="C152" s="2">
        <v>3</v>
      </c>
      <c r="D152" s="2">
        <v>29</v>
      </c>
      <c r="E152" s="2">
        <v>2023</v>
      </c>
      <c r="F152" s="3">
        <f>DATE(Table13[[#This Row],[_Year]],Table13[[#This Row],[Join_Date_Month]],Table13[[#This Row],[Join_Date_Date]])</f>
        <v>45014</v>
      </c>
      <c r="G152" s="3">
        <v>45014</v>
      </c>
      <c r="H152" s="2">
        <v>12</v>
      </c>
      <c r="I152" s="2">
        <v>14</v>
      </c>
      <c r="J152" s="2">
        <v>2024</v>
      </c>
      <c r="K152" s="3">
        <f>DATE(Table13[[#This Row],[Last_Login_Year]],Table13[[#This Row],[Last_Login_Month]],Table13[[#This Row],[Last_Login_Date]])</f>
        <v>45640</v>
      </c>
      <c r="L152" s="3">
        <v>45640</v>
      </c>
      <c r="M152" s="2">
        <v>7.99</v>
      </c>
      <c r="N152" s="2" t="s">
        <v>759</v>
      </c>
      <c r="O152" s="2">
        <v>299</v>
      </c>
      <c r="P152" s="2" t="s">
        <v>63</v>
      </c>
      <c r="Q152" s="2">
        <v>3</v>
      </c>
      <c r="R152" s="2">
        <v>1</v>
      </c>
      <c r="S152" s="2" t="b">
        <v>0</v>
      </c>
      <c r="T152" s="2">
        <v>488</v>
      </c>
      <c r="U152" s="2">
        <v>135</v>
      </c>
      <c r="V152" s="2" t="s">
        <v>74</v>
      </c>
      <c r="W152" s="2" t="s">
        <v>44</v>
      </c>
      <c r="X152" s="2" t="s">
        <v>37</v>
      </c>
      <c r="Y152" s="2">
        <v>100</v>
      </c>
      <c r="Z152" s="26">
        <f>Table13[[#This Row],[Recommended_Content_Count]]/(Table13[[#This Row],[Total_Movies_Watched]]+Table13[[#This Row],[Total_Series_Watched]])</f>
        <v>0.16051364365971107</v>
      </c>
      <c r="AA152" s="2">
        <v>4.8</v>
      </c>
      <c r="AB152" s="2" t="b">
        <v>0</v>
      </c>
      <c r="AC152" s="2" t="s">
        <v>30</v>
      </c>
      <c r="AD152" s="2">
        <v>2385</v>
      </c>
      <c r="AE152" s="2" t="s">
        <v>38</v>
      </c>
      <c r="AF152" s="2" t="s">
        <v>69</v>
      </c>
      <c r="AG152" s="5" t="s">
        <v>93</v>
      </c>
    </row>
    <row r="153" spans="1:33" x14ac:dyDescent="0.25">
      <c r="A153" s="4">
        <v>6400</v>
      </c>
      <c r="B153" s="2" t="s">
        <v>177</v>
      </c>
      <c r="C153" s="2">
        <v>2</v>
      </c>
      <c r="D153" s="2">
        <v>27</v>
      </c>
      <c r="E153" s="2">
        <v>2024</v>
      </c>
      <c r="F153" s="3">
        <f>DATE(Table13[[#This Row],[_Year]],Table13[[#This Row],[Join_Date_Month]],Table13[[#This Row],[Join_Date_Date]])</f>
        <v>45349</v>
      </c>
      <c r="G153" s="3">
        <v>45349</v>
      </c>
      <c r="H153" s="2">
        <v>12</v>
      </c>
      <c r="I153" s="2">
        <v>14</v>
      </c>
      <c r="J153" s="2">
        <v>2024</v>
      </c>
      <c r="K153" s="3">
        <f>DATE(Table13[[#This Row],[Last_Login_Year]],Table13[[#This Row],[Last_Login_Month]],Table13[[#This Row],[Last_Login_Date]])</f>
        <v>45640</v>
      </c>
      <c r="L153" s="3">
        <v>45640</v>
      </c>
      <c r="M153" s="2">
        <v>11.99</v>
      </c>
      <c r="N153" s="2" t="s">
        <v>760</v>
      </c>
      <c r="O153" s="2">
        <v>356</v>
      </c>
      <c r="P153" s="2" t="s">
        <v>63</v>
      </c>
      <c r="Q153" s="2">
        <v>3</v>
      </c>
      <c r="R153" s="2">
        <v>2</v>
      </c>
      <c r="S153" s="2" t="b">
        <v>1</v>
      </c>
      <c r="T153" s="2">
        <v>776</v>
      </c>
      <c r="U153" s="2">
        <v>40</v>
      </c>
      <c r="V153" s="2" t="s">
        <v>27</v>
      </c>
      <c r="W153" s="2" t="s">
        <v>56</v>
      </c>
      <c r="X153" s="2" t="s">
        <v>45</v>
      </c>
      <c r="Y153" s="2">
        <v>56</v>
      </c>
      <c r="Z153" s="26">
        <f>Table13[[#This Row],[Recommended_Content_Count]]/(Table13[[#This Row],[Total_Movies_Watched]]+Table13[[#This Row],[Total_Series_Watched]])</f>
        <v>6.8627450980392163E-2</v>
      </c>
      <c r="AA153" s="2">
        <v>3.4</v>
      </c>
      <c r="AB153" s="2" t="b">
        <v>1</v>
      </c>
      <c r="AC153" s="2" t="s">
        <v>30</v>
      </c>
      <c r="AD153" s="2">
        <v>3408</v>
      </c>
      <c r="AE153" s="2" t="s">
        <v>76</v>
      </c>
      <c r="AF153" s="2" t="s">
        <v>32</v>
      </c>
      <c r="AG153" s="5" t="s">
        <v>40</v>
      </c>
    </row>
    <row r="154" spans="1:33" x14ac:dyDescent="0.25">
      <c r="A154" s="4">
        <v>2536</v>
      </c>
      <c r="B154" s="2" t="s">
        <v>272</v>
      </c>
      <c r="C154" s="2">
        <v>2</v>
      </c>
      <c r="D154" s="2">
        <v>26</v>
      </c>
      <c r="E154" s="2">
        <v>2024</v>
      </c>
      <c r="F154" s="3">
        <f>DATE(Table13[[#This Row],[_Year]],Table13[[#This Row],[Join_Date_Month]],Table13[[#This Row],[Join_Date_Date]])</f>
        <v>45348</v>
      </c>
      <c r="G154" s="3">
        <v>45348</v>
      </c>
      <c r="H154" s="2">
        <v>12</v>
      </c>
      <c r="I154" s="2">
        <v>14</v>
      </c>
      <c r="J154" s="2">
        <v>2024</v>
      </c>
      <c r="K154" s="3">
        <f>DATE(Table13[[#This Row],[Last_Login_Year]],Table13[[#This Row],[Last_Login_Month]],Table13[[#This Row],[Last_Login_Date]])</f>
        <v>45640</v>
      </c>
      <c r="L154" s="3">
        <v>45640</v>
      </c>
      <c r="M154" s="2">
        <v>15.99</v>
      </c>
      <c r="N154" s="2" t="s">
        <v>761</v>
      </c>
      <c r="O154" s="2">
        <v>212</v>
      </c>
      <c r="P154" s="2" t="s">
        <v>63</v>
      </c>
      <c r="Q154" s="2">
        <v>2</v>
      </c>
      <c r="R154" s="2">
        <v>4</v>
      </c>
      <c r="S154" s="2" t="b">
        <v>0</v>
      </c>
      <c r="T154" s="2">
        <v>608</v>
      </c>
      <c r="U154" s="2">
        <v>96</v>
      </c>
      <c r="V154" s="2" t="s">
        <v>92</v>
      </c>
      <c r="W154" s="2" t="s">
        <v>75</v>
      </c>
      <c r="X154" s="2" t="s">
        <v>45</v>
      </c>
      <c r="Y154" s="2">
        <v>76</v>
      </c>
      <c r="Z154" s="26">
        <f>Table13[[#This Row],[Recommended_Content_Count]]/(Table13[[#This Row],[Total_Movies_Watched]]+Table13[[#This Row],[Total_Series_Watched]])</f>
        <v>0.10795454545454546</v>
      </c>
      <c r="AA154" s="2">
        <v>4</v>
      </c>
      <c r="AB154" s="2" t="b">
        <v>0</v>
      </c>
      <c r="AC154" s="2" t="s">
        <v>30</v>
      </c>
      <c r="AD154" s="2">
        <v>296</v>
      </c>
      <c r="AE154" s="2" t="s">
        <v>58</v>
      </c>
      <c r="AF154" s="2" t="s">
        <v>79</v>
      </c>
      <c r="AG154" s="5" t="s">
        <v>93</v>
      </c>
    </row>
    <row r="155" spans="1:33" x14ac:dyDescent="0.25">
      <c r="A155" s="4">
        <v>3654</v>
      </c>
      <c r="B155" s="2" t="s">
        <v>153</v>
      </c>
      <c r="C155" s="2">
        <v>2</v>
      </c>
      <c r="D155" s="2">
        <v>24</v>
      </c>
      <c r="E155" s="2">
        <v>2024</v>
      </c>
      <c r="F155" s="3">
        <f>DATE(Table13[[#This Row],[_Year]],Table13[[#This Row],[Join_Date_Month]],Table13[[#This Row],[Join_Date_Date]])</f>
        <v>45346</v>
      </c>
      <c r="G155" s="3">
        <v>45346</v>
      </c>
      <c r="H155" s="2">
        <v>12</v>
      </c>
      <c r="I155" s="2">
        <v>14</v>
      </c>
      <c r="J155" s="2">
        <v>2024</v>
      </c>
      <c r="K155" s="3">
        <f>DATE(Table13[[#This Row],[Last_Login_Year]],Table13[[#This Row],[Last_Login_Month]],Table13[[#This Row],[Last_Login_Date]])</f>
        <v>45640</v>
      </c>
      <c r="L155" s="3">
        <v>45640</v>
      </c>
      <c r="M155" s="2">
        <v>15.99</v>
      </c>
      <c r="N155" s="2" t="s">
        <v>761</v>
      </c>
      <c r="O155" s="2">
        <v>373</v>
      </c>
      <c r="P155" s="2" t="s">
        <v>73</v>
      </c>
      <c r="Q155" s="2">
        <v>2</v>
      </c>
      <c r="R155" s="2">
        <v>6</v>
      </c>
      <c r="S155" s="2" t="b">
        <v>1</v>
      </c>
      <c r="T155" s="2">
        <v>818</v>
      </c>
      <c r="U155" s="2">
        <v>34</v>
      </c>
      <c r="V155" s="2" t="s">
        <v>43</v>
      </c>
      <c r="W155" s="2" t="s">
        <v>28</v>
      </c>
      <c r="X155" s="2" t="s">
        <v>64</v>
      </c>
      <c r="Y155" s="2">
        <v>57</v>
      </c>
      <c r="Z155" s="26">
        <f>Table13[[#This Row],[Recommended_Content_Count]]/(Table13[[#This Row],[Total_Movies_Watched]]+Table13[[#This Row],[Total_Series_Watched]])</f>
        <v>6.6901408450704219E-2</v>
      </c>
      <c r="AA155" s="2">
        <v>3.8</v>
      </c>
      <c r="AB155" s="2" t="b">
        <v>1</v>
      </c>
      <c r="AC155" s="2" t="s">
        <v>30</v>
      </c>
      <c r="AD155" s="2">
        <v>2400</v>
      </c>
      <c r="AE155" s="2" t="s">
        <v>38</v>
      </c>
      <c r="AF155" s="2" t="s">
        <v>69</v>
      </c>
      <c r="AG155" s="5" t="s">
        <v>40</v>
      </c>
    </row>
    <row r="156" spans="1:33" x14ac:dyDescent="0.25">
      <c r="A156" s="4">
        <v>2321</v>
      </c>
      <c r="B156" s="2" t="s">
        <v>304</v>
      </c>
      <c r="C156" s="2">
        <v>2</v>
      </c>
      <c r="D156" s="2">
        <v>20</v>
      </c>
      <c r="E156" s="2">
        <v>2024</v>
      </c>
      <c r="F156" s="3">
        <f>DATE(Table13[[#This Row],[_Year]],Table13[[#This Row],[Join_Date_Month]],Table13[[#This Row],[Join_Date_Date]])</f>
        <v>45342</v>
      </c>
      <c r="G156" s="3">
        <v>45342</v>
      </c>
      <c r="H156" s="2">
        <v>12</v>
      </c>
      <c r="I156" s="2">
        <v>14</v>
      </c>
      <c r="J156" s="2">
        <v>2024</v>
      </c>
      <c r="K156" s="3">
        <f>DATE(Table13[[#This Row],[Last_Login_Year]],Table13[[#This Row],[Last_Login_Month]],Table13[[#This Row],[Last_Login_Date]])</f>
        <v>45640</v>
      </c>
      <c r="L156" s="3">
        <v>45640</v>
      </c>
      <c r="M156" s="2">
        <v>15.99</v>
      </c>
      <c r="N156" s="2" t="s">
        <v>761</v>
      </c>
      <c r="O156" s="2">
        <v>358</v>
      </c>
      <c r="P156" s="2" t="s">
        <v>36</v>
      </c>
      <c r="Q156" s="2">
        <v>3</v>
      </c>
      <c r="R156" s="2">
        <v>1</v>
      </c>
      <c r="S156" s="2" t="b">
        <v>0</v>
      </c>
      <c r="T156" s="2">
        <v>348</v>
      </c>
      <c r="U156" s="2">
        <v>49</v>
      </c>
      <c r="V156" s="2" t="s">
        <v>92</v>
      </c>
      <c r="W156" s="2" t="s">
        <v>44</v>
      </c>
      <c r="X156" s="2" t="s">
        <v>29</v>
      </c>
      <c r="Y156" s="2">
        <v>14</v>
      </c>
      <c r="Z156" s="26">
        <f>Table13[[#This Row],[Recommended_Content_Count]]/(Table13[[#This Row],[Total_Movies_Watched]]+Table13[[#This Row],[Total_Series_Watched]])</f>
        <v>3.5264483627204031E-2</v>
      </c>
      <c r="AA156" s="2">
        <v>4.2</v>
      </c>
      <c r="AB156" s="2" t="b">
        <v>0</v>
      </c>
      <c r="AC156" s="2" t="s">
        <v>30</v>
      </c>
      <c r="AD156" s="2">
        <v>111</v>
      </c>
      <c r="AE156" s="2" t="s">
        <v>38</v>
      </c>
      <c r="AF156" s="2" t="s">
        <v>32</v>
      </c>
      <c r="AG156" s="5" t="s">
        <v>60</v>
      </c>
    </row>
    <row r="157" spans="1:33" x14ac:dyDescent="0.25">
      <c r="A157" s="4">
        <v>5339</v>
      </c>
      <c r="B157" s="2" t="s">
        <v>486</v>
      </c>
      <c r="C157" s="2">
        <v>2</v>
      </c>
      <c r="D157" s="2">
        <v>19</v>
      </c>
      <c r="E157" s="2">
        <v>2024</v>
      </c>
      <c r="F157" s="3">
        <f>DATE(Table13[[#This Row],[_Year]],Table13[[#This Row],[Join_Date_Month]],Table13[[#This Row],[Join_Date_Date]])</f>
        <v>45341</v>
      </c>
      <c r="G157" s="3">
        <v>45341</v>
      </c>
      <c r="H157" s="2">
        <v>12</v>
      </c>
      <c r="I157" s="2">
        <v>14</v>
      </c>
      <c r="J157" s="2">
        <v>2024</v>
      </c>
      <c r="K157" s="3">
        <f>DATE(Table13[[#This Row],[Last_Login_Year]],Table13[[#This Row],[Last_Login_Month]],Table13[[#This Row],[Last_Login_Date]])</f>
        <v>45640</v>
      </c>
      <c r="L157" s="3">
        <v>45640</v>
      </c>
      <c r="M157" s="2">
        <v>15.99</v>
      </c>
      <c r="N157" s="2" t="s">
        <v>761</v>
      </c>
      <c r="O157" s="2">
        <v>53</v>
      </c>
      <c r="P157" s="2" t="s">
        <v>26</v>
      </c>
      <c r="Q157" s="2">
        <v>5</v>
      </c>
      <c r="R157" s="2">
        <v>5</v>
      </c>
      <c r="S157" s="2" t="b">
        <v>0</v>
      </c>
      <c r="T157" s="2">
        <v>524</v>
      </c>
      <c r="U157" s="2">
        <v>161</v>
      </c>
      <c r="V157" s="2" t="s">
        <v>92</v>
      </c>
      <c r="W157" s="2" t="s">
        <v>75</v>
      </c>
      <c r="X157" s="2" t="s">
        <v>37</v>
      </c>
      <c r="Y157" s="2">
        <v>65</v>
      </c>
      <c r="Z157" s="26">
        <f>Table13[[#This Row],[Recommended_Content_Count]]/(Table13[[#This Row],[Total_Movies_Watched]]+Table13[[#This Row],[Total_Series_Watched]])</f>
        <v>9.4890510948905105E-2</v>
      </c>
      <c r="AA157" s="2">
        <v>4.9000000000000004</v>
      </c>
      <c r="AB157" s="2" t="b">
        <v>0</v>
      </c>
      <c r="AC157" s="2" t="s">
        <v>30</v>
      </c>
      <c r="AD157" s="2">
        <v>1016</v>
      </c>
      <c r="AE157" s="2" t="s">
        <v>38</v>
      </c>
      <c r="AF157" s="2" t="s">
        <v>69</v>
      </c>
      <c r="AG157" s="5" t="s">
        <v>93</v>
      </c>
    </row>
    <row r="158" spans="1:33" x14ac:dyDescent="0.25">
      <c r="A158" s="4">
        <v>4037</v>
      </c>
      <c r="B158" s="2" t="s">
        <v>405</v>
      </c>
      <c r="C158" s="2">
        <v>11</v>
      </c>
      <c r="D158" s="2">
        <v>30</v>
      </c>
      <c r="E158" s="2">
        <v>2023</v>
      </c>
      <c r="F158" s="3">
        <f>DATE(Table13[[#This Row],[_Year]],Table13[[#This Row],[Join_Date_Month]],Table13[[#This Row],[Join_Date_Date]])</f>
        <v>45260</v>
      </c>
      <c r="G158" s="3">
        <v>45260</v>
      </c>
      <c r="H158" s="2">
        <v>12</v>
      </c>
      <c r="I158" s="2">
        <v>14</v>
      </c>
      <c r="J158" s="2">
        <v>2024</v>
      </c>
      <c r="K158" s="3">
        <f>DATE(Table13[[#This Row],[Last_Login_Year]],Table13[[#This Row],[Last_Login_Month]],Table13[[#This Row],[Last_Login_Date]])</f>
        <v>45640</v>
      </c>
      <c r="L158" s="3">
        <v>45640</v>
      </c>
      <c r="M158" s="2">
        <v>11.99</v>
      </c>
      <c r="N158" s="2" t="s">
        <v>760</v>
      </c>
      <c r="O158" s="2">
        <v>103</v>
      </c>
      <c r="P158" s="2" t="s">
        <v>100</v>
      </c>
      <c r="Q158" s="2">
        <v>4</v>
      </c>
      <c r="R158" s="2">
        <v>4</v>
      </c>
      <c r="S158" s="2" t="b">
        <v>0</v>
      </c>
      <c r="T158" s="2">
        <v>305</v>
      </c>
      <c r="U158" s="2">
        <v>191</v>
      </c>
      <c r="V158" s="2" t="s">
        <v>43</v>
      </c>
      <c r="W158" s="2" t="s">
        <v>28</v>
      </c>
      <c r="X158" s="2" t="s">
        <v>78</v>
      </c>
      <c r="Y158" s="2">
        <v>98</v>
      </c>
      <c r="Z158" s="26">
        <f>Table13[[#This Row],[Recommended_Content_Count]]/(Table13[[#This Row],[Total_Movies_Watched]]+Table13[[#This Row],[Total_Series_Watched]])</f>
        <v>0.19758064516129031</v>
      </c>
      <c r="AA158" s="2">
        <v>4.7</v>
      </c>
      <c r="AB158" s="2" t="b">
        <v>1</v>
      </c>
      <c r="AC158" s="2" t="s">
        <v>30</v>
      </c>
      <c r="AD158" s="2">
        <v>1824</v>
      </c>
      <c r="AE158" s="2" t="s">
        <v>76</v>
      </c>
      <c r="AF158" s="2" t="s">
        <v>59</v>
      </c>
      <c r="AG158" s="5" t="s">
        <v>93</v>
      </c>
    </row>
    <row r="159" spans="1:33" x14ac:dyDescent="0.25">
      <c r="A159" s="4">
        <v>4114</v>
      </c>
      <c r="B159" s="2" t="s">
        <v>344</v>
      </c>
      <c r="C159" s="2">
        <v>11</v>
      </c>
      <c r="D159" s="2">
        <v>30</v>
      </c>
      <c r="E159" s="2">
        <v>2023</v>
      </c>
      <c r="F159" s="3">
        <f>DATE(Table13[[#This Row],[_Year]],Table13[[#This Row],[Join_Date_Month]],Table13[[#This Row],[Join_Date_Date]])</f>
        <v>45260</v>
      </c>
      <c r="G159" s="3">
        <v>45260</v>
      </c>
      <c r="H159" s="2">
        <v>12</v>
      </c>
      <c r="I159" s="2">
        <v>14</v>
      </c>
      <c r="J159" s="2">
        <v>2024</v>
      </c>
      <c r="K159" s="3">
        <f>DATE(Table13[[#This Row],[Last_Login_Year]],Table13[[#This Row],[Last_Login_Month]],Table13[[#This Row],[Last_Login_Date]])</f>
        <v>45640</v>
      </c>
      <c r="L159" s="3">
        <v>45640</v>
      </c>
      <c r="M159" s="2">
        <v>11.99</v>
      </c>
      <c r="N159" s="2" t="s">
        <v>760</v>
      </c>
      <c r="O159" s="2">
        <v>251</v>
      </c>
      <c r="P159" s="2" t="s">
        <v>63</v>
      </c>
      <c r="Q159" s="2">
        <v>5</v>
      </c>
      <c r="R159" s="2">
        <v>6</v>
      </c>
      <c r="S159" s="2" t="b">
        <v>1</v>
      </c>
      <c r="T159" s="2">
        <v>687</v>
      </c>
      <c r="U159" s="2">
        <v>160</v>
      </c>
      <c r="V159" s="2" t="s">
        <v>55</v>
      </c>
      <c r="W159" s="2" t="s">
        <v>44</v>
      </c>
      <c r="X159" s="2" t="s">
        <v>64</v>
      </c>
      <c r="Y159" s="2">
        <v>88</v>
      </c>
      <c r="Z159" s="26">
        <f>Table13[[#This Row],[Recommended_Content_Count]]/(Table13[[#This Row],[Total_Movies_Watched]]+Table13[[#This Row],[Total_Series_Watched]])</f>
        <v>0.1038961038961039</v>
      </c>
      <c r="AA159" s="2">
        <v>4.5</v>
      </c>
      <c r="AB159" s="2" t="b">
        <v>0</v>
      </c>
      <c r="AC159" s="2" t="s">
        <v>30</v>
      </c>
      <c r="AD159" s="2">
        <v>1411</v>
      </c>
      <c r="AE159" s="2" t="s">
        <v>76</v>
      </c>
      <c r="AF159" s="2" t="s">
        <v>59</v>
      </c>
      <c r="AG159" s="5" t="s">
        <v>40</v>
      </c>
    </row>
    <row r="160" spans="1:33" x14ac:dyDescent="0.25">
      <c r="A160" s="4">
        <v>9734</v>
      </c>
      <c r="B160" s="2" t="s">
        <v>116</v>
      </c>
      <c r="C160" s="2">
        <v>11</v>
      </c>
      <c r="D160" s="2">
        <v>24</v>
      </c>
      <c r="E160" s="2">
        <v>2024</v>
      </c>
      <c r="F160" s="3">
        <f>DATE(Table13[[#This Row],[_Year]],Table13[[#This Row],[Join_Date_Month]],Table13[[#This Row],[Join_Date_Date]])</f>
        <v>45620</v>
      </c>
      <c r="G160" s="3">
        <v>45620</v>
      </c>
      <c r="H160" s="2">
        <v>12</v>
      </c>
      <c r="I160" s="2">
        <v>14</v>
      </c>
      <c r="J160" s="2">
        <v>2024</v>
      </c>
      <c r="K160" s="3">
        <f>DATE(Table13[[#This Row],[Last_Login_Year]],Table13[[#This Row],[Last_Login_Month]],Table13[[#This Row],[Last_Login_Date]])</f>
        <v>45640</v>
      </c>
      <c r="L160" s="3">
        <v>45640</v>
      </c>
      <c r="M160" s="2">
        <v>15.99</v>
      </c>
      <c r="N160" s="2" t="s">
        <v>761</v>
      </c>
      <c r="O160" s="2">
        <v>217</v>
      </c>
      <c r="P160" s="2" t="s">
        <v>26</v>
      </c>
      <c r="Q160" s="2">
        <v>2</v>
      </c>
      <c r="R160" s="2">
        <v>2</v>
      </c>
      <c r="S160" s="2" t="b">
        <v>1</v>
      </c>
      <c r="T160" s="2">
        <v>872</v>
      </c>
      <c r="U160" s="2">
        <v>8</v>
      </c>
      <c r="V160" s="2" t="s">
        <v>43</v>
      </c>
      <c r="W160" s="2" t="s">
        <v>75</v>
      </c>
      <c r="X160" s="2" t="s">
        <v>78</v>
      </c>
      <c r="Y160" s="2">
        <v>51</v>
      </c>
      <c r="Z160" s="26">
        <f>Table13[[#This Row],[Recommended_Content_Count]]/(Table13[[#This Row],[Total_Movies_Watched]]+Table13[[#This Row],[Total_Series_Watched]])</f>
        <v>5.7954545454545453E-2</v>
      </c>
      <c r="AA160" s="2">
        <v>3.6</v>
      </c>
      <c r="AB160" s="2" t="b">
        <v>1</v>
      </c>
      <c r="AC160" s="2" t="s">
        <v>30</v>
      </c>
      <c r="AD160" s="2">
        <v>4928</v>
      </c>
      <c r="AE160" s="2" t="s">
        <v>65</v>
      </c>
      <c r="AF160" s="2" t="s">
        <v>32</v>
      </c>
      <c r="AG160" s="5" t="s">
        <v>33</v>
      </c>
    </row>
    <row r="161" spans="1:33" x14ac:dyDescent="0.25">
      <c r="A161" s="4">
        <v>8406</v>
      </c>
      <c r="B161" s="2" t="s">
        <v>720</v>
      </c>
      <c r="C161" s="2">
        <v>11</v>
      </c>
      <c r="D161" s="2">
        <v>19</v>
      </c>
      <c r="E161" s="2">
        <v>2023</v>
      </c>
      <c r="F161" s="3">
        <f>DATE(Table13[[#This Row],[_Year]],Table13[[#This Row],[Join_Date_Month]],Table13[[#This Row],[Join_Date_Date]])</f>
        <v>45249</v>
      </c>
      <c r="G161" s="3">
        <v>45249</v>
      </c>
      <c r="H161" s="2">
        <v>12</v>
      </c>
      <c r="I161" s="2">
        <v>14</v>
      </c>
      <c r="J161" s="2">
        <v>2024</v>
      </c>
      <c r="K161" s="3">
        <f>DATE(Table13[[#This Row],[Last_Login_Year]],Table13[[#This Row],[Last_Login_Month]],Table13[[#This Row],[Last_Login_Date]])</f>
        <v>45640</v>
      </c>
      <c r="L161" s="3">
        <v>45640</v>
      </c>
      <c r="M161" s="2">
        <v>11.99</v>
      </c>
      <c r="N161" s="2" t="s">
        <v>760</v>
      </c>
      <c r="O161" s="2">
        <v>187</v>
      </c>
      <c r="P161" s="2" t="s">
        <v>26</v>
      </c>
      <c r="Q161" s="2">
        <v>5</v>
      </c>
      <c r="R161" s="2">
        <v>5</v>
      </c>
      <c r="S161" s="2" t="b">
        <v>1</v>
      </c>
      <c r="T161" s="2">
        <v>491</v>
      </c>
      <c r="U161" s="2">
        <v>197</v>
      </c>
      <c r="V161" s="2" t="s">
        <v>49</v>
      </c>
      <c r="W161" s="2" t="s">
        <v>28</v>
      </c>
      <c r="X161" s="2" t="s">
        <v>78</v>
      </c>
      <c r="Y161" s="2">
        <v>54</v>
      </c>
      <c r="Z161" s="26">
        <f>Table13[[#This Row],[Recommended_Content_Count]]/(Table13[[#This Row],[Total_Movies_Watched]]+Table13[[#This Row],[Total_Series_Watched]])</f>
        <v>7.8488372093023256E-2</v>
      </c>
      <c r="AA161" s="2">
        <v>3.3</v>
      </c>
      <c r="AB161" s="2" t="b">
        <v>1</v>
      </c>
      <c r="AC161" s="2" t="s">
        <v>30</v>
      </c>
      <c r="AD161" s="2">
        <v>4380</v>
      </c>
      <c r="AE161" s="2" t="s">
        <v>31</v>
      </c>
      <c r="AF161" s="2" t="s">
        <v>32</v>
      </c>
      <c r="AG161" s="5" t="s">
        <v>33</v>
      </c>
    </row>
    <row r="162" spans="1:33" x14ac:dyDescent="0.25">
      <c r="A162" s="4">
        <v>5352</v>
      </c>
      <c r="B162" s="2" t="s">
        <v>290</v>
      </c>
      <c r="C162" s="2">
        <v>1</v>
      </c>
      <c r="D162" s="2">
        <v>16</v>
      </c>
      <c r="E162" s="2">
        <v>2024</v>
      </c>
      <c r="F162" s="3">
        <f>DATE(Table13[[#This Row],[_Year]],Table13[[#This Row],[Join_Date_Month]],Table13[[#This Row],[Join_Date_Date]])</f>
        <v>45307</v>
      </c>
      <c r="G162" s="3">
        <v>45307</v>
      </c>
      <c r="H162" s="2">
        <v>12</v>
      </c>
      <c r="I162" s="2">
        <v>14</v>
      </c>
      <c r="J162" s="2">
        <v>2024</v>
      </c>
      <c r="K162" s="3">
        <f>DATE(Table13[[#This Row],[Last_Login_Year]],Table13[[#This Row],[Last_Login_Month]],Table13[[#This Row],[Last_Login_Date]])</f>
        <v>45640</v>
      </c>
      <c r="L162" s="3">
        <v>45640</v>
      </c>
      <c r="M162" s="2">
        <v>15.99</v>
      </c>
      <c r="N162" s="2" t="s">
        <v>761</v>
      </c>
      <c r="O162" s="2">
        <v>453</v>
      </c>
      <c r="P162" s="2" t="s">
        <v>36</v>
      </c>
      <c r="Q162" s="2">
        <v>5</v>
      </c>
      <c r="R162" s="2">
        <v>3</v>
      </c>
      <c r="S162" s="2" t="b">
        <v>1</v>
      </c>
      <c r="T162" s="2">
        <v>236</v>
      </c>
      <c r="U162" s="2">
        <v>121</v>
      </c>
      <c r="V162" s="2" t="s">
        <v>27</v>
      </c>
      <c r="W162" s="2" t="s">
        <v>75</v>
      </c>
      <c r="X162" s="2" t="s">
        <v>45</v>
      </c>
      <c r="Y162" s="2">
        <v>1</v>
      </c>
      <c r="Z162" s="26">
        <f>Table13[[#This Row],[Recommended_Content_Count]]/(Table13[[#This Row],[Total_Movies_Watched]]+Table13[[#This Row],[Total_Series_Watched]])</f>
        <v>2.8011204481792717E-3</v>
      </c>
      <c r="AA162" s="2">
        <v>3.7</v>
      </c>
      <c r="AB162" s="2" t="b">
        <v>0</v>
      </c>
      <c r="AC162" s="2" t="s">
        <v>30</v>
      </c>
      <c r="AD162" s="2">
        <v>3028</v>
      </c>
      <c r="AE162" s="2" t="s">
        <v>38</v>
      </c>
      <c r="AF162" s="2" t="s">
        <v>79</v>
      </c>
      <c r="AG162" s="5" t="s">
        <v>60</v>
      </c>
    </row>
    <row r="163" spans="1:33" x14ac:dyDescent="0.25">
      <c r="A163" s="4">
        <v>8356</v>
      </c>
      <c r="B163" s="2" t="s">
        <v>546</v>
      </c>
      <c r="C163" s="2">
        <v>1</v>
      </c>
      <c r="D163" s="2">
        <v>16</v>
      </c>
      <c r="E163" s="2">
        <v>2023</v>
      </c>
      <c r="F163" s="3">
        <f>DATE(Table13[[#This Row],[_Year]],Table13[[#This Row],[Join_Date_Month]],Table13[[#This Row],[Join_Date_Date]])</f>
        <v>44942</v>
      </c>
      <c r="G163" s="3">
        <v>44942</v>
      </c>
      <c r="H163" s="2">
        <v>12</v>
      </c>
      <c r="I163" s="2">
        <v>14</v>
      </c>
      <c r="J163" s="2">
        <v>2024</v>
      </c>
      <c r="K163" s="3">
        <f>DATE(Table13[[#This Row],[Last_Login_Year]],Table13[[#This Row],[Last_Login_Month]],Table13[[#This Row],[Last_Login_Date]])</f>
        <v>45640</v>
      </c>
      <c r="L163" s="3">
        <v>45640</v>
      </c>
      <c r="M163" s="2">
        <v>15.99</v>
      </c>
      <c r="N163" s="2" t="s">
        <v>761</v>
      </c>
      <c r="O163" s="2">
        <v>463</v>
      </c>
      <c r="P163" s="2" t="s">
        <v>73</v>
      </c>
      <c r="Q163" s="2">
        <v>2</v>
      </c>
      <c r="R163" s="2">
        <v>1</v>
      </c>
      <c r="S163" s="2" t="b">
        <v>0</v>
      </c>
      <c r="T163" s="2">
        <v>844</v>
      </c>
      <c r="U163" s="2">
        <v>98</v>
      </c>
      <c r="V163" s="2" t="s">
        <v>49</v>
      </c>
      <c r="W163" s="2" t="s">
        <v>75</v>
      </c>
      <c r="X163" s="2" t="s">
        <v>64</v>
      </c>
      <c r="Y163" s="2">
        <v>15</v>
      </c>
      <c r="Z163" s="26">
        <f>Table13[[#This Row],[Recommended_Content_Count]]/(Table13[[#This Row],[Total_Movies_Watched]]+Table13[[#This Row],[Total_Series_Watched]])</f>
        <v>1.5923566878980892E-2</v>
      </c>
      <c r="AA163" s="2">
        <v>3.6</v>
      </c>
      <c r="AB163" s="2" t="b">
        <v>1</v>
      </c>
      <c r="AC163" s="2" t="s">
        <v>30</v>
      </c>
      <c r="AD163" s="2">
        <v>945</v>
      </c>
      <c r="AE163" s="2" t="s">
        <v>31</v>
      </c>
      <c r="AF163" s="2" t="s">
        <v>79</v>
      </c>
      <c r="AG163" s="5" t="s">
        <v>93</v>
      </c>
    </row>
    <row r="164" spans="1:33" x14ac:dyDescent="0.25">
      <c r="A164" s="4">
        <v>5112</v>
      </c>
      <c r="B164" s="2" t="s">
        <v>228</v>
      </c>
      <c r="C164" s="3">
        <v>45423</v>
      </c>
      <c r="D164" s="2"/>
      <c r="E164" s="2"/>
      <c r="F164" s="3"/>
      <c r="G164" s="3">
        <v>45423</v>
      </c>
      <c r="H164" s="2">
        <v>12</v>
      </c>
      <c r="I164" s="2">
        <v>14</v>
      </c>
      <c r="J164" s="2">
        <v>2024</v>
      </c>
      <c r="K164" s="3">
        <f>DATE(Table13[[#This Row],[Last_Login_Year]],Table13[[#This Row],[Last_Login_Month]],Table13[[#This Row],[Last_Login_Date]])</f>
        <v>45640</v>
      </c>
      <c r="L164" s="3">
        <v>45640</v>
      </c>
      <c r="M164" s="2">
        <v>15.99</v>
      </c>
      <c r="N164" s="2" t="s">
        <v>761</v>
      </c>
      <c r="O164" s="2">
        <v>240</v>
      </c>
      <c r="P164" s="2" t="s">
        <v>63</v>
      </c>
      <c r="Q164" s="2">
        <v>2</v>
      </c>
      <c r="R164" s="2">
        <v>6</v>
      </c>
      <c r="S164" s="2" t="b">
        <v>1</v>
      </c>
      <c r="T164" s="2">
        <v>564</v>
      </c>
      <c r="U164" s="2">
        <v>121</v>
      </c>
      <c r="V164" s="2" t="s">
        <v>27</v>
      </c>
      <c r="W164" s="2" t="s">
        <v>75</v>
      </c>
      <c r="X164" s="2" t="s">
        <v>29</v>
      </c>
      <c r="Y164" s="2">
        <v>40</v>
      </c>
      <c r="Z164" s="26">
        <f>Table13[[#This Row],[Recommended_Content_Count]]/(Table13[[#This Row],[Total_Movies_Watched]]+Table13[[#This Row],[Total_Series_Watched]])</f>
        <v>5.8394160583941604E-2</v>
      </c>
      <c r="AA164" s="2">
        <v>3.5</v>
      </c>
      <c r="AB164" s="2" t="b">
        <v>1</v>
      </c>
      <c r="AC164" s="2" t="s">
        <v>30</v>
      </c>
      <c r="AD164" s="2">
        <v>333</v>
      </c>
      <c r="AE164" s="2" t="s">
        <v>58</v>
      </c>
      <c r="AF164" s="2" t="s">
        <v>39</v>
      </c>
      <c r="AG164" s="5" t="s">
        <v>40</v>
      </c>
    </row>
    <row r="165" spans="1:33" x14ac:dyDescent="0.25">
      <c r="A165" s="4">
        <v>4171</v>
      </c>
      <c r="B165" s="2" t="s">
        <v>224</v>
      </c>
      <c r="C165" s="3">
        <v>45389</v>
      </c>
      <c r="D165" s="2"/>
      <c r="E165" s="2"/>
      <c r="F165" s="3"/>
      <c r="G165" s="3">
        <v>45389</v>
      </c>
      <c r="H165" s="2">
        <v>12</v>
      </c>
      <c r="I165" s="2">
        <v>14</v>
      </c>
      <c r="J165" s="2">
        <v>2024</v>
      </c>
      <c r="K165" s="3">
        <f>DATE(Table13[[#This Row],[Last_Login_Year]],Table13[[#This Row],[Last_Login_Month]],Table13[[#This Row],[Last_Login_Date]])</f>
        <v>45640</v>
      </c>
      <c r="L165" s="3">
        <v>45640</v>
      </c>
      <c r="M165" s="2">
        <v>11.99</v>
      </c>
      <c r="N165" s="2" t="s">
        <v>760</v>
      </c>
      <c r="O165" s="2">
        <v>291</v>
      </c>
      <c r="P165" s="2" t="s">
        <v>48</v>
      </c>
      <c r="Q165" s="2">
        <v>2</v>
      </c>
      <c r="R165" s="2">
        <v>1</v>
      </c>
      <c r="S165" s="2" t="b">
        <v>1</v>
      </c>
      <c r="T165" s="2">
        <v>380</v>
      </c>
      <c r="U165" s="2">
        <v>106</v>
      </c>
      <c r="V165" s="2" t="s">
        <v>43</v>
      </c>
      <c r="W165" s="2" t="s">
        <v>28</v>
      </c>
      <c r="X165" s="2" t="s">
        <v>57</v>
      </c>
      <c r="Y165" s="2">
        <v>22</v>
      </c>
      <c r="Z165" s="26">
        <f>Table13[[#This Row],[Recommended_Content_Count]]/(Table13[[#This Row],[Total_Movies_Watched]]+Table13[[#This Row],[Total_Series_Watched]])</f>
        <v>4.5267489711934158E-2</v>
      </c>
      <c r="AA165" s="2">
        <v>4.0999999999999996</v>
      </c>
      <c r="AB165" s="2" t="b">
        <v>0</v>
      </c>
      <c r="AC165" s="2" t="s">
        <v>30</v>
      </c>
      <c r="AD165" s="2">
        <v>2576</v>
      </c>
      <c r="AE165" s="2" t="s">
        <v>58</v>
      </c>
      <c r="AF165" s="2" t="s">
        <v>69</v>
      </c>
      <c r="AG165" s="5" t="s">
        <v>40</v>
      </c>
    </row>
    <row r="166" spans="1:33" x14ac:dyDescent="0.25">
      <c r="A166" s="4">
        <v>2808</v>
      </c>
      <c r="B166" s="2" t="s">
        <v>177</v>
      </c>
      <c r="C166" s="3">
        <v>45271</v>
      </c>
      <c r="D166" s="2"/>
      <c r="E166" s="2"/>
      <c r="F166" s="3"/>
      <c r="G166" s="3">
        <v>45271</v>
      </c>
      <c r="H166" s="2">
        <v>12</v>
      </c>
      <c r="I166" s="2">
        <v>14</v>
      </c>
      <c r="J166" s="2">
        <v>2024</v>
      </c>
      <c r="K166" s="3">
        <f>DATE(Table13[[#This Row],[Last_Login_Year]],Table13[[#This Row],[Last_Login_Month]],Table13[[#This Row],[Last_Login_Date]])</f>
        <v>45640</v>
      </c>
      <c r="L166" s="3">
        <v>45640</v>
      </c>
      <c r="M166" s="2">
        <v>15.99</v>
      </c>
      <c r="N166" s="2" t="s">
        <v>761</v>
      </c>
      <c r="O166" s="2">
        <v>91</v>
      </c>
      <c r="P166" s="2" t="s">
        <v>63</v>
      </c>
      <c r="Q166" s="2">
        <v>3</v>
      </c>
      <c r="R166" s="2">
        <v>6</v>
      </c>
      <c r="S166" s="2" t="b">
        <v>0</v>
      </c>
      <c r="T166" s="2">
        <v>961</v>
      </c>
      <c r="U166" s="2">
        <v>170</v>
      </c>
      <c r="V166" s="2" t="s">
        <v>27</v>
      </c>
      <c r="W166" s="2" t="s">
        <v>28</v>
      </c>
      <c r="X166" s="2" t="s">
        <v>45</v>
      </c>
      <c r="Y166" s="2">
        <v>87</v>
      </c>
      <c r="Z166" s="26">
        <f>Table13[[#This Row],[Recommended_Content_Count]]/(Table13[[#This Row],[Total_Movies_Watched]]+Table13[[#This Row],[Total_Series_Watched]])</f>
        <v>7.6923076923076927E-2</v>
      </c>
      <c r="AA166" s="2">
        <v>4.2</v>
      </c>
      <c r="AB166" s="2" t="b">
        <v>0</v>
      </c>
      <c r="AC166" s="2" t="s">
        <v>30</v>
      </c>
      <c r="AD166" s="2">
        <v>718</v>
      </c>
      <c r="AE166" s="2" t="s">
        <v>58</v>
      </c>
      <c r="AF166" s="2" t="s">
        <v>39</v>
      </c>
      <c r="AG166" s="5" t="s">
        <v>93</v>
      </c>
    </row>
    <row r="167" spans="1:33" x14ac:dyDescent="0.25">
      <c r="A167" s="4">
        <v>4204</v>
      </c>
      <c r="B167" s="2" t="s">
        <v>169</v>
      </c>
      <c r="C167" s="3">
        <v>45271</v>
      </c>
      <c r="D167" s="2"/>
      <c r="E167" s="2"/>
      <c r="F167" s="3"/>
      <c r="G167" s="3">
        <v>45271</v>
      </c>
      <c r="H167" s="2">
        <v>12</v>
      </c>
      <c r="I167" s="2">
        <v>14</v>
      </c>
      <c r="J167" s="2">
        <v>2024</v>
      </c>
      <c r="K167" s="3">
        <f>DATE(Table13[[#This Row],[Last_Login_Year]],Table13[[#This Row],[Last_Login_Month]],Table13[[#This Row],[Last_Login_Date]])</f>
        <v>45640</v>
      </c>
      <c r="L167" s="3">
        <v>45640</v>
      </c>
      <c r="M167" s="2">
        <v>11.99</v>
      </c>
      <c r="N167" s="2" t="s">
        <v>760</v>
      </c>
      <c r="O167" s="2">
        <v>494</v>
      </c>
      <c r="P167" s="2" t="s">
        <v>63</v>
      </c>
      <c r="Q167" s="2">
        <v>5</v>
      </c>
      <c r="R167" s="2">
        <v>6</v>
      </c>
      <c r="S167" s="2" t="b">
        <v>1</v>
      </c>
      <c r="T167" s="2">
        <v>202</v>
      </c>
      <c r="U167" s="2">
        <v>163</v>
      </c>
      <c r="V167" s="2" t="s">
        <v>49</v>
      </c>
      <c r="W167" s="2" t="s">
        <v>44</v>
      </c>
      <c r="X167" s="2" t="s">
        <v>57</v>
      </c>
      <c r="Y167" s="2">
        <v>61</v>
      </c>
      <c r="Z167" s="26">
        <f>Table13[[#This Row],[Recommended_Content_Count]]/(Table13[[#This Row],[Total_Movies_Watched]]+Table13[[#This Row],[Total_Series_Watched]])</f>
        <v>0.16712328767123288</v>
      </c>
      <c r="AA167" s="2">
        <v>4</v>
      </c>
      <c r="AB167" s="2" t="b">
        <v>1</v>
      </c>
      <c r="AC167" s="2" t="s">
        <v>30</v>
      </c>
      <c r="AD167" s="2">
        <v>4889</v>
      </c>
      <c r="AE167" s="2" t="s">
        <v>76</v>
      </c>
      <c r="AF167" s="2" t="s">
        <v>32</v>
      </c>
      <c r="AG167" s="5" t="s">
        <v>60</v>
      </c>
    </row>
    <row r="168" spans="1:33" x14ac:dyDescent="0.25">
      <c r="A168" s="4">
        <v>5967</v>
      </c>
      <c r="B168" s="2" t="s">
        <v>382</v>
      </c>
      <c r="C168" s="3">
        <v>45265</v>
      </c>
      <c r="D168" s="2"/>
      <c r="E168" s="2"/>
      <c r="F168" s="3"/>
      <c r="G168" s="3">
        <v>45265</v>
      </c>
      <c r="H168" s="2">
        <v>12</v>
      </c>
      <c r="I168" s="2">
        <v>14</v>
      </c>
      <c r="J168" s="2">
        <v>2024</v>
      </c>
      <c r="K168" s="3">
        <f>DATE(Table13[[#This Row],[Last_Login_Year]],Table13[[#This Row],[Last_Login_Month]],Table13[[#This Row],[Last_Login_Date]])</f>
        <v>45640</v>
      </c>
      <c r="L168" s="3">
        <v>45640</v>
      </c>
      <c r="M168" s="2">
        <v>11.99</v>
      </c>
      <c r="N168" s="2" t="s">
        <v>760</v>
      </c>
      <c r="O168" s="2">
        <v>479</v>
      </c>
      <c r="P168" s="2" t="s">
        <v>26</v>
      </c>
      <c r="Q168" s="2">
        <v>2</v>
      </c>
      <c r="R168" s="2">
        <v>5</v>
      </c>
      <c r="S168" s="2" t="b">
        <v>0</v>
      </c>
      <c r="T168" s="2">
        <v>394</v>
      </c>
      <c r="U168" s="2">
        <v>35</v>
      </c>
      <c r="V168" s="2" t="s">
        <v>68</v>
      </c>
      <c r="W168" s="2" t="s">
        <v>75</v>
      </c>
      <c r="X168" s="2" t="s">
        <v>45</v>
      </c>
      <c r="Y168" s="2">
        <v>93</v>
      </c>
      <c r="Z168" s="26">
        <f>Table13[[#This Row],[Recommended_Content_Count]]/(Table13[[#This Row],[Total_Movies_Watched]]+Table13[[#This Row],[Total_Series_Watched]])</f>
        <v>0.21678321678321677</v>
      </c>
      <c r="AA168" s="2">
        <v>3.7</v>
      </c>
      <c r="AB168" s="2" t="b">
        <v>0</v>
      </c>
      <c r="AC168" s="2" t="s">
        <v>30</v>
      </c>
      <c r="AD168" s="2">
        <v>836</v>
      </c>
      <c r="AE168" s="2" t="s">
        <v>38</v>
      </c>
      <c r="AF168" s="2" t="s">
        <v>39</v>
      </c>
      <c r="AG168" s="5" t="s">
        <v>33</v>
      </c>
    </row>
    <row r="169" spans="1:33" x14ac:dyDescent="0.25">
      <c r="A169" s="4">
        <v>8005</v>
      </c>
      <c r="B169" s="2" t="s">
        <v>254</v>
      </c>
      <c r="C169" s="3">
        <v>45141</v>
      </c>
      <c r="D169" s="2"/>
      <c r="E169" s="2"/>
      <c r="F169" s="3"/>
      <c r="G169" s="3">
        <v>45141</v>
      </c>
      <c r="H169" s="2">
        <v>12</v>
      </c>
      <c r="I169" s="2">
        <v>14</v>
      </c>
      <c r="J169" s="2">
        <v>2024</v>
      </c>
      <c r="K169" s="3">
        <f>DATE(Table13[[#This Row],[Last_Login_Year]],Table13[[#This Row],[Last_Login_Month]],Table13[[#This Row],[Last_Login_Date]])</f>
        <v>45640</v>
      </c>
      <c r="L169" s="3">
        <v>45640</v>
      </c>
      <c r="M169" s="2">
        <v>7.99</v>
      </c>
      <c r="N169" s="2" t="s">
        <v>759</v>
      </c>
      <c r="O169" s="2">
        <v>123</v>
      </c>
      <c r="P169" s="2" t="s">
        <v>51</v>
      </c>
      <c r="Q169" s="2">
        <v>5</v>
      </c>
      <c r="R169" s="2">
        <v>5</v>
      </c>
      <c r="S169" s="2" t="b">
        <v>1</v>
      </c>
      <c r="T169" s="2">
        <v>253</v>
      </c>
      <c r="U169" s="2">
        <v>157</v>
      </c>
      <c r="V169" s="2" t="s">
        <v>49</v>
      </c>
      <c r="W169" s="2" t="s">
        <v>28</v>
      </c>
      <c r="X169" s="2" t="s">
        <v>57</v>
      </c>
      <c r="Y169" s="2">
        <v>85</v>
      </c>
      <c r="Z169" s="26">
        <f>Table13[[#This Row],[Recommended_Content_Count]]/(Table13[[#This Row],[Total_Movies_Watched]]+Table13[[#This Row],[Total_Series_Watched]])</f>
        <v>0.2073170731707317</v>
      </c>
      <c r="AA169" s="2">
        <v>4</v>
      </c>
      <c r="AB169" s="2" t="b">
        <v>0</v>
      </c>
      <c r="AC169" s="2" t="s">
        <v>30</v>
      </c>
      <c r="AD169" s="2">
        <v>3083</v>
      </c>
      <c r="AE169" s="2" t="s">
        <v>58</v>
      </c>
      <c r="AF169" s="2" t="s">
        <v>69</v>
      </c>
      <c r="AG169" s="5" t="s">
        <v>33</v>
      </c>
    </row>
    <row r="170" spans="1:33" x14ac:dyDescent="0.25">
      <c r="A170" s="4">
        <v>2914</v>
      </c>
      <c r="B170" s="2" t="s">
        <v>579</v>
      </c>
      <c r="C170" s="3">
        <v>45114</v>
      </c>
      <c r="D170" s="2"/>
      <c r="E170" s="2"/>
      <c r="F170" s="3"/>
      <c r="G170" s="3">
        <v>45114</v>
      </c>
      <c r="H170" s="2">
        <v>12</v>
      </c>
      <c r="I170" s="2">
        <v>14</v>
      </c>
      <c r="J170" s="2">
        <v>2024</v>
      </c>
      <c r="K170" s="3">
        <f>DATE(Table13[[#This Row],[Last_Login_Year]],Table13[[#This Row],[Last_Login_Month]],Table13[[#This Row],[Last_Login_Date]])</f>
        <v>45640</v>
      </c>
      <c r="L170" s="3">
        <v>45640</v>
      </c>
      <c r="M170" s="2">
        <v>15.99</v>
      </c>
      <c r="N170" s="2" t="s">
        <v>761</v>
      </c>
      <c r="O170" s="2">
        <v>316</v>
      </c>
      <c r="P170" s="2" t="s">
        <v>73</v>
      </c>
      <c r="Q170" s="2">
        <v>3</v>
      </c>
      <c r="R170" s="2">
        <v>1</v>
      </c>
      <c r="S170" s="2" t="b">
        <v>0</v>
      </c>
      <c r="T170" s="2">
        <v>734</v>
      </c>
      <c r="U170" s="2">
        <v>21</v>
      </c>
      <c r="V170" s="2" t="s">
        <v>43</v>
      </c>
      <c r="W170" s="2" t="s">
        <v>56</v>
      </c>
      <c r="X170" s="2" t="s">
        <v>29</v>
      </c>
      <c r="Y170" s="2">
        <v>65</v>
      </c>
      <c r="Z170" s="26">
        <f>Table13[[#This Row],[Recommended_Content_Count]]/(Table13[[#This Row],[Total_Movies_Watched]]+Table13[[#This Row],[Total_Series_Watched]])</f>
        <v>8.6092715231788075E-2</v>
      </c>
      <c r="AA170" s="2">
        <v>4.5999999999999996</v>
      </c>
      <c r="AB170" s="2" t="b">
        <v>0</v>
      </c>
      <c r="AC170" s="2" t="s">
        <v>30</v>
      </c>
      <c r="AD170" s="2">
        <v>3039</v>
      </c>
      <c r="AE170" s="2" t="s">
        <v>58</v>
      </c>
      <c r="AF170" s="2" t="s">
        <v>79</v>
      </c>
      <c r="AG170" s="5" t="s">
        <v>33</v>
      </c>
    </row>
    <row r="171" spans="1:33" x14ac:dyDescent="0.25">
      <c r="A171" s="4">
        <v>6113</v>
      </c>
      <c r="B171" s="2" t="s">
        <v>713</v>
      </c>
      <c r="C171" s="3">
        <v>45088</v>
      </c>
      <c r="D171" s="2"/>
      <c r="E171" s="2"/>
      <c r="F171" s="3"/>
      <c r="G171" s="3">
        <v>45088</v>
      </c>
      <c r="H171" s="2">
        <v>12</v>
      </c>
      <c r="I171" s="2">
        <v>14</v>
      </c>
      <c r="J171" s="2">
        <v>2024</v>
      </c>
      <c r="K171" s="3">
        <f>DATE(Table13[[#This Row],[Last_Login_Year]],Table13[[#This Row],[Last_Login_Month]],Table13[[#This Row],[Last_Login_Date]])</f>
        <v>45640</v>
      </c>
      <c r="L171" s="3">
        <v>45640</v>
      </c>
      <c r="M171" s="2">
        <v>11.99</v>
      </c>
      <c r="N171" s="2" t="s">
        <v>760</v>
      </c>
      <c r="O171" s="2">
        <v>491</v>
      </c>
      <c r="P171" s="2" t="s">
        <v>73</v>
      </c>
      <c r="Q171" s="2">
        <v>3</v>
      </c>
      <c r="R171" s="2">
        <v>4</v>
      </c>
      <c r="S171" s="2" t="b">
        <v>1</v>
      </c>
      <c r="T171" s="2">
        <v>779</v>
      </c>
      <c r="U171" s="2">
        <v>86</v>
      </c>
      <c r="V171" s="2" t="s">
        <v>49</v>
      </c>
      <c r="W171" s="2" t="s">
        <v>75</v>
      </c>
      <c r="X171" s="2" t="s">
        <v>29</v>
      </c>
      <c r="Y171" s="2">
        <v>85</v>
      </c>
      <c r="Z171" s="26">
        <f>Table13[[#This Row],[Recommended_Content_Count]]/(Table13[[#This Row],[Total_Movies_Watched]]+Table13[[#This Row],[Total_Series_Watched]])</f>
        <v>9.8265895953757232E-2</v>
      </c>
      <c r="AA171" s="2">
        <v>4.7</v>
      </c>
      <c r="AB171" s="2" t="b">
        <v>1</v>
      </c>
      <c r="AC171" s="2" t="s">
        <v>30</v>
      </c>
      <c r="AD171" s="2">
        <v>398</v>
      </c>
      <c r="AE171" s="2" t="s">
        <v>65</v>
      </c>
      <c r="AF171" s="2" t="s">
        <v>79</v>
      </c>
      <c r="AG171" s="5" t="s">
        <v>40</v>
      </c>
    </row>
    <row r="172" spans="1:33" x14ac:dyDescent="0.25">
      <c r="A172" s="4">
        <v>6380</v>
      </c>
      <c r="B172" s="2" t="s">
        <v>88</v>
      </c>
      <c r="C172" s="3">
        <v>45020</v>
      </c>
      <c r="D172" s="2"/>
      <c r="E172" s="2"/>
      <c r="F172" s="3"/>
      <c r="G172" s="3">
        <v>45020</v>
      </c>
      <c r="H172" s="2">
        <v>12</v>
      </c>
      <c r="I172" s="2">
        <v>14</v>
      </c>
      <c r="J172" s="2">
        <v>2024</v>
      </c>
      <c r="K172" s="3">
        <f>DATE(Table13[[#This Row],[Last_Login_Year]],Table13[[#This Row],[Last_Login_Month]],Table13[[#This Row],[Last_Login_Date]])</f>
        <v>45640</v>
      </c>
      <c r="L172" s="3">
        <v>45640</v>
      </c>
      <c r="M172" s="2">
        <v>7.99</v>
      </c>
      <c r="N172" s="2" t="s">
        <v>759</v>
      </c>
      <c r="O172" s="2">
        <v>493</v>
      </c>
      <c r="P172" s="2" t="s">
        <v>36</v>
      </c>
      <c r="Q172" s="2">
        <v>5</v>
      </c>
      <c r="R172" s="2">
        <v>2</v>
      </c>
      <c r="S172" s="2" t="b">
        <v>1</v>
      </c>
      <c r="T172" s="2">
        <v>29</v>
      </c>
      <c r="U172" s="2">
        <v>82</v>
      </c>
      <c r="V172" s="2" t="s">
        <v>55</v>
      </c>
      <c r="W172" s="2" t="s">
        <v>75</v>
      </c>
      <c r="X172" s="2" t="s">
        <v>29</v>
      </c>
      <c r="Y172" s="2">
        <v>64</v>
      </c>
      <c r="Z172" s="26">
        <f>Table13[[#This Row],[Recommended_Content_Count]]/(Table13[[#This Row],[Total_Movies_Watched]]+Table13[[#This Row],[Total_Series_Watched]])</f>
        <v>0.57657657657657657</v>
      </c>
      <c r="AA172" s="2">
        <v>3.4</v>
      </c>
      <c r="AB172" s="2" t="b">
        <v>0</v>
      </c>
      <c r="AC172" s="2" t="s">
        <v>30</v>
      </c>
      <c r="AD172" s="2">
        <v>833</v>
      </c>
      <c r="AE172" s="2" t="s">
        <v>31</v>
      </c>
      <c r="AF172" s="2" t="s">
        <v>59</v>
      </c>
      <c r="AG172" s="5" t="s">
        <v>40</v>
      </c>
    </row>
    <row r="173" spans="1:33" x14ac:dyDescent="0.25">
      <c r="A173" s="4">
        <v>6896</v>
      </c>
      <c r="B173" s="2" t="s">
        <v>77</v>
      </c>
      <c r="C173" s="3">
        <v>44969</v>
      </c>
      <c r="D173" s="2"/>
      <c r="E173" s="2"/>
      <c r="F173" s="3"/>
      <c r="G173" s="3">
        <v>44969</v>
      </c>
      <c r="H173" s="2">
        <v>12</v>
      </c>
      <c r="I173" s="2">
        <v>14</v>
      </c>
      <c r="J173" s="2">
        <v>2024</v>
      </c>
      <c r="K173" s="3">
        <f>DATE(Table13[[#This Row],[Last_Login_Year]],Table13[[#This Row],[Last_Login_Month]],Table13[[#This Row],[Last_Login_Date]])</f>
        <v>45640</v>
      </c>
      <c r="L173" s="3">
        <v>45640</v>
      </c>
      <c r="M173" s="2">
        <v>7.99</v>
      </c>
      <c r="N173" s="2" t="s">
        <v>759</v>
      </c>
      <c r="O173" s="2">
        <v>164</v>
      </c>
      <c r="P173" s="2" t="s">
        <v>51</v>
      </c>
      <c r="Q173" s="2">
        <v>5</v>
      </c>
      <c r="R173" s="2">
        <v>4</v>
      </c>
      <c r="S173" s="2" t="b">
        <v>1</v>
      </c>
      <c r="T173" s="2">
        <v>406</v>
      </c>
      <c r="U173" s="2">
        <v>79</v>
      </c>
      <c r="V173" s="2" t="s">
        <v>27</v>
      </c>
      <c r="W173" s="2" t="s">
        <v>56</v>
      </c>
      <c r="X173" s="2" t="s">
        <v>78</v>
      </c>
      <c r="Y173" s="2">
        <v>90</v>
      </c>
      <c r="Z173" s="26">
        <f>Table13[[#This Row],[Recommended_Content_Count]]/(Table13[[#This Row],[Total_Movies_Watched]]+Table13[[#This Row],[Total_Series_Watched]])</f>
        <v>0.18556701030927836</v>
      </c>
      <c r="AA173" s="2">
        <v>3.2</v>
      </c>
      <c r="AB173" s="2" t="b">
        <v>0</v>
      </c>
      <c r="AC173" s="2" t="s">
        <v>30</v>
      </c>
      <c r="AD173" s="2">
        <v>3898</v>
      </c>
      <c r="AE173" s="2" t="s">
        <v>65</v>
      </c>
      <c r="AF173" s="2" t="s">
        <v>79</v>
      </c>
      <c r="AG173" s="5" t="s">
        <v>33</v>
      </c>
    </row>
    <row r="174" spans="1:33" x14ac:dyDescent="0.25">
      <c r="A174" s="4">
        <v>1798</v>
      </c>
      <c r="B174" s="2" t="s">
        <v>41</v>
      </c>
      <c r="C174" s="3">
        <v>44965</v>
      </c>
      <c r="D174" s="2"/>
      <c r="E174" s="2"/>
      <c r="F174" s="3"/>
      <c r="G174" s="3">
        <v>44965</v>
      </c>
      <c r="H174" s="2">
        <v>12</v>
      </c>
      <c r="I174" s="2">
        <v>14</v>
      </c>
      <c r="J174" s="2">
        <v>2024</v>
      </c>
      <c r="K174" s="3">
        <f>DATE(Table13[[#This Row],[Last_Login_Year]],Table13[[#This Row],[Last_Login_Month]],Table13[[#This Row],[Last_Login_Date]])</f>
        <v>45640</v>
      </c>
      <c r="L174" s="3">
        <v>45640</v>
      </c>
      <c r="M174" s="2">
        <v>11.99</v>
      </c>
      <c r="N174" s="2" t="s">
        <v>760</v>
      </c>
      <c r="O174" s="2">
        <v>87</v>
      </c>
      <c r="P174" s="2" t="s">
        <v>26</v>
      </c>
      <c r="Q174" s="2">
        <v>2</v>
      </c>
      <c r="R174" s="2">
        <v>5</v>
      </c>
      <c r="S174" s="2" t="b">
        <v>0</v>
      </c>
      <c r="T174" s="2">
        <v>260</v>
      </c>
      <c r="U174" s="2">
        <v>127</v>
      </c>
      <c r="V174" s="2" t="s">
        <v>43</v>
      </c>
      <c r="W174" s="2" t="s">
        <v>44</v>
      </c>
      <c r="X174" s="2" t="s">
        <v>45</v>
      </c>
      <c r="Y174" s="2">
        <v>56</v>
      </c>
      <c r="Z174" s="26">
        <f>Table13[[#This Row],[Recommended_Content_Count]]/(Table13[[#This Row],[Total_Movies_Watched]]+Table13[[#This Row],[Total_Series_Watched]])</f>
        <v>0.14470284237726097</v>
      </c>
      <c r="AA174" s="2">
        <v>3.1</v>
      </c>
      <c r="AB174" s="2" t="b">
        <v>0</v>
      </c>
      <c r="AC174" s="2" t="s">
        <v>30</v>
      </c>
      <c r="AD174" s="2">
        <v>1692</v>
      </c>
      <c r="AE174" s="2" t="s">
        <v>38</v>
      </c>
      <c r="AF174" s="2" t="s">
        <v>32</v>
      </c>
      <c r="AG174" s="5" t="s">
        <v>33</v>
      </c>
    </row>
    <row r="175" spans="1:33" x14ac:dyDescent="0.25">
      <c r="A175" s="4">
        <v>8058</v>
      </c>
      <c r="B175" s="2" t="s">
        <v>253</v>
      </c>
      <c r="C175" s="3">
        <v>44961</v>
      </c>
      <c r="D175" s="2"/>
      <c r="E175" s="2"/>
      <c r="F175" s="3"/>
      <c r="G175" s="3">
        <v>44961</v>
      </c>
      <c r="H175" s="2">
        <v>12</v>
      </c>
      <c r="I175" s="2">
        <v>14</v>
      </c>
      <c r="J175" s="2">
        <v>2024</v>
      </c>
      <c r="K175" s="3">
        <f>DATE(Table13[[#This Row],[Last_Login_Year]],Table13[[#This Row],[Last_Login_Month]],Table13[[#This Row],[Last_Login_Date]])</f>
        <v>45640</v>
      </c>
      <c r="L175" s="3">
        <v>45640</v>
      </c>
      <c r="M175" s="2">
        <v>15.99</v>
      </c>
      <c r="N175" s="2" t="s">
        <v>761</v>
      </c>
      <c r="O175" s="2">
        <v>239</v>
      </c>
      <c r="P175" s="2" t="s">
        <v>48</v>
      </c>
      <c r="Q175" s="2">
        <v>4</v>
      </c>
      <c r="R175" s="2">
        <v>6</v>
      </c>
      <c r="S175" s="2" t="b">
        <v>0</v>
      </c>
      <c r="T175" s="2">
        <v>832</v>
      </c>
      <c r="U175" s="2">
        <v>134</v>
      </c>
      <c r="V175" s="2" t="s">
        <v>68</v>
      </c>
      <c r="W175" s="2" t="s">
        <v>75</v>
      </c>
      <c r="X175" s="2" t="s">
        <v>57</v>
      </c>
      <c r="Y175" s="2">
        <v>99</v>
      </c>
      <c r="Z175" s="26">
        <f>Table13[[#This Row],[Recommended_Content_Count]]/(Table13[[#This Row],[Total_Movies_Watched]]+Table13[[#This Row],[Total_Series_Watched]])</f>
        <v>0.10248447204968944</v>
      </c>
      <c r="AA175" s="2">
        <v>4.5999999999999996</v>
      </c>
      <c r="AB175" s="2" t="b">
        <v>1</v>
      </c>
      <c r="AC175" s="2" t="s">
        <v>30</v>
      </c>
      <c r="AD175" s="2">
        <v>3596</v>
      </c>
      <c r="AE175" s="2" t="s">
        <v>38</v>
      </c>
      <c r="AF175" s="2" t="s">
        <v>59</v>
      </c>
      <c r="AG175" s="5" t="s">
        <v>60</v>
      </c>
    </row>
    <row r="176" spans="1:33" x14ac:dyDescent="0.25">
      <c r="A176" s="4">
        <v>3009</v>
      </c>
      <c r="B176" s="2" t="s">
        <v>393</v>
      </c>
      <c r="C176" s="2">
        <v>9</v>
      </c>
      <c r="D176" s="2">
        <v>24</v>
      </c>
      <c r="E176" s="2">
        <v>2024</v>
      </c>
      <c r="F176" s="3">
        <f>DATE(Table13[[#This Row],[_Year]],Table13[[#This Row],[Join_Date_Month]],Table13[[#This Row],[Join_Date_Date]])</f>
        <v>45559</v>
      </c>
      <c r="G176" s="3">
        <v>45559</v>
      </c>
      <c r="H176" s="2">
        <v>12</v>
      </c>
      <c r="I176" s="2">
        <v>13</v>
      </c>
      <c r="J176" s="2">
        <v>2024</v>
      </c>
      <c r="K176" s="3">
        <f>DATE(Table13[[#This Row],[Last_Login_Year]],Table13[[#This Row],[Last_Login_Month]],Table13[[#This Row],[Last_Login_Date]])</f>
        <v>45639</v>
      </c>
      <c r="L176" s="3">
        <v>45639</v>
      </c>
      <c r="M176" s="2">
        <v>15.99</v>
      </c>
      <c r="N176" s="2" t="s">
        <v>761</v>
      </c>
      <c r="O176" s="2">
        <v>250</v>
      </c>
      <c r="P176" s="2" t="s">
        <v>51</v>
      </c>
      <c r="Q176" s="2">
        <v>4</v>
      </c>
      <c r="R176" s="2">
        <v>3</v>
      </c>
      <c r="S176" s="2" t="b">
        <v>0</v>
      </c>
      <c r="T176" s="2">
        <v>774</v>
      </c>
      <c r="U176" s="2">
        <v>88</v>
      </c>
      <c r="V176" s="2" t="s">
        <v>68</v>
      </c>
      <c r="W176" s="2" t="s">
        <v>44</v>
      </c>
      <c r="X176" s="2" t="s">
        <v>45</v>
      </c>
      <c r="Y176" s="2">
        <v>64</v>
      </c>
      <c r="Z176" s="26">
        <f>Table13[[#This Row],[Recommended_Content_Count]]/(Table13[[#This Row],[Total_Movies_Watched]]+Table13[[#This Row],[Total_Series_Watched]])</f>
        <v>7.4245939675174011E-2</v>
      </c>
      <c r="AA176" s="2">
        <v>3.3</v>
      </c>
      <c r="AB176" s="2" t="b">
        <v>0</v>
      </c>
      <c r="AC176" s="2" t="s">
        <v>30</v>
      </c>
      <c r="AD176" s="2">
        <v>1882</v>
      </c>
      <c r="AE176" s="2" t="s">
        <v>38</v>
      </c>
      <c r="AF176" s="2" t="s">
        <v>59</v>
      </c>
      <c r="AG176" s="5" t="s">
        <v>60</v>
      </c>
    </row>
    <row r="177" spans="1:33" x14ac:dyDescent="0.25">
      <c r="A177" s="4">
        <v>3164</v>
      </c>
      <c r="B177" s="2" t="s">
        <v>325</v>
      </c>
      <c r="C177" s="2">
        <v>9</v>
      </c>
      <c r="D177" s="2">
        <v>22</v>
      </c>
      <c r="E177" s="2">
        <v>2023</v>
      </c>
      <c r="F177" s="3">
        <f>DATE(Table13[[#This Row],[_Year]],Table13[[#This Row],[Join_Date_Month]],Table13[[#This Row],[Join_Date_Date]])</f>
        <v>45191</v>
      </c>
      <c r="G177" s="3">
        <v>45191</v>
      </c>
      <c r="H177" s="2">
        <v>12</v>
      </c>
      <c r="I177" s="2">
        <v>13</v>
      </c>
      <c r="J177" s="2">
        <v>2024</v>
      </c>
      <c r="K177" s="3">
        <f>DATE(Table13[[#This Row],[Last_Login_Year]],Table13[[#This Row],[Last_Login_Month]],Table13[[#This Row],[Last_Login_Date]])</f>
        <v>45639</v>
      </c>
      <c r="L177" s="3">
        <v>45639</v>
      </c>
      <c r="M177" s="2">
        <v>15.99</v>
      </c>
      <c r="N177" s="2" t="s">
        <v>761</v>
      </c>
      <c r="O177" s="2">
        <v>371</v>
      </c>
      <c r="P177" s="2" t="s">
        <v>73</v>
      </c>
      <c r="Q177" s="2">
        <v>1</v>
      </c>
      <c r="R177" s="2">
        <v>5</v>
      </c>
      <c r="S177" s="2" t="b">
        <v>1</v>
      </c>
      <c r="T177" s="2">
        <v>466</v>
      </c>
      <c r="U177" s="2">
        <v>176</v>
      </c>
      <c r="V177" s="2" t="s">
        <v>43</v>
      </c>
      <c r="W177" s="2" t="s">
        <v>75</v>
      </c>
      <c r="X177" s="2" t="s">
        <v>29</v>
      </c>
      <c r="Y177" s="2">
        <v>73</v>
      </c>
      <c r="Z177" s="26">
        <f>Table13[[#This Row],[Recommended_Content_Count]]/(Table13[[#This Row],[Total_Movies_Watched]]+Table13[[#This Row],[Total_Series_Watched]])</f>
        <v>0.11370716510903427</v>
      </c>
      <c r="AA177" s="2">
        <v>4.9000000000000004</v>
      </c>
      <c r="AB177" s="2" t="b">
        <v>0</v>
      </c>
      <c r="AC177" s="2" t="s">
        <v>30</v>
      </c>
      <c r="AD177" s="2">
        <v>292</v>
      </c>
      <c r="AE177" s="2" t="s">
        <v>38</v>
      </c>
      <c r="AF177" s="2" t="s">
        <v>39</v>
      </c>
      <c r="AG177" s="5" t="s">
        <v>60</v>
      </c>
    </row>
    <row r="178" spans="1:33" x14ac:dyDescent="0.25">
      <c r="A178" s="4">
        <v>3119</v>
      </c>
      <c r="B178" s="2" t="s">
        <v>450</v>
      </c>
      <c r="C178" s="2">
        <v>9</v>
      </c>
      <c r="D178" s="2">
        <v>18</v>
      </c>
      <c r="E178" s="2">
        <v>2024</v>
      </c>
      <c r="F178" s="3">
        <f>DATE(Table13[[#This Row],[_Year]],Table13[[#This Row],[Join_Date_Month]],Table13[[#This Row],[Join_Date_Date]])</f>
        <v>45553</v>
      </c>
      <c r="G178" s="3">
        <v>45553</v>
      </c>
      <c r="H178" s="2">
        <v>12</v>
      </c>
      <c r="I178" s="2">
        <v>13</v>
      </c>
      <c r="J178" s="2">
        <v>2024</v>
      </c>
      <c r="K178" s="3">
        <f>DATE(Table13[[#This Row],[Last_Login_Year]],Table13[[#This Row],[Last_Login_Month]],Table13[[#This Row],[Last_Login_Date]])</f>
        <v>45639</v>
      </c>
      <c r="L178" s="3">
        <v>45639</v>
      </c>
      <c r="M178" s="2">
        <v>7.99</v>
      </c>
      <c r="N178" s="2" t="s">
        <v>759</v>
      </c>
      <c r="O178" s="2">
        <v>247</v>
      </c>
      <c r="P178" s="2" t="s">
        <v>100</v>
      </c>
      <c r="Q178" s="2">
        <v>5</v>
      </c>
      <c r="R178" s="2">
        <v>6</v>
      </c>
      <c r="S178" s="2" t="b">
        <v>1</v>
      </c>
      <c r="T178" s="2">
        <v>563</v>
      </c>
      <c r="U178" s="2">
        <v>185</v>
      </c>
      <c r="V178" s="2" t="s">
        <v>68</v>
      </c>
      <c r="W178" s="2" t="s">
        <v>44</v>
      </c>
      <c r="X178" s="2" t="s">
        <v>45</v>
      </c>
      <c r="Y178" s="2">
        <v>3</v>
      </c>
      <c r="Z178" s="26">
        <f>Table13[[#This Row],[Recommended_Content_Count]]/(Table13[[#This Row],[Total_Movies_Watched]]+Table13[[#This Row],[Total_Series_Watched]])</f>
        <v>4.0106951871657758E-3</v>
      </c>
      <c r="AA178" s="2">
        <v>4.8</v>
      </c>
      <c r="AB178" s="2" t="b">
        <v>0</v>
      </c>
      <c r="AC178" s="2" t="s">
        <v>30</v>
      </c>
      <c r="AD178" s="2">
        <v>4378</v>
      </c>
      <c r="AE178" s="2" t="s">
        <v>58</v>
      </c>
      <c r="AF178" s="2" t="s">
        <v>69</v>
      </c>
      <c r="AG178" s="5" t="s">
        <v>40</v>
      </c>
    </row>
    <row r="179" spans="1:33" x14ac:dyDescent="0.25">
      <c r="A179" s="4">
        <v>7728</v>
      </c>
      <c r="B179" s="2" t="s">
        <v>135</v>
      </c>
      <c r="C179" s="2">
        <v>9</v>
      </c>
      <c r="D179" s="2">
        <v>15</v>
      </c>
      <c r="E179" s="2">
        <v>2023</v>
      </c>
      <c r="F179" s="3">
        <f>DATE(Table13[[#This Row],[_Year]],Table13[[#This Row],[Join_Date_Month]],Table13[[#This Row],[Join_Date_Date]])</f>
        <v>45184</v>
      </c>
      <c r="G179" s="3">
        <v>45184</v>
      </c>
      <c r="H179" s="2">
        <v>12</v>
      </c>
      <c r="I179" s="2">
        <v>13</v>
      </c>
      <c r="J179" s="2">
        <v>2024</v>
      </c>
      <c r="K179" s="3">
        <f>DATE(Table13[[#This Row],[Last_Login_Year]],Table13[[#This Row],[Last_Login_Month]],Table13[[#This Row],[Last_Login_Date]])</f>
        <v>45639</v>
      </c>
      <c r="L179" s="3">
        <v>45639</v>
      </c>
      <c r="M179" s="2">
        <v>11.99</v>
      </c>
      <c r="N179" s="2" t="s">
        <v>760</v>
      </c>
      <c r="O179" s="2">
        <v>484</v>
      </c>
      <c r="P179" s="2" t="s">
        <v>100</v>
      </c>
      <c r="Q179" s="2">
        <v>3</v>
      </c>
      <c r="R179" s="2">
        <v>6</v>
      </c>
      <c r="S179" s="2" t="b">
        <v>0</v>
      </c>
      <c r="T179" s="2">
        <v>515</v>
      </c>
      <c r="U179" s="2">
        <v>174</v>
      </c>
      <c r="V179" s="2" t="s">
        <v>49</v>
      </c>
      <c r="W179" s="2" t="s">
        <v>28</v>
      </c>
      <c r="X179" s="2" t="s">
        <v>37</v>
      </c>
      <c r="Y179" s="2">
        <v>12</v>
      </c>
      <c r="Z179" s="26">
        <f>Table13[[#This Row],[Recommended_Content_Count]]/(Table13[[#This Row],[Total_Movies_Watched]]+Table13[[#This Row],[Total_Series_Watched]])</f>
        <v>1.741654571843251E-2</v>
      </c>
      <c r="AA179" s="2">
        <v>4</v>
      </c>
      <c r="AB179" s="2" t="b">
        <v>1</v>
      </c>
      <c r="AC179" s="2" t="s">
        <v>30</v>
      </c>
      <c r="AD179" s="2">
        <v>827</v>
      </c>
      <c r="AE179" s="2" t="s">
        <v>31</v>
      </c>
      <c r="AF179" s="2" t="s">
        <v>39</v>
      </c>
      <c r="AG179" s="5" t="s">
        <v>60</v>
      </c>
    </row>
    <row r="180" spans="1:33" x14ac:dyDescent="0.25">
      <c r="A180" s="4">
        <v>9822</v>
      </c>
      <c r="B180" s="2" t="s">
        <v>212</v>
      </c>
      <c r="C180" s="2">
        <v>6</v>
      </c>
      <c r="D180" s="2">
        <v>23</v>
      </c>
      <c r="E180" s="2">
        <v>2023</v>
      </c>
      <c r="F180" s="3">
        <f>DATE(Table13[[#This Row],[_Year]],Table13[[#This Row],[Join_Date_Month]],Table13[[#This Row],[Join_Date_Date]])</f>
        <v>45100</v>
      </c>
      <c r="G180" s="3">
        <v>45100</v>
      </c>
      <c r="H180" s="2">
        <v>12</v>
      </c>
      <c r="I180" s="2">
        <v>13</v>
      </c>
      <c r="J180" s="2">
        <v>2024</v>
      </c>
      <c r="K180" s="3">
        <f>DATE(Table13[[#This Row],[Last_Login_Year]],Table13[[#This Row],[Last_Login_Month]],Table13[[#This Row],[Last_Login_Date]])</f>
        <v>45639</v>
      </c>
      <c r="L180" s="3">
        <v>45639</v>
      </c>
      <c r="M180" s="2">
        <v>7.99</v>
      </c>
      <c r="N180" s="2" t="s">
        <v>759</v>
      </c>
      <c r="O180" s="2">
        <v>276</v>
      </c>
      <c r="P180" s="2" t="s">
        <v>73</v>
      </c>
      <c r="Q180" s="2">
        <v>4</v>
      </c>
      <c r="R180" s="2">
        <v>1</v>
      </c>
      <c r="S180" s="2" t="b">
        <v>1</v>
      </c>
      <c r="T180" s="2">
        <v>348</v>
      </c>
      <c r="U180" s="2">
        <v>13</v>
      </c>
      <c r="V180" s="2" t="s">
        <v>55</v>
      </c>
      <c r="W180" s="2" t="s">
        <v>75</v>
      </c>
      <c r="X180" s="2" t="s">
        <v>37</v>
      </c>
      <c r="Y180" s="2">
        <v>34</v>
      </c>
      <c r="Z180" s="26">
        <f>Table13[[#This Row],[Recommended_Content_Count]]/(Table13[[#This Row],[Total_Movies_Watched]]+Table13[[#This Row],[Total_Series_Watched]])</f>
        <v>9.4182825484764546E-2</v>
      </c>
      <c r="AA180" s="2">
        <v>4.7</v>
      </c>
      <c r="AB180" s="2" t="b">
        <v>0</v>
      </c>
      <c r="AC180" s="2" t="s">
        <v>30</v>
      </c>
      <c r="AD180" s="2">
        <v>3178</v>
      </c>
      <c r="AE180" s="2" t="s">
        <v>58</v>
      </c>
      <c r="AF180" s="2" t="s">
        <v>79</v>
      </c>
      <c r="AG180" s="5" t="s">
        <v>93</v>
      </c>
    </row>
    <row r="181" spans="1:33" x14ac:dyDescent="0.25">
      <c r="A181" s="4">
        <v>7230</v>
      </c>
      <c r="B181" s="2" t="s">
        <v>473</v>
      </c>
      <c r="C181" s="2">
        <v>6</v>
      </c>
      <c r="D181" s="2">
        <v>20</v>
      </c>
      <c r="E181" s="2">
        <v>2024</v>
      </c>
      <c r="F181" s="3">
        <f>DATE(Table13[[#This Row],[_Year]],Table13[[#This Row],[Join_Date_Month]],Table13[[#This Row],[Join_Date_Date]])</f>
        <v>45463</v>
      </c>
      <c r="G181" s="3">
        <v>45463</v>
      </c>
      <c r="H181" s="2">
        <v>12</v>
      </c>
      <c r="I181" s="2">
        <v>13</v>
      </c>
      <c r="J181" s="2">
        <v>2024</v>
      </c>
      <c r="K181" s="3">
        <f>DATE(Table13[[#This Row],[Last_Login_Year]],Table13[[#This Row],[Last_Login_Month]],Table13[[#This Row],[Last_Login_Date]])</f>
        <v>45639</v>
      </c>
      <c r="L181" s="3">
        <v>45639</v>
      </c>
      <c r="M181" s="2">
        <v>11.99</v>
      </c>
      <c r="N181" s="2" t="s">
        <v>760</v>
      </c>
      <c r="O181" s="2">
        <v>405</v>
      </c>
      <c r="P181" s="2" t="s">
        <v>36</v>
      </c>
      <c r="Q181" s="2">
        <v>3</v>
      </c>
      <c r="R181" s="2">
        <v>3</v>
      </c>
      <c r="S181" s="2" t="b">
        <v>0</v>
      </c>
      <c r="T181" s="2">
        <v>90</v>
      </c>
      <c r="U181" s="2">
        <v>151</v>
      </c>
      <c r="V181" s="2" t="s">
        <v>43</v>
      </c>
      <c r="W181" s="2" t="s">
        <v>44</v>
      </c>
      <c r="X181" s="2" t="s">
        <v>37</v>
      </c>
      <c r="Y181" s="2">
        <v>64</v>
      </c>
      <c r="Z181" s="26">
        <f>Table13[[#This Row],[Recommended_Content_Count]]/(Table13[[#This Row],[Total_Movies_Watched]]+Table13[[#This Row],[Total_Series_Watched]])</f>
        <v>0.26556016597510373</v>
      </c>
      <c r="AA181" s="2">
        <v>4.0999999999999996</v>
      </c>
      <c r="AB181" s="2" t="b">
        <v>0</v>
      </c>
      <c r="AC181" s="2" t="s">
        <v>30</v>
      </c>
      <c r="AD181" s="2">
        <v>1368</v>
      </c>
      <c r="AE181" s="2" t="s">
        <v>58</v>
      </c>
      <c r="AF181" s="2" t="s">
        <v>32</v>
      </c>
      <c r="AG181" s="5" t="s">
        <v>33</v>
      </c>
    </row>
    <row r="182" spans="1:33" x14ac:dyDescent="0.25">
      <c r="A182" s="4">
        <v>8567</v>
      </c>
      <c r="B182" s="2" t="s">
        <v>88</v>
      </c>
      <c r="C182" s="2">
        <v>5</v>
      </c>
      <c r="D182" s="2">
        <v>18</v>
      </c>
      <c r="E182" s="2">
        <v>2024</v>
      </c>
      <c r="F182" s="3">
        <f>DATE(Table13[[#This Row],[_Year]],Table13[[#This Row],[Join_Date_Month]],Table13[[#This Row],[Join_Date_Date]])</f>
        <v>45430</v>
      </c>
      <c r="G182" s="3">
        <v>45430</v>
      </c>
      <c r="H182" s="2">
        <v>12</v>
      </c>
      <c r="I182" s="2">
        <v>13</v>
      </c>
      <c r="J182" s="2">
        <v>2024</v>
      </c>
      <c r="K182" s="3">
        <f>DATE(Table13[[#This Row],[Last_Login_Year]],Table13[[#This Row],[Last_Login_Month]],Table13[[#This Row],[Last_Login_Date]])</f>
        <v>45639</v>
      </c>
      <c r="L182" s="3">
        <v>45639</v>
      </c>
      <c r="M182" s="2">
        <v>7.99</v>
      </c>
      <c r="N182" s="2" t="s">
        <v>759</v>
      </c>
      <c r="O182" s="2">
        <v>203</v>
      </c>
      <c r="P182" s="2" t="s">
        <v>48</v>
      </c>
      <c r="Q182" s="2">
        <v>1</v>
      </c>
      <c r="R182" s="2">
        <v>3</v>
      </c>
      <c r="S182" s="2" t="b">
        <v>1</v>
      </c>
      <c r="T182" s="2">
        <v>738</v>
      </c>
      <c r="U182" s="2">
        <v>96</v>
      </c>
      <c r="V182" s="2" t="s">
        <v>68</v>
      </c>
      <c r="W182" s="2" t="s">
        <v>75</v>
      </c>
      <c r="X182" s="2" t="s">
        <v>78</v>
      </c>
      <c r="Y182" s="2">
        <v>10</v>
      </c>
      <c r="Z182" s="26">
        <f>Table13[[#This Row],[Recommended_Content_Count]]/(Table13[[#This Row],[Total_Movies_Watched]]+Table13[[#This Row],[Total_Series_Watched]])</f>
        <v>1.1990407673860911E-2</v>
      </c>
      <c r="AA182" s="2">
        <v>4</v>
      </c>
      <c r="AB182" s="2" t="b">
        <v>0</v>
      </c>
      <c r="AC182" s="2" t="s">
        <v>30</v>
      </c>
      <c r="AD182" s="2">
        <v>1504</v>
      </c>
      <c r="AE182" s="2" t="s">
        <v>65</v>
      </c>
      <c r="AF182" s="2" t="s">
        <v>59</v>
      </c>
      <c r="AG182" s="5" t="s">
        <v>93</v>
      </c>
    </row>
    <row r="183" spans="1:33" x14ac:dyDescent="0.25">
      <c r="A183" s="4">
        <v>2518</v>
      </c>
      <c r="B183" s="2" t="s">
        <v>23</v>
      </c>
      <c r="C183" s="2">
        <v>5</v>
      </c>
      <c r="D183" s="2">
        <v>15</v>
      </c>
      <c r="E183" s="2">
        <v>2023</v>
      </c>
      <c r="F183" s="3">
        <f>DATE(Table13[[#This Row],[_Year]],Table13[[#This Row],[Join_Date_Month]],Table13[[#This Row],[Join_Date_Date]])</f>
        <v>45061</v>
      </c>
      <c r="G183" s="3">
        <v>45061</v>
      </c>
      <c r="H183" s="2">
        <v>12</v>
      </c>
      <c r="I183" s="2">
        <v>13</v>
      </c>
      <c r="J183" s="2">
        <v>2024</v>
      </c>
      <c r="K183" s="3">
        <f>DATE(Table13[[#This Row],[Last_Login_Year]],Table13[[#This Row],[Last_Login_Month]],Table13[[#This Row],[Last_Login_Date]])</f>
        <v>45639</v>
      </c>
      <c r="L183" s="3">
        <v>45639</v>
      </c>
      <c r="M183" s="2">
        <v>7.99</v>
      </c>
      <c r="N183" s="2" t="s">
        <v>759</v>
      </c>
      <c r="O183" s="2">
        <v>49</v>
      </c>
      <c r="P183" s="2" t="s">
        <v>26</v>
      </c>
      <c r="Q183" s="2">
        <v>3</v>
      </c>
      <c r="R183" s="2">
        <v>6</v>
      </c>
      <c r="S183" s="2" t="b">
        <v>1</v>
      </c>
      <c r="T183" s="2">
        <v>641</v>
      </c>
      <c r="U183" s="2">
        <v>117</v>
      </c>
      <c r="V183" s="2" t="s">
        <v>27</v>
      </c>
      <c r="W183" s="2" t="s">
        <v>28</v>
      </c>
      <c r="X183" s="2" t="s">
        <v>29</v>
      </c>
      <c r="Y183" s="2">
        <v>84</v>
      </c>
      <c r="Z183" s="26">
        <f>Table13[[#This Row],[Recommended_Content_Count]]/(Table13[[#This Row],[Total_Movies_Watched]]+Table13[[#This Row],[Total_Series_Watched]])</f>
        <v>0.11081794195250659</v>
      </c>
      <c r="AA183" s="2">
        <v>3.3</v>
      </c>
      <c r="AB183" s="2" t="b">
        <v>0</v>
      </c>
      <c r="AC183" s="2" t="s">
        <v>30</v>
      </c>
      <c r="AD183" s="2">
        <v>2878</v>
      </c>
      <c r="AE183" s="2" t="s">
        <v>31</v>
      </c>
      <c r="AF183" s="2" t="s">
        <v>32</v>
      </c>
      <c r="AG183" s="5" t="s">
        <v>33</v>
      </c>
    </row>
    <row r="184" spans="1:33" x14ac:dyDescent="0.25">
      <c r="A184" s="4">
        <v>5109</v>
      </c>
      <c r="B184" s="2" t="s">
        <v>179</v>
      </c>
      <c r="C184" s="2">
        <v>4</v>
      </c>
      <c r="D184" s="2">
        <v>24</v>
      </c>
      <c r="E184" s="2">
        <v>2024</v>
      </c>
      <c r="F184" s="3">
        <f>DATE(Table13[[#This Row],[_Year]],Table13[[#This Row],[Join_Date_Month]],Table13[[#This Row],[Join_Date_Date]])</f>
        <v>45406</v>
      </c>
      <c r="G184" s="3">
        <v>45406</v>
      </c>
      <c r="H184" s="2">
        <v>12</v>
      </c>
      <c r="I184" s="2">
        <v>13</v>
      </c>
      <c r="J184" s="2">
        <v>2024</v>
      </c>
      <c r="K184" s="3">
        <f>DATE(Table13[[#This Row],[Last_Login_Year]],Table13[[#This Row],[Last_Login_Month]],Table13[[#This Row],[Last_Login_Date]])</f>
        <v>45639</v>
      </c>
      <c r="L184" s="3">
        <v>45639</v>
      </c>
      <c r="M184" s="2">
        <v>11.99</v>
      </c>
      <c r="N184" s="2" t="s">
        <v>760</v>
      </c>
      <c r="O184" s="2">
        <v>490</v>
      </c>
      <c r="P184" s="2" t="s">
        <v>51</v>
      </c>
      <c r="Q184" s="2">
        <v>4</v>
      </c>
      <c r="R184" s="2">
        <v>3</v>
      </c>
      <c r="S184" s="2" t="b">
        <v>0</v>
      </c>
      <c r="T184" s="2">
        <v>466</v>
      </c>
      <c r="U184" s="2">
        <v>106</v>
      </c>
      <c r="V184" s="2" t="s">
        <v>74</v>
      </c>
      <c r="W184" s="2" t="s">
        <v>56</v>
      </c>
      <c r="X184" s="2" t="s">
        <v>78</v>
      </c>
      <c r="Y184" s="2">
        <v>91</v>
      </c>
      <c r="Z184" s="26">
        <f>Table13[[#This Row],[Recommended_Content_Count]]/(Table13[[#This Row],[Total_Movies_Watched]]+Table13[[#This Row],[Total_Series_Watched]])</f>
        <v>0.15909090909090909</v>
      </c>
      <c r="AA184" s="2">
        <v>3.7</v>
      </c>
      <c r="AB184" s="2" t="b">
        <v>0</v>
      </c>
      <c r="AC184" s="2" t="s">
        <v>30</v>
      </c>
      <c r="AD184" s="2">
        <v>1080</v>
      </c>
      <c r="AE184" s="2" t="s">
        <v>38</v>
      </c>
      <c r="AF184" s="2" t="s">
        <v>59</v>
      </c>
      <c r="AG184" s="5" t="s">
        <v>93</v>
      </c>
    </row>
    <row r="185" spans="1:33" x14ac:dyDescent="0.25">
      <c r="A185" s="4">
        <v>8300</v>
      </c>
      <c r="B185" s="2" t="s">
        <v>260</v>
      </c>
      <c r="C185" s="2">
        <v>4</v>
      </c>
      <c r="D185" s="2">
        <v>24</v>
      </c>
      <c r="E185" s="2">
        <v>2024</v>
      </c>
      <c r="F185" s="3">
        <f>DATE(Table13[[#This Row],[_Year]],Table13[[#This Row],[Join_Date_Month]],Table13[[#This Row],[Join_Date_Date]])</f>
        <v>45406</v>
      </c>
      <c r="G185" s="3">
        <v>45406</v>
      </c>
      <c r="H185" s="2">
        <v>12</v>
      </c>
      <c r="I185" s="2">
        <v>13</v>
      </c>
      <c r="J185" s="2">
        <v>2024</v>
      </c>
      <c r="K185" s="3">
        <f>DATE(Table13[[#This Row],[Last_Login_Year]],Table13[[#This Row],[Last_Login_Month]],Table13[[#This Row],[Last_Login_Date]])</f>
        <v>45639</v>
      </c>
      <c r="L185" s="3">
        <v>45639</v>
      </c>
      <c r="M185" s="2">
        <v>15.99</v>
      </c>
      <c r="N185" s="2" t="s">
        <v>761</v>
      </c>
      <c r="O185" s="2">
        <v>33</v>
      </c>
      <c r="P185" s="2" t="s">
        <v>51</v>
      </c>
      <c r="Q185" s="2">
        <v>1</v>
      </c>
      <c r="R185" s="2">
        <v>4</v>
      </c>
      <c r="S185" s="2" t="b">
        <v>0</v>
      </c>
      <c r="T185" s="2">
        <v>623</v>
      </c>
      <c r="U185" s="2">
        <v>53</v>
      </c>
      <c r="V185" s="2" t="s">
        <v>43</v>
      </c>
      <c r="W185" s="2" t="s">
        <v>56</v>
      </c>
      <c r="X185" s="2" t="s">
        <v>64</v>
      </c>
      <c r="Y185" s="2">
        <v>17</v>
      </c>
      <c r="Z185" s="26">
        <f>Table13[[#This Row],[Recommended_Content_Count]]/(Table13[[#This Row],[Total_Movies_Watched]]+Table13[[#This Row],[Total_Series_Watched]])</f>
        <v>2.514792899408284E-2</v>
      </c>
      <c r="AA185" s="2">
        <v>3.5</v>
      </c>
      <c r="AB185" s="2" t="b">
        <v>0</v>
      </c>
      <c r="AC185" s="2" t="s">
        <v>30</v>
      </c>
      <c r="AD185" s="2">
        <v>2113</v>
      </c>
      <c r="AE185" s="2" t="s">
        <v>38</v>
      </c>
      <c r="AF185" s="2" t="s">
        <v>79</v>
      </c>
      <c r="AG185" s="5" t="s">
        <v>93</v>
      </c>
    </row>
    <row r="186" spans="1:33" x14ac:dyDescent="0.25">
      <c r="A186" s="4">
        <v>8888</v>
      </c>
      <c r="B186" s="2" t="s">
        <v>344</v>
      </c>
      <c r="C186" s="2">
        <v>4</v>
      </c>
      <c r="D186" s="2">
        <v>22</v>
      </c>
      <c r="E186" s="2">
        <v>2024</v>
      </c>
      <c r="F186" s="3">
        <f>DATE(Table13[[#This Row],[_Year]],Table13[[#This Row],[Join_Date_Month]],Table13[[#This Row],[Join_Date_Date]])</f>
        <v>45404</v>
      </c>
      <c r="G186" s="3">
        <v>45404</v>
      </c>
      <c r="H186" s="2">
        <v>12</v>
      </c>
      <c r="I186" s="2">
        <v>13</v>
      </c>
      <c r="J186" s="2">
        <v>2024</v>
      </c>
      <c r="K186" s="3">
        <f>DATE(Table13[[#This Row],[Last_Login_Year]],Table13[[#This Row],[Last_Login_Month]],Table13[[#This Row],[Last_Login_Date]])</f>
        <v>45639</v>
      </c>
      <c r="L186" s="3">
        <v>45639</v>
      </c>
      <c r="M186" s="2">
        <v>15.99</v>
      </c>
      <c r="N186" s="2" t="s">
        <v>761</v>
      </c>
      <c r="O186" s="2">
        <v>14</v>
      </c>
      <c r="P186" s="2" t="s">
        <v>63</v>
      </c>
      <c r="Q186" s="2">
        <v>5</v>
      </c>
      <c r="R186" s="2">
        <v>1</v>
      </c>
      <c r="S186" s="2" t="b">
        <v>0</v>
      </c>
      <c r="T186" s="2">
        <v>617</v>
      </c>
      <c r="U186" s="2">
        <v>128</v>
      </c>
      <c r="V186" s="2" t="s">
        <v>55</v>
      </c>
      <c r="W186" s="2" t="s">
        <v>44</v>
      </c>
      <c r="X186" s="2" t="s">
        <v>78</v>
      </c>
      <c r="Y186" s="2">
        <v>31</v>
      </c>
      <c r="Z186" s="26">
        <f>Table13[[#This Row],[Recommended_Content_Count]]/(Table13[[#This Row],[Total_Movies_Watched]]+Table13[[#This Row],[Total_Series_Watched]])</f>
        <v>4.1610738255033558E-2</v>
      </c>
      <c r="AA186" s="2">
        <v>3.5</v>
      </c>
      <c r="AB186" s="2" t="b">
        <v>0</v>
      </c>
      <c r="AC186" s="2" t="s">
        <v>30</v>
      </c>
      <c r="AD186" s="2">
        <v>571</v>
      </c>
      <c r="AE186" s="2" t="s">
        <v>31</v>
      </c>
      <c r="AF186" s="2" t="s">
        <v>32</v>
      </c>
      <c r="AG186" s="5" t="s">
        <v>40</v>
      </c>
    </row>
    <row r="187" spans="1:33" x14ac:dyDescent="0.25">
      <c r="A187" s="4">
        <v>5459</v>
      </c>
      <c r="B187" s="2" t="s">
        <v>344</v>
      </c>
      <c r="C187" s="2">
        <v>4</v>
      </c>
      <c r="D187" s="2">
        <v>13</v>
      </c>
      <c r="E187" s="2">
        <v>2024</v>
      </c>
      <c r="F187" s="3">
        <f>DATE(Table13[[#This Row],[_Year]],Table13[[#This Row],[Join_Date_Month]],Table13[[#This Row],[Join_Date_Date]])</f>
        <v>45395</v>
      </c>
      <c r="G187" s="3">
        <v>45395</v>
      </c>
      <c r="H187" s="2">
        <v>12</v>
      </c>
      <c r="I187" s="2">
        <v>13</v>
      </c>
      <c r="J187" s="2">
        <v>2024</v>
      </c>
      <c r="K187" s="3">
        <f>DATE(Table13[[#This Row],[Last_Login_Year]],Table13[[#This Row],[Last_Login_Month]],Table13[[#This Row],[Last_Login_Date]])</f>
        <v>45639</v>
      </c>
      <c r="L187" s="3">
        <v>45639</v>
      </c>
      <c r="M187" s="2">
        <v>15.99</v>
      </c>
      <c r="N187" s="2" t="s">
        <v>761</v>
      </c>
      <c r="O187" s="2">
        <v>68</v>
      </c>
      <c r="P187" s="2" t="s">
        <v>63</v>
      </c>
      <c r="Q187" s="2">
        <v>5</v>
      </c>
      <c r="R187" s="2">
        <v>2</v>
      </c>
      <c r="S187" s="2" t="b">
        <v>0</v>
      </c>
      <c r="T187" s="2">
        <v>727</v>
      </c>
      <c r="U187" s="2">
        <v>5</v>
      </c>
      <c r="V187" s="2" t="s">
        <v>74</v>
      </c>
      <c r="W187" s="2" t="s">
        <v>75</v>
      </c>
      <c r="X187" s="2" t="s">
        <v>78</v>
      </c>
      <c r="Y187" s="2">
        <v>8</v>
      </c>
      <c r="Z187" s="26">
        <f>Table13[[#This Row],[Recommended_Content_Count]]/(Table13[[#This Row],[Total_Movies_Watched]]+Table13[[#This Row],[Total_Series_Watched]])</f>
        <v>1.092896174863388E-2</v>
      </c>
      <c r="AA187" s="2">
        <v>4.5999999999999996</v>
      </c>
      <c r="AB187" s="2" t="b">
        <v>0</v>
      </c>
      <c r="AC187" s="2" t="s">
        <v>30</v>
      </c>
      <c r="AD187" s="2">
        <v>3421</v>
      </c>
      <c r="AE187" s="2" t="s">
        <v>58</v>
      </c>
      <c r="AF187" s="2" t="s">
        <v>69</v>
      </c>
      <c r="AG187" s="5" t="s">
        <v>33</v>
      </c>
    </row>
    <row r="188" spans="1:33" x14ac:dyDescent="0.25">
      <c r="A188" s="4">
        <v>9575</v>
      </c>
      <c r="B188" s="2" t="s">
        <v>224</v>
      </c>
      <c r="C188" s="2">
        <v>2</v>
      </c>
      <c r="D188" s="2">
        <v>25</v>
      </c>
      <c r="E188" s="2">
        <v>2023</v>
      </c>
      <c r="F188" s="3">
        <f>DATE(Table13[[#This Row],[_Year]],Table13[[#This Row],[Join_Date_Month]],Table13[[#This Row],[Join_Date_Date]])</f>
        <v>44982</v>
      </c>
      <c r="G188" s="3">
        <v>44982</v>
      </c>
      <c r="H188" s="2">
        <v>12</v>
      </c>
      <c r="I188" s="2">
        <v>13</v>
      </c>
      <c r="J188" s="2">
        <v>2024</v>
      </c>
      <c r="K188" s="3">
        <f>DATE(Table13[[#This Row],[Last_Login_Year]],Table13[[#This Row],[Last_Login_Month]],Table13[[#This Row],[Last_Login_Date]])</f>
        <v>45639</v>
      </c>
      <c r="L188" s="3">
        <v>45639</v>
      </c>
      <c r="M188" s="2">
        <v>11.99</v>
      </c>
      <c r="N188" s="2" t="s">
        <v>760</v>
      </c>
      <c r="O188" s="2">
        <v>483</v>
      </c>
      <c r="P188" s="2" t="s">
        <v>63</v>
      </c>
      <c r="Q188" s="2">
        <v>2</v>
      </c>
      <c r="R188" s="2">
        <v>6</v>
      </c>
      <c r="S188" s="2" t="b">
        <v>0</v>
      </c>
      <c r="T188" s="2">
        <v>386</v>
      </c>
      <c r="U188" s="2">
        <v>192</v>
      </c>
      <c r="V188" s="2" t="s">
        <v>68</v>
      </c>
      <c r="W188" s="2" t="s">
        <v>28</v>
      </c>
      <c r="X188" s="2" t="s">
        <v>78</v>
      </c>
      <c r="Y188" s="2">
        <v>95</v>
      </c>
      <c r="Z188" s="26">
        <f>Table13[[#This Row],[Recommended_Content_Count]]/(Table13[[#This Row],[Total_Movies_Watched]]+Table13[[#This Row],[Total_Series_Watched]])</f>
        <v>0.16435986159169549</v>
      </c>
      <c r="AA188" s="2">
        <v>4.5999999999999996</v>
      </c>
      <c r="AB188" s="2" t="b">
        <v>1</v>
      </c>
      <c r="AC188" s="2" t="s">
        <v>30</v>
      </c>
      <c r="AD188" s="2">
        <v>4422</v>
      </c>
      <c r="AE188" s="2" t="s">
        <v>38</v>
      </c>
      <c r="AF188" s="2" t="s">
        <v>79</v>
      </c>
      <c r="AG188" s="5" t="s">
        <v>33</v>
      </c>
    </row>
    <row r="189" spans="1:33" x14ac:dyDescent="0.25">
      <c r="A189" s="4">
        <v>9846</v>
      </c>
      <c r="B189" s="2" t="s">
        <v>128</v>
      </c>
      <c r="C189" s="2">
        <v>2</v>
      </c>
      <c r="D189" s="2">
        <v>13</v>
      </c>
      <c r="E189" s="2">
        <v>2023</v>
      </c>
      <c r="F189" s="3">
        <f>DATE(Table13[[#This Row],[_Year]],Table13[[#This Row],[Join_Date_Month]],Table13[[#This Row],[Join_Date_Date]])</f>
        <v>44970</v>
      </c>
      <c r="G189" s="3">
        <v>44970</v>
      </c>
      <c r="H189" s="2">
        <v>12</v>
      </c>
      <c r="I189" s="2">
        <v>13</v>
      </c>
      <c r="J189" s="2">
        <v>2024</v>
      </c>
      <c r="K189" s="3">
        <f>DATE(Table13[[#This Row],[Last_Login_Year]],Table13[[#This Row],[Last_Login_Month]],Table13[[#This Row],[Last_Login_Date]])</f>
        <v>45639</v>
      </c>
      <c r="L189" s="3">
        <v>45639</v>
      </c>
      <c r="M189" s="2">
        <v>7.99</v>
      </c>
      <c r="N189" s="2" t="s">
        <v>759</v>
      </c>
      <c r="O189" s="2">
        <v>366</v>
      </c>
      <c r="P189" s="2" t="s">
        <v>36</v>
      </c>
      <c r="Q189" s="2">
        <v>4</v>
      </c>
      <c r="R189" s="2">
        <v>5</v>
      </c>
      <c r="S189" s="2" t="b">
        <v>0</v>
      </c>
      <c r="T189" s="2">
        <v>631</v>
      </c>
      <c r="U189" s="2">
        <v>56</v>
      </c>
      <c r="V189" s="2" t="s">
        <v>92</v>
      </c>
      <c r="W189" s="2" t="s">
        <v>28</v>
      </c>
      <c r="X189" s="2" t="s">
        <v>57</v>
      </c>
      <c r="Y189" s="2">
        <v>35</v>
      </c>
      <c r="Z189" s="26">
        <f>Table13[[#This Row],[Recommended_Content_Count]]/(Table13[[#This Row],[Total_Movies_Watched]]+Table13[[#This Row],[Total_Series_Watched]])</f>
        <v>5.0946142649199416E-2</v>
      </c>
      <c r="AA189" s="2">
        <v>4.0999999999999996</v>
      </c>
      <c r="AB189" s="2" t="b">
        <v>0</v>
      </c>
      <c r="AC189" s="2" t="s">
        <v>30</v>
      </c>
      <c r="AD189" s="2">
        <v>4308</v>
      </c>
      <c r="AE189" s="2" t="s">
        <v>38</v>
      </c>
      <c r="AF189" s="2" t="s">
        <v>32</v>
      </c>
      <c r="AG189" s="5" t="s">
        <v>33</v>
      </c>
    </row>
    <row r="190" spans="1:33" x14ac:dyDescent="0.25">
      <c r="A190" s="4">
        <v>3261</v>
      </c>
      <c r="B190" s="2" t="s">
        <v>179</v>
      </c>
      <c r="C190" s="2">
        <v>12</v>
      </c>
      <c r="D190" s="2">
        <v>31</v>
      </c>
      <c r="E190" s="2">
        <v>2022</v>
      </c>
      <c r="F190" s="3">
        <f>DATE(Table13[[#This Row],[_Year]],Table13[[#This Row],[Join_Date_Month]],Table13[[#This Row],[Join_Date_Date]])</f>
        <v>44926</v>
      </c>
      <c r="G190" s="3">
        <v>44926</v>
      </c>
      <c r="H190" s="2">
        <v>12</v>
      </c>
      <c r="I190" s="2">
        <v>13</v>
      </c>
      <c r="J190" s="2">
        <v>2024</v>
      </c>
      <c r="K190" s="3">
        <f>DATE(Table13[[#This Row],[Last_Login_Year]],Table13[[#This Row],[Last_Login_Month]],Table13[[#This Row],[Last_Login_Date]])</f>
        <v>45639</v>
      </c>
      <c r="L190" s="3">
        <v>45639</v>
      </c>
      <c r="M190" s="2">
        <v>11.99</v>
      </c>
      <c r="N190" s="2" t="s">
        <v>760</v>
      </c>
      <c r="O190" s="2">
        <v>365</v>
      </c>
      <c r="P190" s="2" t="s">
        <v>48</v>
      </c>
      <c r="Q190" s="2">
        <v>1</v>
      </c>
      <c r="R190" s="2">
        <v>5</v>
      </c>
      <c r="S190" s="2" t="b">
        <v>1</v>
      </c>
      <c r="T190" s="2">
        <v>582</v>
      </c>
      <c r="U190" s="2">
        <v>162</v>
      </c>
      <c r="V190" s="2" t="s">
        <v>68</v>
      </c>
      <c r="W190" s="2" t="s">
        <v>75</v>
      </c>
      <c r="X190" s="2" t="s">
        <v>29</v>
      </c>
      <c r="Y190" s="2">
        <v>8</v>
      </c>
      <c r="Z190" s="26">
        <f>Table13[[#This Row],[Recommended_Content_Count]]/(Table13[[#This Row],[Total_Movies_Watched]]+Table13[[#This Row],[Total_Series_Watched]])</f>
        <v>1.0752688172043012E-2</v>
      </c>
      <c r="AA190" s="2">
        <v>3.3</v>
      </c>
      <c r="AB190" s="2" t="b">
        <v>0</v>
      </c>
      <c r="AC190" s="2" t="s">
        <v>30</v>
      </c>
      <c r="AD190" s="2">
        <v>995</v>
      </c>
      <c r="AE190" s="2" t="s">
        <v>65</v>
      </c>
      <c r="AF190" s="2" t="s">
        <v>39</v>
      </c>
      <c r="AG190" s="5" t="s">
        <v>40</v>
      </c>
    </row>
    <row r="191" spans="1:33" x14ac:dyDescent="0.25">
      <c r="A191" s="4">
        <v>3162</v>
      </c>
      <c r="B191" s="2" t="s">
        <v>157</v>
      </c>
      <c r="C191" s="2">
        <v>12</v>
      </c>
      <c r="D191" s="2">
        <v>19</v>
      </c>
      <c r="E191" s="2">
        <v>2022</v>
      </c>
      <c r="F191" s="3">
        <f>DATE(Table13[[#This Row],[_Year]],Table13[[#This Row],[Join_Date_Month]],Table13[[#This Row],[Join_Date_Date]])</f>
        <v>44914</v>
      </c>
      <c r="G191" s="3">
        <v>44914</v>
      </c>
      <c r="H191" s="2">
        <v>12</v>
      </c>
      <c r="I191" s="2">
        <v>13</v>
      </c>
      <c r="J191" s="2">
        <v>2024</v>
      </c>
      <c r="K191" s="3">
        <f>DATE(Table13[[#This Row],[Last_Login_Year]],Table13[[#This Row],[Last_Login_Month]],Table13[[#This Row],[Last_Login_Date]])</f>
        <v>45639</v>
      </c>
      <c r="L191" s="3">
        <v>45639</v>
      </c>
      <c r="M191" s="2">
        <v>15.99</v>
      </c>
      <c r="N191" s="2" t="s">
        <v>761</v>
      </c>
      <c r="O191" s="2">
        <v>396</v>
      </c>
      <c r="P191" s="2" t="s">
        <v>63</v>
      </c>
      <c r="Q191" s="2">
        <v>3</v>
      </c>
      <c r="R191" s="2">
        <v>3</v>
      </c>
      <c r="S191" s="2" t="b">
        <v>1</v>
      </c>
      <c r="T191" s="2">
        <v>175</v>
      </c>
      <c r="U191" s="2">
        <v>17</v>
      </c>
      <c r="V191" s="2" t="s">
        <v>27</v>
      </c>
      <c r="W191" s="2" t="s">
        <v>56</v>
      </c>
      <c r="X191" s="2" t="s">
        <v>78</v>
      </c>
      <c r="Y191" s="2">
        <v>11</v>
      </c>
      <c r="Z191" s="26">
        <f>Table13[[#This Row],[Recommended_Content_Count]]/(Table13[[#This Row],[Total_Movies_Watched]]+Table13[[#This Row],[Total_Series_Watched]])</f>
        <v>5.7291666666666664E-2</v>
      </c>
      <c r="AA191" s="2">
        <v>3.4</v>
      </c>
      <c r="AB191" s="2" t="b">
        <v>0</v>
      </c>
      <c r="AC191" s="2" t="s">
        <v>30</v>
      </c>
      <c r="AD191" s="2">
        <v>3516</v>
      </c>
      <c r="AE191" s="2" t="s">
        <v>31</v>
      </c>
      <c r="AF191" s="2" t="s">
        <v>32</v>
      </c>
      <c r="AG191" s="5" t="s">
        <v>40</v>
      </c>
    </row>
    <row r="192" spans="1:33" x14ac:dyDescent="0.25">
      <c r="A192" s="4">
        <v>5795</v>
      </c>
      <c r="B192" s="2" t="s">
        <v>224</v>
      </c>
      <c r="C192" s="2">
        <v>11</v>
      </c>
      <c r="D192" s="2">
        <v>25</v>
      </c>
      <c r="E192" s="2">
        <v>2023</v>
      </c>
      <c r="F192" s="3">
        <f>DATE(Table13[[#This Row],[_Year]],Table13[[#This Row],[Join_Date_Month]],Table13[[#This Row],[Join_Date_Date]])</f>
        <v>45255</v>
      </c>
      <c r="G192" s="3">
        <v>45255</v>
      </c>
      <c r="H192" s="2">
        <v>12</v>
      </c>
      <c r="I192" s="2">
        <v>13</v>
      </c>
      <c r="J192" s="2">
        <v>2024</v>
      </c>
      <c r="K192" s="3">
        <f>DATE(Table13[[#This Row],[Last_Login_Year]],Table13[[#This Row],[Last_Login_Month]],Table13[[#This Row],[Last_Login_Date]])</f>
        <v>45639</v>
      </c>
      <c r="L192" s="3">
        <v>45639</v>
      </c>
      <c r="M192" s="2">
        <v>11.99</v>
      </c>
      <c r="N192" s="2" t="s">
        <v>760</v>
      </c>
      <c r="O192" s="2">
        <v>157</v>
      </c>
      <c r="P192" s="2" t="s">
        <v>26</v>
      </c>
      <c r="Q192" s="2">
        <v>4</v>
      </c>
      <c r="R192" s="2">
        <v>2</v>
      </c>
      <c r="S192" s="2" t="b">
        <v>0</v>
      </c>
      <c r="T192" s="2">
        <v>754</v>
      </c>
      <c r="U192" s="2">
        <v>23</v>
      </c>
      <c r="V192" s="2" t="s">
        <v>74</v>
      </c>
      <c r="W192" s="2" t="s">
        <v>44</v>
      </c>
      <c r="X192" s="2" t="s">
        <v>57</v>
      </c>
      <c r="Y192" s="2">
        <v>43</v>
      </c>
      <c r="Z192" s="26">
        <f>Table13[[#This Row],[Recommended_Content_Count]]/(Table13[[#This Row],[Total_Movies_Watched]]+Table13[[#This Row],[Total_Series_Watched]])</f>
        <v>5.5341055341055344E-2</v>
      </c>
      <c r="AA192" s="2">
        <v>4.4000000000000004</v>
      </c>
      <c r="AB192" s="2" t="b">
        <v>0</v>
      </c>
      <c r="AC192" s="2" t="s">
        <v>30</v>
      </c>
      <c r="AD192" s="2">
        <v>1965</v>
      </c>
      <c r="AE192" s="2" t="s">
        <v>65</v>
      </c>
      <c r="AF192" s="2" t="s">
        <v>39</v>
      </c>
      <c r="AG192" s="5" t="s">
        <v>60</v>
      </c>
    </row>
    <row r="193" spans="1:33" x14ac:dyDescent="0.25">
      <c r="A193" s="4">
        <v>2784</v>
      </c>
      <c r="B193" s="2" t="s">
        <v>138</v>
      </c>
      <c r="C193" s="2">
        <v>11</v>
      </c>
      <c r="D193" s="2">
        <v>20</v>
      </c>
      <c r="E193" s="2">
        <v>2023</v>
      </c>
      <c r="F193" s="3">
        <f>DATE(Table13[[#This Row],[_Year]],Table13[[#This Row],[Join_Date_Month]],Table13[[#This Row],[Join_Date_Date]])</f>
        <v>45250</v>
      </c>
      <c r="G193" s="3">
        <v>45250</v>
      </c>
      <c r="H193" s="2">
        <v>12</v>
      </c>
      <c r="I193" s="2">
        <v>13</v>
      </c>
      <c r="J193" s="2">
        <v>2024</v>
      </c>
      <c r="K193" s="3">
        <f>DATE(Table13[[#This Row],[Last_Login_Year]],Table13[[#This Row],[Last_Login_Month]],Table13[[#This Row],[Last_Login_Date]])</f>
        <v>45639</v>
      </c>
      <c r="L193" s="3">
        <v>45639</v>
      </c>
      <c r="M193" s="2">
        <v>7.99</v>
      </c>
      <c r="N193" s="2" t="s">
        <v>759</v>
      </c>
      <c r="O193" s="2">
        <v>484</v>
      </c>
      <c r="P193" s="2" t="s">
        <v>51</v>
      </c>
      <c r="Q193" s="2">
        <v>5</v>
      </c>
      <c r="R193" s="2">
        <v>2</v>
      </c>
      <c r="S193" s="2" t="b">
        <v>1</v>
      </c>
      <c r="T193" s="2">
        <v>52</v>
      </c>
      <c r="U193" s="2">
        <v>151</v>
      </c>
      <c r="V193" s="2" t="s">
        <v>92</v>
      </c>
      <c r="W193" s="2" t="s">
        <v>28</v>
      </c>
      <c r="X193" s="2" t="s">
        <v>78</v>
      </c>
      <c r="Y193" s="2">
        <v>15</v>
      </c>
      <c r="Z193" s="26">
        <f>Table13[[#This Row],[Recommended_Content_Count]]/(Table13[[#This Row],[Total_Movies_Watched]]+Table13[[#This Row],[Total_Series_Watched]])</f>
        <v>7.3891625615763554E-2</v>
      </c>
      <c r="AA193" s="2">
        <v>3.1</v>
      </c>
      <c r="AB193" s="2" t="b">
        <v>0</v>
      </c>
      <c r="AC193" s="2" t="s">
        <v>30</v>
      </c>
      <c r="AD193" s="2">
        <v>1042</v>
      </c>
      <c r="AE193" s="2" t="s">
        <v>76</v>
      </c>
      <c r="AF193" s="2" t="s">
        <v>59</v>
      </c>
      <c r="AG193" s="5" t="s">
        <v>33</v>
      </c>
    </row>
    <row r="194" spans="1:33" x14ac:dyDescent="0.25">
      <c r="A194" s="4">
        <v>4197</v>
      </c>
      <c r="B194" s="2" t="s">
        <v>143</v>
      </c>
      <c r="C194" s="2">
        <v>10</v>
      </c>
      <c r="D194" s="2">
        <v>31</v>
      </c>
      <c r="E194" s="2">
        <v>2024</v>
      </c>
      <c r="F194" s="3">
        <f>DATE(Table13[[#This Row],[_Year]],Table13[[#This Row],[Join_Date_Month]],Table13[[#This Row],[Join_Date_Date]])</f>
        <v>45596</v>
      </c>
      <c r="G194" s="3">
        <v>45596</v>
      </c>
      <c r="H194" s="2">
        <v>12</v>
      </c>
      <c r="I194" s="2">
        <v>13</v>
      </c>
      <c r="J194" s="2">
        <v>2024</v>
      </c>
      <c r="K194" s="3">
        <f>DATE(Table13[[#This Row],[Last_Login_Year]],Table13[[#This Row],[Last_Login_Month]],Table13[[#This Row],[Last_Login_Date]])</f>
        <v>45639</v>
      </c>
      <c r="L194" s="3">
        <v>45639</v>
      </c>
      <c r="M194" s="2">
        <v>15.99</v>
      </c>
      <c r="N194" s="2" t="s">
        <v>761</v>
      </c>
      <c r="O194" s="2">
        <v>183</v>
      </c>
      <c r="P194" s="2" t="s">
        <v>100</v>
      </c>
      <c r="Q194" s="2">
        <v>3</v>
      </c>
      <c r="R194" s="2">
        <v>5</v>
      </c>
      <c r="S194" s="2" t="b">
        <v>0</v>
      </c>
      <c r="T194" s="2">
        <v>490</v>
      </c>
      <c r="U194" s="2">
        <v>127</v>
      </c>
      <c r="V194" s="2" t="s">
        <v>43</v>
      </c>
      <c r="W194" s="2" t="s">
        <v>44</v>
      </c>
      <c r="X194" s="2" t="s">
        <v>29</v>
      </c>
      <c r="Y194" s="2">
        <v>40</v>
      </c>
      <c r="Z194" s="26">
        <f>Table13[[#This Row],[Recommended_Content_Count]]/(Table13[[#This Row],[Total_Movies_Watched]]+Table13[[#This Row],[Total_Series_Watched]])</f>
        <v>6.4829821717990274E-2</v>
      </c>
      <c r="AA194" s="2">
        <v>4.5999999999999996</v>
      </c>
      <c r="AB194" s="2" t="b">
        <v>1</v>
      </c>
      <c r="AC194" s="2" t="s">
        <v>30</v>
      </c>
      <c r="AD194" s="2">
        <v>4691</v>
      </c>
      <c r="AE194" s="2" t="s">
        <v>38</v>
      </c>
      <c r="AF194" s="2" t="s">
        <v>69</v>
      </c>
      <c r="AG194" s="5" t="s">
        <v>60</v>
      </c>
    </row>
    <row r="195" spans="1:33" x14ac:dyDescent="0.25">
      <c r="A195" s="4">
        <v>1801</v>
      </c>
      <c r="B195" s="2" t="s">
        <v>174</v>
      </c>
      <c r="C195" s="2">
        <v>1</v>
      </c>
      <c r="D195" s="2">
        <v>14</v>
      </c>
      <c r="E195" s="2">
        <v>2024</v>
      </c>
      <c r="F195" s="3">
        <f>DATE(Table13[[#This Row],[_Year]],Table13[[#This Row],[Join_Date_Month]],Table13[[#This Row],[Join_Date_Date]])</f>
        <v>45305</v>
      </c>
      <c r="G195" s="3">
        <v>45305</v>
      </c>
      <c r="H195" s="2">
        <v>12</v>
      </c>
      <c r="I195" s="2">
        <v>13</v>
      </c>
      <c r="J195" s="2">
        <v>2024</v>
      </c>
      <c r="K195" s="3">
        <f>DATE(Table13[[#This Row],[Last_Login_Year]],Table13[[#This Row],[Last_Login_Month]],Table13[[#This Row],[Last_Login_Date]])</f>
        <v>45639</v>
      </c>
      <c r="L195" s="3">
        <v>45639</v>
      </c>
      <c r="M195" s="2">
        <v>11.99</v>
      </c>
      <c r="N195" s="2" t="s">
        <v>760</v>
      </c>
      <c r="O195" s="2">
        <v>419</v>
      </c>
      <c r="P195" s="2" t="s">
        <v>63</v>
      </c>
      <c r="Q195" s="2">
        <v>4</v>
      </c>
      <c r="R195" s="2">
        <v>5</v>
      </c>
      <c r="S195" s="2" t="b">
        <v>0</v>
      </c>
      <c r="T195" s="2">
        <v>386</v>
      </c>
      <c r="U195" s="2">
        <v>122</v>
      </c>
      <c r="V195" s="2" t="s">
        <v>74</v>
      </c>
      <c r="W195" s="2" t="s">
        <v>56</v>
      </c>
      <c r="X195" s="2" t="s">
        <v>37</v>
      </c>
      <c r="Y195" s="2">
        <v>9</v>
      </c>
      <c r="Z195" s="26">
        <f>Table13[[#This Row],[Recommended_Content_Count]]/(Table13[[#This Row],[Total_Movies_Watched]]+Table13[[#This Row],[Total_Series_Watched]])</f>
        <v>1.7716535433070866E-2</v>
      </c>
      <c r="AA195" s="2">
        <v>4.5999999999999996</v>
      </c>
      <c r="AB195" s="2" t="b">
        <v>0</v>
      </c>
      <c r="AC195" s="2" t="s">
        <v>30</v>
      </c>
      <c r="AD195" s="2">
        <v>4650</v>
      </c>
      <c r="AE195" s="2" t="s">
        <v>38</v>
      </c>
      <c r="AF195" s="2" t="s">
        <v>69</v>
      </c>
      <c r="AG195" s="5" t="s">
        <v>33</v>
      </c>
    </row>
    <row r="196" spans="1:33" x14ac:dyDescent="0.25">
      <c r="A196" s="4">
        <v>5825</v>
      </c>
      <c r="B196" s="2" t="s">
        <v>689</v>
      </c>
      <c r="C196" s="3">
        <v>45628</v>
      </c>
      <c r="D196" s="2"/>
      <c r="E196" s="2"/>
      <c r="F196" s="3"/>
      <c r="G196" s="3">
        <v>45628</v>
      </c>
      <c r="H196" s="2">
        <v>12</v>
      </c>
      <c r="I196" s="2">
        <v>13</v>
      </c>
      <c r="J196" s="2">
        <v>2024</v>
      </c>
      <c r="K196" s="3">
        <f>DATE(Table13[[#This Row],[Last_Login_Year]],Table13[[#This Row],[Last_Login_Month]],Table13[[#This Row],[Last_Login_Date]])</f>
        <v>45639</v>
      </c>
      <c r="L196" s="3">
        <v>45639</v>
      </c>
      <c r="M196" s="2">
        <v>7.99</v>
      </c>
      <c r="N196" s="2" t="s">
        <v>759</v>
      </c>
      <c r="O196" s="2">
        <v>500</v>
      </c>
      <c r="P196" s="2" t="s">
        <v>36</v>
      </c>
      <c r="Q196" s="2">
        <v>5</v>
      </c>
      <c r="R196" s="2">
        <v>4</v>
      </c>
      <c r="S196" s="2" t="b">
        <v>1</v>
      </c>
      <c r="T196" s="2">
        <v>568</v>
      </c>
      <c r="U196" s="2">
        <v>151</v>
      </c>
      <c r="V196" s="2" t="s">
        <v>74</v>
      </c>
      <c r="W196" s="2" t="s">
        <v>75</v>
      </c>
      <c r="X196" s="2" t="s">
        <v>78</v>
      </c>
      <c r="Y196" s="2">
        <v>11</v>
      </c>
      <c r="Z196" s="26">
        <f>Table13[[#This Row],[Recommended_Content_Count]]/(Table13[[#This Row],[Total_Movies_Watched]]+Table13[[#This Row],[Total_Series_Watched]])</f>
        <v>1.5299026425591099E-2</v>
      </c>
      <c r="AA196" s="2">
        <v>3.6</v>
      </c>
      <c r="AB196" s="2" t="b">
        <v>0</v>
      </c>
      <c r="AC196" s="2" t="s">
        <v>30</v>
      </c>
      <c r="AD196" s="2">
        <v>2731</v>
      </c>
      <c r="AE196" s="2" t="s">
        <v>31</v>
      </c>
      <c r="AF196" s="2" t="s">
        <v>69</v>
      </c>
      <c r="AG196" s="5" t="s">
        <v>33</v>
      </c>
    </row>
    <row r="197" spans="1:33" x14ac:dyDescent="0.25">
      <c r="A197" s="4">
        <v>2731</v>
      </c>
      <c r="B197" s="2" t="s">
        <v>619</v>
      </c>
      <c r="C197" s="3">
        <v>45602</v>
      </c>
      <c r="D197" s="2"/>
      <c r="E197" s="2"/>
      <c r="F197" s="3"/>
      <c r="G197" s="3">
        <v>45602</v>
      </c>
      <c r="H197" s="2">
        <v>12</v>
      </c>
      <c r="I197" s="2">
        <v>13</v>
      </c>
      <c r="J197" s="2">
        <v>2024</v>
      </c>
      <c r="K197" s="3">
        <f>DATE(Table13[[#This Row],[Last_Login_Year]],Table13[[#This Row],[Last_Login_Month]],Table13[[#This Row],[Last_Login_Date]])</f>
        <v>45639</v>
      </c>
      <c r="L197" s="3">
        <v>45639</v>
      </c>
      <c r="M197" s="2">
        <v>15.99</v>
      </c>
      <c r="N197" s="2" t="s">
        <v>761</v>
      </c>
      <c r="O197" s="2">
        <v>267</v>
      </c>
      <c r="P197" s="2" t="s">
        <v>100</v>
      </c>
      <c r="Q197" s="2">
        <v>5</v>
      </c>
      <c r="R197" s="2">
        <v>5</v>
      </c>
      <c r="S197" s="2" t="b">
        <v>1</v>
      </c>
      <c r="T197" s="2">
        <v>890</v>
      </c>
      <c r="U197" s="2">
        <v>187</v>
      </c>
      <c r="V197" s="2" t="s">
        <v>49</v>
      </c>
      <c r="W197" s="2" t="s">
        <v>28</v>
      </c>
      <c r="X197" s="2" t="s">
        <v>78</v>
      </c>
      <c r="Y197" s="2">
        <v>98</v>
      </c>
      <c r="Z197" s="26">
        <f>Table13[[#This Row],[Recommended_Content_Count]]/(Table13[[#This Row],[Total_Movies_Watched]]+Table13[[#This Row],[Total_Series_Watched]])</f>
        <v>9.0993500464252558E-2</v>
      </c>
      <c r="AA197" s="2">
        <v>3</v>
      </c>
      <c r="AB197" s="2" t="b">
        <v>1</v>
      </c>
      <c r="AC197" s="2" t="s">
        <v>30</v>
      </c>
      <c r="AD197" s="2">
        <v>3510</v>
      </c>
      <c r="AE197" s="2" t="s">
        <v>65</v>
      </c>
      <c r="AF197" s="2" t="s">
        <v>69</v>
      </c>
      <c r="AG197" s="5" t="s">
        <v>60</v>
      </c>
    </row>
    <row r="198" spans="1:33" x14ac:dyDescent="0.25">
      <c r="A198" s="4">
        <v>4597</v>
      </c>
      <c r="B198" s="2" t="s">
        <v>244</v>
      </c>
      <c r="C198" s="3">
        <v>45573</v>
      </c>
      <c r="D198" s="2"/>
      <c r="E198" s="2"/>
      <c r="F198" s="3"/>
      <c r="G198" s="3">
        <v>45573</v>
      </c>
      <c r="H198" s="2">
        <v>12</v>
      </c>
      <c r="I198" s="2">
        <v>13</v>
      </c>
      <c r="J198" s="2">
        <v>2024</v>
      </c>
      <c r="K198" s="3">
        <f>DATE(Table13[[#This Row],[Last_Login_Year]],Table13[[#This Row],[Last_Login_Month]],Table13[[#This Row],[Last_Login_Date]])</f>
        <v>45639</v>
      </c>
      <c r="L198" s="3">
        <v>45639</v>
      </c>
      <c r="M198" s="2">
        <v>7.99</v>
      </c>
      <c r="N198" s="2" t="s">
        <v>759</v>
      </c>
      <c r="O198" s="2">
        <v>183</v>
      </c>
      <c r="P198" s="2" t="s">
        <v>51</v>
      </c>
      <c r="Q198" s="2">
        <v>4</v>
      </c>
      <c r="R198" s="2">
        <v>5</v>
      </c>
      <c r="S198" s="2" t="b">
        <v>0</v>
      </c>
      <c r="T198" s="2">
        <v>833</v>
      </c>
      <c r="U198" s="2">
        <v>154</v>
      </c>
      <c r="V198" s="2" t="s">
        <v>92</v>
      </c>
      <c r="W198" s="2" t="s">
        <v>28</v>
      </c>
      <c r="X198" s="2" t="s">
        <v>37</v>
      </c>
      <c r="Y198" s="2">
        <v>46</v>
      </c>
      <c r="Z198" s="26">
        <f>Table13[[#This Row],[Recommended_Content_Count]]/(Table13[[#This Row],[Total_Movies_Watched]]+Table13[[#This Row],[Total_Series_Watched]])</f>
        <v>4.6605876393110438E-2</v>
      </c>
      <c r="AA198" s="2">
        <v>3.9</v>
      </c>
      <c r="AB198" s="2" t="b">
        <v>0</v>
      </c>
      <c r="AC198" s="2" t="s">
        <v>30</v>
      </c>
      <c r="AD198" s="2">
        <v>3113</v>
      </c>
      <c r="AE198" s="2" t="s">
        <v>76</v>
      </c>
      <c r="AF198" s="2" t="s">
        <v>32</v>
      </c>
      <c r="AG198" s="5" t="s">
        <v>40</v>
      </c>
    </row>
    <row r="199" spans="1:33" x14ac:dyDescent="0.25">
      <c r="A199" s="4">
        <v>7753</v>
      </c>
      <c r="B199" s="2" t="s">
        <v>179</v>
      </c>
      <c r="C199" s="3">
        <v>45547</v>
      </c>
      <c r="D199" s="2"/>
      <c r="E199" s="2"/>
      <c r="F199" s="3"/>
      <c r="G199" s="3">
        <v>45547</v>
      </c>
      <c r="H199" s="2">
        <v>12</v>
      </c>
      <c r="I199" s="2">
        <v>13</v>
      </c>
      <c r="J199" s="2">
        <v>2024</v>
      </c>
      <c r="K199" s="3">
        <f>DATE(Table13[[#This Row],[Last_Login_Year]],Table13[[#This Row],[Last_Login_Month]],Table13[[#This Row],[Last_Login_Date]])</f>
        <v>45639</v>
      </c>
      <c r="L199" s="3">
        <v>45639</v>
      </c>
      <c r="M199" s="2">
        <v>7.99</v>
      </c>
      <c r="N199" s="2" t="s">
        <v>759</v>
      </c>
      <c r="O199" s="2">
        <v>393</v>
      </c>
      <c r="P199" s="2" t="s">
        <v>36</v>
      </c>
      <c r="Q199" s="2">
        <v>3</v>
      </c>
      <c r="R199" s="2">
        <v>3</v>
      </c>
      <c r="S199" s="2" t="b">
        <v>0</v>
      </c>
      <c r="T199" s="2">
        <v>829</v>
      </c>
      <c r="U199" s="2">
        <v>117</v>
      </c>
      <c r="V199" s="2" t="s">
        <v>27</v>
      </c>
      <c r="W199" s="2" t="s">
        <v>56</v>
      </c>
      <c r="X199" s="2" t="s">
        <v>29</v>
      </c>
      <c r="Y199" s="2">
        <v>65</v>
      </c>
      <c r="Z199" s="26">
        <f>Table13[[#This Row],[Recommended_Content_Count]]/(Table13[[#This Row],[Total_Movies_Watched]]+Table13[[#This Row],[Total_Series_Watched]])</f>
        <v>6.8710359408033828E-2</v>
      </c>
      <c r="AA199" s="2">
        <v>4.9000000000000004</v>
      </c>
      <c r="AB199" s="2" t="b">
        <v>1</v>
      </c>
      <c r="AC199" s="2" t="s">
        <v>30</v>
      </c>
      <c r="AD199" s="2">
        <v>4409</v>
      </c>
      <c r="AE199" s="2" t="s">
        <v>58</v>
      </c>
      <c r="AF199" s="2" t="s">
        <v>32</v>
      </c>
      <c r="AG199" s="5" t="s">
        <v>93</v>
      </c>
    </row>
    <row r="200" spans="1:33" x14ac:dyDescent="0.25">
      <c r="A200" s="4">
        <v>8729</v>
      </c>
      <c r="B200" s="2" t="s">
        <v>363</v>
      </c>
      <c r="C200" s="3">
        <v>45536</v>
      </c>
      <c r="D200" s="2"/>
      <c r="E200" s="2"/>
      <c r="F200" s="3"/>
      <c r="G200" s="3">
        <v>45536</v>
      </c>
      <c r="H200" s="2">
        <v>12</v>
      </c>
      <c r="I200" s="2">
        <v>13</v>
      </c>
      <c r="J200" s="2">
        <v>2024</v>
      </c>
      <c r="K200" s="3">
        <f>DATE(Table13[[#This Row],[Last_Login_Year]],Table13[[#This Row],[Last_Login_Month]],Table13[[#This Row],[Last_Login_Date]])</f>
        <v>45639</v>
      </c>
      <c r="L200" s="3">
        <v>45639</v>
      </c>
      <c r="M200" s="2">
        <v>7.99</v>
      </c>
      <c r="N200" s="2" t="s">
        <v>759</v>
      </c>
      <c r="O200" s="2">
        <v>459</v>
      </c>
      <c r="P200" s="2" t="s">
        <v>51</v>
      </c>
      <c r="Q200" s="2">
        <v>2</v>
      </c>
      <c r="R200" s="2">
        <v>4</v>
      </c>
      <c r="S200" s="2" t="b">
        <v>0</v>
      </c>
      <c r="T200" s="2">
        <v>573</v>
      </c>
      <c r="U200" s="2">
        <v>190</v>
      </c>
      <c r="V200" s="2" t="s">
        <v>68</v>
      </c>
      <c r="W200" s="2" t="s">
        <v>28</v>
      </c>
      <c r="X200" s="2" t="s">
        <v>57</v>
      </c>
      <c r="Y200" s="2">
        <v>81</v>
      </c>
      <c r="Z200" s="26">
        <f>Table13[[#This Row],[Recommended_Content_Count]]/(Table13[[#This Row],[Total_Movies_Watched]]+Table13[[#This Row],[Total_Series_Watched]])</f>
        <v>0.10615989515072084</v>
      </c>
      <c r="AA200" s="2">
        <v>4.3</v>
      </c>
      <c r="AB200" s="2" t="b">
        <v>0</v>
      </c>
      <c r="AC200" s="2" t="s">
        <v>30</v>
      </c>
      <c r="AD200" s="2">
        <v>3910</v>
      </c>
      <c r="AE200" s="2" t="s">
        <v>65</v>
      </c>
      <c r="AF200" s="2" t="s">
        <v>69</v>
      </c>
      <c r="AG200" s="5" t="s">
        <v>60</v>
      </c>
    </row>
    <row r="201" spans="1:33" x14ac:dyDescent="0.25">
      <c r="A201" s="4">
        <v>4486</v>
      </c>
      <c r="B201" s="2" t="s">
        <v>395</v>
      </c>
      <c r="C201" s="3">
        <v>45413</v>
      </c>
      <c r="D201" s="2"/>
      <c r="E201" s="2"/>
      <c r="F201" s="3"/>
      <c r="G201" s="3">
        <v>45413</v>
      </c>
      <c r="H201" s="2">
        <v>12</v>
      </c>
      <c r="I201" s="2">
        <v>13</v>
      </c>
      <c r="J201" s="2">
        <v>2024</v>
      </c>
      <c r="K201" s="3">
        <f>DATE(Table13[[#This Row],[Last_Login_Year]],Table13[[#This Row],[Last_Login_Month]],Table13[[#This Row],[Last_Login_Date]])</f>
        <v>45639</v>
      </c>
      <c r="L201" s="3">
        <v>45639</v>
      </c>
      <c r="M201" s="2">
        <v>7.99</v>
      </c>
      <c r="N201" s="2" t="s">
        <v>759</v>
      </c>
      <c r="O201" s="2">
        <v>113</v>
      </c>
      <c r="P201" s="2" t="s">
        <v>36</v>
      </c>
      <c r="Q201" s="2">
        <v>1</v>
      </c>
      <c r="R201" s="2">
        <v>1</v>
      </c>
      <c r="S201" s="2" t="b">
        <v>0</v>
      </c>
      <c r="T201" s="2">
        <v>177</v>
      </c>
      <c r="U201" s="2">
        <v>3</v>
      </c>
      <c r="V201" s="2" t="s">
        <v>68</v>
      </c>
      <c r="W201" s="2" t="s">
        <v>75</v>
      </c>
      <c r="X201" s="2" t="s">
        <v>64</v>
      </c>
      <c r="Y201" s="2">
        <v>69</v>
      </c>
      <c r="Z201" s="26">
        <f>Table13[[#This Row],[Recommended_Content_Count]]/(Table13[[#This Row],[Total_Movies_Watched]]+Table13[[#This Row],[Total_Series_Watched]])</f>
        <v>0.38333333333333336</v>
      </c>
      <c r="AA201" s="2">
        <v>4.8</v>
      </c>
      <c r="AB201" s="2" t="b">
        <v>0</v>
      </c>
      <c r="AC201" s="2" t="s">
        <v>30</v>
      </c>
      <c r="AD201" s="2">
        <v>1542</v>
      </c>
      <c r="AE201" s="2" t="s">
        <v>38</v>
      </c>
      <c r="AF201" s="2" t="s">
        <v>79</v>
      </c>
      <c r="AG201" s="5" t="s">
        <v>33</v>
      </c>
    </row>
    <row r="202" spans="1:33" x14ac:dyDescent="0.25">
      <c r="A202" s="4">
        <v>1062</v>
      </c>
      <c r="B202" s="2" t="s">
        <v>179</v>
      </c>
      <c r="C202" s="3">
        <v>45361</v>
      </c>
      <c r="D202" s="2"/>
      <c r="E202" s="2"/>
      <c r="F202" s="3"/>
      <c r="G202" s="3">
        <v>45361</v>
      </c>
      <c r="H202" s="2">
        <v>12</v>
      </c>
      <c r="I202" s="2">
        <v>13</v>
      </c>
      <c r="J202" s="2">
        <v>2024</v>
      </c>
      <c r="K202" s="3">
        <f>DATE(Table13[[#This Row],[Last_Login_Year]],Table13[[#This Row],[Last_Login_Month]],Table13[[#This Row],[Last_Login_Date]])</f>
        <v>45639</v>
      </c>
      <c r="L202" s="3">
        <v>45639</v>
      </c>
      <c r="M202" s="2">
        <v>7.99</v>
      </c>
      <c r="N202" s="2" t="s">
        <v>759</v>
      </c>
      <c r="O202" s="2">
        <v>209</v>
      </c>
      <c r="P202" s="2" t="s">
        <v>48</v>
      </c>
      <c r="Q202" s="2">
        <v>2</v>
      </c>
      <c r="R202" s="2">
        <v>6</v>
      </c>
      <c r="S202" s="2" t="b">
        <v>0</v>
      </c>
      <c r="T202" s="2">
        <v>707</v>
      </c>
      <c r="U202" s="2">
        <v>162</v>
      </c>
      <c r="V202" s="2" t="s">
        <v>27</v>
      </c>
      <c r="W202" s="2" t="s">
        <v>44</v>
      </c>
      <c r="X202" s="2" t="s">
        <v>37</v>
      </c>
      <c r="Y202" s="2">
        <v>95</v>
      </c>
      <c r="Z202" s="26">
        <f>Table13[[#This Row],[Recommended_Content_Count]]/(Table13[[#This Row],[Total_Movies_Watched]]+Table13[[#This Row],[Total_Series_Watched]])</f>
        <v>0.1093210586881473</v>
      </c>
      <c r="AA202" s="2">
        <v>3.5</v>
      </c>
      <c r="AB202" s="2" t="b">
        <v>1</v>
      </c>
      <c r="AC202" s="2" t="s">
        <v>30</v>
      </c>
      <c r="AD202" s="2">
        <v>73</v>
      </c>
      <c r="AE202" s="2" t="s">
        <v>31</v>
      </c>
      <c r="AF202" s="2" t="s">
        <v>79</v>
      </c>
      <c r="AG202" s="5" t="s">
        <v>33</v>
      </c>
    </row>
    <row r="203" spans="1:33" x14ac:dyDescent="0.25">
      <c r="A203" s="4">
        <v>6111</v>
      </c>
      <c r="B203" s="2" t="s">
        <v>176</v>
      </c>
      <c r="C203" s="3">
        <v>45241</v>
      </c>
      <c r="D203" s="2"/>
      <c r="E203" s="2"/>
      <c r="F203" s="3"/>
      <c r="G203" s="3">
        <v>45241</v>
      </c>
      <c r="H203" s="2">
        <v>12</v>
      </c>
      <c r="I203" s="2">
        <v>13</v>
      </c>
      <c r="J203" s="2">
        <v>2024</v>
      </c>
      <c r="K203" s="3">
        <f>DATE(Table13[[#This Row],[Last_Login_Year]],Table13[[#This Row],[Last_Login_Month]],Table13[[#This Row],[Last_Login_Date]])</f>
        <v>45639</v>
      </c>
      <c r="L203" s="3">
        <v>45639</v>
      </c>
      <c r="M203" s="2">
        <v>11.99</v>
      </c>
      <c r="N203" s="2" t="s">
        <v>760</v>
      </c>
      <c r="O203" s="2">
        <v>168</v>
      </c>
      <c r="P203" s="2" t="s">
        <v>100</v>
      </c>
      <c r="Q203" s="2">
        <v>1</v>
      </c>
      <c r="R203" s="2">
        <v>2</v>
      </c>
      <c r="S203" s="2" t="b">
        <v>0</v>
      </c>
      <c r="T203" s="2">
        <v>247</v>
      </c>
      <c r="U203" s="2">
        <v>172</v>
      </c>
      <c r="V203" s="2" t="s">
        <v>92</v>
      </c>
      <c r="W203" s="2" t="s">
        <v>75</v>
      </c>
      <c r="X203" s="2" t="s">
        <v>78</v>
      </c>
      <c r="Y203" s="2">
        <v>98</v>
      </c>
      <c r="Z203" s="26">
        <f>Table13[[#This Row],[Recommended_Content_Count]]/(Table13[[#This Row],[Total_Movies_Watched]]+Table13[[#This Row],[Total_Series_Watched]])</f>
        <v>0.23389021479713604</v>
      </c>
      <c r="AA203" s="2">
        <v>3.5</v>
      </c>
      <c r="AB203" s="2" t="b">
        <v>0</v>
      </c>
      <c r="AC203" s="2" t="s">
        <v>30</v>
      </c>
      <c r="AD203" s="2">
        <v>3626</v>
      </c>
      <c r="AE203" s="2" t="s">
        <v>58</v>
      </c>
      <c r="AF203" s="2" t="s">
        <v>32</v>
      </c>
      <c r="AG203" s="5" t="s">
        <v>40</v>
      </c>
    </row>
    <row r="204" spans="1:33" x14ac:dyDescent="0.25">
      <c r="A204" s="4">
        <v>9957</v>
      </c>
      <c r="B204" s="2" t="s">
        <v>357</v>
      </c>
      <c r="C204" s="3">
        <v>45149</v>
      </c>
      <c r="D204" s="2"/>
      <c r="E204" s="2"/>
      <c r="F204" s="3"/>
      <c r="G204" s="3">
        <v>45149</v>
      </c>
      <c r="H204" s="2">
        <v>12</v>
      </c>
      <c r="I204" s="2">
        <v>13</v>
      </c>
      <c r="J204" s="2">
        <v>2024</v>
      </c>
      <c r="K204" s="3">
        <f>DATE(Table13[[#This Row],[Last_Login_Year]],Table13[[#This Row],[Last_Login_Month]],Table13[[#This Row],[Last_Login_Date]])</f>
        <v>45639</v>
      </c>
      <c r="L204" s="3">
        <v>45639</v>
      </c>
      <c r="M204" s="2">
        <v>15.99</v>
      </c>
      <c r="N204" s="2" t="s">
        <v>761</v>
      </c>
      <c r="O204" s="2">
        <v>433</v>
      </c>
      <c r="P204" s="2" t="s">
        <v>51</v>
      </c>
      <c r="Q204" s="2">
        <v>2</v>
      </c>
      <c r="R204" s="2">
        <v>6</v>
      </c>
      <c r="S204" s="2" t="b">
        <v>1</v>
      </c>
      <c r="T204" s="2">
        <v>1000</v>
      </c>
      <c r="U204" s="2">
        <v>48</v>
      </c>
      <c r="V204" s="2" t="s">
        <v>92</v>
      </c>
      <c r="W204" s="2" t="s">
        <v>44</v>
      </c>
      <c r="X204" s="2" t="s">
        <v>57</v>
      </c>
      <c r="Y204" s="2">
        <v>92</v>
      </c>
      <c r="Z204" s="26">
        <f>Table13[[#This Row],[Recommended_Content_Count]]/(Table13[[#This Row],[Total_Movies_Watched]]+Table13[[#This Row],[Total_Series_Watched]])</f>
        <v>8.7786259541984726E-2</v>
      </c>
      <c r="AA204" s="2">
        <v>3.7</v>
      </c>
      <c r="AB204" s="2" t="b">
        <v>0</v>
      </c>
      <c r="AC204" s="2" t="s">
        <v>30</v>
      </c>
      <c r="AD204" s="2">
        <v>1037</v>
      </c>
      <c r="AE204" s="2" t="s">
        <v>76</v>
      </c>
      <c r="AF204" s="2" t="s">
        <v>79</v>
      </c>
      <c r="AG204" s="5" t="s">
        <v>33</v>
      </c>
    </row>
    <row r="205" spans="1:33" x14ac:dyDescent="0.25">
      <c r="A205" s="4">
        <v>7424</v>
      </c>
      <c r="B205" s="2" t="s">
        <v>148</v>
      </c>
      <c r="C205" s="3">
        <v>45146</v>
      </c>
      <c r="D205" s="2"/>
      <c r="E205" s="2"/>
      <c r="F205" s="3"/>
      <c r="G205" s="3">
        <v>45146</v>
      </c>
      <c r="H205" s="2">
        <v>12</v>
      </c>
      <c r="I205" s="2">
        <v>13</v>
      </c>
      <c r="J205" s="2">
        <v>2024</v>
      </c>
      <c r="K205" s="3">
        <f>DATE(Table13[[#This Row],[Last_Login_Year]],Table13[[#This Row],[Last_Login_Month]],Table13[[#This Row],[Last_Login_Date]])</f>
        <v>45639</v>
      </c>
      <c r="L205" s="3">
        <v>45639</v>
      </c>
      <c r="M205" s="2">
        <v>7.99</v>
      </c>
      <c r="N205" s="2" t="s">
        <v>759</v>
      </c>
      <c r="O205" s="2">
        <v>55</v>
      </c>
      <c r="P205" s="2" t="s">
        <v>73</v>
      </c>
      <c r="Q205" s="2">
        <v>4</v>
      </c>
      <c r="R205" s="2">
        <v>6</v>
      </c>
      <c r="S205" s="2" t="b">
        <v>1</v>
      </c>
      <c r="T205" s="2">
        <v>135</v>
      </c>
      <c r="U205" s="2">
        <v>138</v>
      </c>
      <c r="V205" s="2" t="s">
        <v>74</v>
      </c>
      <c r="W205" s="2" t="s">
        <v>56</v>
      </c>
      <c r="X205" s="2" t="s">
        <v>78</v>
      </c>
      <c r="Y205" s="2">
        <v>5</v>
      </c>
      <c r="Z205" s="26">
        <f>Table13[[#This Row],[Recommended_Content_Count]]/(Table13[[#This Row],[Total_Movies_Watched]]+Table13[[#This Row],[Total_Series_Watched]])</f>
        <v>1.8315018315018316E-2</v>
      </c>
      <c r="AA205" s="2">
        <v>3.4</v>
      </c>
      <c r="AB205" s="2" t="b">
        <v>0</v>
      </c>
      <c r="AC205" s="2" t="s">
        <v>30</v>
      </c>
      <c r="AD205" s="2">
        <v>1512</v>
      </c>
      <c r="AE205" s="2" t="s">
        <v>76</v>
      </c>
      <c r="AF205" s="2" t="s">
        <v>69</v>
      </c>
      <c r="AG205" s="5" t="s">
        <v>40</v>
      </c>
    </row>
    <row r="206" spans="1:33" x14ac:dyDescent="0.25">
      <c r="A206" s="4">
        <v>6720</v>
      </c>
      <c r="B206" s="2" t="s">
        <v>157</v>
      </c>
      <c r="C206" s="3">
        <v>45145</v>
      </c>
      <c r="D206" s="2"/>
      <c r="E206" s="2"/>
      <c r="F206" s="3"/>
      <c r="G206" s="3">
        <v>45145</v>
      </c>
      <c r="H206" s="2">
        <v>12</v>
      </c>
      <c r="I206" s="2">
        <v>13</v>
      </c>
      <c r="J206" s="2">
        <v>2024</v>
      </c>
      <c r="K206" s="3">
        <f>DATE(Table13[[#This Row],[Last_Login_Year]],Table13[[#This Row],[Last_Login_Month]],Table13[[#This Row],[Last_Login_Date]])</f>
        <v>45639</v>
      </c>
      <c r="L206" s="3">
        <v>45639</v>
      </c>
      <c r="M206" s="2">
        <v>15.99</v>
      </c>
      <c r="N206" s="2" t="s">
        <v>761</v>
      </c>
      <c r="O206" s="2">
        <v>207</v>
      </c>
      <c r="P206" s="2" t="s">
        <v>63</v>
      </c>
      <c r="Q206" s="2">
        <v>2</v>
      </c>
      <c r="R206" s="2">
        <v>2</v>
      </c>
      <c r="S206" s="2" t="b">
        <v>1</v>
      </c>
      <c r="T206" s="2">
        <v>494</v>
      </c>
      <c r="U206" s="2">
        <v>28</v>
      </c>
      <c r="V206" s="2" t="s">
        <v>92</v>
      </c>
      <c r="W206" s="2" t="s">
        <v>75</v>
      </c>
      <c r="X206" s="2" t="s">
        <v>37</v>
      </c>
      <c r="Y206" s="2">
        <v>99</v>
      </c>
      <c r="Z206" s="26">
        <f>Table13[[#This Row],[Recommended_Content_Count]]/(Table13[[#This Row],[Total_Movies_Watched]]+Table13[[#This Row],[Total_Series_Watched]])</f>
        <v>0.18965517241379309</v>
      </c>
      <c r="AA206" s="2">
        <v>3.6</v>
      </c>
      <c r="AB206" s="2" t="b">
        <v>0</v>
      </c>
      <c r="AC206" s="2" t="s">
        <v>30</v>
      </c>
      <c r="AD206" s="2">
        <v>3278</v>
      </c>
      <c r="AE206" s="2" t="s">
        <v>38</v>
      </c>
      <c r="AF206" s="2" t="s">
        <v>79</v>
      </c>
      <c r="AG206" s="5" t="s">
        <v>33</v>
      </c>
    </row>
    <row r="207" spans="1:33" x14ac:dyDescent="0.25">
      <c r="A207" s="4">
        <v>8079</v>
      </c>
      <c r="B207" s="2" t="s">
        <v>88</v>
      </c>
      <c r="C207" s="3">
        <v>45114</v>
      </c>
      <c r="D207" s="2"/>
      <c r="E207" s="2"/>
      <c r="F207" s="3"/>
      <c r="G207" s="3">
        <v>45114</v>
      </c>
      <c r="H207" s="2">
        <v>12</v>
      </c>
      <c r="I207" s="2">
        <v>13</v>
      </c>
      <c r="J207" s="2">
        <v>2024</v>
      </c>
      <c r="K207" s="3">
        <f>DATE(Table13[[#This Row],[Last_Login_Year]],Table13[[#This Row],[Last_Login_Month]],Table13[[#This Row],[Last_Login_Date]])</f>
        <v>45639</v>
      </c>
      <c r="L207" s="3">
        <v>45639</v>
      </c>
      <c r="M207" s="2">
        <v>7.99</v>
      </c>
      <c r="N207" s="2" t="s">
        <v>759</v>
      </c>
      <c r="O207" s="2">
        <v>450</v>
      </c>
      <c r="P207" s="2" t="s">
        <v>26</v>
      </c>
      <c r="Q207" s="2">
        <v>1</v>
      </c>
      <c r="R207" s="2">
        <v>2</v>
      </c>
      <c r="S207" s="2" t="b">
        <v>1</v>
      </c>
      <c r="T207" s="2">
        <v>12</v>
      </c>
      <c r="U207" s="2">
        <v>133</v>
      </c>
      <c r="V207" s="2" t="s">
        <v>43</v>
      </c>
      <c r="W207" s="2" t="s">
        <v>44</v>
      </c>
      <c r="X207" s="2" t="s">
        <v>29</v>
      </c>
      <c r="Y207" s="2">
        <v>100</v>
      </c>
      <c r="Z207" s="26">
        <f>Table13[[#This Row],[Recommended_Content_Count]]/(Table13[[#This Row],[Total_Movies_Watched]]+Table13[[#This Row],[Total_Series_Watched]])</f>
        <v>0.68965517241379315</v>
      </c>
      <c r="AA207" s="2">
        <v>3.4</v>
      </c>
      <c r="AB207" s="2" t="b">
        <v>0</v>
      </c>
      <c r="AC207" s="2" t="s">
        <v>30</v>
      </c>
      <c r="AD207" s="2">
        <v>2534</v>
      </c>
      <c r="AE207" s="2" t="s">
        <v>76</v>
      </c>
      <c r="AF207" s="2" t="s">
        <v>32</v>
      </c>
      <c r="AG207" s="5" t="s">
        <v>93</v>
      </c>
    </row>
    <row r="208" spans="1:33" x14ac:dyDescent="0.25">
      <c r="A208" s="4">
        <v>3083</v>
      </c>
      <c r="B208" s="2" t="s">
        <v>631</v>
      </c>
      <c r="C208" s="3">
        <v>45055</v>
      </c>
      <c r="D208" s="2"/>
      <c r="E208" s="2"/>
      <c r="F208" s="3"/>
      <c r="G208" s="3">
        <v>45055</v>
      </c>
      <c r="H208" s="2">
        <v>12</v>
      </c>
      <c r="I208" s="2">
        <v>13</v>
      </c>
      <c r="J208" s="2">
        <v>2024</v>
      </c>
      <c r="K208" s="3">
        <f>DATE(Table13[[#This Row],[Last_Login_Year]],Table13[[#This Row],[Last_Login_Month]],Table13[[#This Row],[Last_Login_Date]])</f>
        <v>45639</v>
      </c>
      <c r="L208" s="3">
        <v>45639</v>
      </c>
      <c r="M208" s="2">
        <v>7.99</v>
      </c>
      <c r="N208" s="2" t="s">
        <v>759</v>
      </c>
      <c r="O208" s="2">
        <v>413</v>
      </c>
      <c r="P208" s="2" t="s">
        <v>51</v>
      </c>
      <c r="Q208" s="2">
        <v>5</v>
      </c>
      <c r="R208" s="2">
        <v>5</v>
      </c>
      <c r="S208" s="2" t="b">
        <v>1</v>
      </c>
      <c r="T208" s="2">
        <v>895</v>
      </c>
      <c r="U208" s="2">
        <v>3</v>
      </c>
      <c r="V208" s="2" t="s">
        <v>27</v>
      </c>
      <c r="W208" s="2" t="s">
        <v>56</v>
      </c>
      <c r="X208" s="2" t="s">
        <v>37</v>
      </c>
      <c r="Y208" s="2">
        <v>87</v>
      </c>
      <c r="Z208" s="26">
        <f>Table13[[#This Row],[Recommended_Content_Count]]/(Table13[[#This Row],[Total_Movies_Watched]]+Table13[[#This Row],[Total_Series_Watched]])</f>
        <v>9.688195991091314E-2</v>
      </c>
      <c r="AA208" s="2">
        <v>3.2</v>
      </c>
      <c r="AB208" s="2" t="b">
        <v>1</v>
      </c>
      <c r="AC208" s="2" t="s">
        <v>30</v>
      </c>
      <c r="AD208" s="2">
        <v>1340</v>
      </c>
      <c r="AE208" s="2" t="s">
        <v>65</v>
      </c>
      <c r="AF208" s="2" t="s">
        <v>32</v>
      </c>
      <c r="AG208" s="5" t="s">
        <v>33</v>
      </c>
    </row>
    <row r="209" spans="1:33" x14ac:dyDescent="0.25">
      <c r="A209" s="4">
        <v>5534</v>
      </c>
      <c r="B209" s="2" t="s">
        <v>364</v>
      </c>
      <c r="C209" s="3">
        <v>45019</v>
      </c>
      <c r="D209" s="2"/>
      <c r="E209" s="2"/>
      <c r="F209" s="3"/>
      <c r="G209" s="3">
        <v>45019</v>
      </c>
      <c r="H209" s="2">
        <v>12</v>
      </c>
      <c r="I209" s="2">
        <v>13</v>
      </c>
      <c r="J209" s="2">
        <v>2024</v>
      </c>
      <c r="K209" s="3">
        <f>DATE(Table13[[#This Row],[Last_Login_Year]],Table13[[#This Row],[Last_Login_Month]],Table13[[#This Row],[Last_Login_Date]])</f>
        <v>45639</v>
      </c>
      <c r="L209" s="3">
        <v>45639</v>
      </c>
      <c r="M209" s="2">
        <v>7.99</v>
      </c>
      <c r="N209" s="2" t="s">
        <v>759</v>
      </c>
      <c r="O209" s="2">
        <v>74</v>
      </c>
      <c r="P209" s="2" t="s">
        <v>36</v>
      </c>
      <c r="Q209" s="2">
        <v>2</v>
      </c>
      <c r="R209" s="2">
        <v>1</v>
      </c>
      <c r="S209" s="2" t="b">
        <v>0</v>
      </c>
      <c r="T209" s="2">
        <v>657</v>
      </c>
      <c r="U209" s="2">
        <v>88</v>
      </c>
      <c r="V209" s="2" t="s">
        <v>43</v>
      </c>
      <c r="W209" s="2" t="s">
        <v>44</v>
      </c>
      <c r="X209" s="2" t="s">
        <v>45</v>
      </c>
      <c r="Y209" s="2">
        <v>40</v>
      </c>
      <c r="Z209" s="26">
        <f>Table13[[#This Row],[Recommended_Content_Count]]/(Table13[[#This Row],[Total_Movies_Watched]]+Table13[[#This Row],[Total_Series_Watched]])</f>
        <v>5.3691275167785234E-2</v>
      </c>
      <c r="AA209" s="2">
        <v>3.8</v>
      </c>
      <c r="AB209" s="2" t="b">
        <v>0</v>
      </c>
      <c r="AC209" s="2" t="s">
        <v>30</v>
      </c>
      <c r="AD209" s="2">
        <v>130</v>
      </c>
      <c r="AE209" s="2" t="s">
        <v>38</v>
      </c>
      <c r="AF209" s="2" t="s">
        <v>59</v>
      </c>
      <c r="AG209" s="5" t="s">
        <v>60</v>
      </c>
    </row>
    <row r="210" spans="1:33" x14ac:dyDescent="0.25">
      <c r="A210" s="4">
        <v>8634</v>
      </c>
      <c r="B210" s="2" t="s">
        <v>211</v>
      </c>
      <c r="C210" s="3">
        <v>44965</v>
      </c>
      <c r="D210" s="2"/>
      <c r="E210" s="2"/>
      <c r="F210" s="3"/>
      <c r="G210" s="3">
        <v>44965</v>
      </c>
      <c r="H210" s="2">
        <v>12</v>
      </c>
      <c r="I210" s="2">
        <v>13</v>
      </c>
      <c r="J210" s="2">
        <v>2024</v>
      </c>
      <c r="K210" s="3">
        <f>DATE(Table13[[#This Row],[Last_Login_Year]],Table13[[#This Row],[Last_Login_Month]],Table13[[#This Row],[Last_Login_Date]])</f>
        <v>45639</v>
      </c>
      <c r="L210" s="3">
        <v>45639</v>
      </c>
      <c r="M210" s="2">
        <v>15.99</v>
      </c>
      <c r="N210" s="2" t="s">
        <v>761</v>
      </c>
      <c r="O210" s="2">
        <v>321</v>
      </c>
      <c r="P210" s="2" t="s">
        <v>36</v>
      </c>
      <c r="Q210" s="2">
        <v>2</v>
      </c>
      <c r="R210" s="2">
        <v>2</v>
      </c>
      <c r="S210" s="2" t="b">
        <v>0</v>
      </c>
      <c r="T210" s="2">
        <v>676</v>
      </c>
      <c r="U210" s="2">
        <v>81</v>
      </c>
      <c r="V210" s="2" t="s">
        <v>27</v>
      </c>
      <c r="W210" s="2" t="s">
        <v>75</v>
      </c>
      <c r="X210" s="2" t="s">
        <v>64</v>
      </c>
      <c r="Y210" s="2">
        <v>65</v>
      </c>
      <c r="Z210" s="26">
        <f>Table13[[#This Row],[Recommended_Content_Count]]/(Table13[[#This Row],[Total_Movies_Watched]]+Table13[[#This Row],[Total_Series_Watched]])</f>
        <v>8.5865257595772793E-2</v>
      </c>
      <c r="AA210" s="2">
        <v>4.5999999999999996</v>
      </c>
      <c r="AB210" s="2" t="b">
        <v>0</v>
      </c>
      <c r="AC210" s="2" t="s">
        <v>30</v>
      </c>
      <c r="AD210" s="2">
        <v>4647</v>
      </c>
      <c r="AE210" s="2" t="s">
        <v>76</v>
      </c>
      <c r="AF210" s="2" t="s">
        <v>79</v>
      </c>
      <c r="AG210" s="5" t="s">
        <v>33</v>
      </c>
    </row>
    <row r="211" spans="1:33" x14ac:dyDescent="0.25">
      <c r="A211" s="4">
        <v>4408</v>
      </c>
      <c r="B211" s="2" t="s">
        <v>238</v>
      </c>
      <c r="C211" s="2">
        <v>9</v>
      </c>
      <c r="D211" s="2">
        <v>28</v>
      </c>
      <c r="E211" s="2">
        <v>2023</v>
      </c>
      <c r="F211" s="3">
        <f>DATE(Table13[[#This Row],[_Year]],Table13[[#This Row],[Join_Date_Month]],Table13[[#This Row],[Join_Date_Date]])</f>
        <v>45197</v>
      </c>
      <c r="G211" s="3">
        <v>45197</v>
      </c>
      <c r="H211" s="2">
        <v>11</v>
      </c>
      <c r="I211" s="2">
        <v>30</v>
      </c>
      <c r="J211" s="2">
        <v>2024</v>
      </c>
      <c r="K211" s="3">
        <f>DATE(Table13[[#This Row],[Last_Login_Year]],Table13[[#This Row],[Last_Login_Month]],Table13[[#This Row],[Last_Login_Date]])</f>
        <v>45626</v>
      </c>
      <c r="L211" s="3">
        <v>45626</v>
      </c>
      <c r="M211" s="2">
        <v>7.99</v>
      </c>
      <c r="N211" s="2" t="s">
        <v>759</v>
      </c>
      <c r="O211" s="2">
        <v>257</v>
      </c>
      <c r="P211" s="2" t="s">
        <v>100</v>
      </c>
      <c r="Q211" s="2">
        <v>3</v>
      </c>
      <c r="R211" s="2">
        <v>6</v>
      </c>
      <c r="S211" s="2" t="b">
        <v>1</v>
      </c>
      <c r="T211" s="2">
        <v>985</v>
      </c>
      <c r="U211" s="2">
        <v>97</v>
      </c>
      <c r="V211" s="2" t="s">
        <v>49</v>
      </c>
      <c r="W211" s="2" t="s">
        <v>56</v>
      </c>
      <c r="X211" s="2" t="s">
        <v>45</v>
      </c>
      <c r="Y211" s="2">
        <v>88</v>
      </c>
      <c r="Z211" s="26">
        <f>Table13[[#This Row],[Recommended_Content_Count]]/(Table13[[#This Row],[Total_Movies_Watched]]+Table13[[#This Row],[Total_Series_Watched]])</f>
        <v>8.1330868761552683E-2</v>
      </c>
      <c r="AA211" s="2">
        <v>3.9</v>
      </c>
      <c r="AB211" s="2" t="b">
        <v>1</v>
      </c>
      <c r="AC211" s="2" t="s">
        <v>30</v>
      </c>
      <c r="AD211" s="2">
        <v>4155</v>
      </c>
      <c r="AE211" s="2" t="s">
        <v>38</v>
      </c>
      <c r="AF211" s="2" t="s">
        <v>59</v>
      </c>
      <c r="AG211" s="5" t="s">
        <v>60</v>
      </c>
    </row>
    <row r="212" spans="1:33" x14ac:dyDescent="0.25">
      <c r="A212" s="4">
        <v>5688</v>
      </c>
      <c r="B212" s="2" t="s">
        <v>140</v>
      </c>
      <c r="C212" s="2">
        <v>9</v>
      </c>
      <c r="D212" s="2">
        <v>27</v>
      </c>
      <c r="E212" s="2">
        <v>2024</v>
      </c>
      <c r="F212" s="3">
        <f>DATE(Table13[[#This Row],[_Year]],Table13[[#This Row],[Join_Date_Month]],Table13[[#This Row],[Join_Date_Date]])</f>
        <v>45562</v>
      </c>
      <c r="G212" s="3">
        <v>45562</v>
      </c>
      <c r="H212" s="2">
        <v>11</v>
      </c>
      <c r="I212" s="2">
        <v>30</v>
      </c>
      <c r="J212" s="2">
        <v>2024</v>
      </c>
      <c r="K212" s="3">
        <f>DATE(Table13[[#This Row],[Last_Login_Year]],Table13[[#This Row],[Last_Login_Month]],Table13[[#This Row],[Last_Login_Date]])</f>
        <v>45626</v>
      </c>
      <c r="L212" s="3">
        <v>45626</v>
      </c>
      <c r="M212" s="2">
        <v>7.99</v>
      </c>
      <c r="N212" s="2" t="s">
        <v>759</v>
      </c>
      <c r="O212" s="2">
        <v>256</v>
      </c>
      <c r="P212" s="2" t="s">
        <v>36</v>
      </c>
      <c r="Q212" s="2">
        <v>3</v>
      </c>
      <c r="R212" s="2">
        <v>3</v>
      </c>
      <c r="S212" s="2" t="b">
        <v>0</v>
      </c>
      <c r="T212" s="2">
        <v>322</v>
      </c>
      <c r="U212" s="2">
        <v>199</v>
      </c>
      <c r="V212" s="2" t="s">
        <v>43</v>
      </c>
      <c r="W212" s="2" t="s">
        <v>56</v>
      </c>
      <c r="X212" s="2" t="s">
        <v>64</v>
      </c>
      <c r="Y212" s="2">
        <v>65</v>
      </c>
      <c r="Z212" s="26">
        <f>Table13[[#This Row],[Recommended_Content_Count]]/(Table13[[#This Row],[Total_Movies_Watched]]+Table13[[#This Row],[Total_Series_Watched]])</f>
        <v>0.12476007677543186</v>
      </c>
      <c r="AA212" s="2">
        <v>4.5</v>
      </c>
      <c r="AB212" s="2" t="b">
        <v>0</v>
      </c>
      <c r="AC212" s="2" t="s">
        <v>30</v>
      </c>
      <c r="AD212" s="2">
        <v>147</v>
      </c>
      <c r="AE212" s="2" t="s">
        <v>31</v>
      </c>
      <c r="AF212" s="2" t="s">
        <v>69</v>
      </c>
      <c r="AG212" s="5" t="s">
        <v>60</v>
      </c>
    </row>
    <row r="213" spans="1:33" x14ac:dyDescent="0.25">
      <c r="A213" s="4">
        <v>9966</v>
      </c>
      <c r="B213" s="2" t="s">
        <v>88</v>
      </c>
      <c r="C213" s="2">
        <v>9</v>
      </c>
      <c r="D213" s="2">
        <v>15</v>
      </c>
      <c r="E213" s="2">
        <v>2024</v>
      </c>
      <c r="F213" s="3">
        <f>DATE(Table13[[#This Row],[_Year]],Table13[[#This Row],[Join_Date_Month]],Table13[[#This Row],[Join_Date_Date]])</f>
        <v>45550</v>
      </c>
      <c r="G213" s="3">
        <v>45550</v>
      </c>
      <c r="H213" s="2">
        <v>11</v>
      </c>
      <c r="I213" s="2">
        <v>30</v>
      </c>
      <c r="J213" s="2">
        <v>2024</v>
      </c>
      <c r="K213" s="3">
        <f>DATE(Table13[[#This Row],[Last_Login_Year]],Table13[[#This Row],[Last_Login_Month]],Table13[[#This Row],[Last_Login_Date]])</f>
        <v>45626</v>
      </c>
      <c r="L213" s="3">
        <v>45626</v>
      </c>
      <c r="M213" s="2">
        <v>7.99</v>
      </c>
      <c r="N213" s="2" t="s">
        <v>759</v>
      </c>
      <c r="O213" s="2">
        <v>451</v>
      </c>
      <c r="P213" s="2" t="s">
        <v>51</v>
      </c>
      <c r="Q213" s="2">
        <v>3</v>
      </c>
      <c r="R213" s="2">
        <v>1</v>
      </c>
      <c r="S213" s="2" t="b">
        <v>0</v>
      </c>
      <c r="T213" s="2">
        <v>995</v>
      </c>
      <c r="U213" s="2">
        <v>164</v>
      </c>
      <c r="V213" s="2" t="s">
        <v>49</v>
      </c>
      <c r="W213" s="2" t="s">
        <v>75</v>
      </c>
      <c r="X213" s="2" t="s">
        <v>64</v>
      </c>
      <c r="Y213" s="2">
        <v>62</v>
      </c>
      <c r="Z213" s="26">
        <f>Table13[[#This Row],[Recommended_Content_Count]]/(Table13[[#This Row],[Total_Movies_Watched]]+Table13[[#This Row],[Total_Series_Watched]])</f>
        <v>5.3494391716997408E-2</v>
      </c>
      <c r="AA213" s="2">
        <v>3</v>
      </c>
      <c r="AB213" s="2" t="b">
        <v>1</v>
      </c>
      <c r="AC213" s="2" t="s">
        <v>30</v>
      </c>
      <c r="AD213" s="2">
        <v>3788</v>
      </c>
      <c r="AE213" s="2" t="s">
        <v>31</v>
      </c>
      <c r="AF213" s="2" t="s">
        <v>59</v>
      </c>
      <c r="AG213" s="5" t="s">
        <v>33</v>
      </c>
    </row>
    <row r="214" spans="1:33" x14ac:dyDescent="0.25">
      <c r="A214" s="4">
        <v>9113</v>
      </c>
      <c r="B214" s="2" t="s">
        <v>236</v>
      </c>
      <c r="C214" s="2">
        <v>9</v>
      </c>
      <c r="D214" s="2">
        <v>13</v>
      </c>
      <c r="E214" s="2">
        <v>2024</v>
      </c>
      <c r="F214" s="3">
        <f>DATE(Table13[[#This Row],[_Year]],Table13[[#This Row],[Join_Date_Month]],Table13[[#This Row],[Join_Date_Date]])</f>
        <v>45548</v>
      </c>
      <c r="G214" s="3">
        <v>45548</v>
      </c>
      <c r="H214" s="2">
        <v>11</v>
      </c>
      <c r="I214" s="2">
        <v>30</v>
      </c>
      <c r="J214" s="2">
        <v>2024</v>
      </c>
      <c r="K214" s="3">
        <f>DATE(Table13[[#This Row],[Last_Login_Year]],Table13[[#This Row],[Last_Login_Month]],Table13[[#This Row],[Last_Login_Date]])</f>
        <v>45626</v>
      </c>
      <c r="L214" s="3">
        <v>45626</v>
      </c>
      <c r="M214" s="2">
        <v>7.99</v>
      </c>
      <c r="N214" s="2" t="s">
        <v>759</v>
      </c>
      <c r="O214" s="2">
        <v>466</v>
      </c>
      <c r="P214" s="2" t="s">
        <v>73</v>
      </c>
      <c r="Q214" s="2">
        <v>4</v>
      </c>
      <c r="R214" s="2">
        <v>4</v>
      </c>
      <c r="S214" s="2" t="b">
        <v>0</v>
      </c>
      <c r="T214" s="2">
        <v>785</v>
      </c>
      <c r="U214" s="2">
        <v>12</v>
      </c>
      <c r="V214" s="2" t="s">
        <v>49</v>
      </c>
      <c r="W214" s="2" t="s">
        <v>44</v>
      </c>
      <c r="X214" s="2" t="s">
        <v>57</v>
      </c>
      <c r="Y214" s="2">
        <v>94</v>
      </c>
      <c r="Z214" s="26">
        <f>Table13[[#This Row],[Recommended_Content_Count]]/(Table13[[#This Row],[Total_Movies_Watched]]+Table13[[#This Row],[Total_Series_Watched]])</f>
        <v>0.11794228356336262</v>
      </c>
      <c r="AA214" s="2">
        <v>4.9000000000000004</v>
      </c>
      <c r="AB214" s="2" t="b">
        <v>0</v>
      </c>
      <c r="AC214" s="2" t="s">
        <v>30</v>
      </c>
      <c r="AD214" s="2">
        <v>17</v>
      </c>
      <c r="AE214" s="2" t="s">
        <v>38</v>
      </c>
      <c r="AF214" s="2" t="s">
        <v>79</v>
      </c>
      <c r="AG214" s="5" t="s">
        <v>40</v>
      </c>
    </row>
    <row r="215" spans="1:33" x14ac:dyDescent="0.25">
      <c r="A215" s="4">
        <v>6285</v>
      </c>
      <c r="B215" s="2" t="s">
        <v>188</v>
      </c>
      <c r="C215" s="2">
        <v>7</v>
      </c>
      <c r="D215" s="2">
        <v>31</v>
      </c>
      <c r="E215" s="2">
        <v>2023</v>
      </c>
      <c r="F215" s="3">
        <f>DATE(Table13[[#This Row],[_Year]],Table13[[#This Row],[Join_Date_Month]],Table13[[#This Row],[Join_Date_Date]])</f>
        <v>45138</v>
      </c>
      <c r="G215" s="3">
        <v>45138</v>
      </c>
      <c r="H215" s="2">
        <v>11</v>
      </c>
      <c r="I215" s="2">
        <v>30</v>
      </c>
      <c r="J215" s="2">
        <v>2024</v>
      </c>
      <c r="K215" s="3">
        <f>DATE(Table13[[#This Row],[Last_Login_Year]],Table13[[#This Row],[Last_Login_Month]],Table13[[#This Row],[Last_Login_Date]])</f>
        <v>45626</v>
      </c>
      <c r="L215" s="3">
        <v>45626</v>
      </c>
      <c r="M215" s="2">
        <v>11.99</v>
      </c>
      <c r="N215" s="2" t="s">
        <v>760</v>
      </c>
      <c r="O215" s="2">
        <v>238</v>
      </c>
      <c r="P215" s="2" t="s">
        <v>51</v>
      </c>
      <c r="Q215" s="2">
        <v>3</v>
      </c>
      <c r="R215" s="2">
        <v>6</v>
      </c>
      <c r="S215" s="2" t="b">
        <v>1</v>
      </c>
      <c r="T215" s="2">
        <v>831</v>
      </c>
      <c r="U215" s="2">
        <v>101</v>
      </c>
      <c r="V215" s="2" t="s">
        <v>27</v>
      </c>
      <c r="W215" s="2" t="s">
        <v>28</v>
      </c>
      <c r="X215" s="2" t="s">
        <v>37</v>
      </c>
      <c r="Y215" s="2">
        <v>94</v>
      </c>
      <c r="Z215" s="26">
        <f>Table13[[#This Row],[Recommended_Content_Count]]/(Table13[[#This Row],[Total_Movies_Watched]]+Table13[[#This Row],[Total_Series_Watched]])</f>
        <v>0.10085836909871244</v>
      </c>
      <c r="AA215" s="2">
        <v>4.4000000000000004</v>
      </c>
      <c r="AB215" s="2" t="b">
        <v>1</v>
      </c>
      <c r="AC215" s="2" t="s">
        <v>30</v>
      </c>
      <c r="AD215" s="2">
        <v>48</v>
      </c>
      <c r="AE215" s="2" t="s">
        <v>58</v>
      </c>
      <c r="AF215" s="2" t="s">
        <v>32</v>
      </c>
      <c r="AG215" s="5" t="s">
        <v>40</v>
      </c>
    </row>
    <row r="216" spans="1:33" x14ac:dyDescent="0.25">
      <c r="A216" s="4">
        <v>2497</v>
      </c>
      <c r="B216" s="2" t="s">
        <v>382</v>
      </c>
      <c r="C216" s="2">
        <v>7</v>
      </c>
      <c r="D216" s="2">
        <v>28</v>
      </c>
      <c r="E216" s="2">
        <v>2023</v>
      </c>
      <c r="F216" s="3">
        <f>DATE(Table13[[#This Row],[_Year]],Table13[[#This Row],[Join_Date_Month]],Table13[[#This Row],[Join_Date_Date]])</f>
        <v>45135</v>
      </c>
      <c r="G216" s="3">
        <v>45135</v>
      </c>
      <c r="H216" s="2">
        <v>11</v>
      </c>
      <c r="I216" s="2">
        <v>30</v>
      </c>
      <c r="J216" s="2">
        <v>2024</v>
      </c>
      <c r="K216" s="3">
        <f>DATE(Table13[[#This Row],[Last_Login_Year]],Table13[[#This Row],[Last_Login_Month]],Table13[[#This Row],[Last_Login_Date]])</f>
        <v>45626</v>
      </c>
      <c r="L216" s="3">
        <v>45626</v>
      </c>
      <c r="M216" s="2">
        <v>7.99</v>
      </c>
      <c r="N216" s="2" t="s">
        <v>759</v>
      </c>
      <c r="O216" s="2">
        <v>223</v>
      </c>
      <c r="P216" s="2" t="s">
        <v>51</v>
      </c>
      <c r="Q216" s="2">
        <v>1</v>
      </c>
      <c r="R216" s="2">
        <v>4</v>
      </c>
      <c r="S216" s="2" t="b">
        <v>0</v>
      </c>
      <c r="T216" s="2">
        <v>824</v>
      </c>
      <c r="U216" s="2">
        <v>125</v>
      </c>
      <c r="V216" s="2" t="s">
        <v>49</v>
      </c>
      <c r="W216" s="2" t="s">
        <v>56</v>
      </c>
      <c r="X216" s="2" t="s">
        <v>29</v>
      </c>
      <c r="Y216" s="2">
        <v>56</v>
      </c>
      <c r="Z216" s="26">
        <f>Table13[[#This Row],[Recommended_Content_Count]]/(Table13[[#This Row],[Total_Movies_Watched]]+Table13[[#This Row],[Total_Series_Watched]])</f>
        <v>5.9009483667017915E-2</v>
      </c>
      <c r="AA216" s="2">
        <v>4.5</v>
      </c>
      <c r="AB216" s="2" t="b">
        <v>1</v>
      </c>
      <c r="AC216" s="2" t="s">
        <v>30</v>
      </c>
      <c r="AD216" s="2">
        <v>99</v>
      </c>
      <c r="AE216" s="2" t="s">
        <v>58</v>
      </c>
      <c r="AF216" s="2" t="s">
        <v>59</v>
      </c>
      <c r="AG216" s="5" t="s">
        <v>40</v>
      </c>
    </row>
    <row r="217" spans="1:33" x14ac:dyDescent="0.25">
      <c r="A217" s="4">
        <v>9354</v>
      </c>
      <c r="B217" s="2" t="s">
        <v>441</v>
      </c>
      <c r="C217" s="2">
        <v>7</v>
      </c>
      <c r="D217" s="2">
        <v>21</v>
      </c>
      <c r="E217" s="2">
        <v>2023</v>
      </c>
      <c r="F217" s="3">
        <f>DATE(Table13[[#This Row],[_Year]],Table13[[#This Row],[Join_Date_Month]],Table13[[#This Row],[Join_Date_Date]])</f>
        <v>45128</v>
      </c>
      <c r="G217" s="3">
        <v>45128</v>
      </c>
      <c r="H217" s="2">
        <v>11</v>
      </c>
      <c r="I217" s="2">
        <v>30</v>
      </c>
      <c r="J217" s="2">
        <v>2024</v>
      </c>
      <c r="K217" s="3">
        <f>DATE(Table13[[#This Row],[Last_Login_Year]],Table13[[#This Row],[Last_Login_Month]],Table13[[#This Row],[Last_Login_Date]])</f>
        <v>45626</v>
      </c>
      <c r="L217" s="3">
        <v>45626</v>
      </c>
      <c r="M217" s="2">
        <v>11.99</v>
      </c>
      <c r="N217" s="2" t="s">
        <v>760</v>
      </c>
      <c r="O217" s="2">
        <v>133</v>
      </c>
      <c r="P217" s="2" t="s">
        <v>26</v>
      </c>
      <c r="Q217" s="2">
        <v>4</v>
      </c>
      <c r="R217" s="2">
        <v>6</v>
      </c>
      <c r="S217" s="2" t="b">
        <v>0</v>
      </c>
      <c r="T217" s="2">
        <v>469</v>
      </c>
      <c r="U217" s="2">
        <v>182</v>
      </c>
      <c r="V217" s="2" t="s">
        <v>68</v>
      </c>
      <c r="W217" s="2" t="s">
        <v>28</v>
      </c>
      <c r="X217" s="2" t="s">
        <v>64</v>
      </c>
      <c r="Y217" s="2">
        <v>85</v>
      </c>
      <c r="Z217" s="26">
        <f>Table13[[#This Row],[Recommended_Content_Count]]/(Table13[[#This Row],[Total_Movies_Watched]]+Table13[[#This Row],[Total_Series_Watched]])</f>
        <v>0.13056835637480799</v>
      </c>
      <c r="AA217" s="2">
        <v>4.4000000000000004</v>
      </c>
      <c r="AB217" s="2" t="b">
        <v>0</v>
      </c>
      <c r="AC217" s="2" t="s">
        <v>30</v>
      </c>
      <c r="AD217" s="2">
        <v>782</v>
      </c>
      <c r="AE217" s="2" t="s">
        <v>76</v>
      </c>
      <c r="AF217" s="2" t="s">
        <v>32</v>
      </c>
      <c r="AG217" s="5" t="s">
        <v>93</v>
      </c>
    </row>
    <row r="218" spans="1:33" x14ac:dyDescent="0.25">
      <c r="A218" s="4">
        <v>1037</v>
      </c>
      <c r="B218" s="2" t="s">
        <v>150</v>
      </c>
      <c r="C218" s="2">
        <v>6</v>
      </c>
      <c r="D218" s="2">
        <v>25</v>
      </c>
      <c r="E218" s="2">
        <v>2023</v>
      </c>
      <c r="F218" s="3">
        <f>DATE(Table13[[#This Row],[_Year]],Table13[[#This Row],[Join_Date_Month]],Table13[[#This Row],[Join_Date_Date]])</f>
        <v>45102</v>
      </c>
      <c r="G218" s="3">
        <v>45102</v>
      </c>
      <c r="H218" s="2">
        <v>11</v>
      </c>
      <c r="I218" s="2">
        <v>30</v>
      </c>
      <c r="J218" s="2">
        <v>2024</v>
      </c>
      <c r="K218" s="3">
        <f>DATE(Table13[[#This Row],[Last_Login_Year]],Table13[[#This Row],[Last_Login_Month]],Table13[[#This Row],[Last_Login_Date]])</f>
        <v>45626</v>
      </c>
      <c r="L218" s="3">
        <v>45626</v>
      </c>
      <c r="M218" s="2">
        <v>7.99</v>
      </c>
      <c r="N218" s="2" t="s">
        <v>759</v>
      </c>
      <c r="O218" s="2">
        <v>356</v>
      </c>
      <c r="P218" s="2" t="s">
        <v>51</v>
      </c>
      <c r="Q218" s="2">
        <v>3</v>
      </c>
      <c r="R218" s="2">
        <v>3</v>
      </c>
      <c r="S218" s="2" t="b">
        <v>1</v>
      </c>
      <c r="T218" s="2">
        <v>314</v>
      </c>
      <c r="U218" s="2">
        <v>50</v>
      </c>
      <c r="V218" s="2" t="s">
        <v>43</v>
      </c>
      <c r="W218" s="2" t="s">
        <v>56</v>
      </c>
      <c r="X218" s="2" t="s">
        <v>45</v>
      </c>
      <c r="Y218" s="2">
        <v>7</v>
      </c>
      <c r="Z218" s="26">
        <f>Table13[[#This Row],[Recommended_Content_Count]]/(Table13[[#This Row],[Total_Movies_Watched]]+Table13[[#This Row],[Total_Series_Watched]])</f>
        <v>1.9230769230769232E-2</v>
      </c>
      <c r="AA218" s="2">
        <v>4.9000000000000004</v>
      </c>
      <c r="AB218" s="2" t="b">
        <v>1</v>
      </c>
      <c r="AC218" s="2" t="s">
        <v>30</v>
      </c>
      <c r="AD218" s="2">
        <v>3165</v>
      </c>
      <c r="AE218" s="2" t="s">
        <v>58</v>
      </c>
      <c r="AF218" s="2" t="s">
        <v>39</v>
      </c>
      <c r="AG218" s="5" t="s">
        <v>60</v>
      </c>
    </row>
    <row r="219" spans="1:33" x14ac:dyDescent="0.25">
      <c r="A219" s="4">
        <v>6944</v>
      </c>
      <c r="B219" s="2" t="s">
        <v>244</v>
      </c>
      <c r="C219" s="2">
        <v>5</v>
      </c>
      <c r="D219" s="2">
        <v>28</v>
      </c>
      <c r="E219" s="2">
        <v>2024</v>
      </c>
      <c r="F219" s="3">
        <f>DATE(Table13[[#This Row],[_Year]],Table13[[#This Row],[Join_Date_Month]],Table13[[#This Row],[Join_Date_Date]])</f>
        <v>45440</v>
      </c>
      <c r="G219" s="3">
        <v>45440</v>
      </c>
      <c r="H219" s="2">
        <v>11</v>
      </c>
      <c r="I219" s="2">
        <v>30</v>
      </c>
      <c r="J219" s="2">
        <v>2024</v>
      </c>
      <c r="K219" s="3">
        <f>DATE(Table13[[#This Row],[Last_Login_Year]],Table13[[#This Row],[Last_Login_Month]],Table13[[#This Row],[Last_Login_Date]])</f>
        <v>45626</v>
      </c>
      <c r="L219" s="3">
        <v>45626</v>
      </c>
      <c r="M219" s="2">
        <v>15.99</v>
      </c>
      <c r="N219" s="2" t="s">
        <v>761</v>
      </c>
      <c r="O219" s="2">
        <v>270</v>
      </c>
      <c r="P219" s="2" t="s">
        <v>73</v>
      </c>
      <c r="Q219" s="2">
        <v>3</v>
      </c>
      <c r="R219" s="2">
        <v>6</v>
      </c>
      <c r="S219" s="2" t="b">
        <v>0</v>
      </c>
      <c r="T219" s="2">
        <v>271</v>
      </c>
      <c r="U219" s="2">
        <v>5</v>
      </c>
      <c r="V219" s="2" t="s">
        <v>49</v>
      </c>
      <c r="W219" s="2" t="s">
        <v>56</v>
      </c>
      <c r="X219" s="2" t="s">
        <v>57</v>
      </c>
      <c r="Y219" s="2">
        <v>41</v>
      </c>
      <c r="Z219" s="26">
        <f>Table13[[#This Row],[Recommended_Content_Count]]/(Table13[[#This Row],[Total_Movies_Watched]]+Table13[[#This Row],[Total_Series_Watched]])</f>
        <v>0.14855072463768115</v>
      </c>
      <c r="AA219" s="2">
        <v>3.5</v>
      </c>
      <c r="AB219" s="2" t="b">
        <v>0</v>
      </c>
      <c r="AC219" s="2" t="s">
        <v>30</v>
      </c>
      <c r="AD219" s="2">
        <v>1135</v>
      </c>
      <c r="AE219" s="2" t="s">
        <v>65</v>
      </c>
      <c r="AF219" s="2" t="s">
        <v>59</v>
      </c>
      <c r="AG219" s="5" t="s">
        <v>33</v>
      </c>
    </row>
    <row r="220" spans="1:33" x14ac:dyDescent="0.25">
      <c r="A220" s="4">
        <v>4351</v>
      </c>
      <c r="B220" s="2" t="s">
        <v>94</v>
      </c>
      <c r="C220" s="2">
        <v>5</v>
      </c>
      <c r="D220" s="2">
        <v>18</v>
      </c>
      <c r="E220" s="2">
        <v>2024</v>
      </c>
      <c r="F220" s="3">
        <f>DATE(Table13[[#This Row],[_Year]],Table13[[#This Row],[Join_Date_Month]],Table13[[#This Row],[Join_Date_Date]])</f>
        <v>45430</v>
      </c>
      <c r="G220" s="3">
        <v>45430</v>
      </c>
      <c r="H220" s="2">
        <v>11</v>
      </c>
      <c r="I220" s="2">
        <v>30</v>
      </c>
      <c r="J220" s="2">
        <v>2024</v>
      </c>
      <c r="K220" s="3">
        <f>DATE(Table13[[#This Row],[Last_Login_Year]],Table13[[#This Row],[Last_Login_Month]],Table13[[#This Row],[Last_Login_Date]])</f>
        <v>45626</v>
      </c>
      <c r="L220" s="3">
        <v>45626</v>
      </c>
      <c r="M220" s="2">
        <v>11.99</v>
      </c>
      <c r="N220" s="2" t="s">
        <v>760</v>
      </c>
      <c r="O220" s="2">
        <v>166</v>
      </c>
      <c r="P220" s="2" t="s">
        <v>63</v>
      </c>
      <c r="Q220" s="2">
        <v>1</v>
      </c>
      <c r="R220" s="2">
        <v>6</v>
      </c>
      <c r="S220" s="2" t="b">
        <v>1</v>
      </c>
      <c r="T220" s="2">
        <v>788</v>
      </c>
      <c r="U220" s="2">
        <v>31</v>
      </c>
      <c r="V220" s="2" t="s">
        <v>27</v>
      </c>
      <c r="W220" s="2" t="s">
        <v>28</v>
      </c>
      <c r="X220" s="2" t="s">
        <v>37</v>
      </c>
      <c r="Y220" s="2">
        <v>25</v>
      </c>
      <c r="Z220" s="26">
        <f>Table13[[#This Row],[Recommended_Content_Count]]/(Table13[[#This Row],[Total_Movies_Watched]]+Table13[[#This Row],[Total_Series_Watched]])</f>
        <v>3.0525030525030524E-2</v>
      </c>
      <c r="AA220" s="2">
        <v>4.3</v>
      </c>
      <c r="AB220" s="2" t="b">
        <v>1</v>
      </c>
      <c r="AC220" s="2" t="s">
        <v>30</v>
      </c>
      <c r="AD220" s="2">
        <v>633</v>
      </c>
      <c r="AE220" s="2" t="s">
        <v>58</v>
      </c>
      <c r="AF220" s="2" t="s">
        <v>32</v>
      </c>
      <c r="AG220" s="5" t="s">
        <v>93</v>
      </c>
    </row>
    <row r="221" spans="1:33" x14ac:dyDescent="0.25">
      <c r="A221" s="4">
        <v>6287</v>
      </c>
      <c r="B221" s="2" t="s">
        <v>491</v>
      </c>
      <c r="C221" s="2">
        <v>4</v>
      </c>
      <c r="D221" s="2">
        <v>29</v>
      </c>
      <c r="E221" s="2">
        <v>2023</v>
      </c>
      <c r="F221" s="3">
        <f>DATE(Table13[[#This Row],[_Year]],Table13[[#This Row],[Join_Date_Month]],Table13[[#This Row],[Join_Date_Date]])</f>
        <v>45045</v>
      </c>
      <c r="G221" s="3">
        <v>45045</v>
      </c>
      <c r="H221" s="2">
        <v>11</v>
      </c>
      <c r="I221" s="2">
        <v>30</v>
      </c>
      <c r="J221" s="2">
        <v>2024</v>
      </c>
      <c r="K221" s="3">
        <f>DATE(Table13[[#This Row],[Last_Login_Year]],Table13[[#This Row],[Last_Login_Month]],Table13[[#This Row],[Last_Login_Date]])</f>
        <v>45626</v>
      </c>
      <c r="L221" s="3">
        <v>45626</v>
      </c>
      <c r="M221" s="2">
        <v>11.99</v>
      </c>
      <c r="N221" s="2" t="s">
        <v>760</v>
      </c>
      <c r="O221" s="2">
        <v>449</v>
      </c>
      <c r="P221" s="2" t="s">
        <v>51</v>
      </c>
      <c r="Q221" s="2">
        <v>1</v>
      </c>
      <c r="R221" s="2">
        <v>2</v>
      </c>
      <c r="S221" s="2" t="b">
        <v>1</v>
      </c>
      <c r="T221" s="2">
        <v>268</v>
      </c>
      <c r="U221" s="2">
        <v>11</v>
      </c>
      <c r="V221" s="2" t="s">
        <v>43</v>
      </c>
      <c r="W221" s="2" t="s">
        <v>44</v>
      </c>
      <c r="X221" s="2" t="s">
        <v>64</v>
      </c>
      <c r="Y221" s="2">
        <v>62</v>
      </c>
      <c r="Z221" s="26">
        <f>Table13[[#This Row],[Recommended_Content_Count]]/(Table13[[#This Row],[Total_Movies_Watched]]+Table13[[#This Row],[Total_Series_Watched]])</f>
        <v>0.22222222222222221</v>
      </c>
      <c r="AA221" s="2">
        <v>5</v>
      </c>
      <c r="AB221" s="2" t="b">
        <v>0</v>
      </c>
      <c r="AC221" s="2" t="s">
        <v>30</v>
      </c>
      <c r="AD221" s="2">
        <v>993</v>
      </c>
      <c r="AE221" s="2" t="s">
        <v>38</v>
      </c>
      <c r="AF221" s="2" t="s">
        <v>39</v>
      </c>
      <c r="AG221" s="5" t="s">
        <v>40</v>
      </c>
    </row>
    <row r="222" spans="1:33" x14ac:dyDescent="0.25">
      <c r="A222" s="4">
        <v>9693</v>
      </c>
      <c r="B222" s="2" t="s">
        <v>733</v>
      </c>
      <c r="C222" s="2">
        <v>3</v>
      </c>
      <c r="D222" s="2">
        <v>28</v>
      </c>
      <c r="E222" s="2">
        <v>2024</v>
      </c>
      <c r="F222" s="3">
        <f>DATE(Table13[[#This Row],[_Year]],Table13[[#This Row],[Join_Date_Month]],Table13[[#This Row],[Join_Date_Date]])</f>
        <v>45379</v>
      </c>
      <c r="G222" s="3">
        <v>45379</v>
      </c>
      <c r="H222" s="2">
        <v>11</v>
      </c>
      <c r="I222" s="2">
        <v>30</v>
      </c>
      <c r="J222" s="2">
        <v>2024</v>
      </c>
      <c r="K222" s="3">
        <f>DATE(Table13[[#This Row],[Last_Login_Year]],Table13[[#This Row],[Last_Login_Month]],Table13[[#This Row],[Last_Login_Date]])</f>
        <v>45626</v>
      </c>
      <c r="L222" s="3">
        <v>45626</v>
      </c>
      <c r="M222" s="2">
        <v>15.99</v>
      </c>
      <c r="N222" s="2" t="s">
        <v>761</v>
      </c>
      <c r="O222" s="2">
        <v>64</v>
      </c>
      <c r="P222" s="2" t="s">
        <v>73</v>
      </c>
      <c r="Q222" s="2">
        <v>5</v>
      </c>
      <c r="R222" s="2">
        <v>1</v>
      </c>
      <c r="S222" s="2" t="b">
        <v>0</v>
      </c>
      <c r="T222" s="2">
        <v>881</v>
      </c>
      <c r="U222" s="2">
        <v>15</v>
      </c>
      <c r="V222" s="2" t="s">
        <v>49</v>
      </c>
      <c r="W222" s="2" t="s">
        <v>28</v>
      </c>
      <c r="X222" s="2" t="s">
        <v>45</v>
      </c>
      <c r="Y222" s="2">
        <v>22</v>
      </c>
      <c r="Z222" s="26">
        <f>Table13[[#This Row],[Recommended_Content_Count]]/(Table13[[#This Row],[Total_Movies_Watched]]+Table13[[#This Row],[Total_Series_Watched]])</f>
        <v>2.4553571428571428E-2</v>
      </c>
      <c r="AA222" s="2">
        <v>3.6</v>
      </c>
      <c r="AB222" s="2" t="b">
        <v>0</v>
      </c>
      <c r="AC222" s="2" t="s">
        <v>30</v>
      </c>
      <c r="AD222" s="2">
        <v>2461</v>
      </c>
      <c r="AE222" s="2" t="s">
        <v>76</v>
      </c>
      <c r="AF222" s="2" t="s">
        <v>59</v>
      </c>
      <c r="AG222" s="5" t="s">
        <v>93</v>
      </c>
    </row>
    <row r="223" spans="1:33" x14ac:dyDescent="0.25">
      <c r="A223" s="4">
        <v>5065</v>
      </c>
      <c r="B223" s="2" t="s">
        <v>257</v>
      </c>
      <c r="C223" s="2">
        <v>2</v>
      </c>
      <c r="D223" s="2">
        <v>24</v>
      </c>
      <c r="E223" s="2">
        <v>2023</v>
      </c>
      <c r="F223" s="3">
        <f>DATE(Table13[[#This Row],[_Year]],Table13[[#This Row],[Join_Date_Month]],Table13[[#This Row],[Join_Date_Date]])</f>
        <v>44981</v>
      </c>
      <c r="G223" s="3">
        <v>44981</v>
      </c>
      <c r="H223" s="2">
        <v>11</v>
      </c>
      <c r="I223" s="2">
        <v>30</v>
      </c>
      <c r="J223" s="2">
        <v>2024</v>
      </c>
      <c r="K223" s="3">
        <f>DATE(Table13[[#This Row],[Last_Login_Year]],Table13[[#This Row],[Last_Login_Month]],Table13[[#This Row],[Last_Login_Date]])</f>
        <v>45626</v>
      </c>
      <c r="L223" s="3">
        <v>45626</v>
      </c>
      <c r="M223" s="2">
        <v>11.99</v>
      </c>
      <c r="N223" s="2" t="s">
        <v>760</v>
      </c>
      <c r="O223" s="2">
        <v>362</v>
      </c>
      <c r="P223" s="2" t="s">
        <v>100</v>
      </c>
      <c r="Q223" s="2">
        <v>2</v>
      </c>
      <c r="R223" s="2">
        <v>6</v>
      </c>
      <c r="S223" s="2" t="b">
        <v>1</v>
      </c>
      <c r="T223" s="2">
        <v>490</v>
      </c>
      <c r="U223" s="2">
        <v>22</v>
      </c>
      <c r="V223" s="2" t="s">
        <v>49</v>
      </c>
      <c r="W223" s="2" t="s">
        <v>75</v>
      </c>
      <c r="X223" s="2" t="s">
        <v>37</v>
      </c>
      <c r="Y223" s="2">
        <v>62</v>
      </c>
      <c r="Z223" s="26">
        <f>Table13[[#This Row],[Recommended_Content_Count]]/(Table13[[#This Row],[Total_Movies_Watched]]+Table13[[#This Row],[Total_Series_Watched]])</f>
        <v>0.12109375</v>
      </c>
      <c r="AA223" s="2">
        <v>4.7</v>
      </c>
      <c r="AB223" s="2" t="b">
        <v>1</v>
      </c>
      <c r="AC223" s="2" t="s">
        <v>30</v>
      </c>
      <c r="AD223" s="2">
        <v>47</v>
      </c>
      <c r="AE223" s="2" t="s">
        <v>38</v>
      </c>
      <c r="AF223" s="2" t="s">
        <v>79</v>
      </c>
      <c r="AG223" s="5" t="s">
        <v>93</v>
      </c>
    </row>
    <row r="224" spans="1:33" x14ac:dyDescent="0.25">
      <c r="A224" s="4">
        <v>4512</v>
      </c>
      <c r="B224" s="2" t="s">
        <v>259</v>
      </c>
      <c r="C224" s="2">
        <v>2</v>
      </c>
      <c r="D224" s="2">
        <v>21</v>
      </c>
      <c r="E224" s="2">
        <v>2023</v>
      </c>
      <c r="F224" s="3">
        <f>DATE(Table13[[#This Row],[_Year]],Table13[[#This Row],[Join_Date_Month]],Table13[[#This Row],[Join_Date_Date]])</f>
        <v>44978</v>
      </c>
      <c r="G224" s="3">
        <v>44978</v>
      </c>
      <c r="H224" s="2">
        <v>11</v>
      </c>
      <c r="I224" s="2">
        <v>30</v>
      </c>
      <c r="J224" s="2">
        <v>2024</v>
      </c>
      <c r="K224" s="3">
        <f>DATE(Table13[[#This Row],[Last_Login_Year]],Table13[[#This Row],[Last_Login_Month]],Table13[[#This Row],[Last_Login_Date]])</f>
        <v>45626</v>
      </c>
      <c r="L224" s="3">
        <v>45626</v>
      </c>
      <c r="M224" s="2">
        <v>11.99</v>
      </c>
      <c r="N224" s="2" t="s">
        <v>760</v>
      </c>
      <c r="O224" s="2">
        <v>250</v>
      </c>
      <c r="P224" s="2" t="s">
        <v>51</v>
      </c>
      <c r="Q224" s="2">
        <v>5</v>
      </c>
      <c r="R224" s="2">
        <v>2</v>
      </c>
      <c r="S224" s="2" t="b">
        <v>0</v>
      </c>
      <c r="T224" s="2">
        <v>611</v>
      </c>
      <c r="U224" s="2">
        <v>170</v>
      </c>
      <c r="V224" s="2" t="s">
        <v>49</v>
      </c>
      <c r="W224" s="2" t="s">
        <v>56</v>
      </c>
      <c r="X224" s="2" t="s">
        <v>64</v>
      </c>
      <c r="Y224" s="2">
        <v>71</v>
      </c>
      <c r="Z224" s="26">
        <f>Table13[[#This Row],[Recommended_Content_Count]]/(Table13[[#This Row],[Total_Movies_Watched]]+Table13[[#This Row],[Total_Series_Watched]])</f>
        <v>9.0909090909090912E-2</v>
      </c>
      <c r="AA224" s="2">
        <v>3.9</v>
      </c>
      <c r="AB224" s="2" t="b">
        <v>0</v>
      </c>
      <c r="AC224" s="2" t="s">
        <v>30</v>
      </c>
      <c r="AD224" s="2">
        <v>4193</v>
      </c>
      <c r="AE224" s="2" t="s">
        <v>31</v>
      </c>
      <c r="AF224" s="2" t="s">
        <v>39</v>
      </c>
      <c r="AG224" s="5" t="s">
        <v>40</v>
      </c>
    </row>
    <row r="225" spans="1:33" x14ac:dyDescent="0.25">
      <c r="A225" s="4">
        <v>8753</v>
      </c>
      <c r="B225" s="2" t="s">
        <v>257</v>
      </c>
      <c r="C225" s="2">
        <v>2</v>
      </c>
      <c r="D225" s="2">
        <v>17</v>
      </c>
      <c r="E225" s="2">
        <v>2024</v>
      </c>
      <c r="F225" s="3">
        <f>DATE(Table13[[#This Row],[_Year]],Table13[[#This Row],[Join_Date_Month]],Table13[[#This Row],[Join_Date_Date]])</f>
        <v>45339</v>
      </c>
      <c r="G225" s="3">
        <v>45339</v>
      </c>
      <c r="H225" s="2">
        <v>11</v>
      </c>
      <c r="I225" s="2">
        <v>30</v>
      </c>
      <c r="J225" s="2">
        <v>2024</v>
      </c>
      <c r="K225" s="3">
        <f>DATE(Table13[[#This Row],[Last_Login_Year]],Table13[[#This Row],[Last_Login_Month]],Table13[[#This Row],[Last_Login_Date]])</f>
        <v>45626</v>
      </c>
      <c r="L225" s="3">
        <v>45626</v>
      </c>
      <c r="M225" s="2">
        <v>11.99</v>
      </c>
      <c r="N225" s="2" t="s">
        <v>760</v>
      </c>
      <c r="O225" s="2">
        <v>247</v>
      </c>
      <c r="P225" s="2" t="s">
        <v>26</v>
      </c>
      <c r="Q225" s="2">
        <v>2</v>
      </c>
      <c r="R225" s="2">
        <v>3</v>
      </c>
      <c r="S225" s="2" t="b">
        <v>0</v>
      </c>
      <c r="T225" s="2">
        <v>696</v>
      </c>
      <c r="U225" s="2">
        <v>28</v>
      </c>
      <c r="V225" s="2" t="s">
        <v>74</v>
      </c>
      <c r="W225" s="2" t="s">
        <v>44</v>
      </c>
      <c r="X225" s="2" t="s">
        <v>78</v>
      </c>
      <c r="Y225" s="2">
        <v>79</v>
      </c>
      <c r="Z225" s="26">
        <f>Table13[[#This Row],[Recommended_Content_Count]]/(Table13[[#This Row],[Total_Movies_Watched]]+Table13[[#This Row],[Total_Series_Watched]])</f>
        <v>0.10911602209944751</v>
      </c>
      <c r="AA225" s="2">
        <v>4.8</v>
      </c>
      <c r="AB225" s="2" t="b">
        <v>0</v>
      </c>
      <c r="AC225" s="2" t="s">
        <v>30</v>
      </c>
      <c r="AD225" s="2">
        <v>1500</v>
      </c>
      <c r="AE225" s="2" t="s">
        <v>31</v>
      </c>
      <c r="AF225" s="2" t="s">
        <v>79</v>
      </c>
      <c r="AG225" s="5" t="s">
        <v>33</v>
      </c>
    </row>
    <row r="226" spans="1:33" x14ac:dyDescent="0.25">
      <c r="A226" s="4">
        <v>5375</v>
      </c>
      <c r="B226" s="2" t="s">
        <v>531</v>
      </c>
      <c r="C226" s="2">
        <v>12</v>
      </c>
      <c r="D226" s="2">
        <v>31</v>
      </c>
      <c r="E226" s="2">
        <v>2022</v>
      </c>
      <c r="F226" s="3">
        <f>DATE(Table13[[#This Row],[_Year]],Table13[[#This Row],[Join_Date_Month]],Table13[[#This Row],[Join_Date_Date]])</f>
        <v>44926</v>
      </c>
      <c r="G226" s="3">
        <v>44926</v>
      </c>
      <c r="H226" s="2">
        <v>11</v>
      </c>
      <c r="I226" s="2">
        <v>30</v>
      </c>
      <c r="J226" s="2">
        <v>2024</v>
      </c>
      <c r="K226" s="3">
        <f>DATE(Table13[[#This Row],[Last_Login_Year]],Table13[[#This Row],[Last_Login_Month]],Table13[[#This Row],[Last_Login_Date]])</f>
        <v>45626</v>
      </c>
      <c r="L226" s="3">
        <v>45626</v>
      </c>
      <c r="M226" s="2">
        <v>15.99</v>
      </c>
      <c r="N226" s="2" t="s">
        <v>761</v>
      </c>
      <c r="O226" s="2">
        <v>423</v>
      </c>
      <c r="P226" s="2" t="s">
        <v>48</v>
      </c>
      <c r="Q226" s="2">
        <v>5</v>
      </c>
      <c r="R226" s="2">
        <v>2</v>
      </c>
      <c r="S226" s="2" t="b">
        <v>1</v>
      </c>
      <c r="T226" s="2">
        <v>435</v>
      </c>
      <c r="U226" s="2">
        <v>108</v>
      </c>
      <c r="V226" s="2" t="s">
        <v>49</v>
      </c>
      <c r="W226" s="2" t="s">
        <v>44</v>
      </c>
      <c r="X226" s="2" t="s">
        <v>64</v>
      </c>
      <c r="Y226" s="2">
        <v>44</v>
      </c>
      <c r="Z226" s="26">
        <f>Table13[[#This Row],[Recommended_Content_Count]]/(Table13[[#This Row],[Total_Movies_Watched]]+Table13[[#This Row],[Total_Series_Watched]])</f>
        <v>8.1031307550644568E-2</v>
      </c>
      <c r="AA226" s="2">
        <v>4.5999999999999996</v>
      </c>
      <c r="AB226" s="2" t="b">
        <v>0</v>
      </c>
      <c r="AC226" s="2" t="s">
        <v>30</v>
      </c>
      <c r="AD226" s="2">
        <v>3763</v>
      </c>
      <c r="AE226" s="2" t="s">
        <v>65</v>
      </c>
      <c r="AF226" s="2" t="s">
        <v>69</v>
      </c>
      <c r="AG226" s="5" t="s">
        <v>60</v>
      </c>
    </row>
    <row r="227" spans="1:33" x14ac:dyDescent="0.25">
      <c r="A227" s="4">
        <v>3762</v>
      </c>
      <c r="B227" s="2" t="s">
        <v>318</v>
      </c>
      <c r="C227" s="2">
        <v>12</v>
      </c>
      <c r="D227" s="2">
        <v>28</v>
      </c>
      <c r="E227" s="2">
        <v>2023</v>
      </c>
      <c r="F227" s="3">
        <f>DATE(Table13[[#This Row],[_Year]],Table13[[#This Row],[Join_Date_Month]],Table13[[#This Row],[Join_Date_Date]])</f>
        <v>45288</v>
      </c>
      <c r="G227" s="3">
        <v>45288</v>
      </c>
      <c r="H227" s="2">
        <v>11</v>
      </c>
      <c r="I227" s="2">
        <v>30</v>
      </c>
      <c r="J227" s="2">
        <v>2024</v>
      </c>
      <c r="K227" s="3">
        <f>DATE(Table13[[#This Row],[Last_Login_Year]],Table13[[#This Row],[Last_Login_Month]],Table13[[#This Row],[Last_Login_Date]])</f>
        <v>45626</v>
      </c>
      <c r="L227" s="3">
        <v>45626</v>
      </c>
      <c r="M227" s="2">
        <v>11.99</v>
      </c>
      <c r="N227" s="2" t="s">
        <v>760</v>
      </c>
      <c r="O227" s="2">
        <v>411</v>
      </c>
      <c r="P227" s="2" t="s">
        <v>26</v>
      </c>
      <c r="Q227" s="2">
        <v>5</v>
      </c>
      <c r="R227" s="2">
        <v>6</v>
      </c>
      <c r="S227" s="2" t="b">
        <v>1</v>
      </c>
      <c r="T227" s="2">
        <v>887</v>
      </c>
      <c r="U227" s="2">
        <v>37</v>
      </c>
      <c r="V227" s="2" t="s">
        <v>68</v>
      </c>
      <c r="W227" s="2" t="s">
        <v>28</v>
      </c>
      <c r="X227" s="2" t="s">
        <v>78</v>
      </c>
      <c r="Y227" s="2">
        <v>66</v>
      </c>
      <c r="Z227" s="26">
        <f>Table13[[#This Row],[Recommended_Content_Count]]/(Table13[[#This Row],[Total_Movies_Watched]]+Table13[[#This Row],[Total_Series_Watched]])</f>
        <v>7.1428571428571425E-2</v>
      </c>
      <c r="AA227" s="2">
        <v>3.9</v>
      </c>
      <c r="AB227" s="2" t="b">
        <v>1</v>
      </c>
      <c r="AC227" s="2" t="s">
        <v>30</v>
      </c>
      <c r="AD227" s="2">
        <v>2098</v>
      </c>
      <c r="AE227" s="2" t="s">
        <v>38</v>
      </c>
      <c r="AF227" s="2" t="s">
        <v>69</v>
      </c>
      <c r="AG227" s="5" t="s">
        <v>33</v>
      </c>
    </row>
    <row r="228" spans="1:33" x14ac:dyDescent="0.25">
      <c r="A228" s="4">
        <v>9700</v>
      </c>
      <c r="B228" s="2" t="s">
        <v>160</v>
      </c>
      <c r="C228" s="2">
        <v>12</v>
      </c>
      <c r="D228" s="2">
        <v>26</v>
      </c>
      <c r="E228" s="2">
        <v>2022</v>
      </c>
      <c r="F228" s="3">
        <f>DATE(Table13[[#This Row],[_Year]],Table13[[#This Row],[Join_Date_Month]],Table13[[#This Row],[Join_Date_Date]])</f>
        <v>44921</v>
      </c>
      <c r="G228" s="3">
        <v>44921</v>
      </c>
      <c r="H228" s="2">
        <v>11</v>
      </c>
      <c r="I228" s="2">
        <v>30</v>
      </c>
      <c r="J228" s="2">
        <v>2024</v>
      </c>
      <c r="K228" s="3">
        <f>DATE(Table13[[#This Row],[Last_Login_Year]],Table13[[#This Row],[Last_Login_Month]],Table13[[#This Row],[Last_Login_Date]])</f>
        <v>45626</v>
      </c>
      <c r="L228" s="3">
        <v>45626</v>
      </c>
      <c r="M228" s="2">
        <v>15.99</v>
      </c>
      <c r="N228" s="2" t="s">
        <v>761</v>
      </c>
      <c r="O228" s="2">
        <v>272</v>
      </c>
      <c r="P228" s="2" t="s">
        <v>51</v>
      </c>
      <c r="Q228" s="2">
        <v>5</v>
      </c>
      <c r="R228" s="2">
        <v>1</v>
      </c>
      <c r="S228" s="2" t="b">
        <v>0</v>
      </c>
      <c r="T228" s="2">
        <v>201</v>
      </c>
      <c r="U228" s="2">
        <v>122</v>
      </c>
      <c r="V228" s="2" t="s">
        <v>55</v>
      </c>
      <c r="W228" s="2" t="s">
        <v>75</v>
      </c>
      <c r="X228" s="2" t="s">
        <v>64</v>
      </c>
      <c r="Y228" s="2">
        <v>94</v>
      </c>
      <c r="Z228" s="26">
        <f>Table13[[#This Row],[Recommended_Content_Count]]/(Table13[[#This Row],[Total_Movies_Watched]]+Table13[[#This Row],[Total_Series_Watched]])</f>
        <v>0.29102167182662536</v>
      </c>
      <c r="AA228" s="2">
        <v>4.5999999999999996</v>
      </c>
      <c r="AB228" s="2" t="b">
        <v>1</v>
      </c>
      <c r="AC228" s="2" t="s">
        <v>30</v>
      </c>
      <c r="AD228" s="2">
        <v>4674</v>
      </c>
      <c r="AE228" s="2" t="s">
        <v>65</v>
      </c>
      <c r="AF228" s="2" t="s">
        <v>69</v>
      </c>
      <c r="AG228" s="5" t="s">
        <v>93</v>
      </c>
    </row>
    <row r="229" spans="1:33" x14ac:dyDescent="0.25">
      <c r="A229" s="4">
        <v>1413</v>
      </c>
      <c r="B229" s="2" t="s">
        <v>98</v>
      </c>
      <c r="C229" s="2">
        <v>12</v>
      </c>
      <c r="D229" s="2">
        <v>20</v>
      </c>
      <c r="E229" s="2">
        <v>2022</v>
      </c>
      <c r="F229" s="3">
        <f>DATE(Table13[[#This Row],[_Year]],Table13[[#This Row],[Join_Date_Month]],Table13[[#This Row],[Join_Date_Date]])</f>
        <v>44915</v>
      </c>
      <c r="G229" s="3">
        <v>44915</v>
      </c>
      <c r="H229" s="2">
        <v>11</v>
      </c>
      <c r="I229" s="2">
        <v>30</v>
      </c>
      <c r="J229" s="2">
        <v>2024</v>
      </c>
      <c r="K229" s="3">
        <f>DATE(Table13[[#This Row],[Last_Login_Year]],Table13[[#This Row],[Last_Login_Month]],Table13[[#This Row],[Last_Login_Date]])</f>
        <v>45626</v>
      </c>
      <c r="L229" s="3">
        <v>45626</v>
      </c>
      <c r="M229" s="2">
        <v>11.99</v>
      </c>
      <c r="N229" s="2" t="s">
        <v>760</v>
      </c>
      <c r="O229" s="2">
        <v>408</v>
      </c>
      <c r="P229" s="2" t="s">
        <v>48</v>
      </c>
      <c r="Q229" s="2">
        <v>3</v>
      </c>
      <c r="R229" s="2">
        <v>5</v>
      </c>
      <c r="S229" s="2" t="b">
        <v>1</v>
      </c>
      <c r="T229" s="2">
        <v>418</v>
      </c>
      <c r="U229" s="2">
        <v>198</v>
      </c>
      <c r="V229" s="2" t="s">
        <v>27</v>
      </c>
      <c r="W229" s="2" t="s">
        <v>28</v>
      </c>
      <c r="X229" s="2" t="s">
        <v>57</v>
      </c>
      <c r="Y229" s="2">
        <v>0</v>
      </c>
      <c r="Z229" s="26">
        <f>Table13[[#This Row],[Recommended_Content_Count]]/(Table13[[#This Row],[Total_Movies_Watched]]+Table13[[#This Row],[Total_Series_Watched]])</f>
        <v>0</v>
      </c>
      <c r="AA229" s="2">
        <v>3</v>
      </c>
      <c r="AB229" s="2" t="b">
        <v>0</v>
      </c>
      <c r="AC229" s="2" t="s">
        <v>30</v>
      </c>
      <c r="AD229" s="2">
        <v>1428</v>
      </c>
      <c r="AE229" s="2" t="s">
        <v>31</v>
      </c>
      <c r="AF229" s="2" t="s">
        <v>59</v>
      </c>
      <c r="AG229" s="5" t="s">
        <v>93</v>
      </c>
    </row>
    <row r="230" spans="1:33" x14ac:dyDescent="0.25">
      <c r="A230" s="4">
        <v>9618</v>
      </c>
      <c r="B230" s="2" t="s">
        <v>234</v>
      </c>
      <c r="C230" s="2">
        <v>11</v>
      </c>
      <c r="D230" s="2">
        <v>17</v>
      </c>
      <c r="E230" s="2">
        <v>2024</v>
      </c>
      <c r="F230" s="3">
        <f>DATE(Table13[[#This Row],[_Year]],Table13[[#This Row],[Join_Date_Month]],Table13[[#This Row],[Join_Date_Date]])</f>
        <v>45613</v>
      </c>
      <c r="G230" s="3">
        <v>45613</v>
      </c>
      <c r="H230" s="2">
        <v>11</v>
      </c>
      <c r="I230" s="2">
        <v>30</v>
      </c>
      <c r="J230" s="2">
        <v>2024</v>
      </c>
      <c r="K230" s="3">
        <f>DATE(Table13[[#This Row],[Last_Login_Year]],Table13[[#This Row],[Last_Login_Month]],Table13[[#This Row],[Last_Login_Date]])</f>
        <v>45626</v>
      </c>
      <c r="L230" s="3">
        <v>45626</v>
      </c>
      <c r="M230" s="2">
        <v>11.99</v>
      </c>
      <c r="N230" s="2" t="s">
        <v>760</v>
      </c>
      <c r="O230" s="2">
        <v>30</v>
      </c>
      <c r="P230" s="2" t="s">
        <v>73</v>
      </c>
      <c r="Q230" s="2">
        <v>5</v>
      </c>
      <c r="R230" s="2">
        <v>4</v>
      </c>
      <c r="S230" s="2" t="b">
        <v>1</v>
      </c>
      <c r="T230" s="2">
        <v>310</v>
      </c>
      <c r="U230" s="2">
        <v>162</v>
      </c>
      <c r="V230" s="2" t="s">
        <v>68</v>
      </c>
      <c r="W230" s="2" t="s">
        <v>44</v>
      </c>
      <c r="X230" s="2" t="s">
        <v>37</v>
      </c>
      <c r="Y230" s="2">
        <v>30</v>
      </c>
      <c r="Z230" s="26">
        <f>Table13[[#This Row],[Recommended_Content_Count]]/(Table13[[#This Row],[Total_Movies_Watched]]+Table13[[#This Row],[Total_Series_Watched]])</f>
        <v>6.3559322033898302E-2</v>
      </c>
      <c r="AA230" s="2">
        <v>3.1</v>
      </c>
      <c r="AB230" s="2" t="b">
        <v>1</v>
      </c>
      <c r="AC230" s="2" t="s">
        <v>30</v>
      </c>
      <c r="AD230" s="2">
        <v>3566</v>
      </c>
      <c r="AE230" s="2" t="s">
        <v>58</v>
      </c>
      <c r="AF230" s="2" t="s">
        <v>39</v>
      </c>
      <c r="AG230" s="5" t="s">
        <v>40</v>
      </c>
    </row>
    <row r="231" spans="1:33" x14ac:dyDescent="0.25">
      <c r="A231" s="4">
        <v>8108</v>
      </c>
      <c r="B231" s="2" t="s">
        <v>202</v>
      </c>
      <c r="C231" s="2">
        <v>10</v>
      </c>
      <c r="D231" s="2">
        <v>20</v>
      </c>
      <c r="E231" s="2">
        <v>2024</v>
      </c>
      <c r="F231" s="3">
        <f>DATE(Table13[[#This Row],[_Year]],Table13[[#This Row],[Join_Date_Month]],Table13[[#This Row],[Join_Date_Date]])</f>
        <v>45585</v>
      </c>
      <c r="G231" s="3">
        <v>45585</v>
      </c>
      <c r="H231" s="2">
        <v>11</v>
      </c>
      <c r="I231" s="2">
        <v>30</v>
      </c>
      <c r="J231" s="2">
        <v>2024</v>
      </c>
      <c r="K231" s="3">
        <f>DATE(Table13[[#This Row],[Last_Login_Year]],Table13[[#This Row],[Last_Login_Month]],Table13[[#This Row],[Last_Login_Date]])</f>
        <v>45626</v>
      </c>
      <c r="L231" s="3">
        <v>45626</v>
      </c>
      <c r="M231" s="2">
        <v>11.99</v>
      </c>
      <c r="N231" s="2" t="s">
        <v>760</v>
      </c>
      <c r="O231" s="2">
        <v>336</v>
      </c>
      <c r="P231" s="2" t="s">
        <v>73</v>
      </c>
      <c r="Q231" s="2">
        <v>1</v>
      </c>
      <c r="R231" s="2">
        <v>2</v>
      </c>
      <c r="S231" s="2" t="b">
        <v>0</v>
      </c>
      <c r="T231" s="2">
        <v>758</v>
      </c>
      <c r="U231" s="2">
        <v>32</v>
      </c>
      <c r="V231" s="2" t="s">
        <v>43</v>
      </c>
      <c r="W231" s="2" t="s">
        <v>75</v>
      </c>
      <c r="X231" s="2" t="s">
        <v>37</v>
      </c>
      <c r="Y231" s="2">
        <v>64</v>
      </c>
      <c r="Z231" s="26">
        <f>Table13[[#This Row],[Recommended_Content_Count]]/(Table13[[#This Row],[Total_Movies_Watched]]+Table13[[#This Row],[Total_Series_Watched]])</f>
        <v>8.1012658227848103E-2</v>
      </c>
      <c r="AA231" s="2">
        <v>5</v>
      </c>
      <c r="AB231" s="2" t="b">
        <v>0</v>
      </c>
      <c r="AC231" s="2" t="s">
        <v>30</v>
      </c>
      <c r="AD231" s="2">
        <v>3663</v>
      </c>
      <c r="AE231" s="2" t="s">
        <v>31</v>
      </c>
      <c r="AF231" s="2" t="s">
        <v>59</v>
      </c>
      <c r="AG231" s="5" t="s">
        <v>40</v>
      </c>
    </row>
    <row r="232" spans="1:33" x14ac:dyDescent="0.25">
      <c r="A232" s="4">
        <v>9538</v>
      </c>
      <c r="B232" s="2" t="s">
        <v>280</v>
      </c>
      <c r="C232" s="2">
        <v>1</v>
      </c>
      <c r="D232" s="2">
        <v>25</v>
      </c>
      <c r="E232" s="2">
        <v>2023</v>
      </c>
      <c r="F232" s="3">
        <f>DATE(Table13[[#This Row],[_Year]],Table13[[#This Row],[Join_Date_Month]],Table13[[#This Row],[Join_Date_Date]])</f>
        <v>44951</v>
      </c>
      <c r="G232" s="3">
        <v>44951</v>
      </c>
      <c r="H232" s="2">
        <v>11</v>
      </c>
      <c r="I232" s="2">
        <v>30</v>
      </c>
      <c r="J232" s="2">
        <v>2024</v>
      </c>
      <c r="K232" s="3">
        <f>DATE(Table13[[#This Row],[Last_Login_Year]],Table13[[#This Row],[Last_Login_Month]],Table13[[#This Row],[Last_Login_Date]])</f>
        <v>45626</v>
      </c>
      <c r="L232" s="3">
        <v>45626</v>
      </c>
      <c r="M232" s="2">
        <v>15.99</v>
      </c>
      <c r="N232" s="2" t="s">
        <v>761</v>
      </c>
      <c r="O232" s="2">
        <v>174</v>
      </c>
      <c r="P232" s="2" t="s">
        <v>36</v>
      </c>
      <c r="Q232" s="2">
        <v>4</v>
      </c>
      <c r="R232" s="2">
        <v>3</v>
      </c>
      <c r="S232" s="2" t="b">
        <v>0</v>
      </c>
      <c r="T232" s="2">
        <v>30</v>
      </c>
      <c r="U232" s="2">
        <v>136</v>
      </c>
      <c r="V232" s="2" t="s">
        <v>27</v>
      </c>
      <c r="W232" s="2" t="s">
        <v>75</v>
      </c>
      <c r="X232" s="2" t="s">
        <v>45</v>
      </c>
      <c r="Y232" s="2">
        <v>4</v>
      </c>
      <c r="Z232" s="26">
        <f>Table13[[#This Row],[Recommended_Content_Count]]/(Table13[[#This Row],[Total_Movies_Watched]]+Table13[[#This Row],[Total_Series_Watched]])</f>
        <v>2.4096385542168676E-2</v>
      </c>
      <c r="AA232" s="2">
        <v>3.1</v>
      </c>
      <c r="AB232" s="2" t="b">
        <v>1</v>
      </c>
      <c r="AC232" s="2" t="s">
        <v>30</v>
      </c>
      <c r="AD232" s="2">
        <v>4503</v>
      </c>
      <c r="AE232" s="2" t="s">
        <v>31</v>
      </c>
      <c r="AF232" s="2" t="s">
        <v>32</v>
      </c>
      <c r="AG232" s="5" t="s">
        <v>60</v>
      </c>
    </row>
    <row r="233" spans="1:33" x14ac:dyDescent="0.25">
      <c r="A233" s="4">
        <v>3163</v>
      </c>
      <c r="B233" s="2" t="s">
        <v>409</v>
      </c>
      <c r="C233" s="3">
        <v>45633</v>
      </c>
      <c r="D233" s="2"/>
      <c r="E233" s="2"/>
      <c r="F233" s="3"/>
      <c r="G233" s="3">
        <v>45633</v>
      </c>
      <c r="H233" s="2">
        <v>11</v>
      </c>
      <c r="I233" s="2">
        <v>30</v>
      </c>
      <c r="J233" s="2">
        <v>2024</v>
      </c>
      <c r="K233" s="3">
        <f>DATE(Table13[[#This Row],[Last_Login_Year]],Table13[[#This Row],[Last_Login_Month]],Table13[[#This Row],[Last_Login_Date]])</f>
        <v>45626</v>
      </c>
      <c r="L233" s="3">
        <v>45626</v>
      </c>
      <c r="M233" s="2">
        <v>11.99</v>
      </c>
      <c r="N233" s="2" t="s">
        <v>760</v>
      </c>
      <c r="O233" s="2">
        <v>445</v>
      </c>
      <c r="P233" s="2" t="s">
        <v>73</v>
      </c>
      <c r="Q233" s="2">
        <v>4</v>
      </c>
      <c r="R233" s="2">
        <v>4</v>
      </c>
      <c r="S233" s="2" t="b">
        <v>0</v>
      </c>
      <c r="T233" s="2">
        <v>25</v>
      </c>
      <c r="U233" s="2">
        <v>132</v>
      </c>
      <c r="V233" s="2" t="s">
        <v>74</v>
      </c>
      <c r="W233" s="2" t="s">
        <v>28</v>
      </c>
      <c r="X233" s="2" t="s">
        <v>57</v>
      </c>
      <c r="Y233" s="2">
        <v>50</v>
      </c>
      <c r="Z233" s="26">
        <f>Table13[[#This Row],[Recommended_Content_Count]]/(Table13[[#This Row],[Total_Movies_Watched]]+Table13[[#This Row],[Total_Series_Watched]])</f>
        <v>0.31847133757961782</v>
      </c>
      <c r="AA233" s="2">
        <v>3.8</v>
      </c>
      <c r="AB233" s="2" t="b">
        <v>1</v>
      </c>
      <c r="AC233" s="2" t="s">
        <v>30</v>
      </c>
      <c r="AD233" s="2">
        <v>2407</v>
      </c>
      <c r="AE233" s="2" t="s">
        <v>58</v>
      </c>
      <c r="AF233" s="2" t="s">
        <v>39</v>
      </c>
      <c r="AG233" s="5" t="s">
        <v>60</v>
      </c>
    </row>
    <row r="234" spans="1:33" x14ac:dyDescent="0.25">
      <c r="A234" s="4">
        <v>2040</v>
      </c>
      <c r="B234" s="2" t="s">
        <v>613</v>
      </c>
      <c r="C234" s="3">
        <v>45606</v>
      </c>
      <c r="D234" s="2"/>
      <c r="E234" s="2"/>
      <c r="F234" s="3"/>
      <c r="G234" s="3">
        <v>45606</v>
      </c>
      <c r="H234" s="2">
        <v>11</v>
      </c>
      <c r="I234" s="2">
        <v>30</v>
      </c>
      <c r="J234" s="2">
        <v>2024</v>
      </c>
      <c r="K234" s="3">
        <f>DATE(Table13[[#This Row],[Last_Login_Year]],Table13[[#This Row],[Last_Login_Month]],Table13[[#This Row],[Last_Login_Date]])</f>
        <v>45626</v>
      </c>
      <c r="L234" s="3">
        <v>45626</v>
      </c>
      <c r="M234" s="2">
        <v>7.99</v>
      </c>
      <c r="N234" s="2" t="s">
        <v>759</v>
      </c>
      <c r="O234" s="2">
        <v>221</v>
      </c>
      <c r="P234" s="2" t="s">
        <v>63</v>
      </c>
      <c r="Q234" s="2">
        <v>1</v>
      </c>
      <c r="R234" s="2">
        <v>3</v>
      </c>
      <c r="S234" s="2" t="b">
        <v>1</v>
      </c>
      <c r="T234" s="2">
        <v>518</v>
      </c>
      <c r="U234" s="2">
        <v>157</v>
      </c>
      <c r="V234" s="2" t="s">
        <v>68</v>
      </c>
      <c r="W234" s="2" t="s">
        <v>75</v>
      </c>
      <c r="X234" s="2" t="s">
        <v>64</v>
      </c>
      <c r="Y234" s="2">
        <v>4</v>
      </c>
      <c r="Z234" s="26">
        <f>Table13[[#This Row],[Recommended_Content_Count]]/(Table13[[#This Row],[Total_Movies_Watched]]+Table13[[#This Row],[Total_Series_Watched]])</f>
        <v>5.9259259259259256E-3</v>
      </c>
      <c r="AA234" s="2">
        <v>3.7</v>
      </c>
      <c r="AB234" s="2" t="b">
        <v>1</v>
      </c>
      <c r="AC234" s="2" t="s">
        <v>30</v>
      </c>
      <c r="AD234" s="2">
        <v>2560</v>
      </c>
      <c r="AE234" s="2" t="s">
        <v>65</v>
      </c>
      <c r="AF234" s="2" t="s">
        <v>59</v>
      </c>
      <c r="AG234" s="5" t="s">
        <v>33</v>
      </c>
    </row>
    <row r="235" spans="1:33" x14ac:dyDescent="0.25">
      <c r="A235" s="4">
        <v>5254</v>
      </c>
      <c r="B235" s="2" t="s">
        <v>542</v>
      </c>
      <c r="C235" s="3">
        <v>45605</v>
      </c>
      <c r="D235" s="2"/>
      <c r="E235" s="2"/>
      <c r="F235" s="3"/>
      <c r="G235" s="3">
        <v>45605</v>
      </c>
      <c r="H235" s="2">
        <v>11</v>
      </c>
      <c r="I235" s="2">
        <v>30</v>
      </c>
      <c r="J235" s="2">
        <v>2024</v>
      </c>
      <c r="K235" s="3">
        <f>DATE(Table13[[#This Row],[Last_Login_Year]],Table13[[#This Row],[Last_Login_Month]],Table13[[#This Row],[Last_Login_Date]])</f>
        <v>45626</v>
      </c>
      <c r="L235" s="3">
        <v>45626</v>
      </c>
      <c r="M235" s="2">
        <v>15.99</v>
      </c>
      <c r="N235" s="2" t="s">
        <v>761</v>
      </c>
      <c r="O235" s="2">
        <v>59</v>
      </c>
      <c r="P235" s="2" t="s">
        <v>100</v>
      </c>
      <c r="Q235" s="2">
        <v>4</v>
      </c>
      <c r="R235" s="2">
        <v>3</v>
      </c>
      <c r="S235" s="2" t="b">
        <v>0</v>
      </c>
      <c r="T235" s="2">
        <v>718</v>
      </c>
      <c r="U235" s="2">
        <v>3</v>
      </c>
      <c r="V235" s="2" t="s">
        <v>43</v>
      </c>
      <c r="W235" s="2" t="s">
        <v>44</v>
      </c>
      <c r="X235" s="2" t="s">
        <v>37</v>
      </c>
      <c r="Y235" s="2">
        <v>43</v>
      </c>
      <c r="Z235" s="26">
        <f>Table13[[#This Row],[Recommended_Content_Count]]/(Table13[[#This Row],[Total_Movies_Watched]]+Table13[[#This Row],[Total_Series_Watched]])</f>
        <v>5.9639389736477116E-2</v>
      </c>
      <c r="AA235" s="2">
        <v>4.2</v>
      </c>
      <c r="AB235" s="2" t="b">
        <v>1</v>
      </c>
      <c r="AC235" s="2" t="s">
        <v>30</v>
      </c>
      <c r="AD235" s="2">
        <v>4655</v>
      </c>
      <c r="AE235" s="2" t="s">
        <v>38</v>
      </c>
      <c r="AF235" s="2" t="s">
        <v>59</v>
      </c>
      <c r="AG235" s="5" t="s">
        <v>33</v>
      </c>
    </row>
    <row r="236" spans="1:33" x14ac:dyDescent="0.25">
      <c r="A236" s="4">
        <v>3325</v>
      </c>
      <c r="B236" s="2" t="s">
        <v>104</v>
      </c>
      <c r="C236" s="3">
        <v>45575</v>
      </c>
      <c r="D236" s="2"/>
      <c r="E236" s="2"/>
      <c r="F236" s="3"/>
      <c r="G236" s="3">
        <v>45575</v>
      </c>
      <c r="H236" s="2">
        <v>11</v>
      </c>
      <c r="I236" s="2">
        <v>30</v>
      </c>
      <c r="J236" s="2">
        <v>2024</v>
      </c>
      <c r="K236" s="3">
        <f>DATE(Table13[[#This Row],[Last_Login_Year]],Table13[[#This Row],[Last_Login_Month]],Table13[[#This Row],[Last_Login_Date]])</f>
        <v>45626</v>
      </c>
      <c r="L236" s="3">
        <v>45626</v>
      </c>
      <c r="M236" s="2">
        <v>15.99</v>
      </c>
      <c r="N236" s="2" t="s">
        <v>761</v>
      </c>
      <c r="O236" s="2">
        <v>102</v>
      </c>
      <c r="P236" s="2" t="s">
        <v>36</v>
      </c>
      <c r="Q236" s="2">
        <v>5</v>
      </c>
      <c r="R236" s="2">
        <v>3</v>
      </c>
      <c r="S236" s="2" t="b">
        <v>0</v>
      </c>
      <c r="T236" s="2">
        <v>456</v>
      </c>
      <c r="U236" s="2">
        <v>52</v>
      </c>
      <c r="V236" s="2" t="s">
        <v>74</v>
      </c>
      <c r="W236" s="2" t="s">
        <v>44</v>
      </c>
      <c r="X236" s="2" t="s">
        <v>78</v>
      </c>
      <c r="Y236" s="2">
        <v>32</v>
      </c>
      <c r="Z236" s="26">
        <f>Table13[[#This Row],[Recommended_Content_Count]]/(Table13[[#This Row],[Total_Movies_Watched]]+Table13[[#This Row],[Total_Series_Watched]])</f>
        <v>6.2992125984251968E-2</v>
      </c>
      <c r="AA236" s="2">
        <v>4.9000000000000004</v>
      </c>
      <c r="AB236" s="2" t="b">
        <v>1</v>
      </c>
      <c r="AC236" s="2" t="s">
        <v>30</v>
      </c>
      <c r="AD236" s="2">
        <v>1005</v>
      </c>
      <c r="AE236" s="2" t="s">
        <v>76</v>
      </c>
      <c r="AF236" s="2" t="s">
        <v>39</v>
      </c>
      <c r="AG236" s="5" t="s">
        <v>40</v>
      </c>
    </row>
    <row r="237" spans="1:33" x14ac:dyDescent="0.25">
      <c r="A237" s="4">
        <v>4383</v>
      </c>
      <c r="B237" s="2" t="s">
        <v>553</v>
      </c>
      <c r="C237" s="3">
        <v>45513</v>
      </c>
      <c r="D237" s="2"/>
      <c r="E237" s="2"/>
      <c r="F237" s="3"/>
      <c r="G237" s="3">
        <v>45513</v>
      </c>
      <c r="H237" s="2">
        <v>11</v>
      </c>
      <c r="I237" s="2">
        <v>30</v>
      </c>
      <c r="J237" s="2">
        <v>2024</v>
      </c>
      <c r="K237" s="3">
        <f>DATE(Table13[[#This Row],[Last_Login_Year]],Table13[[#This Row],[Last_Login_Month]],Table13[[#This Row],[Last_Login_Date]])</f>
        <v>45626</v>
      </c>
      <c r="L237" s="3">
        <v>45626</v>
      </c>
      <c r="M237" s="2">
        <v>15.99</v>
      </c>
      <c r="N237" s="2" t="s">
        <v>761</v>
      </c>
      <c r="O237" s="2">
        <v>361</v>
      </c>
      <c r="P237" s="2" t="s">
        <v>26</v>
      </c>
      <c r="Q237" s="2">
        <v>4</v>
      </c>
      <c r="R237" s="2">
        <v>5</v>
      </c>
      <c r="S237" s="2" t="b">
        <v>1</v>
      </c>
      <c r="T237" s="2">
        <v>416</v>
      </c>
      <c r="U237" s="2">
        <v>143</v>
      </c>
      <c r="V237" s="2" t="s">
        <v>68</v>
      </c>
      <c r="W237" s="2" t="s">
        <v>56</v>
      </c>
      <c r="X237" s="2" t="s">
        <v>78</v>
      </c>
      <c r="Y237" s="2">
        <v>99</v>
      </c>
      <c r="Z237" s="26">
        <f>Table13[[#This Row],[Recommended_Content_Count]]/(Table13[[#This Row],[Total_Movies_Watched]]+Table13[[#This Row],[Total_Series_Watched]])</f>
        <v>0.17710196779964221</v>
      </c>
      <c r="AA237" s="2">
        <v>3.7</v>
      </c>
      <c r="AB237" s="2" t="b">
        <v>0</v>
      </c>
      <c r="AC237" s="2" t="s">
        <v>30</v>
      </c>
      <c r="AD237" s="2">
        <v>527</v>
      </c>
      <c r="AE237" s="2" t="s">
        <v>58</v>
      </c>
      <c r="AF237" s="2" t="s">
        <v>59</v>
      </c>
      <c r="AG237" s="5" t="s">
        <v>60</v>
      </c>
    </row>
    <row r="238" spans="1:33" x14ac:dyDescent="0.25">
      <c r="A238" s="4">
        <v>4847</v>
      </c>
      <c r="B238" s="2" t="s">
        <v>238</v>
      </c>
      <c r="C238" s="3">
        <v>45303</v>
      </c>
      <c r="D238" s="2"/>
      <c r="E238" s="2"/>
      <c r="F238" s="3"/>
      <c r="G238" s="3">
        <v>45303</v>
      </c>
      <c r="H238" s="2">
        <v>11</v>
      </c>
      <c r="I238" s="2">
        <v>30</v>
      </c>
      <c r="J238" s="2">
        <v>2024</v>
      </c>
      <c r="K238" s="3">
        <f>DATE(Table13[[#This Row],[Last_Login_Year]],Table13[[#This Row],[Last_Login_Month]],Table13[[#This Row],[Last_Login_Date]])</f>
        <v>45626</v>
      </c>
      <c r="L238" s="3">
        <v>45626</v>
      </c>
      <c r="M238" s="2">
        <v>15.99</v>
      </c>
      <c r="N238" s="2" t="s">
        <v>761</v>
      </c>
      <c r="O238" s="2">
        <v>315</v>
      </c>
      <c r="P238" s="2" t="s">
        <v>63</v>
      </c>
      <c r="Q238" s="2">
        <v>1</v>
      </c>
      <c r="R238" s="2">
        <v>6</v>
      </c>
      <c r="S238" s="2" t="b">
        <v>0</v>
      </c>
      <c r="T238" s="2">
        <v>205</v>
      </c>
      <c r="U238" s="2">
        <v>92</v>
      </c>
      <c r="V238" s="2" t="s">
        <v>55</v>
      </c>
      <c r="W238" s="2" t="s">
        <v>28</v>
      </c>
      <c r="X238" s="2" t="s">
        <v>64</v>
      </c>
      <c r="Y238" s="2">
        <v>67</v>
      </c>
      <c r="Z238" s="26">
        <f>Table13[[#This Row],[Recommended_Content_Count]]/(Table13[[#This Row],[Total_Movies_Watched]]+Table13[[#This Row],[Total_Series_Watched]])</f>
        <v>0.22558922558922559</v>
      </c>
      <c r="AA238" s="2">
        <v>3.5</v>
      </c>
      <c r="AB238" s="2" t="b">
        <v>0</v>
      </c>
      <c r="AC238" s="2" t="s">
        <v>30</v>
      </c>
      <c r="AD238" s="2">
        <v>1584</v>
      </c>
      <c r="AE238" s="2" t="s">
        <v>76</v>
      </c>
      <c r="AF238" s="2" t="s">
        <v>79</v>
      </c>
      <c r="AG238" s="5" t="s">
        <v>33</v>
      </c>
    </row>
    <row r="239" spans="1:33" x14ac:dyDescent="0.25">
      <c r="A239" s="4">
        <v>5054</v>
      </c>
      <c r="B239" s="2" t="s">
        <v>41</v>
      </c>
      <c r="C239" s="3">
        <v>45231</v>
      </c>
      <c r="D239" s="2"/>
      <c r="E239" s="2"/>
      <c r="F239" s="3"/>
      <c r="G239" s="3">
        <v>45231</v>
      </c>
      <c r="H239" s="2">
        <v>11</v>
      </c>
      <c r="I239" s="2">
        <v>30</v>
      </c>
      <c r="J239" s="2">
        <v>2024</v>
      </c>
      <c r="K239" s="3">
        <f>DATE(Table13[[#This Row],[Last_Login_Year]],Table13[[#This Row],[Last_Login_Month]],Table13[[#This Row],[Last_Login_Date]])</f>
        <v>45626</v>
      </c>
      <c r="L239" s="3">
        <v>45626</v>
      </c>
      <c r="M239" s="2">
        <v>11.99</v>
      </c>
      <c r="N239" s="2" t="s">
        <v>760</v>
      </c>
      <c r="O239" s="2">
        <v>203</v>
      </c>
      <c r="P239" s="2" t="s">
        <v>51</v>
      </c>
      <c r="Q239" s="2">
        <v>5</v>
      </c>
      <c r="R239" s="2">
        <v>2</v>
      </c>
      <c r="S239" s="2" t="b">
        <v>0</v>
      </c>
      <c r="T239" s="2">
        <v>903</v>
      </c>
      <c r="U239" s="2">
        <v>19</v>
      </c>
      <c r="V239" s="2" t="s">
        <v>43</v>
      </c>
      <c r="W239" s="2" t="s">
        <v>56</v>
      </c>
      <c r="X239" s="2" t="s">
        <v>29</v>
      </c>
      <c r="Y239" s="2">
        <v>76</v>
      </c>
      <c r="Z239" s="26">
        <f>Table13[[#This Row],[Recommended_Content_Count]]/(Table13[[#This Row],[Total_Movies_Watched]]+Table13[[#This Row],[Total_Series_Watched]])</f>
        <v>8.2429501084598705E-2</v>
      </c>
      <c r="AA239" s="2">
        <v>4.5999999999999996</v>
      </c>
      <c r="AB239" s="2" t="b">
        <v>0</v>
      </c>
      <c r="AC239" s="2" t="s">
        <v>30</v>
      </c>
      <c r="AD239" s="2">
        <v>1254</v>
      </c>
      <c r="AE239" s="2" t="s">
        <v>65</v>
      </c>
      <c r="AF239" s="2" t="s">
        <v>69</v>
      </c>
      <c r="AG239" s="5" t="s">
        <v>60</v>
      </c>
    </row>
    <row r="240" spans="1:33" x14ac:dyDescent="0.25">
      <c r="A240" s="4">
        <v>2942</v>
      </c>
      <c r="B240" s="2" t="s">
        <v>675</v>
      </c>
      <c r="C240" s="3">
        <v>45171</v>
      </c>
      <c r="D240" s="2"/>
      <c r="E240" s="2"/>
      <c r="F240" s="3"/>
      <c r="G240" s="3">
        <v>45171</v>
      </c>
      <c r="H240" s="2">
        <v>11</v>
      </c>
      <c r="I240" s="2">
        <v>30</v>
      </c>
      <c r="J240" s="2">
        <v>2024</v>
      </c>
      <c r="K240" s="3">
        <f>DATE(Table13[[#This Row],[Last_Login_Year]],Table13[[#This Row],[Last_Login_Month]],Table13[[#This Row],[Last_Login_Date]])</f>
        <v>45626</v>
      </c>
      <c r="L240" s="3">
        <v>45626</v>
      </c>
      <c r="M240" s="2">
        <v>11.99</v>
      </c>
      <c r="N240" s="2" t="s">
        <v>760</v>
      </c>
      <c r="O240" s="2">
        <v>167</v>
      </c>
      <c r="P240" s="2" t="s">
        <v>48</v>
      </c>
      <c r="Q240" s="2">
        <v>5</v>
      </c>
      <c r="R240" s="2">
        <v>5</v>
      </c>
      <c r="S240" s="2" t="b">
        <v>0</v>
      </c>
      <c r="T240" s="2">
        <v>127</v>
      </c>
      <c r="U240" s="2">
        <v>138</v>
      </c>
      <c r="V240" s="2" t="s">
        <v>49</v>
      </c>
      <c r="W240" s="2" t="s">
        <v>56</v>
      </c>
      <c r="X240" s="2" t="s">
        <v>45</v>
      </c>
      <c r="Y240" s="2">
        <v>66</v>
      </c>
      <c r="Z240" s="26">
        <f>Table13[[#This Row],[Recommended_Content_Count]]/(Table13[[#This Row],[Total_Movies_Watched]]+Table13[[#This Row],[Total_Series_Watched]])</f>
        <v>0.24905660377358491</v>
      </c>
      <c r="AA240" s="2">
        <v>4.7</v>
      </c>
      <c r="AB240" s="2" t="b">
        <v>1</v>
      </c>
      <c r="AC240" s="2" t="s">
        <v>30</v>
      </c>
      <c r="AD240" s="2">
        <v>711</v>
      </c>
      <c r="AE240" s="2" t="s">
        <v>58</v>
      </c>
      <c r="AF240" s="2" t="s">
        <v>32</v>
      </c>
      <c r="AG240" s="5" t="s">
        <v>40</v>
      </c>
    </row>
    <row r="241" spans="1:33" x14ac:dyDescent="0.25">
      <c r="A241" s="4">
        <v>7001</v>
      </c>
      <c r="B241" s="2" t="s">
        <v>164</v>
      </c>
      <c r="C241" s="3">
        <v>45146</v>
      </c>
      <c r="D241" s="2"/>
      <c r="E241" s="2"/>
      <c r="F241" s="3"/>
      <c r="G241" s="3">
        <v>45146</v>
      </c>
      <c r="H241" s="2">
        <v>11</v>
      </c>
      <c r="I241" s="2">
        <v>30</v>
      </c>
      <c r="J241" s="2">
        <v>2024</v>
      </c>
      <c r="K241" s="3">
        <f>DATE(Table13[[#This Row],[Last_Login_Year]],Table13[[#This Row],[Last_Login_Month]],Table13[[#This Row],[Last_Login_Date]])</f>
        <v>45626</v>
      </c>
      <c r="L241" s="3">
        <v>45626</v>
      </c>
      <c r="M241" s="2">
        <v>11.99</v>
      </c>
      <c r="N241" s="2" t="s">
        <v>760</v>
      </c>
      <c r="O241" s="2">
        <v>24</v>
      </c>
      <c r="P241" s="2" t="s">
        <v>36</v>
      </c>
      <c r="Q241" s="2">
        <v>4</v>
      </c>
      <c r="R241" s="2">
        <v>4</v>
      </c>
      <c r="S241" s="2" t="b">
        <v>0</v>
      </c>
      <c r="T241" s="2">
        <v>30</v>
      </c>
      <c r="U241" s="2">
        <v>20</v>
      </c>
      <c r="V241" s="2" t="s">
        <v>49</v>
      </c>
      <c r="W241" s="2" t="s">
        <v>75</v>
      </c>
      <c r="X241" s="2" t="s">
        <v>29</v>
      </c>
      <c r="Y241" s="2">
        <v>98</v>
      </c>
      <c r="Z241" s="26">
        <f>Table13[[#This Row],[Recommended_Content_Count]]/(Table13[[#This Row],[Total_Movies_Watched]]+Table13[[#This Row],[Total_Series_Watched]])</f>
        <v>1.96</v>
      </c>
      <c r="AA241" s="2">
        <v>3.9</v>
      </c>
      <c r="AB241" s="2" t="b">
        <v>0</v>
      </c>
      <c r="AC241" s="2" t="s">
        <v>30</v>
      </c>
      <c r="AD241" s="2">
        <v>4477</v>
      </c>
      <c r="AE241" s="2" t="s">
        <v>65</v>
      </c>
      <c r="AF241" s="2" t="s">
        <v>59</v>
      </c>
      <c r="AG241" s="5" t="s">
        <v>93</v>
      </c>
    </row>
    <row r="242" spans="1:33" x14ac:dyDescent="0.25">
      <c r="A242" s="4">
        <v>7696</v>
      </c>
      <c r="B242" s="2" t="s">
        <v>224</v>
      </c>
      <c r="C242" s="3">
        <v>45118</v>
      </c>
      <c r="D242" s="2"/>
      <c r="E242" s="2"/>
      <c r="F242" s="3"/>
      <c r="G242" s="3">
        <v>45118</v>
      </c>
      <c r="H242" s="2">
        <v>11</v>
      </c>
      <c r="I242" s="2">
        <v>30</v>
      </c>
      <c r="J242" s="2">
        <v>2024</v>
      </c>
      <c r="K242" s="3">
        <f>DATE(Table13[[#This Row],[Last_Login_Year]],Table13[[#This Row],[Last_Login_Month]],Table13[[#This Row],[Last_Login_Date]])</f>
        <v>45626</v>
      </c>
      <c r="L242" s="3">
        <v>45626</v>
      </c>
      <c r="M242" s="2">
        <v>15.99</v>
      </c>
      <c r="N242" s="2" t="s">
        <v>761</v>
      </c>
      <c r="O242" s="2">
        <v>235</v>
      </c>
      <c r="P242" s="2" t="s">
        <v>26</v>
      </c>
      <c r="Q242" s="2">
        <v>2</v>
      </c>
      <c r="R242" s="2">
        <v>5</v>
      </c>
      <c r="S242" s="2" t="b">
        <v>0</v>
      </c>
      <c r="T242" s="2">
        <v>709</v>
      </c>
      <c r="U242" s="2">
        <v>151</v>
      </c>
      <c r="V242" s="2" t="s">
        <v>49</v>
      </c>
      <c r="W242" s="2" t="s">
        <v>44</v>
      </c>
      <c r="X242" s="2" t="s">
        <v>37</v>
      </c>
      <c r="Y242" s="2">
        <v>72</v>
      </c>
      <c r="Z242" s="26">
        <f>Table13[[#This Row],[Recommended_Content_Count]]/(Table13[[#This Row],[Total_Movies_Watched]]+Table13[[#This Row],[Total_Series_Watched]])</f>
        <v>8.3720930232558138E-2</v>
      </c>
      <c r="AA242" s="2">
        <v>3.7</v>
      </c>
      <c r="AB242" s="2" t="b">
        <v>0</v>
      </c>
      <c r="AC242" s="2" t="s">
        <v>30</v>
      </c>
      <c r="AD242" s="2">
        <v>2163</v>
      </c>
      <c r="AE242" s="2" t="s">
        <v>65</v>
      </c>
      <c r="AF242" s="2" t="s">
        <v>69</v>
      </c>
      <c r="AG242" s="5" t="s">
        <v>93</v>
      </c>
    </row>
    <row r="243" spans="1:33" x14ac:dyDescent="0.25">
      <c r="A243" s="4">
        <v>5438</v>
      </c>
      <c r="B243" s="2" t="s">
        <v>411</v>
      </c>
      <c r="C243" s="3">
        <v>45087</v>
      </c>
      <c r="D243" s="2"/>
      <c r="E243" s="2"/>
      <c r="F243" s="3"/>
      <c r="G243" s="3">
        <v>45087</v>
      </c>
      <c r="H243" s="2">
        <v>11</v>
      </c>
      <c r="I243" s="2">
        <v>30</v>
      </c>
      <c r="J243" s="2">
        <v>2024</v>
      </c>
      <c r="K243" s="3">
        <f>DATE(Table13[[#This Row],[Last_Login_Year]],Table13[[#This Row],[Last_Login_Month]],Table13[[#This Row],[Last_Login_Date]])</f>
        <v>45626</v>
      </c>
      <c r="L243" s="3">
        <v>45626</v>
      </c>
      <c r="M243" s="2">
        <v>11.99</v>
      </c>
      <c r="N243" s="2" t="s">
        <v>760</v>
      </c>
      <c r="O243" s="2">
        <v>478</v>
      </c>
      <c r="P243" s="2" t="s">
        <v>36</v>
      </c>
      <c r="Q243" s="2">
        <v>1</v>
      </c>
      <c r="R243" s="2">
        <v>6</v>
      </c>
      <c r="S243" s="2" t="b">
        <v>1</v>
      </c>
      <c r="T243" s="2">
        <v>517</v>
      </c>
      <c r="U243" s="2">
        <v>200</v>
      </c>
      <c r="V243" s="2" t="s">
        <v>92</v>
      </c>
      <c r="W243" s="2" t="s">
        <v>44</v>
      </c>
      <c r="X243" s="2" t="s">
        <v>29</v>
      </c>
      <c r="Y243" s="2">
        <v>41</v>
      </c>
      <c r="Z243" s="26">
        <f>Table13[[#This Row],[Recommended_Content_Count]]/(Table13[[#This Row],[Total_Movies_Watched]]+Table13[[#This Row],[Total_Series_Watched]])</f>
        <v>5.7182705718270568E-2</v>
      </c>
      <c r="AA243" s="2">
        <v>4.8</v>
      </c>
      <c r="AB243" s="2" t="b">
        <v>0</v>
      </c>
      <c r="AC243" s="2" t="s">
        <v>30</v>
      </c>
      <c r="AD243" s="2">
        <v>2936</v>
      </c>
      <c r="AE243" s="2" t="s">
        <v>58</v>
      </c>
      <c r="AF243" s="2" t="s">
        <v>69</v>
      </c>
      <c r="AG243" s="5" t="s">
        <v>33</v>
      </c>
    </row>
    <row r="244" spans="1:33" x14ac:dyDescent="0.25">
      <c r="A244" s="4">
        <v>1805</v>
      </c>
      <c r="B244" s="2" t="s">
        <v>88</v>
      </c>
      <c r="C244" s="3">
        <v>45018</v>
      </c>
      <c r="D244" s="2"/>
      <c r="E244" s="2"/>
      <c r="F244" s="3"/>
      <c r="G244" s="3">
        <v>45018</v>
      </c>
      <c r="H244" s="2">
        <v>11</v>
      </c>
      <c r="I244" s="2">
        <v>30</v>
      </c>
      <c r="J244" s="2">
        <v>2024</v>
      </c>
      <c r="K244" s="3">
        <f>DATE(Table13[[#This Row],[Last_Login_Year]],Table13[[#This Row],[Last_Login_Month]],Table13[[#This Row],[Last_Login_Date]])</f>
        <v>45626</v>
      </c>
      <c r="L244" s="3">
        <v>45626</v>
      </c>
      <c r="M244" s="2">
        <v>11.99</v>
      </c>
      <c r="N244" s="2" t="s">
        <v>760</v>
      </c>
      <c r="O244" s="2">
        <v>349</v>
      </c>
      <c r="P244" s="2" t="s">
        <v>73</v>
      </c>
      <c r="Q244" s="2">
        <v>4</v>
      </c>
      <c r="R244" s="2">
        <v>4</v>
      </c>
      <c r="S244" s="2" t="b">
        <v>1</v>
      </c>
      <c r="T244" s="2">
        <v>386</v>
      </c>
      <c r="U244" s="2">
        <v>195</v>
      </c>
      <c r="V244" s="2" t="s">
        <v>27</v>
      </c>
      <c r="W244" s="2" t="s">
        <v>75</v>
      </c>
      <c r="X244" s="2" t="s">
        <v>37</v>
      </c>
      <c r="Y244" s="2">
        <v>59</v>
      </c>
      <c r="Z244" s="26">
        <f>Table13[[#This Row],[Recommended_Content_Count]]/(Table13[[#This Row],[Total_Movies_Watched]]+Table13[[#This Row],[Total_Series_Watched]])</f>
        <v>0.10154905335628227</v>
      </c>
      <c r="AA244" s="2">
        <v>4.5999999999999996</v>
      </c>
      <c r="AB244" s="2" t="b">
        <v>0</v>
      </c>
      <c r="AC244" s="2" t="s">
        <v>30</v>
      </c>
      <c r="AD244" s="2">
        <v>2864</v>
      </c>
      <c r="AE244" s="2" t="s">
        <v>65</v>
      </c>
      <c r="AF244" s="2" t="s">
        <v>32</v>
      </c>
      <c r="AG244" s="5" t="s">
        <v>33</v>
      </c>
    </row>
    <row r="245" spans="1:33" x14ac:dyDescent="0.25">
      <c r="A245" s="4">
        <v>4745</v>
      </c>
      <c r="B245" s="2" t="s">
        <v>98</v>
      </c>
      <c r="C245" s="3">
        <v>44992</v>
      </c>
      <c r="D245" s="2"/>
      <c r="E245" s="2"/>
      <c r="F245" s="3"/>
      <c r="G245" s="3">
        <v>44992</v>
      </c>
      <c r="H245" s="2">
        <v>11</v>
      </c>
      <c r="I245" s="2">
        <v>30</v>
      </c>
      <c r="J245" s="2">
        <v>2024</v>
      </c>
      <c r="K245" s="3">
        <f>DATE(Table13[[#This Row],[Last_Login_Year]],Table13[[#This Row],[Last_Login_Month]],Table13[[#This Row],[Last_Login_Date]])</f>
        <v>45626</v>
      </c>
      <c r="L245" s="3">
        <v>45626</v>
      </c>
      <c r="M245" s="2">
        <v>7.99</v>
      </c>
      <c r="N245" s="2" t="s">
        <v>759</v>
      </c>
      <c r="O245" s="2">
        <v>273</v>
      </c>
      <c r="P245" s="2" t="s">
        <v>36</v>
      </c>
      <c r="Q245" s="2">
        <v>5</v>
      </c>
      <c r="R245" s="2">
        <v>1</v>
      </c>
      <c r="S245" s="2" t="b">
        <v>1</v>
      </c>
      <c r="T245" s="2">
        <v>830</v>
      </c>
      <c r="U245" s="2">
        <v>178</v>
      </c>
      <c r="V245" s="2" t="s">
        <v>27</v>
      </c>
      <c r="W245" s="2" t="s">
        <v>75</v>
      </c>
      <c r="X245" s="2" t="s">
        <v>78</v>
      </c>
      <c r="Y245" s="2">
        <v>37</v>
      </c>
      <c r="Z245" s="26">
        <f>Table13[[#This Row],[Recommended_Content_Count]]/(Table13[[#This Row],[Total_Movies_Watched]]+Table13[[#This Row],[Total_Series_Watched]])</f>
        <v>3.6706349206349208E-2</v>
      </c>
      <c r="AA245" s="2">
        <v>3.7</v>
      </c>
      <c r="AB245" s="2" t="b">
        <v>1</v>
      </c>
      <c r="AC245" s="2" t="s">
        <v>30</v>
      </c>
      <c r="AD245" s="2">
        <v>772</v>
      </c>
      <c r="AE245" s="2" t="s">
        <v>31</v>
      </c>
      <c r="AF245" s="2" t="s">
        <v>79</v>
      </c>
      <c r="AG245" s="5" t="s">
        <v>40</v>
      </c>
    </row>
    <row r="246" spans="1:33" x14ac:dyDescent="0.25">
      <c r="A246" s="4">
        <v>8738</v>
      </c>
      <c r="B246" s="2" t="s">
        <v>140</v>
      </c>
      <c r="C246" s="2">
        <v>9</v>
      </c>
      <c r="D246" s="2">
        <v>21</v>
      </c>
      <c r="E246" s="2">
        <v>2024</v>
      </c>
      <c r="F246" s="3">
        <f>DATE(Table13[[#This Row],[_Year]],Table13[[#This Row],[Join_Date_Month]],Table13[[#This Row],[Join_Date_Date]])</f>
        <v>45556</v>
      </c>
      <c r="G246" s="3">
        <v>45556</v>
      </c>
      <c r="H246" s="2">
        <v>11</v>
      </c>
      <c r="I246" s="2">
        <v>29</v>
      </c>
      <c r="J246" s="2">
        <v>2024</v>
      </c>
      <c r="K246" s="3">
        <f>DATE(Table13[[#This Row],[Last_Login_Year]],Table13[[#This Row],[Last_Login_Month]],Table13[[#This Row],[Last_Login_Date]])</f>
        <v>45625</v>
      </c>
      <c r="L246" s="3">
        <v>45625</v>
      </c>
      <c r="M246" s="2">
        <v>7.99</v>
      </c>
      <c r="N246" s="2" t="s">
        <v>759</v>
      </c>
      <c r="O246" s="2">
        <v>427</v>
      </c>
      <c r="P246" s="2" t="s">
        <v>100</v>
      </c>
      <c r="Q246" s="2">
        <v>1</v>
      </c>
      <c r="R246" s="2">
        <v>1</v>
      </c>
      <c r="S246" s="2" t="b">
        <v>1</v>
      </c>
      <c r="T246" s="2">
        <v>886</v>
      </c>
      <c r="U246" s="2">
        <v>17</v>
      </c>
      <c r="V246" s="2" t="s">
        <v>49</v>
      </c>
      <c r="W246" s="2" t="s">
        <v>44</v>
      </c>
      <c r="X246" s="2" t="s">
        <v>45</v>
      </c>
      <c r="Y246" s="2">
        <v>41</v>
      </c>
      <c r="Z246" s="26">
        <f>Table13[[#This Row],[Recommended_Content_Count]]/(Table13[[#This Row],[Total_Movies_Watched]]+Table13[[#This Row],[Total_Series_Watched]])</f>
        <v>4.5404208194905871E-2</v>
      </c>
      <c r="AA246" s="2">
        <v>4.0999999999999996</v>
      </c>
      <c r="AB246" s="2" t="b">
        <v>0</v>
      </c>
      <c r="AC246" s="2" t="s">
        <v>30</v>
      </c>
      <c r="AD246" s="2">
        <v>342</v>
      </c>
      <c r="AE246" s="2" t="s">
        <v>58</v>
      </c>
      <c r="AF246" s="2" t="s">
        <v>69</v>
      </c>
      <c r="AG246" s="5" t="s">
        <v>93</v>
      </c>
    </row>
    <row r="247" spans="1:33" x14ac:dyDescent="0.25">
      <c r="A247" s="4">
        <v>3941</v>
      </c>
      <c r="B247" s="2" t="s">
        <v>608</v>
      </c>
      <c r="C247" s="2">
        <v>9</v>
      </c>
      <c r="D247" s="2">
        <v>16</v>
      </c>
      <c r="E247" s="2">
        <v>2024</v>
      </c>
      <c r="F247" s="3">
        <f>DATE(Table13[[#This Row],[_Year]],Table13[[#This Row],[Join_Date_Month]],Table13[[#This Row],[Join_Date_Date]])</f>
        <v>45551</v>
      </c>
      <c r="G247" s="3">
        <v>45551</v>
      </c>
      <c r="H247" s="2">
        <v>11</v>
      </c>
      <c r="I247" s="2">
        <v>29</v>
      </c>
      <c r="J247" s="2">
        <v>2024</v>
      </c>
      <c r="K247" s="3">
        <f>DATE(Table13[[#This Row],[Last_Login_Year]],Table13[[#This Row],[Last_Login_Month]],Table13[[#This Row],[Last_Login_Date]])</f>
        <v>45625</v>
      </c>
      <c r="L247" s="3">
        <v>45625</v>
      </c>
      <c r="M247" s="2">
        <v>11.99</v>
      </c>
      <c r="N247" s="2" t="s">
        <v>760</v>
      </c>
      <c r="O247" s="2">
        <v>163</v>
      </c>
      <c r="P247" s="2" t="s">
        <v>100</v>
      </c>
      <c r="Q247" s="2">
        <v>5</v>
      </c>
      <c r="R247" s="2">
        <v>2</v>
      </c>
      <c r="S247" s="2" t="b">
        <v>0</v>
      </c>
      <c r="T247" s="2">
        <v>786</v>
      </c>
      <c r="U247" s="2">
        <v>94</v>
      </c>
      <c r="V247" s="2" t="s">
        <v>49</v>
      </c>
      <c r="W247" s="2" t="s">
        <v>75</v>
      </c>
      <c r="X247" s="2" t="s">
        <v>45</v>
      </c>
      <c r="Y247" s="2">
        <v>18</v>
      </c>
      <c r="Z247" s="26">
        <f>Table13[[#This Row],[Recommended_Content_Count]]/(Table13[[#This Row],[Total_Movies_Watched]]+Table13[[#This Row],[Total_Series_Watched]])</f>
        <v>2.0454545454545454E-2</v>
      </c>
      <c r="AA247" s="2">
        <v>4.5999999999999996</v>
      </c>
      <c r="AB247" s="2" t="b">
        <v>1</v>
      </c>
      <c r="AC247" s="2" t="s">
        <v>30</v>
      </c>
      <c r="AD247" s="2">
        <v>1364</v>
      </c>
      <c r="AE247" s="2" t="s">
        <v>65</v>
      </c>
      <c r="AF247" s="2" t="s">
        <v>39</v>
      </c>
      <c r="AG247" s="5" t="s">
        <v>40</v>
      </c>
    </row>
    <row r="248" spans="1:33" x14ac:dyDescent="0.25">
      <c r="A248" s="4">
        <v>1006</v>
      </c>
      <c r="B248" s="2" t="s">
        <v>589</v>
      </c>
      <c r="C248" s="2">
        <v>8</v>
      </c>
      <c r="D248" s="2">
        <v>31</v>
      </c>
      <c r="E248" s="2">
        <v>2023</v>
      </c>
      <c r="F248" s="3">
        <f>DATE(Table13[[#This Row],[_Year]],Table13[[#This Row],[Join_Date_Month]],Table13[[#This Row],[Join_Date_Date]])</f>
        <v>45169</v>
      </c>
      <c r="G248" s="3">
        <v>45169</v>
      </c>
      <c r="H248" s="2">
        <v>11</v>
      </c>
      <c r="I248" s="2">
        <v>29</v>
      </c>
      <c r="J248" s="2">
        <v>2024</v>
      </c>
      <c r="K248" s="3">
        <f>DATE(Table13[[#This Row],[Last_Login_Year]],Table13[[#This Row],[Last_Login_Month]],Table13[[#This Row],[Last_Login_Date]])</f>
        <v>45625</v>
      </c>
      <c r="L248" s="3">
        <v>45625</v>
      </c>
      <c r="M248" s="2">
        <v>11.99</v>
      </c>
      <c r="N248" s="2" t="s">
        <v>760</v>
      </c>
      <c r="O248" s="2">
        <v>93</v>
      </c>
      <c r="P248" s="2" t="s">
        <v>36</v>
      </c>
      <c r="Q248" s="2">
        <v>4</v>
      </c>
      <c r="R248" s="2">
        <v>6</v>
      </c>
      <c r="S248" s="2" t="b">
        <v>0</v>
      </c>
      <c r="T248" s="2">
        <v>209</v>
      </c>
      <c r="U248" s="2">
        <v>151</v>
      </c>
      <c r="V248" s="2" t="s">
        <v>55</v>
      </c>
      <c r="W248" s="2" t="s">
        <v>56</v>
      </c>
      <c r="X248" s="2" t="s">
        <v>64</v>
      </c>
      <c r="Y248" s="2">
        <v>74</v>
      </c>
      <c r="Z248" s="26">
        <f>Table13[[#This Row],[Recommended_Content_Count]]/(Table13[[#This Row],[Total_Movies_Watched]]+Table13[[#This Row],[Total_Series_Watched]])</f>
        <v>0.20555555555555555</v>
      </c>
      <c r="AA248" s="2">
        <v>3</v>
      </c>
      <c r="AB248" s="2" t="b">
        <v>0</v>
      </c>
      <c r="AC248" s="2" t="s">
        <v>30</v>
      </c>
      <c r="AD248" s="2">
        <v>1017</v>
      </c>
      <c r="AE248" s="2" t="s">
        <v>58</v>
      </c>
      <c r="AF248" s="2" t="s">
        <v>79</v>
      </c>
      <c r="AG248" s="5" t="s">
        <v>60</v>
      </c>
    </row>
    <row r="249" spans="1:33" x14ac:dyDescent="0.25">
      <c r="A249" s="4">
        <v>1539</v>
      </c>
      <c r="B249" s="2" t="s">
        <v>77</v>
      </c>
      <c r="C249" s="2">
        <v>8</v>
      </c>
      <c r="D249" s="2">
        <v>29</v>
      </c>
      <c r="E249" s="2">
        <v>2024</v>
      </c>
      <c r="F249" s="3">
        <f>DATE(Table13[[#This Row],[_Year]],Table13[[#This Row],[Join_Date_Month]],Table13[[#This Row],[Join_Date_Date]])</f>
        <v>45533</v>
      </c>
      <c r="G249" s="3">
        <v>45533</v>
      </c>
      <c r="H249" s="2">
        <v>11</v>
      </c>
      <c r="I249" s="2">
        <v>29</v>
      </c>
      <c r="J249" s="2">
        <v>2024</v>
      </c>
      <c r="K249" s="3">
        <f>DATE(Table13[[#This Row],[Last_Login_Year]],Table13[[#This Row],[Last_Login_Month]],Table13[[#This Row],[Last_Login_Date]])</f>
        <v>45625</v>
      </c>
      <c r="L249" s="3">
        <v>45625</v>
      </c>
      <c r="M249" s="2">
        <v>15.99</v>
      </c>
      <c r="N249" s="2" t="s">
        <v>761</v>
      </c>
      <c r="O249" s="2">
        <v>348</v>
      </c>
      <c r="P249" s="2" t="s">
        <v>36</v>
      </c>
      <c r="Q249" s="2">
        <v>1</v>
      </c>
      <c r="R249" s="2">
        <v>5</v>
      </c>
      <c r="S249" s="2" t="b">
        <v>1</v>
      </c>
      <c r="T249" s="2">
        <v>266</v>
      </c>
      <c r="U249" s="2">
        <v>94</v>
      </c>
      <c r="V249" s="2" t="s">
        <v>68</v>
      </c>
      <c r="W249" s="2" t="s">
        <v>44</v>
      </c>
      <c r="X249" s="2" t="s">
        <v>64</v>
      </c>
      <c r="Y249" s="2">
        <v>82</v>
      </c>
      <c r="Z249" s="26">
        <f>Table13[[#This Row],[Recommended_Content_Count]]/(Table13[[#This Row],[Total_Movies_Watched]]+Table13[[#This Row],[Total_Series_Watched]])</f>
        <v>0.22777777777777777</v>
      </c>
      <c r="AA249" s="2">
        <v>4.3</v>
      </c>
      <c r="AB249" s="2" t="b">
        <v>1</v>
      </c>
      <c r="AC249" s="2" t="s">
        <v>30</v>
      </c>
      <c r="AD249" s="2">
        <v>2356</v>
      </c>
      <c r="AE249" s="2" t="s">
        <v>65</v>
      </c>
      <c r="AF249" s="2" t="s">
        <v>69</v>
      </c>
      <c r="AG249" s="5" t="s">
        <v>60</v>
      </c>
    </row>
    <row r="250" spans="1:33" x14ac:dyDescent="0.25">
      <c r="A250" s="4">
        <v>5036</v>
      </c>
      <c r="B250" s="2" t="s">
        <v>290</v>
      </c>
      <c r="C250" s="2">
        <v>8</v>
      </c>
      <c r="D250" s="2">
        <v>16</v>
      </c>
      <c r="E250" s="2">
        <v>2024</v>
      </c>
      <c r="F250" s="3">
        <f>DATE(Table13[[#This Row],[_Year]],Table13[[#This Row],[Join_Date_Month]],Table13[[#This Row],[Join_Date_Date]])</f>
        <v>45520</v>
      </c>
      <c r="G250" s="3">
        <v>45520</v>
      </c>
      <c r="H250" s="2">
        <v>11</v>
      </c>
      <c r="I250" s="2">
        <v>29</v>
      </c>
      <c r="J250" s="2">
        <v>2024</v>
      </c>
      <c r="K250" s="3">
        <f>DATE(Table13[[#This Row],[Last_Login_Year]],Table13[[#This Row],[Last_Login_Month]],Table13[[#This Row],[Last_Login_Date]])</f>
        <v>45625</v>
      </c>
      <c r="L250" s="3">
        <v>45625</v>
      </c>
      <c r="M250" s="2">
        <v>15.99</v>
      </c>
      <c r="N250" s="2" t="s">
        <v>761</v>
      </c>
      <c r="O250" s="2">
        <v>381</v>
      </c>
      <c r="P250" s="2" t="s">
        <v>63</v>
      </c>
      <c r="Q250" s="2">
        <v>5</v>
      </c>
      <c r="R250" s="2">
        <v>1</v>
      </c>
      <c r="S250" s="2" t="b">
        <v>1</v>
      </c>
      <c r="T250" s="2">
        <v>286</v>
      </c>
      <c r="U250" s="2">
        <v>121</v>
      </c>
      <c r="V250" s="2" t="s">
        <v>43</v>
      </c>
      <c r="W250" s="2" t="s">
        <v>75</v>
      </c>
      <c r="X250" s="2" t="s">
        <v>78</v>
      </c>
      <c r="Y250" s="2">
        <v>57</v>
      </c>
      <c r="Z250" s="26">
        <f>Table13[[#This Row],[Recommended_Content_Count]]/(Table13[[#This Row],[Total_Movies_Watched]]+Table13[[#This Row],[Total_Series_Watched]])</f>
        <v>0.14004914004914004</v>
      </c>
      <c r="AA250" s="2">
        <v>4.0999999999999996</v>
      </c>
      <c r="AB250" s="2" t="b">
        <v>1</v>
      </c>
      <c r="AC250" s="2" t="s">
        <v>30</v>
      </c>
      <c r="AD250" s="2">
        <v>967</v>
      </c>
      <c r="AE250" s="2" t="s">
        <v>31</v>
      </c>
      <c r="AF250" s="2" t="s">
        <v>59</v>
      </c>
      <c r="AG250" s="5" t="s">
        <v>93</v>
      </c>
    </row>
    <row r="251" spans="1:33" x14ac:dyDescent="0.25">
      <c r="A251" s="4">
        <v>2095</v>
      </c>
      <c r="B251" s="2" t="s">
        <v>357</v>
      </c>
      <c r="C251" s="2">
        <v>8</v>
      </c>
      <c r="D251" s="2">
        <v>13</v>
      </c>
      <c r="E251" s="2">
        <v>2024</v>
      </c>
      <c r="F251" s="3">
        <f>DATE(Table13[[#This Row],[_Year]],Table13[[#This Row],[Join_Date_Month]],Table13[[#This Row],[Join_Date_Date]])</f>
        <v>45517</v>
      </c>
      <c r="G251" s="3">
        <v>45517</v>
      </c>
      <c r="H251" s="2">
        <v>11</v>
      </c>
      <c r="I251" s="2">
        <v>29</v>
      </c>
      <c r="J251" s="2">
        <v>2024</v>
      </c>
      <c r="K251" s="3">
        <f>DATE(Table13[[#This Row],[Last_Login_Year]],Table13[[#This Row],[Last_Login_Month]],Table13[[#This Row],[Last_Login_Date]])</f>
        <v>45625</v>
      </c>
      <c r="L251" s="3">
        <v>45625</v>
      </c>
      <c r="M251" s="2">
        <v>11.99</v>
      </c>
      <c r="N251" s="2" t="s">
        <v>760</v>
      </c>
      <c r="O251" s="2">
        <v>279</v>
      </c>
      <c r="P251" s="2" t="s">
        <v>100</v>
      </c>
      <c r="Q251" s="2">
        <v>5</v>
      </c>
      <c r="R251" s="2">
        <v>5</v>
      </c>
      <c r="S251" s="2" t="b">
        <v>1</v>
      </c>
      <c r="T251" s="2">
        <v>285</v>
      </c>
      <c r="U251" s="2">
        <v>92</v>
      </c>
      <c r="V251" s="2" t="s">
        <v>43</v>
      </c>
      <c r="W251" s="2" t="s">
        <v>75</v>
      </c>
      <c r="X251" s="2" t="s">
        <v>45</v>
      </c>
      <c r="Y251" s="2">
        <v>81</v>
      </c>
      <c r="Z251" s="26">
        <f>Table13[[#This Row],[Recommended_Content_Count]]/(Table13[[#This Row],[Total_Movies_Watched]]+Table13[[#This Row],[Total_Series_Watched]])</f>
        <v>0.21485411140583555</v>
      </c>
      <c r="AA251" s="2">
        <v>4.7</v>
      </c>
      <c r="AB251" s="2" t="b">
        <v>1</v>
      </c>
      <c r="AC251" s="2" t="s">
        <v>30</v>
      </c>
      <c r="AD251" s="2">
        <v>4201</v>
      </c>
      <c r="AE251" s="2" t="s">
        <v>65</v>
      </c>
      <c r="AF251" s="2" t="s">
        <v>79</v>
      </c>
      <c r="AG251" s="5" t="s">
        <v>33</v>
      </c>
    </row>
    <row r="252" spans="1:33" x14ac:dyDescent="0.25">
      <c r="A252" s="4">
        <v>1081</v>
      </c>
      <c r="B252" s="2" t="s">
        <v>406</v>
      </c>
      <c r="C252" s="2">
        <v>7</v>
      </c>
      <c r="D252" s="2">
        <v>28</v>
      </c>
      <c r="E252" s="2">
        <v>2024</v>
      </c>
      <c r="F252" s="3">
        <f>DATE(Table13[[#This Row],[_Year]],Table13[[#This Row],[Join_Date_Month]],Table13[[#This Row],[Join_Date_Date]])</f>
        <v>45501</v>
      </c>
      <c r="G252" s="3">
        <v>45501</v>
      </c>
      <c r="H252" s="2">
        <v>11</v>
      </c>
      <c r="I252" s="2">
        <v>29</v>
      </c>
      <c r="J252" s="2">
        <v>2024</v>
      </c>
      <c r="K252" s="3">
        <f>DATE(Table13[[#This Row],[Last_Login_Year]],Table13[[#This Row],[Last_Login_Month]],Table13[[#This Row],[Last_Login_Date]])</f>
        <v>45625</v>
      </c>
      <c r="L252" s="3">
        <v>45625</v>
      </c>
      <c r="M252" s="2">
        <v>15.99</v>
      </c>
      <c r="N252" s="2" t="s">
        <v>761</v>
      </c>
      <c r="O252" s="2">
        <v>144</v>
      </c>
      <c r="P252" s="2" t="s">
        <v>36</v>
      </c>
      <c r="Q252" s="2">
        <v>3</v>
      </c>
      <c r="R252" s="2">
        <v>4</v>
      </c>
      <c r="S252" s="2" t="b">
        <v>0</v>
      </c>
      <c r="T252" s="2">
        <v>501</v>
      </c>
      <c r="U252" s="2">
        <v>64</v>
      </c>
      <c r="V252" s="2" t="s">
        <v>43</v>
      </c>
      <c r="W252" s="2" t="s">
        <v>44</v>
      </c>
      <c r="X252" s="2" t="s">
        <v>64</v>
      </c>
      <c r="Y252" s="2">
        <v>98</v>
      </c>
      <c r="Z252" s="26">
        <f>Table13[[#This Row],[Recommended_Content_Count]]/(Table13[[#This Row],[Total_Movies_Watched]]+Table13[[#This Row],[Total_Series_Watched]])</f>
        <v>0.17345132743362832</v>
      </c>
      <c r="AA252" s="2">
        <v>3.3</v>
      </c>
      <c r="AB252" s="2" t="b">
        <v>0</v>
      </c>
      <c r="AC252" s="2" t="s">
        <v>30</v>
      </c>
      <c r="AD252" s="2">
        <v>1544</v>
      </c>
      <c r="AE252" s="2" t="s">
        <v>76</v>
      </c>
      <c r="AF252" s="2" t="s">
        <v>32</v>
      </c>
      <c r="AG252" s="5" t="s">
        <v>33</v>
      </c>
    </row>
    <row r="253" spans="1:33" x14ac:dyDescent="0.25">
      <c r="A253" s="4">
        <v>1390</v>
      </c>
      <c r="B253" s="2" t="s">
        <v>623</v>
      </c>
      <c r="C253" s="2">
        <v>7</v>
      </c>
      <c r="D253" s="2">
        <v>28</v>
      </c>
      <c r="E253" s="2">
        <v>2024</v>
      </c>
      <c r="F253" s="3">
        <f>DATE(Table13[[#This Row],[_Year]],Table13[[#This Row],[Join_Date_Month]],Table13[[#This Row],[Join_Date_Date]])</f>
        <v>45501</v>
      </c>
      <c r="G253" s="3">
        <v>45501</v>
      </c>
      <c r="H253" s="2">
        <v>11</v>
      </c>
      <c r="I253" s="2">
        <v>29</v>
      </c>
      <c r="J253" s="2">
        <v>2024</v>
      </c>
      <c r="K253" s="3">
        <f>DATE(Table13[[#This Row],[Last_Login_Year]],Table13[[#This Row],[Last_Login_Month]],Table13[[#This Row],[Last_Login_Date]])</f>
        <v>45625</v>
      </c>
      <c r="L253" s="3">
        <v>45625</v>
      </c>
      <c r="M253" s="2">
        <v>11.99</v>
      </c>
      <c r="N253" s="2" t="s">
        <v>760</v>
      </c>
      <c r="O253" s="2">
        <v>326</v>
      </c>
      <c r="P253" s="2" t="s">
        <v>63</v>
      </c>
      <c r="Q253" s="2">
        <v>4</v>
      </c>
      <c r="R253" s="2">
        <v>1</v>
      </c>
      <c r="S253" s="2" t="b">
        <v>0</v>
      </c>
      <c r="T253" s="2">
        <v>439</v>
      </c>
      <c r="U253" s="2">
        <v>88</v>
      </c>
      <c r="V253" s="2" t="s">
        <v>92</v>
      </c>
      <c r="W253" s="2" t="s">
        <v>44</v>
      </c>
      <c r="X253" s="2" t="s">
        <v>64</v>
      </c>
      <c r="Y253" s="2">
        <v>3</v>
      </c>
      <c r="Z253" s="26">
        <f>Table13[[#This Row],[Recommended_Content_Count]]/(Table13[[#This Row],[Total_Movies_Watched]]+Table13[[#This Row],[Total_Series_Watched]])</f>
        <v>5.6925996204933585E-3</v>
      </c>
      <c r="AA253" s="2">
        <v>3.3</v>
      </c>
      <c r="AB253" s="2" t="b">
        <v>1</v>
      </c>
      <c r="AC253" s="2" t="s">
        <v>30</v>
      </c>
      <c r="AD253" s="2">
        <v>3499</v>
      </c>
      <c r="AE253" s="2" t="s">
        <v>58</v>
      </c>
      <c r="AF253" s="2" t="s">
        <v>39</v>
      </c>
      <c r="AG253" s="5" t="s">
        <v>93</v>
      </c>
    </row>
    <row r="254" spans="1:33" x14ac:dyDescent="0.25">
      <c r="A254" s="4">
        <v>2165</v>
      </c>
      <c r="B254" s="2" t="s">
        <v>677</v>
      </c>
      <c r="C254" s="2">
        <v>6</v>
      </c>
      <c r="D254" s="2">
        <v>22</v>
      </c>
      <c r="E254" s="2">
        <v>2024</v>
      </c>
      <c r="F254" s="3">
        <f>DATE(Table13[[#This Row],[_Year]],Table13[[#This Row],[Join_Date_Month]],Table13[[#This Row],[Join_Date_Date]])</f>
        <v>45465</v>
      </c>
      <c r="G254" s="3">
        <v>45465</v>
      </c>
      <c r="H254" s="2">
        <v>11</v>
      </c>
      <c r="I254" s="2">
        <v>29</v>
      </c>
      <c r="J254" s="2">
        <v>2024</v>
      </c>
      <c r="K254" s="3">
        <f>DATE(Table13[[#This Row],[Last_Login_Year]],Table13[[#This Row],[Last_Login_Month]],Table13[[#This Row],[Last_Login_Date]])</f>
        <v>45625</v>
      </c>
      <c r="L254" s="3">
        <v>45625</v>
      </c>
      <c r="M254" s="2">
        <v>15.99</v>
      </c>
      <c r="N254" s="2" t="s">
        <v>761</v>
      </c>
      <c r="O254" s="2">
        <v>157</v>
      </c>
      <c r="P254" s="2" t="s">
        <v>51</v>
      </c>
      <c r="Q254" s="2">
        <v>2</v>
      </c>
      <c r="R254" s="2">
        <v>2</v>
      </c>
      <c r="S254" s="2" t="b">
        <v>0</v>
      </c>
      <c r="T254" s="2">
        <v>542</v>
      </c>
      <c r="U254" s="2">
        <v>80</v>
      </c>
      <c r="V254" s="2" t="s">
        <v>68</v>
      </c>
      <c r="W254" s="2" t="s">
        <v>28</v>
      </c>
      <c r="X254" s="2" t="s">
        <v>64</v>
      </c>
      <c r="Y254" s="2">
        <v>53</v>
      </c>
      <c r="Z254" s="26">
        <f>Table13[[#This Row],[Recommended_Content_Count]]/(Table13[[#This Row],[Total_Movies_Watched]]+Table13[[#This Row],[Total_Series_Watched]])</f>
        <v>8.5209003215434079E-2</v>
      </c>
      <c r="AA254" s="2">
        <v>4.2</v>
      </c>
      <c r="AB254" s="2" t="b">
        <v>0</v>
      </c>
      <c r="AC254" s="2" t="s">
        <v>30</v>
      </c>
      <c r="AD254" s="2">
        <v>164</v>
      </c>
      <c r="AE254" s="2" t="s">
        <v>58</v>
      </c>
      <c r="AF254" s="2" t="s">
        <v>32</v>
      </c>
      <c r="AG254" s="5" t="s">
        <v>40</v>
      </c>
    </row>
    <row r="255" spans="1:33" x14ac:dyDescent="0.25">
      <c r="A255" s="4">
        <v>1813</v>
      </c>
      <c r="B255" s="2" t="s">
        <v>391</v>
      </c>
      <c r="C255" s="2">
        <v>6</v>
      </c>
      <c r="D255" s="2">
        <v>21</v>
      </c>
      <c r="E255" s="2">
        <v>2024</v>
      </c>
      <c r="F255" s="3">
        <f>DATE(Table13[[#This Row],[_Year]],Table13[[#This Row],[Join_Date_Month]],Table13[[#This Row],[Join_Date_Date]])</f>
        <v>45464</v>
      </c>
      <c r="G255" s="3">
        <v>45464</v>
      </c>
      <c r="H255" s="2">
        <v>11</v>
      </c>
      <c r="I255" s="2">
        <v>29</v>
      </c>
      <c r="J255" s="2">
        <v>2024</v>
      </c>
      <c r="K255" s="3">
        <f>DATE(Table13[[#This Row],[Last_Login_Year]],Table13[[#This Row],[Last_Login_Month]],Table13[[#This Row],[Last_Login_Date]])</f>
        <v>45625</v>
      </c>
      <c r="L255" s="3">
        <v>45625</v>
      </c>
      <c r="M255" s="2">
        <v>11.99</v>
      </c>
      <c r="N255" s="2" t="s">
        <v>760</v>
      </c>
      <c r="O255" s="2">
        <v>145</v>
      </c>
      <c r="P255" s="2" t="s">
        <v>63</v>
      </c>
      <c r="Q255" s="2">
        <v>2</v>
      </c>
      <c r="R255" s="2">
        <v>4</v>
      </c>
      <c r="S255" s="2" t="b">
        <v>0</v>
      </c>
      <c r="T255" s="2">
        <v>237</v>
      </c>
      <c r="U255" s="2">
        <v>32</v>
      </c>
      <c r="V255" s="2" t="s">
        <v>68</v>
      </c>
      <c r="W255" s="2" t="s">
        <v>75</v>
      </c>
      <c r="X255" s="2" t="s">
        <v>78</v>
      </c>
      <c r="Y255" s="2">
        <v>39</v>
      </c>
      <c r="Z255" s="26">
        <f>Table13[[#This Row],[Recommended_Content_Count]]/(Table13[[#This Row],[Total_Movies_Watched]]+Table13[[#This Row],[Total_Series_Watched]])</f>
        <v>0.1449814126394052</v>
      </c>
      <c r="AA255" s="2">
        <v>4.8</v>
      </c>
      <c r="AB255" s="2" t="b">
        <v>0</v>
      </c>
      <c r="AC255" s="2" t="s">
        <v>30</v>
      </c>
      <c r="AD255" s="2">
        <v>1835</v>
      </c>
      <c r="AE255" s="2" t="s">
        <v>38</v>
      </c>
      <c r="AF255" s="2" t="s">
        <v>69</v>
      </c>
      <c r="AG255" s="5" t="s">
        <v>60</v>
      </c>
    </row>
    <row r="256" spans="1:33" x14ac:dyDescent="0.25">
      <c r="A256" s="4">
        <v>7896</v>
      </c>
      <c r="B256" s="2" t="s">
        <v>157</v>
      </c>
      <c r="C256" s="2">
        <v>6</v>
      </c>
      <c r="D256" s="2">
        <v>19</v>
      </c>
      <c r="E256" s="2">
        <v>2024</v>
      </c>
      <c r="F256" s="3">
        <f>DATE(Table13[[#This Row],[_Year]],Table13[[#This Row],[Join_Date_Month]],Table13[[#This Row],[Join_Date_Date]])</f>
        <v>45462</v>
      </c>
      <c r="G256" s="3">
        <v>45462</v>
      </c>
      <c r="H256" s="2">
        <v>11</v>
      </c>
      <c r="I256" s="2">
        <v>29</v>
      </c>
      <c r="J256" s="2">
        <v>2024</v>
      </c>
      <c r="K256" s="3">
        <f>DATE(Table13[[#This Row],[Last_Login_Year]],Table13[[#This Row],[Last_Login_Month]],Table13[[#This Row],[Last_Login_Date]])</f>
        <v>45625</v>
      </c>
      <c r="L256" s="3">
        <v>45625</v>
      </c>
      <c r="M256" s="2">
        <v>11.99</v>
      </c>
      <c r="N256" s="2" t="s">
        <v>760</v>
      </c>
      <c r="O256" s="2">
        <v>139</v>
      </c>
      <c r="P256" s="2" t="s">
        <v>48</v>
      </c>
      <c r="Q256" s="2">
        <v>4</v>
      </c>
      <c r="R256" s="2">
        <v>5</v>
      </c>
      <c r="S256" s="2" t="b">
        <v>1</v>
      </c>
      <c r="T256" s="2">
        <v>539</v>
      </c>
      <c r="U256" s="2">
        <v>152</v>
      </c>
      <c r="V256" s="2" t="s">
        <v>43</v>
      </c>
      <c r="W256" s="2" t="s">
        <v>44</v>
      </c>
      <c r="X256" s="2" t="s">
        <v>37</v>
      </c>
      <c r="Y256" s="2">
        <v>48</v>
      </c>
      <c r="Z256" s="26">
        <f>Table13[[#This Row],[Recommended_Content_Count]]/(Table13[[#This Row],[Total_Movies_Watched]]+Table13[[#This Row],[Total_Series_Watched]])</f>
        <v>6.9464544138929094E-2</v>
      </c>
      <c r="AA256" s="2">
        <v>3.8</v>
      </c>
      <c r="AB256" s="2" t="b">
        <v>1</v>
      </c>
      <c r="AC256" s="2" t="s">
        <v>30</v>
      </c>
      <c r="AD256" s="2">
        <v>4130</v>
      </c>
      <c r="AE256" s="2" t="s">
        <v>38</v>
      </c>
      <c r="AF256" s="2" t="s">
        <v>32</v>
      </c>
      <c r="AG256" s="5" t="s">
        <v>93</v>
      </c>
    </row>
    <row r="257" spans="1:33" x14ac:dyDescent="0.25">
      <c r="A257" s="4">
        <v>5389</v>
      </c>
      <c r="B257" s="2" t="s">
        <v>721</v>
      </c>
      <c r="C257" s="2">
        <v>5</v>
      </c>
      <c r="D257" s="2">
        <v>27</v>
      </c>
      <c r="E257" s="2">
        <v>2024</v>
      </c>
      <c r="F257" s="3">
        <f>DATE(Table13[[#This Row],[_Year]],Table13[[#This Row],[Join_Date_Month]],Table13[[#This Row],[Join_Date_Date]])</f>
        <v>45439</v>
      </c>
      <c r="G257" s="3">
        <v>45439</v>
      </c>
      <c r="H257" s="2">
        <v>11</v>
      </c>
      <c r="I257" s="2">
        <v>29</v>
      </c>
      <c r="J257" s="2">
        <v>2024</v>
      </c>
      <c r="K257" s="3">
        <f>DATE(Table13[[#This Row],[Last_Login_Year]],Table13[[#This Row],[Last_Login_Month]],Table13[[#This Row],[Last_Login_Date]])</f>
        <v>45625</v>
      </c>
      <c r="L257" s="3">
        <v>45625</v>
      </c>
      <c r="M257" s="2">
        <v>11.99</v>
      </c>
      <c r="N257" s="2" t="s">
        <v>760</v>
      </c>
      <c r="O257" s="2">
        <v>352</v>
      </c>
      <c r="P257" s="2" t="s">
        <v>36</v>
      </c>
      <c r="Q257" s="2">
        <v>4</v>
      </c>
      <c r="R257" s="2">
        <v>1</v>
      </c>
      <c r="S257" s="2" t="b">
        <v>0</v>
      </c>
      <c r="T257" s="2">
        <v>521</v>
      </c>
      <c r="U257" s="2">
        <v>128</v>
      </c>
      <c r="V257" s="2" t="s">
        <v>74</v>
      </c>
      <c r="W257" s="2" t="s">
        <v>75</v>
      </c>
      <c r="X257" s="2" t="s">
        <v>64</v>
      </c>
      <c r="Y257" s="2">
        <v>59</v>
      </c>
      <c r="Z257" s="26">
        <f>Table13[[#This Row],[Recommended_Content_Count]]/(Table13[[#This Row],[Total_Movies_Watched]]+Table13[[#This Row],[Total_Series_Watched]])</f>
        <v>9.0909090909090912E-2</v>
      </c>
      <c r="AA257" s="2">
        <v>4.5999999999999996</v>
      </c>
      <c r="AB257" s="2" t="b">
        <v>1</v>
      </c>
      <c r="AC257" s="2" t="s">
        <v>30</v>
      </c>
      <c r="AD257" s="2">
        <v>2131</v>
      </c>
      <c r="AE257" s="2" t="s">
        <v>38</v>
      </c>
      <c r="AF257" s="2" t="s">
        <v>69</v>
      </c>
      <c r="AG257" s="5" t="s">
        <v>93</v>
      </c>
    </row>
    <row r="258" spans="1:33" x14ac:dyDescent="0.25">
      <c r="A258" s="4">
        <v>5671</v>
      </c>
      <c r="B258" s="2" t="s">
        <v>274</v>
      </c>
      <c r="C258" s="2">
        <v>5</v>
      </c>
      <c r="D258" s="2">
        <v>27</v>
      </c>
      <c r="E258" s="2">
        <v>2023</v>
      </c>
      <c r="F258" s="3">
        <f>DATE(Table13[[#This Row],[_Year]],Table13[[#This Row],[Join_Date_Month]],Table13[[#This Row],[Join_Date_Date]])</f>
        <v>45073</v>
      </c>
      <c r="G258" s="3">
        <v>45073</v>
      </c>
      <c r="H258" s="2">
        <v>11</v>
      </c>
      <c r="I258" s="2">
        <v>29</v>
      </c>
      <c r="J258" s="2">
        <v>2024</v>
      </c>
      <c r="K258" s="3">
        <f>DATE(Table13[[#This Row],[Last_Login_Year]],Table13[[#This Row],[Last_Login_Month]],Table13[[#This Row],[Last_Login_Date]])</f>
        <v>45625</v>
      </c>
      <c r="L258" s="3">
        <v>45625</v>
      </c>
      <c r="M258" s="2">
        <v>11.99</v>
      </c>
      <c r="N258" s="2" t="s">
        <v>760</v>
      </c>
      <c r="O258" s="2">
        <v>391</v>
      </c>
      <c r="P258" s="2" t="s">
        <v>36</v>
      </c>
      <c r="Q258" s="2">
        <v>3</v>
      </c>
      <c r="R258" s="2">
        <v>3</v>
      </c>
      <c r="S258" s="2" t="b">
        <v>1</v>
      </c>
      <c r="T258" s="2">
        <v>811</v>
      </c>
      <c r="U258" s="2">
        <v>3</v>
      </c>
      <c r="V258" s="2" t="s">
        <v>27</v>
      </c>
      <c r="W258" s="2" t="s">
        <v>28</v>
      </c>
      <c r="X258" s="2" t="s">
        <v>78</v>
      </c>
      <c r="Y258" s="2">
        <v>17</v>
      </c>
      <c r="Z258" s="26">
        <f>Table13[[#This Row],[Recommended_Content_Count]]/(Table13[[#This Row],[Total_Movies_Watched]]+Table13[[#This Row],[Total_Series_Watched]])</f>
        <v>2.0884520884520884E-2</v>
      </c>
      <c r="AA258" s="2">
        <v>4.2</v>
      </c>
      <c r="AB258" s="2" t="b">
        <v>0</v>
      </c>
      <c r="AC258" s="2" t="s">
        <v>30</v>
      </c>
      <c r="AD258" s="2">
        <v>1364</v>
      </c>
      <c r="AE258" s="2" t="s">
        <v>58</v>
      </c>
      <c r="AF258" s="2" t="s">
        <v>32</v>
      </c>
      <c r="AG258" s="5" t="s">
        <v>60</v>
      </c>
    </row>
    <row r="259" spans="1:33" x14ac:dyDescent="0.25">
      <c r="A259" s="4">
        <v>4656</v>
      </c>
      <c r="B259" s="2" t="s">
        <v>207</v>
      </c>
      <c r="C259" s="2">
        <v>5</v>
      </c>
      <c r="D259" s="2">
        <v>22</v>
      </c>
      <c r="E259" s="2">
        <v>2023</v>
      </c>
      <c r="F259" s="3">
        <f>DATE(Table13[[#This Row],[_Year]],Table13[[#This Row],[Join_Date_Month]],Table13[[#This Row],[Join_Date_Date]])</f>
        <v>45068</v>
      </c>
      <c r="G259" s="3">
        <v>45068</v>
      </c>
      <c r="H259" s="2">
        <v>11</v>
      </c>
      <c r="I259" s="2">
        <v>29</v>
      </c>
      <c r="J259" s="2">
        <v>2024</v>
      </c>
      <c r="K259" s="3">
        <f>DATE(Table13[[#This Row],[Last_Login_Year]],Table13[[#This Row],[Last_Login_Month]],Table13[[#This Row],[Last_Login_Date]])</f>
        <v>45625</v>
      </c>
      <c r="L259" s="3">
        <v>45625</v>
      </c>
      <c r="M259" s="2">
        <v>7.99</v>
      </c>
      <c r="N259" s="2" t="s">
        <v>759</v>
      </c>
      <c r="O259" s="2">
        <v>75</v>
      </c>
      <c r="P259" s="2" t="s">
        <v>26</v>
      </c>
      <c r="Q259" s="2">
        <v>3</v>
      </c>
      <c r="R259" s="2">
        <v>5</v>
      </c>
      <c r="S259" s="2" t="b">
        <v>0</v>
      </c>
      <c r="T259" s="2">
        <v>607</v>
      </c>
      <c r="U259" s="2">
        <v>94</v>
      </c>
      <c r="V259" s="2" t="s">
        <v>43</v>
      </c>
      <c r="W259" s="2" t="s">
        <v>75</v>
      </c>
      <c r="X259" s="2" t="s">
        <v>37</v>
      </c>
      <c r="Y259" s="2">
        <v>57</v>
      </c>
      <c r="Z259" s="26">
        <f>Table13[[#This Row],[Recommended_Content_Count]]/(Table13[[#This Row],[Total_Movies_Watched]]+Table13[[#This Row],[Total_Series_Watched]])</f>
        <v>8.1312410841654775E-2</v>
      </c>
      <c r="AA259" s="2">
        <v>3.8</v>
      </c>
      <c r="AB259" s="2" t="b">
        <v>1</v>
      </c>
      <c r="AC259" s="2" t="s">
        <v>30</v>
      </c>
      <c r="AD259" s="2">
        <v>4800</v>
      </c>
      <c r="AE259" s="2" t="s">
        <v>58</v>
      </c>
      <c r="AF259" s="2" t="s">
        <v>39</v>
      </c>
      <c r="AG259" s="5" t="s">
        <v>93</v>
      </c>
    </row>
    <row r="260" spans="1:33" x14ac:dyDescent="0.25">
      <c r="A260" s="4">
        <v>1090</v>
      </c>
      <c r="B260" s="2" t="s">
        <v>628</v>
      </c>
      <c r="C260" s="2">
        <v>5</v>
      </c>
      <c r="D260" s="2">
        <v>17</v>
      </c>
      <c r="E260" s="2">
        <v>2024</v>
      </c>
      <c r="F260" s="3">
        <f>DATE(Table13[[#This Row],[_Year]],Table13[[#This Row],[Join_Date_Month]],Table13[[#This Row],[Join_Date_Date]])</f>
        <v>45429</v>
      </c>
      <c r="G260" s="3">
        <v>45429</v>
      </c>
      <c r="H260" s="2">
        <v>11</v>
      </c>
      <c r="I260" s="2">
        <v>29</v>
      </c>
      <c r="J260" s="2">
        <v>2024</v>
      </c>
      <c r="K260" s="3">
        <f>DATE(Table13[[#This Row],[Last_Login_Year]],Table13[[#This Row],[Last_Login_Month]],Table13[[#This Row],[Last_Login_Date]])</f>
        <v>45625</v>
      </c>
      <c r="L260" s="3">
        <v>45625</v>
      </c>
      <c r="M260" s="2">
        <v>15.99</v>
      </c>
      <c r="N260" s="2" t="s">
        <v>761</v>
      </c>
      <c r="O260" s="2">
        <v>243</v>
      </c>
      <c r="P260" s="2" t="s">
        <v>48</v>
      </c>
      <c r="Q260" s="2">
        <v>3</v>
      </c>
      <c r="R260" s="2">
        <v>2</v>
      </c>
      <c r="S260" s="2" t="b">
        <v>0</v>
      </c>
      <c r="T260" s="2">
        <v>40</v>
      </c>
      <c r="U260" s="2">
        <v>52</v>
      </c>
      <c r="V260" s="2" t="s">
        <v>43</v>
      </c>
      <c r="W260" s="2" t="s">
        <v>75</v>
      </c>
      <c r="X260" s="2" t="s">
        <v>64</v>
      </c>
      <c r="Y260" s="2">
        <v>4</v>
      </c>
      <c r="Z260" s="26">
        <f>Table13[[#This Row],[Recommended_Content_Count]]/(Table13[[#This Row],[Total_Movies_Watched]]+Table13[[#This Row],[Total_Series_Watched]])</f>
        <v>4.3478260869565216E-2</v>
      </c>
      <c r="AA260" s="2">
        <v>4</v>
      </c>
      <c r="AB260" s="2" t="b">
        <v>1</v>
      </c>
      <c r="AC260" s="2" t="s">
        <v>30</v>
      </c>
      <c r="AD260" s="2">
        <v>1348</v>
      </c>
      <c r="AE260" s="2" t="s">
        <v>38</v>
      </c>
      <c r="AF260" s="2" t="s">
        <v>39</v>
      </c>
      <c r="AG260" s="5" t="s">
        <v>60</v>
      </c>
    </row>
    <row r="261" spans="1:33" x14ac:dyDescent="0.25">
      <c r="A261" s="4">
        <v>8416</v>
      </c>
      <c r="B261" s="2" t="s">
        <v>404</v>
      </c>
      <c r="C261" s="2">
        <v>4</v>
      </c>
      <c r="D261" s="2">
        <v>28</v>
      </c>
      <c r="E261" s="2">
        <v>2023</v>
      </c>
      <c r="F261" s="3">
        <f>DATE(Table13[[#This Row],[_Year]],Table13[[#This Row],[Join_Date_Month]],Table13[[#This Row],[Join_Date_Date]])</f>
        <v>45044</v>
      </c>
      <c r="G261" s="3">
        <v>45044</v>
      </c>
      <c r="H261" s="2">
        <v>11</v>
      </c>
      <c r="I261" s="2">
        <v>29</v>
      </c>
      <c r="J261" s="2">
        <v>2024</v>
      </c>
      <c r="K261" s="3">
        <f>DATE(Table13[[#This Row],[Last_Login_Year]],Table13[[#This Row],[Last_Login_Month]],Table13[[#This Row],[Last_Login_Date]])</f>
        <v>45625</v>
      </c>
      <c r="L261" s="3">
        <v>45625</v>
      </c>
      <c r="M261" s="2">
        <v>11.99</v>
      </c>
      <c r="N261" s="2" t="s">
        <v>760</v>
      </c>
      <c r="O261" s="2">
        <v>65</v>
      </c>
      <c r="P261" s="2" t="s">
        <v>36</v>
      </c>
      <c r="Q261" s="2">
        <v>2</v>
      </c>
      <c r="R261" s="2">
        <v>3</v>
      </c>
      <c r="S261" s="2" t="b">
        <v>1</v>
      </c>
      <c r="T261" s="2">
        <v>302</v>
      </c>
      <c r="U261" s="2">
        <v>6</v>
      </c>
      <c r="V261" s="2" t="s">
        <v>49</v>
      </c>
      <c r="W261" s="2" t="s">
        <v>28</v>
      </c>
      <c r="X261" s="2" t="s">
        <v>29</v>
      </c>
      <c r="Y261" s="2">
        <v>81</v>
      </c>
      <c r="Z261" s="26">
        <f>Table13[[#This Row],[Recommended_Content_Count]]/(Table13[[#This Row],[Total_Movies_Watched]]+Table13[[#This Row],[Total_Series_Watched]])</f>
        <v>0.26298701298701299</v>
      </c>
      <c r="AA261" s="2">
        <v>3.5</v>
      </c>
      <c r="AB261" s="2" t="b">
        <v>1</v>
      </c>
      <c r="AC261" s="2" t="s">
        <v>30</v>
      </c>
      <c r="AD261" s="2">
        <v>3828</v>
      </c>
      <c r="AE261" s="2" t="s">
        <v>76</v>
      </c>
      <c r="AF261" s="2" t="s">
        <v>59</v>
      </c>
      <c r="AG261" s="5" t="s">
        <v>40</v>
      </c>
    </row>
    <row r="262" spans="1:33" x14ac:dyDescent="0.25">
      <c r="A262" s="4">
        <v>8645</v>
      </c>
      <c r="B262" s="2" t="s">
        <v>257</v>
      </c>
      <c r="C262" s="2">
        <v>4</v>
      </c>
      <c r="D262" s="2">
        <v>17</v>
      </c>
      <c r="E262" s="2">
        <v>2024</v>
      </c>
      <c r="F262" s="3">
        <f>DATE(Table13[[#This Row],[_Year]],Table13[[#This Row],[Join_Date_Month]],Table13[[#This Row],[Join_Date_Date]])</f>
        <v>45399</v>
      </c>
      <c r="G262" s="3">
        <v>45399</v>
      </c>
      <c r="H262" s="2">
        <v>11</v>
      </c>
      <c r="I262" s="2">
        <v>29</v>
      </c>
      <c r="J262" s="2">
        <v>2024</v>
      </c>
      <c r="K262" s="3">
        <f>DATE(Table13[[#This Row],[Last_Login_Year]],Table13[[#This Row],[Last_Login_Month]],Table13[[#This Row],[Last_Login_Date]])</f>
        <v>45625</v>
      </c>
      <c r="L262" s="3">
        <v>45625</v>
      </c>
      <c r="M262" s="2">
        <v>11.99</v>
      </c>
      <c r="N262" s="2" t="s">
        <v>760</v>
      </c>
      <c r="O262" s="2">
        <v>289</v>
      </c>
      <c r="P262" s="2" t="s">
        <v>48</v>
      </c>
      <c r="Q262" s="2">
        <v>4</v>
      </c>
      <c r="R262" s="2">
        <v>3</v>
      </c>
      <c r="S262" s="2" t="b">
        <v>1</v>
      </c>
      <c r="T262" s="2">
        <v>999</v>
      </c>
      <c r="U262" s="2">
        <v>22</v>
      </c>
      <c r="V262" s="2" t="s">
        <v>27</v>
      </c>
      <c r="W262" s="2" t="s">
        <v>28</v>
      </c>
      <c r="X262" s="2" t="s">
        <v>45</v>
      </c>
      <c r="Y262" s="2">
        <v>50</v>
      </c>
      <c r="Z262" s="26">
        <f>Table13[[#This Row],[Recommended_Content_Count]]/(Table13[[#This Row],[Total_Movies_Watched]]+Table13[[#This Row],[Total_Series_Watched]])</f>
        <v>4.8971596474045052E-2</v>
      </c>
      <c r="AA262" s="2">
        <v>4.3</v>
      </c>
      <c r="AB262" s="2" t="b">
        <v>1</v>
      </c>
      <c r="AC262" s="2" t="s">
        <v>30</v>
      </c>
      <c r="AD262" s="2">
        <v>4170</v>
      </c>
      <c r="AE262" s="2" t="s">
        <v>58</v>
      </c>
      <c r="AF262" s="2" t="s">
        <v>79</v>
      </c>
      <c r="AG262" s="5" t="s">
        <v>33</v>
      </c>
    </row>
    <row r="263" spans="1:33" x14ac:dyDescent="0.25">
      <c r="A263" s="4">
        <v>7945</v>
      </c>
      <c r="B263" s="2" t="s">
        <v>631</v>
      </c>
      <c r="C263" s="2">
        <v>4</v>
      </c>
      <c r="D263" s="2">
        <v>15</v>
      </c>
      <c r="E263" s="2">
        <v>2023</v>
      </c>
      <c r="F263" s="3">
        <f>DATE(Table13[[#This Row],[_Year]],Table13[[#This Row],[Join_Date_Month]],Table13[[#This Row],[Join_Date_Date]])</f>
        <v>45031</v>
      </c>
      <c r="G263" s="3">
        <v>45031</v>
      </c>
      <c r="H263" s="2">
        <v>11</v>
      </c>
      <c r="I263" s="2">
        <v>29</v>
      </c>
      <c r="J263" s="2">
        <v>2024</v>
      </c>
      <c r="K263" s="3">
        <f>DATE(Table13[[#This Row],[Last_Login_Year]],Table13[[#This Row],[Last_Login_Month]],Table13[[#This Row],[Last_Login_Date]])</f>
        <v>45625</v>
      </c>
      <c r="L263" s="3">
        <v>45625</v>
      </c>
      <c r="M263" s="2">
        <v>11.99</v>
      </c>
      <c r="N263" s="2" t="s">
        <v>760</v>
      </c>
      <c r="O263" s="2">
        <v>389</v>
      </c>
      <c r="P263" s="2" t="s">
        <v>63</v>
      </c>
      <c r="Q263" s="2">
        <v>2</v>
      </c>
      <c r="R263" s="2">
        <v>2</v>
      </c>
      <c r="S263" s="2" t="b">
        <v>1</v>
      </c>
      <c r="T263" s="2">
        <v>631</v>
      </c>
      <c r="U263" s="2">
        <v>85</v>
      </c>
      <c r="V263" s="2" t="s">
        <v>68</v>
      </c>
      <c r="W263" s="2" t="s">
        <v>44</v>
      </c>
      <c r="X263" s="2" t="s">
        <v>57</v>
      </c>
      <c r="Y263" s="2">
        <v>53</v>
      </c>
      <c r="Z263" s="26">
        <f>Table13[[#This Row],[Recommended_Content_Count]]/(Table13[[#This Row],[Total_Movies_Watched]]+Table13[[#This Row],[Total_Series_Watched]])</f>
        <v>7.4022346368715089E-2</v>
      </c>
      <c r="AA263" s="2">
        <v>3.3</v>
      </c>
      <c r="AB263" s="2" t="b">
        <v>1</v>
      </c>
      <c r="AC263" s="2" t="s">
        <v>30</v>
      </c>
      <c r="AD263" s="2">
        <v>2242</v>
      </c>
      <c r="AE263" s="2" t="s">
        <v>38</v>
      </c>
      <c r="AF263" s="2" t="s">
        <v>79</v>
      </c>
      <c r="AG263" s="5" t="s">
        <v>93</v>
      </c>
    </row>
    <row r="264" spans="1:33" x14ac:dyDescent="0.25">
      <c r="A264" s="4">
        <v>1050</v>
      </c>
      <c r="B264" s="2" t="s">
        <v>52</v>
      </c>
      <c r="C264" s="2">
        <v>4</v>
      </c>
      <c r="D264" s="2">
        <v>13</v>
      </c>
      <c r="E264" s="2">
        <v>2024</v>
      </c>
      <c r="F264" s="3">
        <f>DATE(Table13[[#This Row],[_Year]],Table13[[#This Row],[Join_Date_Month]],Table13[[#This Row],[Join_Date_Date]])</f>
        <v>45395</v>
      </c>
      <c r="G264" s="3">
        <v>45395</v>
      </c>
      <c r="H264" s="2">
        <v>11</v>
      </c>
      <c r="I264" s="2">
        <v>29</v>
      </c>
      <c r="J264" s="2">
        <v>2024</v>
      </c>
      <c r="K264" s="3">
        <f>DATE(Table13[[#This Row],[Last_Login_Year]],Table13[[#This Row],[Last_Login_Month]],Table13[[#This Row],[Last_Login_Date]])</f>
        <v>45625</v>
      </c>
      <c r="L264" s="3">
        <v>45625</v>
      </c>
      <c r="M264" s="2">
        <v>11.99</v>
      </c>
      <c r="N264" s="2" t="s">
        <v>760</v>
      </c>
      <c r="O264" s="2">
        <v>290</v>
      </c>
      <c r="P264" s="2" t="s">
        <v>100</v>
      </c>
      <c r="Q264" s="2">
        <v>4</v>
      </c>
      <c r="R264" s="2">
        <v>4</v>
      </c>
      <c r="S264" s="2" t="b">
        <v>0</v>
      </c>
      <c r="T264" s="2">
        <v>305</v>
      </c>
      <c r="U264" s="2">
        <v>112</v>
      </c>
      <c r="V264" s="2" t="s">
        <v>27</v>
      </c>
      <c r="W264" s="2" t="s">
        <v>28</v>
      </c>
      <c r="X264" s="2" t="s">
        <v>57</v>
      </c>
      <c r="Y264" s="2">
        <v>57</v>
      </c>
      <c r="Z264" s="26">
        <f>Table13[[#This Row],[Recommended_Content_Count]]/(Table13[[#This Row],[Total_Movies_Watched]]+Table13[[#This Row],[Total_Series_Watched]])</f>
        <v>0.1366906474820144</v>
      </c>
      <c r="AA264" s="2">
        <v>4.5</v>
      </c>
      <c r="AB264" s="2" t="b">
        <v>0</v>
      </c>
      <c r="AC264" s="2" t="s">
        <v>30</v>
      </c>
      <c r="AD264" s="2">
        <v>2023</v>
      </c>
      <c r="AE264" s="2" t="s">
        <v>38</v>
      </c>
      <c r="AF264" s="2" t="s">
        <v>69</v>
      </c>
      <c r="AG264" s="5" t="s">
        <v>60</v>
      </c>
    </row>
    <row r="265" spans="1:33" x14ac:dyDescent="0.25">
      <c r="A265" s="4">
        <v>3395</v>
      </c>
      <c r="B265" s="2" t="s">
        <v>157</v>
      </c>
      <c r="C265" s="2">
        <v>3</v>
      </c>
      <c r="D265" s="2">
        <v>26</v>
      </c>
      <c r="E265" s="2">
        <v>2024</v>
      </c>
      <c r="F265" s="3">
        <f>DATE(Table13[[#This Row],[_Year]],Table13[[#This Row],[Join_Date_Month]],Table13[[#This Row],[Join_Date_Date]])</f>
        <v>45377</v>
      </c>
      <c r="G265" s="3">
        <v>45377</v>
      </c>
      <c r="H265" s="2">
        <v>11</v>
      </c>
      <c r="I265" s="2">
        <v>29</v>
      </c>
      <c r="J265" s="2">
        <v>2024</v>
      </c>
      <c r="K265" s="3">
        <f>DATE(Table13[[#This Row],[Last_Login_Year]],Table13[[#This Row],[Last_Login_Month]],Table13[[#This Row],[Last_Login_Date]])</f>
        <v>45625</v>
      </c>
      <c r="L265" s="3">
        <v>45625</v>
      </c>
      <c r="M265" s="2">
        <v>7.99</v>
      </c>
      <c r="N265" s="2" t="s">
        <v>759</v>
      </c>
      <c r="O265" s="2">
        <v>307</v>
      </c>
      <c r="P265" s="2" t="s">
        <v>100</v>
      </c>
      <c r="Q265" s="2">
        <v>5</v>
      </c>
      <c r="R265" s="2">
        <v>6</v>
      </c>
      <c r="S265" s="2" t="b">
        <v>0</v>
      </c>
      <c r="T265" s="2">
        <v>340</v>
      </c>
      <c r="U265" s="2">
        <v>174</v>
      </c>
      <c r="V265" s="2" t="s">
        <v>55</v>
      </c>
      <c r="W265" s="2" t="s">
        <v>75</v>
      </c>
      <c r="X265" s="2" t="s">
        <v>45</v>
      </c>
      <c r="Y265" s="2">
        <v>11</v>
      </c>
      <c r="Z265" s="26">
        <f>Table13[[#This Row],[Recommended_Content_Count]]/(Table13[[#This Row],[Total_Movies_Watched]]+Table13[[#This Row],[Total_Series_Watched]])</f>
        <v>2.1400778210116732E-2</v>
      </c>
      <c r="AA265" s="2">
        <v>4.5</v>
      </c>
      <c r="AB265" s="2" t="b">
        <v>1</v>
      </c>
      <c r="AC265" s="2" t="s">
        <v>30</v>
      </c>
      <c r="AD265" s="2">
        <v>2432</v>
      </c>
      <c r="AE265" s="2" t="s">
        <v>58</v>
      </c>
      <c r="AF265" s="2" t="s">
        <v>59</v>
      </c>
      <c r="AG265" s="5" t="s">
        <v>40</v>
      </c>
    </row>
    <row r="266" spans="1:33" x14ac:dyDescent="0.25">
      <c r="A266" s="4">
        <v>2482</v>
      </c>
      <c r="B266" s="2" t="s">
        <v>197</v>
      </c>
      <c r="C266" s="2">
        <v>3</v>
      </c>
      <c r="D266" s="2">
        <v>26</v>
      </c>
      <c r="E266" s="2">
        <v>2023</v>
      </c>
      <c r="F266" s="3">
        <f>DATE(Table13[[#This Row],[_Year]],Table13[[#This Row],[Join_Date_Month]],Table13[[#This Row],[Join_Date_Date]])</f>
        <v>45011</v>
      </c>
      <c r="G266" s="3">
        <v>45011</v>
      </c>
      <c r="H266" s="2">
        <v>11</v>
      </c>
      <c r="I266" s="2">
        <v>29</v>
      </c>
      <c r="J266" s="2">
        <v>2024</v>
      </c>
      <c r="K266" s="3">
        <f>DATE(Table13[[#This Row],[Last_Login_Year]],Table13[[#This Row],[Last_Login_Month]],Table13[[#This Row],[Last_Login_Date]])</f>
        <v>45625</v>
      </c>
      <c r="L266" s="3">
        <v>45625</v>
      </c>
      <c r="M266" s="2">
        <v>7.99</v>
      </c>
      <c r="N266" s="2" t="s">
        <v>759</v>
      </c>
      <c r="O266" s="2">
        <v>178</v>
      </c>
      <c r="P266" s="2" t="s">
        <v>26</v>
      </c>
      <c r="Q266" s="2">
        <v>2</v>
      </c>
      <c r="R266" s="2">
        <v>2</v>
      </c>
      <c r="S266" s="2" t="b">
        <v>1</v>
      </c>
      <c r="T266" s="2">
        <v>378</v>
      </c>
      <c r="U266" s="2">
        <v>117</v>
      </c>
      <c r="V266" s="2" t="s">
        <v>55</v>
      </c>
      <c r="W266" s="2" t="s">
        <v>56</v>
      </c>
      <c r="X266" s="2" t="s">
        <v>29</v>
      </c>
      <c r="Y266" s="2">
        <v>63</v>
      </c>
      <c r="Z266" s="26">
        <f>Table13[[#This Row],[Recommended_Content_Count]]/(Table13[[#This Row],[Total_Movies_Watched]]+Table13[[#This Row],[Total_Series_Watched]])</f>
        <v>0.12727272727272726</v>
      </c>
      <c r="AA266" s="2">
        <v>4.8</v>
      </c>
      <c r="AB266" s="2" t="b">
        <v>1</v>
      </c>
      <c r="AC266" s="2" t="s">
        <v>30</v>
      </c>
      <c r="AD266" s="2">
        <v>1784</v>
      </c>
      <c r="AE266" s="2" t="s">
        <v>38</v>
      </c>
      <c r="AF266" s="2" t="s">
        <v>69</v>
      </c>
      <c r="AG266" s="5" t="s">
        <v>40</v>
      </c>
    </row>
    <row r="267" spans="1:33" x14ac:dyDescent="0.25">
      <c r="A267" s="4">
        <v>5280</v>
      </c>
      <c r="B267" s="2" t="s">
        <v>494</v>
      </c>
      <c r="C267" s="2">
        <v>3</v>
      </c>
      <c r="D267" s="2">
        <v>25</v>
      </c>
      <c r="E267" s="2">
        <v>2023</v>
      </c>
      <c r="F267" s="3">
        <f>DATE(Table13[[#This Row],[_Year]],Table13[[#This Row],[Join_Date_Month]],Table13[[#This Row],[Join_Date_Date]])</f>
        <v>45010</v>
      </c>
      <c r="G267" s="3">
        <v>45010</v>
      </c>
      <c r="H267" s="2">
        <v>11</v>
      </c>
      <c r="I267" s="2">
        <v>29</v>
      </c>
      <c r="J267" s="2">
        <v>2024</v>
      </c>
      <c r="K267" s="3">
        <f>DATE(Table13[[#This Row],[Last_Login_Year]],Table13[[#This Row],[Last_Login_Month]],Table13[[#This Row],[Last_Login_Date]])</f>
        <v>45625</v>
      </c>
      <c r="L267" s="3">
        <v>45625</v>
      </c>
      <c r="M267" s="2">
        <v>7.99</v>
      </c>
      <c r="N267" s="2" t="s">
        <v>759</v>
      </c>
      <c r="O267" s="2">
        <v>25</v>
      </c>
      <c r="P267" s="2" t="s">
        <v>63</v>
      </c>
      <c r="Q267" s="2">
        <v>5</v>
      </c>
      <c r="R267" s="2">
        <v>2</v>
      </c>
      <c r="S267" s="2" t="b">
        <v>1</v>
      </c>
      <c r="T267" s="2">
        <v>429</v>
      </c>
      <c r="U267" s="2">
        <v>138</v>
      </c>
      <c r="V267" s="2" t="s">
        <v>68</v>
      </c>
      <c r="W267" s="2" t="s">
        <v>56</v>
      </c>
      <c r="X267" s="2" t="s">
        <v>64</v>
      </c>
      <c r="Y267" s="2">
        <v>40</v>
      </c>
      <c r="Z267" s="26">
        <f>Table13[[#This Row],[Recommended_Content_Count]]/(Table13[[#This Row],[Total_Movies_Watched]]+Table13[[#This Row],[Total_Series_Watched]])</f>
        <v>7.0546737213403876E-2</v>
      </c>
      <c r="AA267" s="2">
        <v>3.5</v>
      </c>
      <c r="AB267" s="2" t="b">
        <v>0</v>
      </c>
      <c r="AC267" s="2" t="s">
        <v>30</v>
      </c>
      <c r="AD267" s="2">
        <v>1713</v>
      </c>
      <c r="AE267" s="2" t="s">
        <v>31</v>
      </c>
      <c r="AF267" s="2" t="s">
        <v>79</v>
      </c>
      <c r="AG267" s="5" t="s">
        <v>33</v>
      </c>
    </row>
    <row r="268" spans="1:33" x14ac:dyDescent="0.25">
      <c r="A268" s="4">
        <v>8864</v>
      </c>
      <c r="B268" s="2" t="s">
        <v>157</v>
      </c>
      <c r="C268" s="2">
        <v>3</v>
      </c>
      <c r="D268" s="2">
        <v>20</v>
      </c>
      <c r="E268" s="2">
        <v>2024</v>
      </c>
      <c r="F268" s="3">
        <f>DATE(Table13[[#This Row],[_Year]],Table13[[#This Row],[Join_Date_Month]],Table13[[#This Row],[Join_Date_Date]])</f>
        <v>45371</v>
      </c>
      <c r="G268" s="3">
        <v>45371</v>
      </c>
      <c r="H268" s="2">
        <v>11</v>
      </c>
      <c r="I268" s="2">
        <v>29</v>
      </c>
      <c r="J268" s="2">
        <v>2024</v>
      </c>
      <c r="K268" s="3">
        <f>DATE(Table13[[#This Row],[Last_Login_Year]],Table13[[#This Row],[Last_Login_Month]],Table13[[#This Row],[Last_Login_Date]])</f>
        <v>45625</v>
      </c>
      <c r="L268" s="3">
        <v>45625</v>
      </c>
      <c r="M268" s="2">
        <v>11.99</v>
      </c>
      <c r="N268" s="2" t="s">
        <v>760</v>
      </c>
      <c r="O268" s="2">
        <v>440</v>
      </c>
      <c r="P268" s="2" t="s">
        <v>36</v>
      </c>
      <c r="Q268" s="2">
        <v>4</v>
      </c>
      <c r="R268" s="2">
        <v>3</v>
      </c>
      <c r="S268" s="2" t="b">
        <v>1</v>
      </c>
      <c r="T268" s="2">
        <v>80</v>
      </c>
      <c r="U268" s="2">
        <v>143</v>
      </c>
      <c r="V268" s="2" t="s">
        <v>49</v>
      </c>
      <c r="W268" s="2" t="s">
        <v>75</v>
      </c>
      <c r="X268" s="2" t="s">
        <v>37</v>
      </c>
      <c r="Y268" s="2">
        <v>2</v>
      </c>
      <c r="Z268" s="26">
        <f>Table13[[#This Row],[Recommended_Content_Count]]/(Table13[[#This Row],[Total_Movies_Watched]]+Table13[[#This Row],[Total_Series_Watched]])</f>
        <v>8.9686098654708519E-3</v>
      </c>
      <c r="AA268" s="2">
        <v>3.4</v>
      </c>
      <c r="AB268" s="2" t="b">
        <v>0</v>
      </c>
      <c r="AC268" s="2" t="s">
        <v>30</v>
      </c>
      <c r="AD268" s="2">
        <v>4125</v>
      </c>
      <c r="AE268" s="2" t="s">
        <v>76</v>
      </c>
      <c r="AF268" s="2" t="s">
        <v>32</v>
      </c>
      <c r="AG268" s="5" t="s">
        <v>33</v>
      </c>
    </row>
    <row r="269" spans="1:33" x14ac:dyDescent="0.25">
      <c r="A269" s="4">
        <v>8250</v>
      </c>
      <c r="B269" s="2" t="s">
        <v>177</v>
      </c>
      <c r="C269" s="2">
        <v>3</v>
      </c>
      <c r="D269" s="2">
        <v>15</v>
      </c>
      <c r="E269" s="2">
        <v>2024</v>
      </c>
      <c r="F269" s="3">
        <f>DATE(Table13[[#This Row],[_Year]],Table13[[#This Row],[Join_Date_Month]],Table13[[#This Row],[Join_Date_Date]])</f>
        <v>45366</v>
      </c>
      <c r="G269" s="3">
        <v>45366</v>
      </c>
      <c r="H269" s="2">
        <v>11</v>
      </c>
      <c r="I269" s="2">
        <v>29</v>
      </c>
      <c r="J269" s="2">
        <v>2024</v>
      </c>
      <c r="K269" s="3">
        <f>DATE(Table13[[#This Row],[Last_Login_Year]],Table13[[#This Row],[Last_Login_Month]],Table13[[#This Row],[Last_Login_Date]])</f>
        <v>45625</v>
      </c>
      <c r="L269" s="3">
        <v>45625</v>
      </c>
      <c r="M269" s="2">
        <v>15.99</v>
      </c>
      <c r="N269" s="2" t="s">
        <v>761</v>
      </c>
      <c r="O269" s="2">
        <v>469</v>
      </c>
      <c r="P269" s="2" t="s">
        <v>51</v>
      </c>
      <c r="Q269" s="2">
        <v>3</v>
      </c>
      <c r="R269" s="2">
        <v>5</v>
      </c>
      <c r="S269" s="2" t="b">
        <v>1</v>
      </c>
      <c r="T269" s="2">
        <v>406</v>
      </c>
      <c r="U269" s="2">
        <v>71</v>
      </c>
      <c r="V269" s="2" t="s">
        <v>68</v>
      </c>
      <c r="W269" s="2" t="s">
        <v>75</v>
      </c>
      <c r="X269" s="2" t="s">
        <v>78</v>
      </c>
      <c r="Y269" s="2">
        <v>88</v>
      </c>
      <c r="Z269" s="26">
        <f>Table13[[#This Row],[Recommended_Content_Count]]/(Table13[[#This Row],[Total_Movies_Watched]]+Table13[[#This Row],[Total_Series_Watched]])</f>
        <v>0.18448637316561844</v>
      </c>
      <c r="AA269" s="2">
        <v>4.8</v>
      </c>
      <c r="AB269" s="2" t="b">
        <v>1</v>
      </c>
      <c r="AC269" s="2" t="s">
        <v>30</v>
      </c>
      <c r="AD269" s="2">
        <v>423</v>
      </c>
      <c r="AE269" s="2" t="s">
        <v>76</v>
      </c>
      <c r="AF269" s="2" t="s">
        <v>32</v>
      </c>
      <c r="AG269" s="5" t="s">
        <v>93</v>
      </c>
    </row>
    <row r="270" spans="1:33" x14ac:dyDescent="0.25">
      <c r="A270" s="4">
        <v>4243</v>
      </c>
      <c r="B270" s="2" t="s">
        <v>272</v>
      </c>
      <c r="C270" s="2">
        <v>3</v>
      </c>
      <c r="D270" s="2">
        <v>13</v>
      </c>
      <c r="E270" s="2">
        <v>2023</v>
      </c>
      <c r="F270" s="3">
        <f>DATE(Table13[[#This Row],[_Year]],Table13[[#This Row],[Join_Date_Month]],Table13[[#This Row],[Join_Date_Date]])</f>
        <v>44998</v>
      </c>
      <c r="G270" s="3">
        <v>44998</v>
      </c>
      <c r="H270" s="2">
        <v>11</v>
      </c>
      <c r="I270" s="2">
        <v>29</v>
      </c>
      <c r="J270" s="2">
        <v>2024</v>
      </c>
      <c r="K270" s="3">
        <f>DATE(Table13[[#This Row],[Last_Login_Year]],Table13[[#This Row],[Last_Login_Month]],Table13[[#This Row],[Last_Login_Date]])</f>
        <v>45625</v>
      </c>
      <c r="L270" s="3">
        <v>45625</v>
      </c>
      <c r="M270" s="2">
        <v>15.99</v>
      </c>
      <c r="N270" s="2" t="s">
        <v>761</v>
      </c>
      <c r="O270" s="2">
        <v>91</v>
      </c>
      <c r="P270" s="2" t="s">
        <v>26</v>
      </c>
      <c r="Q270" s="2">
        <v>2</v>
      </c>
      <c r="R270" s="2">
        <v>1</v>
      </c>
      <c r="S270" s="2" t="b">
        <v>1</v>
      </c>
      <c r="T270" s="2">
        <v>561</v>
      </c>
      <c r="U270" s="2">
        <v>153</v>
      </c>
      <c r="V270" s="2" t="s">
        <v>43</v>
      </c>
      <c r="W270" s="2" t="s">
        <v>75</v>
      </c>
      <c r="X270" s="2" t="s">
        <v>64</v>
      </c>
      <c r="Y270" s="2">
        <v>7</v>
      </c>
      <c r="Z270" s="26">
        <f>Table13[[#This Row],[Recommended_Content_Count]]/(Table13[[#This Row],[Total_Movies_Watched]]+Table13[[#This Row],[Total_Series_Watched]])</f>
        <v>9.8039215686274508E-3</v>
      </c>
      <c r="AA270" s="2">
        <v>4.0999999999999996</v>
      </c>
      <c r="AB270" s="2" t="b">
        <v>0</v>
      </c>
      <c r="AC270" s="2" t="s">
        <v>30</v>
      </c>
      <c r="AD270" s="2">
        <v>450</v>
      </c>
      <c r="AE270" s="2" t="s">
        <v>76</v>
      </c>
      <c r="AF270" s="2" t="s">
        <v>79</v>
      </c>
      <c r="AG270" s="5" t="s">
        <v>60</v>
      </c>
    </row>
    <row r="271" spans="1:33" x14ac:dyDescent="0.25">
      <c r="A271" s="4">
        <v>8628</v>
      </c>
      <c r="B271" s="2" t="s">
        <v>164</v>
      </c>
      <c r="C271" s="2">
        <v>12</v>
      </c>
      <c r="D271" s="2">
        <v>26</v>
      </c>
      <c r="E271" s="2">
        <v>2022</v>
      </c>
      <c r="F271" s="3">
        <f>DATE(Table13[[#This Row],[_Year]],Table13[[#This Row],[Join_Date_Month]],Table13[[#This Row],[Join_Date_Date]])</f>
        <v>44921</v>
      </c>
      <c r="G271" s="3">
        <v>44921</v>
      </c>
      <c r="H271" s="2">
        <v>11</v>
      </c>
      <c r="I271" s="2">
        <v>29</v>
      </c>
      <c r="J271" s="2">
        <v>2024</v>
      </c>
      <c r="K271" s="3">
        <f>DATE(Table13[[#This Row],[Last_Login_Year]],Table13[[#This Row],[Last_Login_Month]],Table13[[#This Row],[Last_Login_Date]])</f>
        <v>45625</v>
      </c>
      <c r="L271" s="3">
        <v>45625</v>
      </c>
      <c r="M271" s="2">
        <v>11.99</v>
      </c>
      <c r="N271" s="2" t="s">
        <v>760</v>
      </c>
      <c r="O271" s="2">
        <v>331</v>
      </c>
      <c r="P271" s="2" t="s">
        <v>63</v>
      </c>
      <c r="Q271" s="2">
        <v>4</v>
      </c>
      <c r="R271" s="2">
        <v>2</v>
      </c>
      <c r="S271" s="2" t="b">
        <v>1</v>
      </c>
      <c r="T271" s="2">
        <v>133</v>
      </c>
      <c r="U271" s="2">
        <v>143</v>
      </c>
      <c r="V271" s="2" t="s">
        <v>49</v>
      </c>
      <c r="W271" s="2" t="s">
        <v>28</v>
      </c>
      <c r="X271" s="2" t="s">
        <v>57</v>
      </c>
      <c r="Y271" s="2">
        <v>35</v>
      </c>
      <c r="Z271" s="26">
        <f>Table13[[#This Row],[Recommended_Content_Count]]/(Table13[[#This Row],[Total_Movies_Watched]]+Table13[[#This Row],[Total_Series_Watched]])</f>
        <v>0.12681159420289856</v>
      </c>
      <c r="AA271" s="2">
        <v>4.5999999999999996</v>
      </c>
      <c r="AB271" s="2" t="b">
        <v>1</v>
      </c>
      <c r="AC271" s="2" t="s">
        <v>30</v>
      </c>
      <c r="AD271" s="2">
        <v>484</v>
      </c>
      <c r="AE271" s="2" t="s">
        <v>65</v>
      </c>
      <c r="AF271" s="2" t="s">
        <v>79</v>
      </c>
      <c r="AG271" s="5" t="s">
        <v>33</v>
      </c>
    </row>
    <row r="272" spans="1:33" x14ac:dyDescent="0.25">
      <c r="A272" s="4">
        <v>7239</v>
      </c>
      <c r="B272" s="2" t="s">
        <v>166</v>
      </c>
      <c r="C272" s="2">
        <v>12</v>
      </c>
      <c r="D272" s="2">
        <v>19</v>
      </c>
      <c r="E272" s="2">
        <v>2023</v>
      </c>
      <c r="F272" s="3">
        <f>DATE(Table13[[#This Row],[_Year]],Table13[[#This Row],[Join_Date_Month]],Table13[[#This Row],[Join_Date_Date]])</f>
        <v>45279</v>
      </c>
      <c r="G272" s="3">
        <v>45279</v>
      </c>
      <c r="H272" s="2">
        <v>11</v>
      </c>
      <c r="I272" s="2">
        <v>29</v>
      </c>
      <c r="J272" s="2">
        <v>2024</v>
      </c>
      <c r="K272" s="3">
        <f>DATE(Table13[[#This Row],[Last_Login_Year]],Table13[[#This Row],[Last_Login_Month]],Table13[[#This Row],[Last_Login_Date]])</f>
        <v>45625</v>
      </c>
      <c r="L272" s="3">
        <v>45625</v>
      </c>
      <c r="M272" s="2">
        <v>15.99</v>
      </c>
      <c r="N272" s="2" t="s">
        <v>761</v>
      </c>
      <c r="O272" s="2">
        <v>318</v>
      </c>
      <c r="P272" s="2" t="s">
        <v>26</v>
      </c>
      <c r="Q272" s="2">
        <v>3</v>
      </c>
      <c r="R272" s="2">
        <v>2</v>
      </c>
      <c r="S272" s="2" t="b">
        <v>1</v>
      </c>
      <c r="T272" s="2">
        <v>943</v>
      </c>
      <c r="U272" s="2">
        <v>116</v>
      </c>
      <c r="V272" s="2" t="s">
        <v>43</v>
      </c>
      <c r="W272" s="2" t="s">
        <v>28</v>
      </c>
      <c r="X272" s="2" t="s">
        <v>29</v>
      </c>
      <c r="Y272" s="2">
        <v>22</v>
      </c>
      <c r="Z272" s="26">
        <f>Table13[[#This Row],[Recommended_Content_Count]]/(Table13[[#This Row],[Total_Movies_Watched]]+Table13[[#This Row],[Total_Series_Watched]])</f>
        <v>2.0774315391879131E-2</v>
      </c>
      <c r="AA272" s="2">
        <v>4.0999999999999996</v>
      </c>
      <c r="AB272" s="2" t="b">
        <v>0</v>
      </c>
      <c r="AC272" s="2" t="s">
        <v>30</v>
      </c>
      <c r="AD272" s="2">
        <v>4732</v>
      </c>
      <c r="AE272" s="2" t="s">
        <v>65</v>
      </c>
      <c r="AF272" s="2" t="s">
        <v>39</v>
      </c>
      <c r="AG272" s="5" t="s">
        <v>93</v>
      </c>
    </row>
    <row r="273" spans="1:33" x14ac:dyDescent="0.25">
      <c r="A273" s="4">
        <v>3781</v>
      </c>
      <c r="B273" s="2" t="s">
        <v>491</v>
      </c>
      <c r="C273" s="2">
        <v>12</v>
      </c>
      <c r="D273" s="2">
        <v>17</v>
      </c>
      <c r="E273" s="2">
        <v>2024</v>
      </c>
      <c r="F273" s="3">
        <f>DATE(Table13[[#This Row],[_Year]],Table13[[#This Row],[Join_Date_Month]],Table13[[#This Row],[Join_Date_Date]])</f>
        <v>45643</v>
      </c>
      <c r="G273" s="3">
        <v>45643</v>
      </c>
      <c r="H273" s="2">
        <v>11</v>
      </c>
      <c r="I273" s="2">
        <v>29</v>
      </c>
      <c r="J273" s="2">
        <v>2024</v>
      </c>
      <c r="K273" s="3">
        <f>DATE(Table13[[#This Row],[Last_Login_Year]],Table13[[#This Row],[Last_Login_Month]],Table13[[#This Row],[Last_Login_Date]])</f>
        <v>45625</v>
      </c>
      <c r="L273" s="3">
        <v>45625</v>
      </c>
      <c r="M273" s="2">
        <v>15.99</v>
      </c>
      <c r="N273" s="2" t="s">
        <v>761</v>
      </c>
      <c r="O273" s="2">
        <v>249</v>
      </c>
      <c r="P273" s="2" t="s">
        <v>100</v>
      </c>
      <c r="Q273" s="2">
        <v>1</v>
      </c>
      <c r="R273" s="2">
        <v>4</v>
      </c>
      <c r="S273" s="2" t="b">
        <v>1</v>
      </c>
      <c r="T273" s="2">
        <v>713</v>
      </c>
      <c r="U273" s="2">
        <v>125</v>
      </c>
      <c r="V273" s="2" t="s">
        <v>49</v>
      </c>
      <c r="W273" s="2" t="s">
        <v>28</v>
      </c>
      <c r="X273" s="2" t="s">
        <v>37</v>
      </c>
      <c r="Y273" s="2">
        <v>95</v>
      </c>
      <c r="Z273" s="26">
        <f>Table13[[#This Row],[Recommended_Content_Count]]/(Table13[[#This Row],[Total_Movies_Watched]]+Table13[[#This Row],[Total_Series_Watched]])</f>
        <v>0.11336515513126491</v>
      </c>
      <c r="AA273" s="2">
        <v>4.8</v>
      </c>
      <c r="AB273" s="2" t="b">
        <v>0</v>
      </c>
      <c r="AC273" s="2" t="s">
        <v>30</v>
      </c>
      <c r="AD273" s="2">
        <v>74</v>
      </c>
      <c r="AE273" s="2" t="s">
        <v>65</v>
      </c>
      <c r="AF273" s="2" t="s">
        <v>59</v>
      </c>
      <c r="AG273" s="5" t="s">
        <v>60</v>
      </c>
    </row>
    <row r="274" spans="1:33" x14ac:dyDescent="0.25">
      <c r="A274" s="4">
        <v>8528</v>
      </c>
      <c r="B274" s="2" t="s">
        <v>283</v>
      </c>
      <c r="C274" s="2">
        <v>11</v>
      </c>
      <c r="D274" s="2">
        <v>16</v>
      </c>
      <c r="E274" s="2">
        <v>2024</v>
      </c>
      <c r="F274" s="3">
        <f>DATE(Table13[[#This Row],[_Year]],Table13[[#This Row],[Join_Date_Month]],Table13[[#This Row],[Join_Date_Date]])</f>
        <v>45612</v>
      </c>
      <c r="G274" s="3">
        <v>45612</v>
      </c>
      <c r="H274" s="2">
        <v>11</v>
      </c>
      <c r="I274" s="2">
        <v>29</v>
      </c>
      <c r="J274" s="2">
        <v>2024</v>
      </c>
      <c r="K274" s="3">
        <f>DATE(Table13[[#This Row],[Last_Login_Year]],Table13[[#This Row],[Last_Login_Month]],Table13[[#This Row],[Last_Login_Date]])</f>
        <v>45625</v>
      </c>
      <c r="L274" s="3">
        <v>45625</v>
      </c>
      <c r="M274" s="2">
        <v>7.99</v>
      </c>
      <c r="N274" s="2" t="s">
        <v>759</v>
      </c>
      <c r="O274" s="2">
        <v>384</v>
      </c>
      <c r="P274" s="2" t="s">
        <v>48</v>
      </c>
      <c r="Q274" s="2">
        <v>5</v>
      </c>
      <c r="R274" s="2">
        <v>1</v>
      </c>
      <c r="S274" s="2" t="b">
        <v>0</v>
      </c>
      <c r="T274" s="2">
        <v>423</v>
      </c>
      <c r="U274" s="2">
        <v>110</v>
      </c>
      <c r="V274" s="2" t="s">
        <v>92</v>
      </c>
      <c r="W274" s="2" t="s">
        <v>56</v>
      </c>
      <c r="X274" s="2" t="s">
        <v>45</v>
      </c>
      <c r="Y274" s="2">
        <v>61</v>
      </c>
      <c r="Z274" s="26">
        <f>Table13[[#This Row],[Recommended_Content_Count]]/(Table13[[#This Row],[Total_Movies_Watched]]+Table13[[#This Row],[Total_Series_Watched]])</f>
        <v>0.11444652908067542</v>
      </c>
      <c r="AA274" s="2">
        <v>4.7</v>
      </c>
      <c r="AB274" s="2" t="b">
        <v>1</v>
      </c>
      <c r="AC274" s="2" t="s">
        <v>30</v>
      </c>
      <c r="AD274" s="2">
        <v>3648</v>
      </c>
      <c r="AE274" s="2" t="s">
        <v>31</v>
      </c>
      <c r="AF274" s="2" t="s">
        <v>69</v>
      </c>
      <c r="AG274" s="5" t="s">
        <v>60</v>
      </c>
    </row>
    <row r="275" spans="1:33" x14ac:dyDescent="0.25">
      <c r="A275" s="4">
        <v>1150</v>
      </c>
      <c r="B275" s="2" t="s">
        <v>224</v>
      </c>
      <c r="C275" s="2">
        <v>10</v>
      </c>
      <c r="D275" s="2">
        <v>23</v>
      </c>
      <c r="E275" s="2">
        <v>2023</v>
      </c>
      <c r="F275" s="3">
        <f>DATE(Table13[[#This Row],[_Year]],Table13[[#This Row],[Join_Date_Month]],Table13[[#This Row],[Join_Date_Date]])</f>
        <v>45222</v>
      </c>
      <c r="G275" s="3">
        <v>45222</v>
      </c>
      <c r="H275" s="2">
        <v>11</v>
      </c>
      <c r="I275" s="2">
        <v>29</v>
      </c>
      <c r="J275" s="2">
        <v>2024</v>
      </c>
      <c r="K275" s="3">
        <f>DATE(Table13[[#This Row],[Last_Login_Year]],Table13[[#This Row],[Last_Login_Month]],Table13[[#This Row],[Last_Login_Date]])</f>
        <v>45625</v>
      </c>
      <c r="L275" s="3">
        <v>45625</v>
      </c>
      <c r="M275" s="2">
        <v>11.99</v>
      </c>
      <c r="N275" s="2" t="s">
        <v>760</v>
      </c>
      <c r="O275" s="2">
        <v>160</v>
      </c>
      <c r="P275" s="2" t="s">
        <v>63</v>
      </c>
      <c r="Q275" s="2">
        <v>5</v>
      </c>
      <c r="R275" s="2">
        <v>5</v>
      </c>
      <c r="S275" s="2" t="b">
        <v>1</v>
      </c>
      <c r="T275" s="2">
        <v>352</v>
      </c>
      <c r="U275" s="2">
        <v>31</v>
      </c>
      <c r="V275" s="2" t="s">
        <v>55</v>
      </c>
      <c r="W275" s="2" t="s">
        <v>28</v>
      </c>
      <c r="X275" s="2" t="s">
        <v>29</v>
      </c>
      <c r="Y275" s="2">
        <v>37</v>
      </c>
      <c r="Z275" s="26">
        <f>Table13[[#This Row],[Recommended_Content_Count]]/(Table13[[#This Row],[Total_Movies_Watched]]+Table13[[#This Row],[Total_Series_Watched]])</f>
        <v>9.6605744125326368E-2</v>
      </c>
      <c r="AA275" s="2">
        <v>3.7</v>
      </c>
      <c r="AB275" s="2" t="b">
        <v>1</v>
      </c>
      <c r="AC275" s="2" t="s">
        <v>30</v>
      </c>
      <c r="AD275" s="2">
        <v>771</v>
      </c>
      <c r="AE275" s="2" t="s">
        <v>76</v>
      </c>
      <c r="AF275" s="2" t="s">
        <v>39</v>
      </c>
      <c r="AG275" s="5" t="s">
        <v>93</v>
      </c>
    </row>
    <row r="276" spans="1:33" x14ac:dyDescent="0.25">
      <c r="A276" s="4">
        <v>6647</v>
      </c>
      <c r="B276" s="2" t="s">
        <v>88</v>
      </c>
      <c r="C276" s="2">
        <v>10</v>
      </c>
      <c r="D276" s="2">
        <v>19</v>
      </c>
      <c r="E276" s="2">
        <v>2024</v>
      </c>
      <c r="F276" s="3">
        <f>DATE(Table13[[#This Row],[_Year]],Table13[[#This Row],[Join_Date_Month]],Table13[[#This Row],[Join_Date_Date]])</f>
        <v>45584</v>
      </c>
      <c r="G276" s="3">
        <v>45584</v>
      </c>
      <c r="H276" s="2">
        <v>11</v>
      </c>
      <c r="I276" s="2">
        <v>29</v>
      </c>
      <c r="J276" s="2">
        <v>2024</v>
      </c>
      <c r="K276" s="3">
        <f>DATE(Table13[[#This Row],[Last_Login_Year]],Table13[[#This Row],[Last_Login_Month]],Table13[[#This Row],[Last_Login_Date]])</f>
        <v>45625</v>
      </c>
      <c r="L276" s="3">
        <v>45625</v>
      </c>
      <c r="M276" s="2">
        <v>15.99</v>
      </c>
      <c r="N276" s="2" t="s">
        <v>761</v>
      </c>
      <c r="O276" s="2">
        <v>286</v>
      </c>
      <c r="P276" s="2" t="s">
        <v>36</v>
      </c>
      <c r="Q276" s="2">
        <v>5</v>
      </c>
      <c r="R276" s="2">
        <v>2</v>
      </c>
      <c r="S276" s="2" t="b">
        <v>0</v>
      </c>
      <c r="T276" s="2">
        <v>617</v>
      </c>
      <c r="U276" s="2">
        <v>89</v>
      </c>
      <c r="V276" s="2" t="s">
        <v>43</v>
      </c>
      <c r="W276" s="2" t="s">
        <v>28</v>
      </c>
      <c r="X276" s="2" t="s">
        <v>37</v>
      </c>
      <c r="Y276" s="2">
        <v>64</v>
      </c>
      <c r="Z276" s="26">
        <f>Table13[[#This Row],[Recommended_Content_Count]]/(Table13[[#This Row],[Total_Movies_Watched]]+Table13[[#This Row],[Total_Series_Watched]])</f>
        <v>9.0651558073654395E-2</v>
      </c>
      <c r="AA276" s="2">
        <v>3.2</v>
      </c>
      <c r="AB276" s="2" t="b">
        <v>1</v>
      </c>
      <c r="AC276" s="2" t="s">
        <v>30</v>
      </c>
      <c r="AD276" s="2">
        <v>1275</v>
      </c>
      <c r="AE276" s="2" t="s">
        <v>31</v>
      </c>
      <c r="AF276" s="2" t="s">
        <v>69</v>
      </c>
      <c r="AG276" s="5" t="s">
        <v>93</v>
      </c>
    </row>
    <row r="277" spans="1:33" x14ac:dyDescent="0.25">
      <c r="A277" s="4">
        <v>1162</v>
      </c>
      <c r="B277" s="2" t="s">
        <v>294</v>
      </c>
      <c r="C277" s="2">
        <v>1</v>
      </c>
      <c r="D277" s="2">
        <v>28</v>
      </c>
      <c r="E277" s="2">
        <v>2023</v>
      </c>
      <c r="F277" s="3">
        <f>DATE(Table13[[#This Row],[_Year]],Table13[[#This Row],[Join_Date_Month]],Table13[[#This Row],[Join_Date_Date]])</f>
        <v>44954</v>
      </c>
      <c r="G277" s="3">
        <v>44954</v>
      </c>
      <c r="H277" s="2">
        <v>11</v>
      </c>
      <c r="I277" s="2">
        <v>29</v>
      </c>
      <c r="J277" s="2">
        <v>2024</v>
      </c>
      <c r="K277" s="3">
        <f>DATE(Table13[[#This Row],[Last_Login_Year]],Table13[[#This Row],[Last_Login_Month]],Table13[[#This Row],[Last_Login_Date]])</f>
        <v>45625</v>
      </c>
      <c r="L277" s="3">
        <v>45625</v>
      </c>
      <c r="M277" s="2">
        <v>15.99</v>
      </c>
      <c r="N277" s="2" t="s">
        <v>761</v>
      </c>
      <c r="O277" s="2">
        <v>131</v>
      </c>
      <c r="P277" s="2" t="s">
        <v>48</v>
      </c>
      <c r="Q277" s="2">
        <v>3</v>
      </c>
      <c r="R277" s="2">
        <v>3</v>
      </c>
      <c r="S277" s="2" t="b">
        <v>0</v>
      </c>
      <c r="T277" s="2">
        <v>865</v>
      </c>
      <c r="U277" s="2">
        <v>8</v>
      </c>
      <c r="V277" s="2" t="s">
        <v>55</v>
      </c>
      <c r="W277" s="2" t="s">
        <v>44</v>
      </c>
      <c r="X277" s="2" t="s">
        <v>57</v>
      </c>
      <c r="Y277" s="2">
        <v>78</v>
      </c>
      <c r="Z277" s="26">
        <f>Table13[[#This Row],[Recommended_Content_Count]]/(Table13[[#This Row],[Total_Movies_Watched]]+Table13[[#This Row],[Total_Series_Watched]])</f>
        <v>8.9347079037800689E-2</v>
      </c>
      <c r="AA277" s="2">
        <v>4.5999999999999996</v>
      </c>
      <c r="AB277" s="2" t="b">
        <v>0</v>
      </c>
      <c r="AC277" s="2" t="s">
        <v>30</v>
      </c>
      <c r="AD277" s="2">
        <v>1413</v>
      </c>
      <c r="AE277" s="2" t="s">
        <v>58</v>
      </c>
      <c r="AF277" s="2" t="s">
        <v>69</v>
      </c>
      <c r="AG277" s="5" t="s">
        <v>93</v>
      </c>
    </row>
    <row r="278" spans="1:33" x14ac:dyDescent="0.25">
      <c r="A278" s="4">
        <v>6606</v>
      </c>
      <c r="B278" s="2" t="s">
        <v>311</v>
      </c>
      <c r="C278" s="2">
        <v>1</v>
      </c>
      <c r="D278" s="2">
        <v>26</v>
      </c>
      <c r="E278" s="2">
        <v>2024</v>
      </c>
      <c r="F278" s="3">
        <f>DATE(Table13[[#This Row],[_Year]],Table13[[#This Row],[Join_Date_Month]],Table13[[#This Row],[Join_Date_Date]])</f>
        <v>45317</v>
      </c>
      <c r="G278" s="3">
        <v>45317</v>
      </c>
      <c r="H278" s="2">
        <v>11</v>
      </c>
      <c r="I278" s="2">
        <v>29</v>
      </c>
      <c r="J278" s="2">
        <v>2024</v>
      </c>
      <c r="K278" s="3">
        <f>DATE(Table13[[#This Row],[Last_Login_Year]],Table13[[#This Row],[Last_Login_Month]],Table13[[#This Row],[Last_Login_Date]])</f>
        <v>45625</v>
      </c>
      <c r="L278" s="3">
        <v>45625</v>
      </c>
      <c r="M278" s="2">
        <v>15.99</v>
      </c>
      <c r="N278" s="2" t="s">
        <v>761</v>
      </c>
      <c r="O278" s="2">
        <v>134</v>
      </c>
      <c r="P278" s="2" t="s">
        <v>48</v>
      </c>
      <c r="Q278" s="2">
        <v>3</v>
      </c>
      <c r="R278" s="2">
        <v>5</v>
      </c>
      <c r="S278" s="2" t="b">
        <v>1</v>
      </c>
      <c r="T278" s="2">
        <v>826</v>
      </c>
      <c r="U278" s="2">
        <v>160</v>
      </c>
      <c r="V278" s="2" t="s">
        <v>92</v>
      </c>
      <c r="W278" s="2" t="s">
        <v>75</v>
      </c>
      <c r="X278" s="2" t="s">
        <v>64</v>
      </c>
      <c r="Y278" s="2">
        <v>96</v>
      </c>
      <c r="Z278" s="26">
        <f>Table13[[#This Row],[Recommended_Content_Count]]/(Table13[[#This Row],[Total_Movies_Watched]]+Table13[[#This Row],[Total_Series_Watched]])</f>
        <v>9.7363083164300201E-2</v>
      </c>
      <c r="AA278" s="2">
        <v>3.6</v>
      </c>
      <c r="AB278" s="2" t="b">
        <v>1</v>
      </c>
      <c r="AC278" s="2" t="s">
        <v>30</v>
      </c>
      <c r="AD278" s="2">
        <v>1150</v>
      </c>
      <c r="AE278" s="2" t="s">
        <v>31</v>
      </c>
      <c r="AF278" s="2" t="s">
        <v>39</v>
      </c>
      <c r="AG278" s="5" t="s">
        <v>33</v>
      </c>
    </row>
    <row r="279" spans="1:33" x14ac:dyDescent="0.25">
      <c r="A279" s="4">
        <v>5495</v>
      </c>
      <c r="B279" s="2" t="s">
        <v>695</v>
      </c>
      <c r="C279" s="2">
        <v>1</v>
      </c>
      <c r="D279" s="2">
        <v>17</v>
      </c>
      <c r="E279" s="2">
        <v>2024</v>
      </c>
      <c r="F279" s="3">
        <f>DATE(Table13[[#This Row],[_Year]],Table13[[#This Row],[Join_Date_Month]],Table13[[#This Row],[Join_Date_Date]])</f>
        <v>45308</v>
      </c>
      <c r="G279" s="3">
        <v>45308</v>
      </c>
      <c r="H279" s="2">
        <v>11</v>
      </c>
      <c r="I279" s="2">
        <v>29</v>
      </c>
      <c r="J279" s="2">
        <v>2024</v>
      </c>
      <c r="K279" s="3">
        <f>DATE(Table13[[#This Row],[Last_Login_Year]],Table13[[#This Row],[Last_Login_Month]],Table13[[#This Row],[Last_Login_Date]])</f>
        <v>45625</v>
      </c>
      <c r="L279" s="3">
        <v>45625</v>
      </c>
      <c r="M279" s="2">
        <v>11.99</v>
      </c>
      <c r="N279" s="2" t="s">
        <v>760</v>
      </c>
      <c r="O279" s="2">
        <v>327</v>
      </c>
      <c r="P279" s="2" t="s">
        <v>51</v>
      </c>
      <c r="Q279" s="2">
        <v>2</v>
      </c>
      <c r="R279" s="2">
        <v>6</v>
      </c>
      <c r="S279" s="2" t="b">
        <v>1</v>
      </c>
      <c r="T279" s="2">
        <v>182</v>
      </c>
      <c r="U279" s="2">
        <v>14</v>
      </c>
      <c r="V279" s="2" t="s">
        <v>27</v>
      </c>
      <c r="W279" s="2" t="s">
        <v>44</v>
      </c>
      <c r="X279" s="2" t="s">
        <v>78</v>
      </c>
      <c r="Y279" s="2">
        <v>90</v>
      </c>
      <c r="Z279" s="26">
        <f>Table13[[#This Row],[Recommended_Content_Count]]/(Table13[[#This Row],[Total_Movies_Watched]]+Table13[[#This Row],[Total_Series_Watched]])</f>
        <v>0.45918367346938777</v>
      </c>
      <c r="AA279" s="2">
        <v>3.4</v>
      </c>
      <c r="AB279" s="2" t="b">
        <v>0</v>
      </c>
      <c r="AC279" s="2" t="s">
        <v>30</v>
      </c>
      <c r="AD279" s="2">
        <v>3918</v>
      </c>
      <c r="AE279" s="2" t="s">
        <v>65</v>
      </c>
      <c r="AF279" s="2" t="s">
        <v>59</v>
      </c>
      <c r="AG279" s="5" t="s">
        <v>33</v>
      </c>
    </row>
    <row r="280" spans="1:33" x14ac:dyDescent="0.25">
      <c r="A280" s="4">
        <v>7510</v>
      </c>
      <c r="B280" s="2" t="s">
        <v>518</v>
      </c>
      <c r="C280" s="2">
        <v>1</v>
      </c>
      <c r="D280" s="2">
        <v>15</v>
      </c>
      <c r="E280" s="2">
        <v>2023</v>
      </c>
      <c r="F280" s="3">
        <f>DATE(Table13[[#This Row],[_Year]],Table13[[#This Row],[Join_Date_Month]],Table13[[#This Row],[Join_Date_Date]])</f>
        <v>44941</v>
      </c>
      <c r="G280" s="3">
        <v>44941</v>
      </c>
      <c r="H280" s="2">
        <v>11</v>
      </c>
      <c r="I280" s="2">
        <v>29</v>
      </c>
      <c r="J280" s="2">
        <v>2024</v>
      </c>
      <c r="K280" s="3">
        <f>DATE(Table13[[#This Row],[Last_Login_Year]],Table13[[#This Row],[Last_Login_Month]],Table13[[#This Row],[Last_Login_Date]])</f>
        <v>45625</v>
      </c>
      <c r="L280" s="3">
        <v>45625</v>
      </c>
      <c r="M280" s="2">
        <v>7.99</v>
      </c>
      <c r="N280" s="2" t="s">
        <v>759</v>
      </c>
      <c r="O280" s="2">
        <v>362</v>
      </c>
      <c r="P280" s="2" t="s">
        <v>100</v>
      </c>
      <c r="Q280" s="2">
        <v>2</v>
      </c>
      <c r="R280" s="2">
        <v>4</v>
      </c>
      <c r="S280" s="2" t="b">
        <v>1</v>
      </c>
      <c r="T280" s="2">
        <v>923</v>
      </c>
      <c r="U280" s="2">
        <v>57</v>
      </c>
      <c r="V280" s="2" t="s">
        <v>92</v>
      </c>
      <c r="W280" s="2" t="s">
        <v>28</v>
      </c>
      <c r="X280" s="2" t="s">
        <v>37</v>
      </c>
      <c r="Y280" s="2">
        <v>38</v>
      </c>
      <c r="Z280" s="26">
        <f>Table13[[#This Row],[Recommended_Content_Count]]/(Table13[[#This Row],[Total_Movies_Watched]]+Table13[[#This Row],[Total_Series_Watched]])</f>
        <v>3.8775510204081633E-2</v>
      </c>
      <c r="AA280" s="2">
        <v>4.8</v>
      </c>
      <c r="AB280" s="2" t="b">
        <v>0</v>
      </c>
      <c r="AC280" s="2" t="s">
        <v>30</v>
      </c>
      <c r="AD280" s="2">
        <v>2922</v>
      </c>
      <c r="AE280" s="2" t="s">
        <v>65</v>
      </c>
      <c r="AF280" s="2" t="s">
        <v>32</v>
      </c>
      <c r="AG280" s="5" t="s">
        <v>93</v>
      </c>
    </row>
    <row r="281" spans="1:33" x14ac:dyDescent="0.25">
      <c r="A281" s="4">
        <v>8122</v>
      </c>
      <c r="B281" s="2" t="s">
        <v>452</v>
      </c>
      <c r="C281" s="3">
        <v>45605</v>
      </c>
      <c r="D281" s="2"/>
      <c r="E281" s="2"/>
      <c r="F281" s="3"/>
      <c r="G281" s="3">
        <v>45605</v>
      </c>
      <c r="H281" s="2">
        <v>11</v>
      </c>
      <c r="I281" s="2">
        <v>29</v>
      </c>
      <c r="J281" s="2">
        <v>2024</v>
      </c>
      <c r="K281" s="3">
        <f>DATE(Table13[[#This Row],[Last_Login_Year]],Table13[[#This Row],[Last_Login_Month]],Table13[[#This Row],[Last_Login_Date]])</f>
        <v>45625</v>
      </c>
      <c r="L281" s="3">
        <v>45625</v>
      </c>
      <c r="M281" s="2">
        <v>15.99</v>
      </c>
      <c r="N281" s="2" t="s">
        <v>761</v>
      </c>
      <c r="O281" s="2">
        <v>413</v>
      </c>
      <c r="P281" s="2" t="s">
        <v>48</v>
      </c>
      <c r="Q281" s="2">
        <v>5</v>
      </c>
      <c r="R281" s="2">
        <v>2</v>
      </c>
      <c r="S281" s="2" t="b">
        <v>0</v>
      </c>
      <c r="T281" s="2">
        <v>708</v>
      </c>
      <c r="U281" s="2">
        <v>4</v>
      </c>
      <c r="V281" s="2" t="s">
        <v>49</v>
      </c>
      <c r="W281" s="2" t="s">
        <v>56</v>
      </c>
      <c r="X281" s="2" t="s">
        <v>78</v>
      </c>
      <c r="Y281" s="2">
        <v>62</v>
      </c>
      <c r="Z281" s="26">
        <f>Table13[[#This Row],[Recommended_Content_Count]]/(Table13[[#This Row],[Total_Movies_Watched]]+Table13[[#This Row],[Total_Series_Watched]])</f>
        <v>8.7078651685393263E-2</v>
      </c>
      <c r="AA281" s="2">
        <v>4.3</v>
      </c>
      <c r="AB281" s="2" t="b">
        <v>1</v>
      </c>
      <c r="AC281" s="2" t="s">
        <v>30</v>
      </c>
      <c r="AD281" s="2">
        <v>4056</v>
      </c>
      <c r="AE281" s="2" t="s">
        <v>31</v>
      </c>
      <c r="AF281" s="2" t="s">
        <v>79</v>
      </c>
      <c r="AG281" s="5" t="s">
        <v>40</v>
      </c>
    </row>
    <row r="282" spans="1:33" x14ac:dyDescent="0.25">
      <c r="A282" s="4">
        <v>8901</v>
      </c>
      <c r="B282" s="2" t="s">
        <v>595</v>
      </c>
      <c r="C282" s="3">
        <v>45536</v>
      </c>
      <c r="D282" s="2"/>
      <c r="E282" s="2"/>
      <c r="F282" s="3"/>
      <c r="G282" s="3">
        <v>45536</v>
      </c>
      <c r="H282" s="2">
        <v>11</v>
      </c>
      <c r="I282" s="2">
        <v>29</v>
      </c>
      <c r="J282" s="2">
        <v>2024</v>
      </c>
      <c r="K282" s="3">
        <f>DATE(Table13[[#This Row],[Last_Login_Year]],Table13[[#This Row],[Last_Login_Month]],Table13[[#This Row],[Last_Login_Date]])</f>
        <v>45625</v>
      </c>
      <c r="L282" s="3">
        <v>45625</v>
      </c>
      <c r="M282" s="2">
        <v>11.99</v>
      </c>
      <c r="N282" s="2" t="s">
        <v>760</v>
      </c>
      <c r="O282" s="2">
        <v>417</v>
      </c>
      <c r="P282" s="2" t="s">
        <v>26</v>
      </c>
      <c r="Q282" s="2">
        <v>5</v>
      </c>
      <c r="R282" s="2">
        <v>6</v>
      </c>
      <c r="S282" s="2" t="b">
        <v>0</v>
      </c>
      <c r="T282" s="2">
        <v>476</v>
      </c>
      <c r="U282" s="2">
        <v>37</v>
      </c>
      <c r="V282" s="2" t="s">
        <v>27</v>
      </c>
      <c r="W282" s="2" t="s">
        <v>75</v>
      </c>
      <c r="X282" s="2" t="s">
        <v>29</v>
      </c>
      <c r="Y282" s="2">
        <v>12</v>
      </c>
      <c r="Z282" s="26">
        <f>Table13[[#This Row],[Recommended_Content_Count]]/(Table13[[#This Row],[Total_Movies_Watched]]+Table13[[#This Row],[Total_Series_Watched]])</f>
        <v>2.3391812865497075E-2</v>
      </c>
      <c r="AA282" s="2">
        <v>4.0999999999999996</v>
      </c>
      <c r="AB282" s="2" t="b">
        <v>1</v>
      </c>
      <c r="AC282" s="2" t="s">
        <v>30</v>
      </c>
      <c r="AD282" s="2">
        <v>2444</v>
      </c>
      <c r="AE282" s="2" t="s">
        <v>76</v>
      </c>
      <c r="AF282" s="2" t="s">
        <v>79</v>
      </c>
      <c r="AG282" s="5" t="s">
        <v>60</v>
      </c>
    </row>
    <row r="283" spans="1:33" x14ac:dyDescent="0.25">
      <c r="A283" s="4">
        <v>6773</v>
      </c>
      <c r="B283" s="2" t="s">
        <v>473</v>
      </c>
      <c r="C283" s="3">
        <v>45445</v>
      </c>
      <c r="D283" s="2"/>
      <c r="E283" s="2"/>
      <c r="F283" s="3"/>
      <c r="G283" s="3">
        <v>45445</v>
      </c>
      <c r="H283" s="2">
        <v>11</v>
      </c>
      <c r="I283" s="2">
        <v>29</v>
      </c>
      <c r="J283" s="2">
        <v>2024</v>
      </c>
      <c r="K283" s="3">
        <f>DATE(Table13[[#This Row],[Last_Login_Year]],Table13[[#This Row],[Last_Login_Month]],Table13[[#This Row],[Last_Login_Date]])</f>
        <v>45625</v>
      </c>
      <c r="L283" s="3">
        <v>45625</v>
      </c>
      <c r="M283" s="2">
        <v>7.99</v>
      </c>
      <c r="N283" s="2" t="s">
        <v>759</v>
      </c>
      <c r="O283" s="2">
        <v>343</v>
      </c>
      <c r="P283" s="2" t="s">
        <v>36</v>
      </c>
      <c r="Q283" s="2">
        <v>4</v>
      </c>
      <c r="R283" s="2">
        <v>1</v>
      </c>
      <c r="S283" s="2" t="b">
        <v>1</v>
      </c>
      <c r="T283" s="2">
        <v>492</v>
      </c>
      <c r="U283" s="2">
        <v>187</v>
      </c>
      <c r="V283" s="2" t="s">
        <v>27</v>
      </c>
      <c r="W283" s="2" t="s">
        <v>28</v>
      </c>
      <c r="X283" s="2" t="s">
        <v>78</v>
      </c>
      <c r="Y283" s="2">
        <v>75</v>
      </c>
      <c r="Z283" s="26">
        <f>Table13[[#This Row],[Recommended_Content_Count]]/(Table13[[#This Row],[Total_Movies_Watched]]+Table13[[#This Row],[Total_Series_Watched]])</f>
        <v>0.11045655375552282</v>
      </c>
      <c r="AA283" s="2">
        <v>4.9000000000000004</v>
      </c>
      <c r="AB283" s="2" t="b">
        <v>1</v>
      </c>
      <c r="AC283" s="2" t="s">
        <v>30</v>
      </c>
      <c r="AD283" s="2">
        <v>628</v>
      </c>
      <c r="AE283" s="2" t="s">
        <v>38</v>
      </c>
      <c r="AF283" s="2" t="s">
        <v>69</v>
      </c>
      <c r="AG283" s="5" t="s">
        <v>33</v>
      </c>
    </row>
    <row r="284" spans="1:33" x14ac:dyDescent="0.25">
      <c r="A284" s="4">
        <v>9257</v>
      </c>
      <c r="B284" s="2" t="s">
        <v>177</v>
      </c>
      <c r="C284" s="3">
        <v>45418</v>
      </c>
      <c r="D284" s="2"/>
      <c r="E284" s="2"/>
      <c r="F284" s="3"/>
      <c r="G284" s="3">
        <v>45418</v>
      </c>
      <c r="H284" s="2">
        <v>11</v>
      </c>
      <c r="I284" s="2">
        <v>29</v>
      </c>
      <c r="J284" s="2">
        <v>2024</v>
      </c>
      <c r="K284" s="3">
        <f>DATE(Table13[[#This Row],[Last_Login_Year]],Table13[[#This Row],[Last_Login_Month]],Table13[[#This Row],[Last_Login_Date]])</f>
        <v>45625</v>
      </c>
      <c r="L284" s="3">
        <v>45625</v>
      </c>
      <c r="M284" s="2">
        <v>7.99</v>
      </c>
      <c r="N284" s="2" t="s">
        <v>759</v>
      </c>
      <c r="O284" s="2">
        <v>114</v>
      </c>
      <c r="P284" s="2" t="s">
        <v>63</v>
      </c>
      <c r="Q284" s="2">
        <v>1</v>
      </c>
      <c r="R284" s="2">
        <v>1</v>
      </c>
      <c r="S284" s="2" t="b">
        <v>1</v>
      </c>
      <c r="T284" s="2">
        <v>896</v>
      </c>
      <c r="U284" s="2">
        <v>9</v>
      </c>
      <c r="V284" s="2" t="s">
        <v>68</v>
      </c>
      <c r="W284" s="2" t="s">
        <v>44</v>
      </c>
      <c r="X284" s="2" t="s">
        <v>45</v>
      </c>
      <c r="Y284" s="2">
        <v>60</v>
      </c>
      <c r="Z284" s="26">
        <f>Table13[[#This Row],[Recommended_Content_Count]]/(Table13[[#This Row],[Total_Movies_Watched]]+Table13[[#This Row],[Total_Series_Watched]])</f>
        <v>6.6298342541436461E-2</v>
      </c>
      <c r="AA284" s="2">
        <v>3.2</v>
      </c>
      <c r="AB284" s="2" t="b">
        <v>0</v>
      </c>
      <c r="AC284" s="2" t="s">
        <v>30</v>
      </c>
      <c r="AD284" s="2">
        <v>2731</v>
      </c>
      <c r="AE284" s="2" t="s">
        <v>38</v>
      </c>
      <c r="AF284" s="2" t="s">
        <v>59</v>
      </c>
      <c r="AG284" s="5" t="s">
        <v>60</v>
      </c>
    </row>
    <row r="285" spans="1:33" x14ac:dyDescent="0.25">
      <c r="A285" s="4">
        <v>7457</v>
      </c>
      <c r="B285" s="2" t="s">
        <v>498</v>
      </c>
      <c r="C285" s="3">
        <v>45264</v>
      </c>
      <c r="D285" s="2"/>
      <c r="E285" s="2"/>
      <c r="F285" s="3"/>
      <c r="G285" s="3">
        <v>45264</v>
      </c>
      <c r="H285" s="2">
        <v>11</v>
      </c>
      <c r="I285" s="2">
        <v>29</v>
      </c>
      <c r="J285" s="2">
        <v>2024</v>
      </c>
      <c r="K285" s="3">
        <f>DATE(Table13[[#This Row],[Last_Login_Year]],Table13[[#This Row],[Last_Login_Month]],Table13[[#This Row],[Last_Login_Date]])</f>
        <v>45625</v>
      </c>
      <c r="L285" s="3">
        <v>45625</v>
      </c>
      <c r="M285" s="2">
        <v>11.99</v>
      </c>
      <c r="N285" s="2" t="s">
        <v>760</v>
      </c>
      <c r="O285" s="2">
        <v>164</v>
      </c>
      <c r="P285" s="2" t="s">
        <v>48</v>
      </c>
      <c r="Q285" s="2">
        <v>2</v>
      </c>
      <c r="R285" s="2">
        <v>1</v>
      </c>
      <c r="S285" s="2" t="b">
        <v>1</v>
      </c>
      <c r="T285" s="2">
        <v>536</v>
      </c>
      <c r="U285" s="2">
        <v>150</v>
      </c>
      <c r="V285" s="2" t="s">
        <v>49</v>
      </c>
      <c r="W285" s="2" t="s">
        <v>44</v>
      </c>
      <c r="X285" s="2" t="s">
        <v>45</v>
      </c>
      <c r="Y285" s="2">
        <v>7</v>
      </c>
      <c r="Z285" s="26">
        <f>Table13[[#This Row],[Recommended_Content_Count]]/(Table13[[#This Row],[Total_Movies_Watched]]+Table13[[#This Row],[Total_Series_Watched]])</f>
        <v>1.020408163265306E-2</v>
      </c>
      <c r="AA285" s="2">
        <v>3.2</v>
      </c>
      <c r="AB285" s="2" t="b">
        <v>1</v>
      </c>
      <c r="AC285" s="2" t="s">
        <v>30</v>
      </c>
      <c r="AD285" s="2">
        <v>1508</v>
      </c>
      <c r="AE285" s="2" t="s">
        <v>31</v>
      </c>
      <c r="AF285" s="2" t="s">
        <v>69</v>
      </c>
      <c r="AG285" s="5" t="s">
        <v>60</v>
      </c>
    </row>
    <row r="286" spans="1:33" x14ac:dyDescent="0.25">
      <c r="A286" s="4">
        <v>4556</v>
      </c>
      <c r="B286" s="2" t="s">
        <v>120</v>
      </c>
      <c r="C286" s="3">
        <v>45201</v>
      </c>
      <c r="D286" s="2"/>
      <c r="E286" s="2"/>
      <c r="F286" s="3"/>
      <c r="G286" s="3">
        <v>45201</v>
      </c>
      <c r="H286" s="2">
        <v>11</v>
      </c>
      <c r="I286" s="2">
        <v>29</v>
      </c>
      <c r="J286" s="2">
        <v>2024</v>
      </c>
      <c r="K286" s="3">
        <f>DATE(Table13[[#This Row],[Last_Login_Year]],Table13[[#This Row],[Last_Login_Month]],Table13[[#This Row],[Last_Login_Date]])</f>
        <v>45625</v>
      </c>
      <c r="L286" s="3">
        <v>45625</v>
      </c>
      <c r="M286" s="2">
        <v>11.99</v>
      </c>
      <c r="N286" s="2" t="s">
        <v>760</v>
      </c>
      <c r="O286" s="2">
        <v>341</v>
      </c>
      <c r="P286" s="2" t="s">
        <v>100</v>
      </c>
      <c r="Q286" s="2">
        <v>4</v>
      </c>
      <c r="R286" s="2">
        <v>1</v>
      </c>
      <c r="S286" s="2" t="b">
        <v>1</v>
      </c>
      <c r="T286" s="2">
        <v>744</v>
      </c>
      <c r="U286" s="2">
        <v>146</v>
      </c>
      <c r="V286" s="2" t="s">
        <v>68</v>
      </c>
      <c r="W286" s="2" t="s">
        <v>28</v>
      </c>
      <c r="X286" s="2" t="s">
        <v>64</v>
      </c>
      <c r="Y286" s="2">
        <v>75</v>
      </c>
      <c r="Z286" s="26">
        <f>Table13[[#This Row],[Recommended_Content_Count]]/(Table13[[#This Row],[Total_Movies_Watched]]+Table13[[#This Row],[Total_Series_Watched]])</f>
        <v>8.4269662921348312E-2</v>
      </c>
      <c r="AA286" s="2">
        <v>4.4000000000000004</v>
      </c>
      <c r="AB286" s="2" t="b">
        <v>0</v>
      </c>
      <c r="AC286" s="2" t="s">
        <v>30</v>
      </c>
      <c r="AD286" s="2">
        <v>4935</v>
      </c>
      <c r="AE286" s="2" t="s">
        <v>58</v>
      </c>
      <c r="AF286" s="2" t="s">
        <v>32</v>
      </c>
      <c r="AG286" s="5" t="s">
        <v>60</v>
      </c>
    </row>
    <row r="287" spans="1:33" x14ac:dyDescent="0.25">
      <c r="A287" s="4">
        <v>7179</v>
      </c>
      <c r="B287" s="2" t="s">
        <v>157</v>
      </c>
      <c r="C287" s="3">
        <v>45178</v>
      </c>
      <c r="D287" s="2"/>
      <c r="E287" s="2"/>
      <c r="F287" s="3"/>
      <c r="G287" s="3">
        <v>45178</v>
      </c>
      <c r="H287" s="2">
        <v>11</v>
      </c>
      <c r="I287" s="2">
        <v>29</v>
      </c>
      <c r="J287" s="2">
        <v>2024</v>
      </c>
      <c r="K287" s="3">
        <f>DATE(Table13[[#This Row],[Last_Login_Year]],Table13[[#This Row],[Last_Login_Month]],Table13[[#This Row],[Last_Login_Date]])</f>
        <v>45625</v>
      </c>
      <c r="L287" s="3">
        <v>45625</v>
      </c>
      <c r="M287" s="2">
        <v>11.99</v>
      </c>
      <c r="N287" s="2" t="s">
        <v>760</v>
      </c>
      <c r="O287" s="2">
        <v>465</v>
      </c>
      <c r="P287" s="2" t="s">
        <v>73</v>
      </c>
      <c r="Q287" s="2">
        <v>2</v>
      </c>
      <c r="R287" s="2">
        <v>3</v>
      </c>
      <c r="S287" s="2" t="b">
        <v>1</v>
      </c>
      <c r="T287" s="2">
        <v>987</v>
      </c>
      <c r="U287" s="2">
        <v>91</v>
      </c>
      <c r="V287" s="2" t="s">
        <v>92</v>
      </c>
      <c r="W287" s="2" t="s">
        <v>44</v>
      </c>
      <c r="X287" s="2" t="s">
        <v>45</v>
      </c>
      <c r="Y287" s="2">
        <v>8</v>
      </c>
      <c r="Z287" s="26">
        <f>Table13[[#This Row],[Recommended_Content_Count]]/(Table13[[#This Row],[Total_Movies_Watched]]+Table13[[#This Row],[Total_Series_Watched]])</f>
        <v>7.4211502782931356E-3</v>
      </c>
      <c r="AA287" s="2">
        <v>4.5999999999999996</v>
      </c>
      <c r="AB287" s="2" t="b">
        <v>1</v>
      </c>
      <c r="AC287" s="2" t="s">
        <v>30</v>
      </c>
      <c r="AD287" s="2">
        <v>1206</v>
      </c>
      <c r="AE287" s="2" t="s">
        <v>31</v>
      </c>
      <c r="AF287" s="2" t="s">
        <v>32</v>
      </c>
      <c r="AG287" s="5" t="s">
        <v>60</v>
      </c>
    </row>
    <row r="288" spans="1:33" x14ac:dyDescent="0.25">
      <c r="A288" s="4">
        <v>1269</v>
      </c>
      <c r="B288" s="2" t="s">
        <v>726</v>
      </c>
      <c r="C288" s="3">
        <v>45170</v>
      </c>
      <c r="D288" s="2"/>
      <c r="E288" s="2"/>
      <c r="F288" s="3"/>
      <c r="G288" s="3">
        <v>45170</v>
      </c>
      <c r="H288" s="2">
        <v>11</v>
      </c>
      <c r="I288" s="2">
        <v>29</v>
      </c>
      <c r="J288" s="2">
        <v>2024</v>
      </c>
      <c r="K288" s="3">
        <f>DATE(Table13[[#This Row],[Last_Login_Year]],Table13[[#This Row],[Last_Login_Month]],Table13[[#This Row],[Last_Login_Date]])</f>
        <v>45625</v>
      </c>
      <c r="L288" s="3">
        <v>45625</v>
      </c>
      <c r="M288" s="2">
        <v>15.99</v>
      </c>
      <c r="N288" s="2" t="s">
        <v>761</v>
      </c>
      <c r="O288" s="2">
        <v>29</v>
      </c>
      <c r="P288" s="2" t="s">
        <v>26</v>
      </c>
      <c r="Q288" s="2">
        <v>3</v>
      </c>
      <c r="R288" s="2">
        <v>2</v>
      </c>
      <c r="S288" s="2" t="b">
        <v>0</v>
      </c>
      <c r="T288" s="2">
        <v>404</v>
      </c>
      <c r="U288" s="2">
        <v>177</v>
      </c>
      <c r="V288" s="2" t="s">
        <v>27</v>
      </c>
      <c r="W288" s="2" t="s">
        <v>75</v>
      </c>
      <c r="X288" s="2" t="s">
        <v>57</v>
      </c>
      <c r="Y288" s="2">
        <v>81</v>
      </c>
      <c r="Z288" s="26">
        <f>Table13[[#This Row],[Recommended_Content_Count]]/(Table13[[#This Row],[Total_Movies_Watched]]+Table13[[#This Row],[Total_Series_Watched]])</f>
        <v>0.13941480206540446</v>
      </c>
      <c r="AA288" s="2">
        <v>4.4000000000000004</v>
      </c>
      <c r="AB288" s="2" t="b">
        <v>0</v>
      </c>
      <c r="AC288" s="2" t="s">
        <v>30</v>
      </c>
      <c r="AD288" s="2">
        <v>4127</v>
      </c>
      <c r="AE288" s="2" t="s">
        <v>76</v>
      </c>
      <c r="AF288" s="2" t="s">
        <v>59</v>
      </c>
      <c r="AG288" s="5" t="s">
        <v>40</v>
      </c>
    </row>
    <row r="289" spans="1:33" x14ac:dyDescent="0.25">
      <c r="A289" s="4">
        <v>3677</v>
      </c>
      <c r="B289" s="2" t="s">
        <v>226</v>
      </c>
      <c r="C289" s="3">
        <v>45141</v>
      </c>
      <c r="D289" s="2"/>
      <c r="E289" s="2"/>
      <c r="F289" s="3"/>
      <c r="G289" s="3">
        <v>45141</v>
      </c>
      <c r="H289" s="2">
        <v>11</v>
      </c>
      <c r="I289" s="2">
        <v>29</v>
      </c>
      <c r="J289" s="2">
        <v>2024</v>
      </c>
      <c r="K289" s="3">
        <f>DATE(Table13[[#This Row],[Last_Login_Year]],Table13[[#This Row],[Last_Login_Month]],Table13[[#This Row],[Last_Login_Date]])</f>
        <v>45625</v>
      </c>
      <c r="L289" s="3">
        <v>45625</v>
      </c>
      <c r="M289" s="2">
        <v>7.99</v>
      </c>
      <c r="N289" s="2" t="s">
        <v>759</v>
      </c>
      <c r="O289" s="2">
        <v>233</v>
      </c>
      <c r="P289" s="2" t="s">
        <v>48</v>
      </c>
      <c r="Q289" s="2">
        <v>4</v>
      </c>
      <c r="R289" s="2">
        <v>2</v>
      </c>
      <c r="S289" s="2" t="b">
        <v>1</v>
      </c>
      <c r="T289" s="2">
        <v>485</v>
      </c>
      <c r="U289" s="2">
        <v>37</v>
      </c>
      <c r="V289" s="2" t="s">
        <v>43</v>
      </c>
      <c r="W289" s="2" t="s">
        <v>28</v>
      </c>
      <c r="X289" s="2" t="s">
        <v>45</v>
      </c>
      <c r="Y289" s="2">
        <v>47</v>
      </c>
      <c r="Z289" s="26">
        <f>Table13[[#This Row],[Recommended_Content_Count]]/(Table13[[#This Row],[Total_Movies_Watched]]+Table13[[#This Row],[Total_Series_Watched]])</f>
        <v>9.0038314176245207E-2</v>
      </c>
      <c r="AA289" s="2">
        <v>3.4</v>
      </c>
      <c r="AB289" s="2" t="b">
        <v>1</v>
      </c>
      <c r="AC289" s="2" t="s">
        <v>30</v>
      </c>
      <c r="AD289" s="2">
        <v>615</v>
      </c>
      <c r="AE289" s="2" t="s">
        <v>31</v>
      </c>
      <c r="AF289" s="2" t="s">
        <v>39</v>
      </c>
      <c r="AG289" s="5" t="s">
        <v>93</v>
      </c>
    </row>
    <row r="290" spans="1:33" x14ac:dyDescent="0.25">
      <c r="A290" s="4">
        <v>6963</v>
      </c>
      <c r="B290" s="2" t="s">
        <v>322</v>
      </c>
      <c r="C290" s="3">
        <v>45084</v>
      </c>
      <c r="D290" s="2"/>
      <c r="E290" s="2"/>
      <c r="F290" s="3"/>
      <c r="G290" s="3">
        <v>45084</v>
      </c>
      <c r="H290" s="2">
        <v>11</v>
      </c>
      <c r="I290" s="2">
        <v>29</v>
      </c>
      <c r="J290" s="2">
        <v>2024</v>
      </c>
      <c r="K290" s="3">
        <f>DATE(Table13[[#This Row],[Last_Login_Year]],Table13[[#This Row],[Last_Login_Month]],Table13[[#This Row],[Last_Login_Date]])</f>
        <v>45625</v>
      </c>
      <c r="L290" s="3">
        <v>45625</v>
      </c>
      <c r="M290" s="2">
        <v>15.99</v>
      </c>
      <c r="N290" s="2" t="s">
        <v>761</v>
      </c>
      <c r="O290" s="2">
        <v>172</v>
      </c>
      <c r="P290" s="2" t="s">
        <v>73</v>
      </c>
      <c r="Q290" s="2">
        <v>2</v>
      </c>
      <c r="R290" s="2">
        <v>6</v>
      </c>
      <c r="S290" s="2" t="b">
        <v>0</v>
      </c>
      <c r="T290" s="2">
        <v>841</v>
      </c>
      <c r="U290" s="2">
        <v>83</v>
      </c>
      <c r="V290" s="2" t="s">
        <v>49</v>
      </c>
      <c r="W290" s="2" t="s">
        <v>28</v>
      </c>
      <c r="X290" s="2" t="s">
        <v>78</v>
      </c>
      <c r="Y290" s="2">
        <v>44</v>
      </c>
      <c r="Z290" s="26">
        <f>Table13[[#This Row],[Recommended_Content_Count]]/(Table13[[#This Row],[Total_Movies_Watched]]+Table13[[#This Row],[Total_Series_Watched]])</f>
        <v>4.7619047619047616E-2</v>
      </c>
      <c r="AA290" s="2">
        <v>5</v>
      </c>
      <c r="AB290" s="2" t="b">
        <v>1</v>
      </c>
      <c r="AC290" s="2" t="s">
        <v>30</v>
      </c>
      <c r="AD290" s="2">
        <v>2933</v>
      </c>
      <c r="AE290" s="2" t="s">
        <v>76</v>
      </c>
      <c r="AF290" s="2" t="s">
        <v>39</v>
      </c>
      <c r="AG290" s="5" t="s">
        <v>40</v>
      </c>
    </row>
    <row r="291" spans="1:33" x14ac:dyDescent="0.25">
      <c r="A291" s="4">
        <v>2690</v>
      </c>
      <c r="B291" s="2" t="s">
        <v>177</v>
      </c>
      <c r="C291" s="3">
        <v>45055</v>
      </c>
      <c r="D291" s="2"/>
      <c r="E291" s="2"/>
      <c r="F291" s="3"/>
      <c r="G291" s="3">
        <v>45055</v>
      </c>
      <c r="H291" s="2">
        <v>11</v>
      </c>
      <c r="I291" s="2">
        <v>29</v>
      </c>
      <c r="J291" s="2">
        <v>2024</v>
      </c>
      <c r="K291" s="3">
        <f>DATE(Table13[[#This Row],[Last_Login_Year]],Table13[[#This Row],[Last_Login_Month]],Table13[[#This Row],[Last_Login_Date]])</f>
        <v>45625</v>
      </c>
      <c r="L291" s="3">
        <v>45625</v>
      </c>
      <c r="M291" s="2">
        <v>15.99</v>
      </c>
      <c r="N291" s="2" t="s">
        <v>761</v>
      </c>
      <c r="O291" s="2">
        <v>466</v>
      </c>
      <c r="P291" s="2" t="s">
        <v>48</v>
      </c>
      <c r="Q291" s="2">
        <v>3</v>
      </c>
      <c r="R291" s="2">
        <v>2</v>
      </c>
      <c r="S291" s="2" t="b">
        <v>0</v>
      </c>
      <c r="T291" s="2">
        <v>977</v>
      </c>
      <c r="U291" s="2">
        <v>94</v>
      </c>
      <c r="V291" s="2" t="s">
        <v>92</v>
      </c>
      <c r="W291" s="2" t="s">
        <v>75</v>
      </c>
      <c r="X291" s="2" t="s">
        <v>45</v>
      </c>
      <c r="Y291" s="2">
        <v>67</v>
      </c>
      <c r="Z291" s="26">
        <f>Table13[[#This Row],[Recommended_Content_Count]]/(Table13[[#This Row],[Total_Movies_Watched]]+Table13[[#This Row],[Total_Series_Watched]])</f>
        <v>6.2558356676003735E-2</v>
      </c>
      <c r="AA291" s="2">
        <v>3.6</v>
      </c>
      <c r="AB291" s="2" t="b">
        <v>1</v>
      </c>
      <c r="AC291" s="2" t="s">
        <v>30</v>
      </c>
      <c r="AD291" s="2">
        <v>4004</v>
      </c>
      <c r="AE291" s="2" t="s">
        <v>31</v>
      </c>
      <c r="AF291" s="2" t="s">
        <v>32</v>
      </c>
      <c r="AG291" s="5" t="s">
        <v>93</v>
      </c>
    </row>
    <row r="292" spans="1:33" x14ac:dyDescent="0.25">
      <c r="A292" s="4">
        <v>7235</v>
      </c>
      <c r="B292" s="2" t="s">
        <v>171</v>
      </c>
      <c r="C292" s="3">
        <v>44986</v>
      </c>
      <c r="D292" s="2"/>
      <c r="E292" s="2"/>
      <c r="F292" s="3"/>
      <c r="G292" s="3">
        <v>44986</v>
      </c>
      <c r="H292" s="2">
        <v>11</v>
      </c>
      <c r="I292" s="2">
        <v>29</v>
      </c>
      <c r="J292" s="2">
        <v>2024</v>
      </c>
      <c r="K292" s="3">
        <f>DATE(Table13[[#This Row],[Last_Login_Year]],Table13[[#This Row],[Last_Login_Month]],Table13[[#This Row],[Last_Login_Date]])</f>
        <v>45625</v>
      </c>
      <c r="L292" s="3">
        <v>45625</v>
      </c>
      <c r="M292" s="2">
        <v>7.99</v>
      </c>
      <c r="N292" s="2" t="s">
        <v>759</v>
      </c>
      <c r="O292" s="2">
        <v>235</v>
      </c>
      <c r="P292" s="2" t="s">
        <v>63</v>
      </c>
      <c r="Q292" s="2">
        <v>1</v>
      </c>
      <c r="R292" s="2">
        <v>2</v>
      </c>
      <c r="S292" s="2" t="b">
        <v>0</v>
      </c>
      <c r="T292" s="2">
        <v>765</v>
      </c>
      <c r="U292" s="2">
        <v>159</v>
      </c>
      <c r="V292" s="2" t="s">
        <v>49</v>
      </c>
      <c r="W292" s="2" t="s">
        <v>56</v>
      </c>
      <c r="X292" s="2" t="s">
        <v>29</v>
      </c>
      <c r="Y292" s="2">
        <v>77</v>
      </c>
      <c r="Z292" s="26">
        <f>Table13[[#This Row],[Recommended_Content_Count]]/(Table13[[#This Row],[Total_Movies_Watched]]+Table13[[#This Row],[Total_Series_Watched]])</f>
        <v>8.3333333333333329E-2</v>
      </c>
      <c r="AA292" s="2">
        <v>4.2</v>
      </c>
      <c r="AB292" s="2" t="b">
        <v>0</v>
      </c>
      <c r="AC292" s="2" t="s">
        <v>30</v>
      </c>
      <c r="AD292" s="2">
        <v>3689</v>
      </c>
      <c r="AE292" s="2" t="s">
        <v>58</v>
      </c>
      <c r="AF292" s="2" t="s">
        <v>69</v>
      </c>
      <c r="AG292" s="5" t="s">
        <v>40</v>
      </c>
    </row>
    <row r="293" spans="1:33" x14ac:dyDescent="0.25">
      <c r="A293" s="4">
        <v>1782</v>
      </c>
      <c r="B293" s="2" t="s">
        <v>617</v>
      </c>
      <c r="C293" s="3">
        <v>44931</v>
      </c>
      <c r="D293" s="2"/>
      <c r="E293" s="2"/>
      <c r="F293" s="3"/>
      <c r="G293" s="3">
        <v>44931</v>
      </c>
      <c r="H293" s="2">
        <v>11</v>
      </c>
      <c r="I293" s="2">
        <v>29</v>
      </c>
      <c r="J293" s="2">
        <v>2024</v>
      </c>
      <c r="K293" s="3">
        <f>DATE(Table13[[#This Row],[Last_Login_Year]],Table13[[#This Row],[Last_Login_Month]],Table13[[#This Row],[Last_Login_Date]])</f>
        <v>45625</v>
      </c>
      <c r="L293" s="3">
        <v>45625</v>
      </c>
      <c r="M293" s="2">
        <v>15.99</v>
      </c>
      <c r="N293" s="2" t="s">
        <v>761</v>
      </c>
      <c r="O293" s="2">
        <v>139</v>
      </c>
      <c r="P293" s="2" t="s">
        <v>100</v>
      </c>
      <c r="Q293" s="2">
        <v>1</v>
      </c>
      <c r="R293" s="2">
        <v>4</v>
      </c>
      <c r="S293" s="2" t="b">
        <v>1</v>
      </c>
      <c r="T293" s="2">
        <v>357</v>
      </c>
      <c r="U293" s="2">
        <v>44</v>
      </c>
      <c r="V293" s="2" t="s">
        <v>55</v>
      </c>
      <c r="W293" s="2" t="s">
        <v>44</v>
      </c>
      <c r="X293" s="2" t="s">
        <v>57</v>
      </c>
      <c r="Y293" s="2">
        <v>67</v>
      </c>
      <c r="Z293" s="26">
        <f>Table13[[#This Row],[Recommended_Content_Count]]/(Table13[[#This Row],[Total_Movies_Watched]]+Table13[[#This Row],[Total_Series_Watched]])</f>
        <v>0.16708229426433915</v>
      </c>
      <c r="AA293" s="2">
        <v>4.0999999999999996</v>
      </c>
      <c r="AB293" s="2" t="b">
        <v>0</v>
      </c>
      <c r="AC293" s="2" t="s">
        <v>30</v>
      </c>
      <c r="AD293" s="2">
        <v>1271</v>
      </c>
      <c r="AE293" s="2" t="s">
        <v>38</v>
      </c>
      <c r="AF293" s="2" t="s">
        <v>69</v>
      </c>
      <c r="AG293" s="5" t="s">
        <v>40</v>
      </c>
    </row>
    <row r="294" spans="1:33" x14ac:dyDescent="0.25">
      <c r="A294" s="4">
        <v>6974</v>
      </c>
      <c r="B294" s="2" t="s">
        <v>77</v>
      </c>
      <c r="C294" s="2">
        <v>8</v>
      </c>
      <c r="D294" s="2">
        <v>30</v>
      </c>
      <c r="E294" s="2">
        <v>2023</v>
      </c>
      <c r="F294" s="3">
        <f>DATE(Table13[[#This Row],[_Year]],Table13[[#This Row],[Join_Date_Month]],Table13[[#This Row],[Join_Date_Date]])</f>
        <v>45168</v>
      </c>
      <c r="G294" s="3">
        <v>45168</v>
      </c>
      <c r="H294" s="2">
        <v>11</v>
      </c>
      <c r="I294" s="2">
        <v>28</v>
      </c>
      <c r="J294" s="2">
        <v>2024</v>
      </c>
      <c r="K294" s="3">
        <f>DATE(Table13[[#This Row],[Last_Login_Year]],Table13[[#This Row],[Last_Login_Month]],Table13[[#This Row],[Last_Login_Date]])</f>
        <v>45624</v>
      </c>
      <c r="L294" s="3">
        <v>45624</v>
      </c>
      <c r="M294" s="2">
        <v>11.99</v>
      </c>
      <c r="N294" s="2" t="s">
        <v>760</v>
      </c>
      <c r="O294" s="2">
        <v>420</v>
      </c>
      <c r="P294" s="2" t="s">
        <v>73</v>
      </c>
      <c r="Q294" s="2">
        <v>1</v>
      </c>
      <c r="R294" s="2">
        <v>2</v>
      </c>
      <c r="S294" s="2" t="b">
        <v>0</v>
      </c>
      <c r="T294" s="2">
        <v>1000</v>
      </c>
      <c r="U294" s="2">
        <v>159</v>
      </c>
      <c r="V294" s="2" t="s">
        <v>55</v>
      </c>
      <c r="W294" s="2" t="s">
        <v>75</v>
      </c>
      <c r="X294" s="2" t="s">
        <v>37</v>
      </c>
      <c r="Y294" s="2">
        <v>22</v>
      </c>
      <c r="Z294" s="26">
        <f>Table13[[#This Row],[Recommended_Content_Count]]/(Table13[[#This Row],[Total_Movies_Watched]]+Table13[[#This Row],[Total_Series_Watched]])</f>
        <v>1.8981880931837791E-2</v>
      </c>
      <c r="AA294" s="2">
        <v>4.8</v>
      </c>
      <c r="AB294" s="2" t="b">
        <v>0</v>
      </c>
      <c r="AC294" s="2" t="s">
        <v>30</v>
      </c>
      <c r="AD294" s="2">
        <v>2229</v>
      </c>
      <c r="AE294" s="2" t="s">
        <v>58</v>
      </c>
      <c r="AF294" s="2" t="s">
        <v>39</v>
      </c>
      <c r="AG294" s="5" t="s">
        <v>60</v>
      </c>
    </row>
    <row r="295" spans="1:33" x14ac:dyDescent="0.25">
      <c r="A295" s="4">
        <v>5337</v>
      </c>
      <c r="B295" s="2" t="s">
        <v>508</v>
      </c>
      <c r="C295" s="2">
        <v>8</v>
      </c>
      <c r="D295" s="2">
        <v>16</v>
      </c>
      <c r="E295" s="2">
        <v>2024</v>
      </c>
      <c r="F295" s="3">
        <f>DATE(Table13[[#This Row],[_Year]],Table13[[#This Row],[Join_Date_Month]],Table13[[#This Row],[Join_Date_Date]])</f>
        <v>45520</v>
      </c>
      <c r="G295" s="3">
        <v>45520</v>
      </c>
      <c r="H295" s="2">
        <v>11</v>
      </c>
      <c r="I295" s="2">
        <v>28</v>
      </c>
      <c r="J295" s="2">
        <v>2024</v>
      </c>
      <c r="K295" s="3">
        <f>DATE(Table13[[#This Row],[Last_Login_Year]],Table13[[#This Row],[Last_Login_Month]],Table13[[#This Row],[Last_Login_Date]])</f>
        <v>45624</v>
      </c>
      <c r="L295" s="3">
        <v>45624</v>
      </c>
      <c r="M295" s="2">
        <v>7.99</v>
      </c>
      <c r="N295" s="2" t="s">
        <v>759</v>
      </c>
      <c r="O295" s="2">
        <v>357</v>
      </c>
      <c r="P295" s="2" t="s">
        <v>63</v>
      </c>
      <c r="Q295" s="2">
        <v>2</v>
      </c>
      <c r="R295" s="2">
        <v>4</v>
      </c>
      <c r="S295" s="2" t="b">
        <v>1</v>
      </c>
      <c r="T295" s="2">
        <v>245</v>
      </c>
      <c r="U295" s="2">
        <v>116</v>
      </c>
      <c r="V295" s="2" t="s">
        <v>92</v>
      </c>
      <c r="W295" s="2" t="s">
        <v>75</v>
      </c>
      <c r="X295" s="2" t="s">
        <v>45</v>
      </c>
      <c r="Y295" s="2">
        <v>71</v>
      </c>
      <c r="Z295" s="26">
        <f>Table13[[#This Row],[Recommended_Content_Count]]/(Table13[[#This Row],[Total_Movies_Watched]]+Table13[[#This Row],[Total_Series_Watched]])</f>
        <v>0.19667590027700832</v>
      </c>
      <c r="AA295" s="2">
        <v>4.2</v>
      </c>
      <c r="AB295" s="2" t="b">
        <v>1</v>
      </c>
      <c r="AC295" s="2" t="s">
        <v>30</v>
      </c>
      <c r="AD295" s="2">
        <v>2209</v>
      </c>
      <c r="AE295" s="2" t="s">
        <v>31</v>
      </c>
      <c r="AF295" s="2" t="s">
        <v>59</v>
      </c>
      <c r="AG295" s="5" t="s">
        <v>33</v>
      </c>
    </row>
    <row r="296" spans="1:33" x14ac:dyDescent="0.25">
      <c r="A296" s="4">
        <v>6385</v>
      </c>
      <c r="B296" s="2" t="s">
        <v>508</v>
      </c>
      <c r="C296" s="2">
        <v>7</v>
      </c>
      <c r="D296" s="2">
        <v>19</v>
      </c>
      <c r="E296" s="2">
        <v>2023</v>
      </c>
      <c r="F296" s="3">
        <f>DATE(Table13[[#This Row],[_Year]],Table13[[#This Row],[Join_Date_Month]],Table13[[#This Row],[Join_Date_Date]])</f>
        <v>45126</v>
      </c>
      <c r="G296" s="3">
        <v>45126</v>
      </c>
      <c r="H296" s="2">
        <v>11</v>
      </c>
      <c r="I296" s="2">
        <v>28</v>
      </c>
      <c r="J296" s="2">
        <v>2024</v>
      </c>
      <c r="K296" s="3">
        <f>DATE(Table13[[#This Row],[Last_Login_Year]],Table13[[#This Row],[Last_Login_Month]],Table13[[#This Row],[Last_Login_Date]])</f>
        <v>45624</v>
      </c>
      <c r="L296" s="3">
        <v>45624</v>
      </c>
      <c r="M296" s="2">
        <v>11.99</v>
      </c>
      <c r="N296" s="2" t="s">
        <v>760</v>
      </c>
      <c r="O296" s="2">
        <v>475</v>
      </c>
      <c r="P296" s="2" t="s">
        <v>51</v>
      </c>
      <c r="Q296" s="2">
        <v>1</v>
      </c>
      <c r="R296" s="2">
        <v>5</v>
      </c>
      <c r="S296" s="2" t="b">
        <v>0</v>
      </c>
      <c r="T296" s="2">
        <v>523</v>
      </c>
      <c r="U296" s="2">
        <v>30</v>
      </c>
      <c r="V296" s="2" t="s">
        <v>74</v>
      </c>
      <c r="W296" s="2" t="s">
        <v>75</v>
      </c>
      <c r="X296" s="2" t="s">
        <v>37</v>
      </c>
      <c r="Y296" s="2">
        <v>2</v>
      </c>
      <c r="Z296" s="26">
        <f>Table13[[#This Row],[Recommended_Content_Count]]/(Table13[[#This Row],[Total_Movies_Watched]]+Table13[[#This Row],[Total_Series_Watched]])</f>
        <v>3.616636528028933E-3</v>
      </c>
      <c r="AA296" s="2">
        <v>4.8</v>
      </c>
      <c r="AB296" s="2" t="b">
        <v>0</v>
      </c>
      <c r="AC296" s="2" t="s">
        <v>30</v>
      </c>
      <c r="AD296" s="2">
        <v>2428</v>
      </c>
      <c r="AE296" s="2" t="s">
        <v>31</v>
      </c>
      <c r="AF296" s="2" t="s">
        <v>59</v>
      </c>
      <c r="AG296" s="5" t="s">
        <v>33</v>
      </c>
    </row>
    <row r="297" spans="1:33" x14ac:dyDescent="0.25">
      <c r="A297" s="4">
        <v>4427</v>
      </c>
      <c r="B297" s="2" t="s">
        <v>545</v>
      </c>
      <c r="C297" s="2">
        <v>6</v>
      </c>
      <c r="D297" s="2">
        <v>17</v>
      </c>
      <c r="E297" s="2">
        <v>2023</v>
      </c>
      <c r="F297" s="3">
        <f>DATE(Table13[[#This Row],[_Year]],Table13[[#This Row],[Join_Date_Month]],Table13[[#This Row],[Join_Date_Date]])</f>
        <v>45094</v>
      </c>
      <c r="G297" s="3">
        <v>45094</v>
      </c>
      <c r="H297" s="2">
        <v>11</v>
      </c>
      <c r="I297" s="2">
        <v>28</v>
      </c>
      <c r="J297" s="2">
        <v>2024</v>
      </c>
      <c r="K297" s="3">
        <f>DATE(Table13[[#This Row],[Last_Login_Year]],Table13[[#This Row],[Last_Login_Month]],Table13[[#This Row],[Last_Login_Date]])</f>
        <v>45624</v>
      </c>
      <c r="L297" s="3">
        <v>45624</v>
      </c>
      <c r="M297" s="2">
        <v>7.99</v>
      </c>
      <c r="N297" s="2" t="s">
        <v>759</v>
      </c>
      <c r="O297" s="2">
        <v>474</v>
      </c>
      <c r="P297" s="2" t="s">
        <v>63</v>
      </c>
      <c r="Q297" s="2">
        <v>3</v>
      </c>
      <c r="R297" s="2">
        <v>5</v>
      </c>
      <c r="S297" s="2" t="b">
        <v>1</v>
      </c>
      <c r="T297" s="2">
        <v>341</v>
      </c>
      <c r="U297" s="2">
        <v>165</v>
      </c>
      <c r="V297" s="2" t="s">
        <v>68</v>
      </c>
      <c r="W297" s="2" t="s">
        <v>75</v>
      </c>
      <c r="X297" s="2" t="s">
        <v>45</v>
      </c>
      <c r="Y297" s="2">
        <v>30</v>
      </c>
      <c r="Z297" s="26">
        <f>Table13[[#This Row],[Recommended_Content_Count]]/(Table13[[#This Row],[Total_Movies_Watched]]+Table13[[#This Row],[Total_Series_Watched]])</f>
        <v>5.9288537549407112E-2</v>
      </c>
      <c r="AA297" s="2">
        <v>4.8</v>
      </c>
      <c r="AB297" s="2" t="b">
        <v>0</v>
      </c>
      <c r="AC297" s="2" t="s">
        <v>30</v>
      </c>
      <c r="AD297" s="2">
        <v>1285</v>
      </c>
      <c r="AE297" s="2" t="s">
        <v>31</v>
      </c>
      <c r="AF297" s="2" t="s">
        <v>69</v>
      </c>
      <c r="AG297" s="5" t="s">
        <v>40</v>
      </c>
    </row>
    <row r="298" spans="1:33" x14ac:dyDescent="0.25">
      <c r="A298" s="4">
        <v>5718</v>
      </c>
      <c r="B298" s="2" t="s">
        <v>340</v>
      </c>
      <c r="C298" s="2">
        <v>6</v>
      </c>
      <c r="D298" s="2">
        <v>14</v>
      </c>
      <c r="E298" s="2">
        <v>2024</v>
      </c>
      <c r="F298" s="3">
        <f>DATE(Table13[[#This Row],[_Year]],Table13[[#This Row],[Join_Date_Month]],Table13[[#This Row],[Join_Date_Date]])</f>
        <v>45457</v>
      </c>
      <c r="G298" s="3">
        <v>45457</v>
      </c>
      <c r="H298" s="2">
        <v>11</v>
      </c>
      <c r="I298" s="2">
        <v>28</v>
      </c>
      <c r="J298" s="2">
        <v>2024</v>
      </c>
      <c r="K298" s="3">
        <f>DATE(Table13[[#This Row],[Last_Login_Year]],Table13[[#This Row],[Last_Login_Month]],Table13[[#This Row],[Last_Login_Date]])</f>
        <v>45624</v>
      </c>
      <c r="L298" s="3">
        <v>45624</v>
      </c>
      <c r="M298" s="2">
        <v>15.99</v>
      </c>
      <c r="N298" s="2" t="s">
        <v>761</v>
      </c>
      <c r="O298" s="2">
        <v>173</v>
      </c>
      <c r="P298" s="2" t="s">
        <v>48</v>
      </c>
      <c r="Q298" s="2">
        <v>1</v>
      </c>
      <c r="R298" s="2">
        <v>6</v>
      </c>
      <c r="S298" s="2" t="b">
        <v>1</v>
      </c>
      <c r="T298" s="2">
        <v>346</v>
      </c>
      <c r="U298" s="2">
        <v>76</v>
      </c>
      <c r="V298" s="2" t="s">
        <v>43</v>
      </c>
      <c r="W298" s="2" t="s">
        <v>28</v>
      </c>
      <c r="X298" s="2" t="s">
        <v>57</v>
      </c>
      <c r="Y298" s="2">
        <v>28</v>
      </c>
      <c r="Z298" s="26">
        <f>Table13[[#This Row],[Recommended_Content_Count]]/(Table13[[#This Row],[Total_Movies_Watched]]+Table13[[#This Row],[Total_Series_Watched]])</f>
        <v>6.6350710900473939E-2</v>
      </c>
      <c r="AA298" s="2">
        <v>3.3</v>
      </c>
      <c r="AB298" s="2" t="b">
        <v>0</v>
      </c>
      <c r="AC298" s="2" t="s">
        <v>30</v>
      </c>
      <c r="AD298" s="2">
        <v>1610</v>
      </c>
      <c r="AE298" s="2" t="s">
        <v>31</v>
      </c>
      <c r="AF298" s="2" t="s">
        <v>69</v>
      </c>
      <c r="AG298" s="5" t="s">
        <v>93</v>
      </c>
    </row>
    <row r="299" spans="1:33" x14ac:dyDescent="0.25">
      <c r="A299" s="4">
        <v>1148</v>
      </c>
      <c r="B299" s="2" t="s">
        <v>88</v>
      </c>
      <c r="C299" s="2">
        <v>5</v>
      </c>
      <c r="D299" s="2">
        <v>30</v>
      </c>
      <c r="E299" s="2">
        <v>2024</v>
      </c>
      <c r="F299" s="3">
        <f>DATE(Table13[[#This Row],[_Year]],Table13[[#This Row],[Join_Date_Month]],Table13[[#This Row],[Join_Date_Date]])</f>
        <v>45442</v>
      </c>
      <c r="G299" s="3">
        <v>45442</v>
      </c>
      <c r="H299" s="2">
        <v>11</v>
      </c>
      <c r="I299" s="2">
        <v>28</v>
      </c>
      <c r="J299" s="2">
        <v>2024</v>
      </c>
      <c r="K299" s="3">
        <f>DATE(Table13[[#This Row],[Last_Login_Year]],Table13[[#This Row],[Last_Login_Month]],Table13[[#This Row],[Last_Login_Date]])</f>
        <v>45624</v>
      </c>
      <c r="L299" s="3">
        <v>45624</v>
      </c>
      <c r="M299" s="2">
        <v>15.99</v>
      </c>
      <c r="N299" s="2" t="s">
        <v>761</v>
      </c>
      <c r="O299" s="2">
        <v>259</v>
      </c>
      <c r="P299" s="2" t="s">
        <v>26</v>
      </c>
      <c r="Q299" s="2">
        <v>1</v>
      </c>
      <c r="R299" s="2">
        <v>5</v>
      </c>
      <c r="S299" s="2" t="b">
        <v>1</v>
      </c>
      <c r="T299" s="2">
        <v>597</v>
      </c>
      <c r="U299" s="2">
        <v>165</v>
      </c>
      <c r="V299" s="2" t="s">
        <v>74</v>
      </c>
      <c r="W299" s="2" t="s">
        <v>75</v>
      </c>
      <c r="X299" s="2" t="s">
        <v>37</v>
      </c>
      <c r="Y299" s="2">
        <v>33</v>
      </c>
      <c r="Z299" s="26">
        <f>Table13[[#This Row],[Recommended_Content_Count]]/(Table13[[#This Row],[Total_Movies_Watched]]+Table13[[#This Row],[Total_Series_Watched]])</f>
        <v>4.3307086614173228E-2</v>
      </c>
      <c r="AA299" s="2">
        <v>4.2</v>
      </c>
      <c r="AB299" s="2" t="b">
        <v>1</v>
      </c>
      <c r="AC299" s="2" t="s">
        <v>30</v>
      </c>
      <c r="AD299" s="2">
        <v>668</v>
      </c>
      <c r="AE299" s="2" t="s">
        <v>76</v>
      </c>
      <c r="AF299" s="2" t="s">
        <v>39</v>
      </c>
      <c r="AG299" s="5" t="s">
        <v>60</v>
      </c>
    </row>
    <row r="300" spans="1:33" x14ac:dyDescent="0.25">
      <c r="A300" s="4">
        <v>7549</v>
      </c>
      <c r="B300" s="2" t="s">
        <v>720</v>
      </c>
      <c r="C300" s="2">
        <v>5</v>
      </c>
      <c r="D300" s="2">
        <v>30</v>
      </c>
      <c r="E300" s="2">
        <v>2024</v>
      </c>
      <c r="F300" s="3">
        <f>DATE(Table13[[#This Row],[_Year]],Table13[[#This Row],[Join_Date_Month]],Table13[[#This Row],[Join_Date_Date]])</f>
        <v>45442</v>
      </c>
      <c r="G300" s="3">
        <v>45442</v>
      </c>
      <c r="H300" s="2">
        <v>11</v>
      </c>
      <c r="I300" s="2">
        <v>28</v>
      </c>
      <c r="J300" s="2">
        <v>2024</v>
      </c>
      <c r="K300" s="3">
        <f>DATE(Table13[[#This Row],[Last_Login_Year]],Table13[[#This Row],[Last_Login_Month]],Table13[[#This Row],[Last_Login_Date]])</f>
        <v>45624</v>
      </c>
      <c r="L300" s="3">
        <v>45624</v>
      </c>
      <c r="M300" s="2">
        <v>15.99</v>
      </c>
      <c r="N300" s="2" t="s">
        <v>761</v>
      </c>
      <c r="O300" s="2">
        <v>119</v>
      </c>
      <c r="P300" s="2" t="s">
        <v>100</v>
      </c>
      <c r="Q300" s="2">
        <v>1</v>
      </c>
      <c r="R300" s="2">
        <v>5</v>
      </c>
      <c r="S300" s="2" t="b">
        <v>1</v>
      </c>
      <c r="T300" s="2">
        <v>112</v>
      </c>
      <c r="U300" s="2">
        <v>181</v>
      </c>
      <c r="V300" s="2" t="s">
        <v>92</v>
      </c>
      <c r="W300" s="2" t="s">
        <v>56</v>
      </c>
      <c r="X300" s="2" t="s">
        <v>37</v>
      </c>
      <c r="Y300" s="2">
        <v>47</v>
      </c>
      <c r="Z300" s="26">
        <f>Table13[[#This Row],[Recommended_Content_Count]]/(Table13[[#This Row],[Total_Movies_Watched]]+Table13[[#This Row],[Total_Series_Watched]])</f>
        <v>0.16040955631399317</v>
      </c>
      <c r="AA300" s="2">
        <v>3.2</v>
      </c>
      <c r="AB300" s="2" t="b">
        <v>1</v>
      </c>
      <c r="AC300" s="2" t="s">
        <v>30</v>
      </c>
      <c r="AD300" s="2">
        <v>1708</v>
      </c>
      <c r="AE300" s="2" t="s">
        <v>38</v>
      </c>
      <c r="AF300" s="2" t="s">
        <v>59</v>
      </c>
      <c r="AG300" s="5" t="s">
        <v>93</v>
      </c>
    </row>
    <row r="301" spans="1:33" x14ac:dyDescent="0.25">
      <c r="A301" s="4">
        <v>1149</v>
      </c>
      <c r="B301" s="2" t="s">
        <v>157</v>
      </c>
      <c r="C301" s="2">
        <v>5</v>
      </c>
      <c r="D301" s="2">
        <v>29</v>
      </c>
      <c r="E301" s="2">
        <v>2023</v>
      </c>
      <c r="F301" s="3">
        <f>DATE(Table13[[#This Row],[_Year]],Table13[[#This Row],[Join_Date_Month]],Table13[[#This Row],[Join_Date_Date]])</f>
        <v>45075</v>
      </c>
      <c r="G301" s="3">
        <v>45075</v>
      </c>
      <c r="H301" s="2">
        <v>11</v>
      </c>
      <c r="I301" s="2">
        <v>28</v>
      </c>
      <c r="J301" s="2">
        <v>2024</v>
      </c>
      <c r="K301" s="3">
        <f>DATE(Table13[[#This Row],[Last_Login_Year]],Table13[[#This Row],[Last_Login_Month]],Table13[[#This Row],[Last_Login_Date]])</f>
        <v>45624</v>
      </c>
      <c r="L301" s="3">
        <v>45624</v>
      </c>
      <c r="M301" s="2">
        <v>11.99</v>
      </c>
      <c r="N301" s="2" t="s">
        <v>760</v>
      </c>
      <c r="O301" s="2">
        <v>445</v>
      </c>
      <c r="P301" s="2" t="s">
        <v>26</v>
      </c>
      <c r="Q301" s="2">
        <v>3</v>
      </c>
      <c r="R301" s="2">
        <v>2</v>
      </c>
      <c r="S301" s="2" t="b">
        <v>1</v>
      </c>
      <c r="T301" s="2">
        <v>637</v>
      </c>
      <c r="U301" s="2">
        <v>14</v>
      </c>
      <c r="V301" s="2" t="s">
        <v>27</v>
      </c>
      <c r="W301" s="2" t="s">
        <v>44</v>
      </c>
      <c r="X301" s="2" t="s">
        <v>78</v>
      </c>
      <c r="Y301" s="2">
        <v>50</v>
      </c>
      <c r="Z301" s="26">
        <f>Table13[[#This Row],[Recommended_Content_Count]]/(Table13[[#This Row],[Total_Movies_Watched]]+Table13[[#This Row],[Total_Series_Watched]])</f>
        <v>7.6804915514592939E-2</v>
      </c>
      <c r="AA301" s="2">
        <v>3.2</v>
      </c>
      <c r="AB301" s="2" t="b">
        <v>1</v>
      </c>
      <c r="AC301" s="2" t="s">
        <v>30</v>
      </c>
      <c r="AD301" s="2">
        <v>913</v>
      </c>
      <c r="AE301" s="2" t="s">
        <v>38</v>
      </c>
      <c r="AF301" s="2" t="s">
        <v>69</v>
      </c>
      <c r="AG301" s="5" t="s">
        <v>33</v>
      </c>
    </row>
    <row r="302" spans="1:33" x14ac:dyDescent="0.25">
      <c r="A302" s="4">
        <v>3978</v>
      </c>
      <c r="B302" s="2" t="s">
        <v>143</v>
      </c>
      <c r="C302" s="2">
        <v>5</v>
      </c>
      <c r="D302" s="2">
        <v>15</v>
      </c>
      <c r="E302" s="2">
        <v>2024</v>
      </c>
      <c r="F302" s="3">
        <f>DATE(Table13[[#This Row],[_Year]],Table13[[#This Row],[Join_Date_Month]],Table13[[#This Row],[Join_Date_Date]])</f>
        <v>45427</v>
      </c>
      <c r="G302" s="3">
        <v>45427</v>
      </c>
      <c r="H302" s="2">
        <v>11</v>
      </c>
      <c r="I302" s="2">
        <v>28</v>
      </c>
      <c r="J302" s="2">
        <v>2024</v>
      </c>
      <c r="K302" s="3">
        <f>DATE(Table13[[#This Row],[Last_Login_Year]],Table13[[#This Row],[Last_Login_Month]],Table13[[#This Row],[Last_Login_Date]])</f>
        <v>45624</v>
      </c>
      <c r="L302" s="3">
        <v>45624</v>
      </c>
      <c r="M302" s="2">
        <v>7.99</v>
      </c>
      <c r="N302" s="2" t="s">
        <v>759</v>
      </c>
      <c r="O302" s="2">
        <v>341</v>
      </c>
      <c r="P302" s="2" t="s">
        <v>36</v>
      </c>
      <c r="Q302" s="2">
        <v>3</v>
      </c>
      <c r="R302" s="2">
        <v>4</v>
      </c>
      <c r="S302" s="2" t="b">
        <v>0</v>
      </c>
      <c r="T302" s="2">
        <v>27</v>
      </c>
      <c r="U302" s="2">
        <v>82</v>
      </c>
      <c r="V302" s="2" t="s">
        <v>27</v>
      </c>
      <c r="W302" s="2" t="s">
        <v>44</v>
      </c>
      <c r="X302" s="2" t="s">
        <v>37</v>
      </c>
      <c r="Y302" s="2">
        <v>98</v>
      </c>
      <c r="Z302" s="26">
        <f>Table13[[#This Row],[Recommended_Content_Count]]/(Table13[[#This Row],[Total_Movies_Watched]]+Table13[[#This Row],[Total_Series_Watched]])</f>
        <v>0.8990825688073395</v>
      </c>
      <c r="AA302" s="2">
        <v>3.7</v>
      </c>
      <c r="AB302" s="2" t="b">
        <v>1</v>
      </c>
      <c r="AC302" s="2" t="s">
        <v>30</v>
      </c>
      <c r="AD302" s="2">
        <v>561</v>
      </c>
      <c r="AE302" s="2" t="s">
        <v>76</v>
      </c>
      <c r="AF302" s="2" t="s">
        <v>69</v>
      </c>
      <c r="AG302" s="5" t="s">
        <v>93</v>
      </c>
    </row>
    <row r="303" spans="1:33" x14ac:dyDescent="0.25">
      <c r="A303" s="4">
        <v>9399</v>
      </c>
      <c r="B303" s="2" t="s">
        <v>183</v>
      </c>
      <c r="C303" s="2">
        <v>4</v>
      </c>
      <c r="D303" s="2">
        <v>24</v>
      </c>
      <c r="E303" s="2">
        <v>2023</v>
      </c>
      <c r="F303" s="3">
        <f>DATE(Table13[[#This Row],[_Year]],Table13[[#This Row],[Join_Date_Month]],Table13[[#This Row],[Join_Date_Date]])</f>
        <v>45040</v>
      </c>
      <c r="G303" s="3">
        <v>45040</v>
      </c>
      <c r="H303" s="2">
        <v>11</v>
      </c>
      <c r="I303" s="2">
        <v>28</v>
      </c>
      <c r="J303" s="2">
        <v>2024</v>
      </c>
      <c r="K303" s="3">
        <f>DATE(Table13[[#This Row],[Last_Login_Year]],Table13[[#This Row],[Last_Login_Month]],Table13[[#This Row],[Last_Login_Date]])</f>
        <v>45624</v>
      </c>
      <c r="L303" s="3">
        <v>45624</v>
      </c>
      <c r="M303" s="2">
        <v>7.99</v>
      </c>
      <c r="N303" s="2" t="s">
        <v>759</v>
      </c>
      <c r="O303" s="2">
        <v>127</v>
      </c>
      <c r="P303" s="2" t="s">
        <v>26</v>
      </c>
      <c r="Q303" s="2">
        <v>2</v>
      </c>
      <c r="R303" s="2">
        <v>2</v>
      </c>
      <c r="S303" s="2" t="b">
        <v>0</v>
      </c>
      <c r="T303" s="2">
        <v>842</v>
      </c>
      <c r="U303" s="2">
        <v>24</v>
      </c>
      <c r="V303" s="2" t="s">
        <v>43</v>
      </c>
      <c r="W303" s="2" t="s">
        <v>75</v>
      </c>
      <c r="X303" s="2" t="s">
        <v>57</v>
      </c>
      <c r="Y303" s="2">
        <v>72</v>
      </c>
      <c r="Z303" s="26">
        <f>Table13[[#This Row],[Recommended_Content_Count]]/(Table13[[#This Row],[Total_Movies_Watched]]+Table13[[#This Row],[Total_Series_Watched]])</f>
        <v>8.3140877598152418E-2</v>
      </c>
      <c r="AA303" s="2">
        <v>3.2</v>
      </c>
      <c r="AB303" s="2" t="b">
        <v>1</v>
      </c>
      <c r="AC303" s="2" t="s">
        <v>30</v>
      </c>
      <c r="AD303" s="2">
        <v>4644</v>
      </c>
      <c r="AE303" s="2" t="s">
        <v>31</v>
      </c>
      <c r="AF303" s="2" t="s">
        <v>39</v>
      </c>
      <c r="AG303" s="5" t="s">
        <v>33</v>
      </c>
    </row>
    <row r="304" spans="1:33" x14ac:dyDescent="0.25">
      <c r="A304" s="4">
        <v>4608</v>
      </c>
      <c r="B304" s="2" t="s">
        <v>122</v>
      </c>
      <c r="C304" s="2">
        <v>3</v>
      </c>
      <c r="D304" s="2">
        <v>28</v>
      </c>
      <c r="E304" s="2">
        <v>2024</v>
      </c>
      <c r="F304" s="3">
        <f>DATE(Table13[[#This Row],[_Year]],Table13[[#This Row],[Join_Date_Month]],Table13[[#This Row],[Join_Date_Date]])</f>
        <v>45379</v>
      </c>
      <c r="G304" s="3">
        <v>45379</v>
      </c>
      <c r="H304" s="2">
        <v>11</v>
      </c>
      <c r="I304" s="2">
        <v>28</v>
      </c>
      <c r="J304" s="2">
        <v>2024</v>
      </c>
      <c r="K304" s="3">
        <f>DATE(Table13[[#This Row],[Last_Login_Year]],Table13[[#This Row],[Last_Login_Month]],Table13[[#This Row],[Last_Login_Date]])</f>
        <v>45624</v>
      </c>
      <c r="L304" s="3">
        <v>45624</v>
      </c>
      <c r="M304" s="2">
        <v>11.99</v>
      </c>
      <c r="N304" s="2" t="s">
        <v>760</v>
      </c>
      <c r="O304" s="2">
        <v>338</v>
      </c>
      <c r="P304" s="2" t="s">
        <v>73</v>
      </c>
      <c r="Q304" s="2">
        <v>3</v>
      </c>
      <c r="R304" s="2">
        <v>2</v>
      </c>
      <c r="S304" s="2" t="b">
        <v>1</v>
      </c>
      <c r="T304" s="2">
        <v>528</v>
      </c>
      <c r="U304" s="2">
        <v>184</v>
      </c>
      <c r="V304" s="2" t="s">
        <v>49</v>
      </c>
      <c r="W304" s="2" t="s">
        <v>75</v>
      </c>
      <c r="X304" s="2" t="s">
        <v>57</v>
      </c>
      <c r="Y304" s="2">
        <v>58</v>
      </c>
      <c r="Z304" s="26">
        <f>Table13[[#This Row],[Recommended_Content_Count]]/(Table13[[#This Row],[Total_Movies_Watched]]+Table13[[#This Row],[Total_Series_Watched]])</f>
        <v>8.1460674157303375E-2</v>
      </c>
      <c r="AA304" s="2">
        <v>3.7</v>
      </c>
      <c r="AB304" s="2" t="b">
        <v>1</v>
      </c>
      <c r="AC304" s="2" t="s">
        <v>30</v>
      </c>
      <c r="AD304" s="2">
        <v>3966</v>
      </c>
      <c r="AE304" s="2" t="s">
        <v>38</v>
      </c>
      <c r="AF304" s="2" t="s">
        <v>79</v>
      </c>
      <c r="AG304" s="5" t="s">
        <v>33</v>
      </c>
    </row>
    <row r="305" spans="1:33" x14ac:dyDescent="0.25">
      <c r="A305" s="4">
        <v>1672</v>
      </c>
      <c r="B305" s="2" t="s">
        <v>245</v>
      </c>
      <c r="C305" s="2">
        <v>12</v>
      </c>
      <c r="D305" s="2">
        <v>21</v>
      </c>
      <c r="E305" s="2">
        <v>2022</v>
      </c>
      <c r="F305" s="3">
        <f>DATE(Table13[[#This Row],[_Year]],Table13[[#This Row],[Join_Date_Month]],Table13[[#This Row],[Join_Date_Date]])</f>
        <v>44916</v>
      </c>
      <c r="G305" s="3">
        <v>44916</v>
      </c>
      <c r="H305" s="2">
        <v>11</v>
      </c>
      <c r="I305" s="2">
        <v>28</v>
      </c>
      <c r="J305" s="2">
        <v>2024</v>
      </c>
      <c r="K305" s="3">
        <f>DATE(Table13[[#This Row],[Last_Login_Year]],Table13[[#This Row],[Last_Login_Month]],Table13[[#This Row],[Last_Login_Date]])</f>
        <v>45624</v>
      </c>
      <c r="L305" s="3">
        <v>45624</v>
      </c>
      <c r="M305" s="2">
        <v>15.99</v>
      </c>
      <c r="N305" s="2" t="s">
        <v>761</v>
      </c>
      <c r="O305" s="2">
        <v>200</v>
      </c>
      <c r="P305" s="2" t="s">
        <v>63</v>
      </c>
      <c r="Q305" s="2">
        <v>4</v>
      </c>
      <c r="R305" s="2">
        <v>1</v>
      </c>
      <c r="S305" s="2" t="b">
        <v>0</v>
      </c>
      <c r="T305" s="2">
        <v>52</v>
      </c>
      <c r="U305" s="2">
        <v>8</v>
      </c>
      <c r="V305" s="2" t="s">
        <v>92</v>
      </c>
      <c r="W305" s="2" t="s">
        <v>56</v>
      </c>
      <c r="X305" s="2" t="s">
        <v>78</v>
      </c>
      <c r="Y305" s="2">
        <v>17</v>
      </c>
      <c r="Z305" s="26">
        <f>Table13[[#This Row],[Recommended_Content_Count]]/(Table13[[#This Row],[Total_Movies_Watched]]+Table13[[#This Row],[Total_Series_Watched]])</f>
        <v>0.28333333333333333</v>
      </c>
      <c r="AA305" s="2">
        <v>3.2</v>
      </c>
      <c r="AB305" s="2" t="b">
        <v>1</v>
      </c>
      <c r="AC305" s="2" t="s">
        <v>30</v>
      </c>
      <c r="AD305" s="2">
        <v>3161</v>
      </c>
      <c r="AE305" s="2" t="s">
        <v>58</v>
      </c>
      <c r="AF305" s="2" t="s">
        <v>69</v>
      </c>
      <c r="AG305" s="5" t="s">
        <v>60</v>
      </c>
    </row>
    <row r="306" spans="1:33" x14ac:dyDescent="0.25">
      <c r="A306" s="4">
        <v>4865</v>
      </c>
      <c r="B306" s="2" t="s">
        <v>98</v>
      </c>
      <c r="C306" s="2">
        <v>12</v>
      </c>
      <c r="D306" s="2">
        <v>20</v>
      </c>
      <c r="E306" s="2">
        <v>2023</v>
      </c>
      <c r="F306" s="3">
        <f>DATE(Table13[[#This Row],[_Year]],Table13[[#This Row],[Join_Date_Month]],Table13[[#This Row],[Join_Date_Date]])</f>
        <v>45280</v>
      </c>
      <c r="G306" s="3">
        <v>45280</v>
      </c>
      <c r="H306" s="2">
        <v>11</v>
      </c>
      <c r="I306" s="2">
        <v>28</v>
      </c>
      <c r="J306" s="2">
        <v>2024</v>
      </c>
      <c r="K306" s="3">
        <f>DATE(Table13[[#This Row],[Last_Login_Year]],Table13[[#This Row],[Last_Login_Month]],Table13[[#This Row],[Last_Login_Date]])</f>
        <v>45624</v>
      </c>
      <c r="L306" s="3">
        <v>45624</v>
      </c>
      <c r="M306" s="2">
        <v>7.99</v>
      </c>
      <c r="N306" s="2" t="s">
        <v>759</v>
      </c>
      <c r="O306" s="2">
        <v>439</v>
      </c>
      <c r="P306" s="2" t="s">
        <v>48</v>
      </c>
      <c r="Q306" s="2">
        <v>1</v>
      </c>
      <c r="R306" s="2">
        <v>5</v>
      </c>
      <c r="S306" s="2" t="b">
        <v>1</v>
      </c>
      <c r="T306" s="2">
        <v>434</v>
      </c>
      <c r="U306" s="2">
        <v>104</v>
      </c>
      <c r="V306" s="2" t="s">
        <v>92</v>
      </c>
      <c r="W306" s="2" t="s">
        <v>28</v>
      </c>
      <c r="X306" s="2" t="s">
        <v>29</v>
      </c>
      <c r="Y306" s="2">
        <v>36</v>
      </c>
      <c r="Z306" s="26">
        <f>Table13[[#This Row],[Recommended_Content_Count]]/(Table13[[#This Row],[Total_Movies_Watched]]+Table13[[#This Row],[Total_Series_Watched]])</f>
        <v>6.6914498141263934E-2</v>
      </c>
      <c r="AA306" s="2">
        <v>4.5</v>
      </c>
      <c r="AB306" s="2" t="b">
        <v>1</v>
      </c>
      <c r="AC306" s="2" t="s">
        <v>30</v>
      </c>
      <c r="AD306" s="2">
        <v>4883</v>
      </c>
      <c r="AE306" s="2" t="s">
        <v>31</v>
      </c>
      <c r="AF306" s="2" t="s">
        <v>79</v>
      </c>
      <c r="AG306" s="5" t="s">
        <v>60</v>
      </c>
    </row>
    <row r="307" spans="1:33" x14ac:dyDescent="0.25">
      <c r="A307" s="4">
        <v>8425</v>
      </c>
      <c r="B307" s="2" t="s">
        <v>34</v>
      </c>
      <c r="C307" s="2">
        <v>11</v>
      </c>
      <c r="D307" s="2">
        <v>14</v>
      </c>
      <c r="E307" s="2">
        <v>2024</v>
      </c>
      <c r="F307" s="3">
        <f>DATE(Table13[[#This Row],[_Year]],Table13[[#This Row],[Join_Date_Month]],Table13[[#This Row],[Join_Date_Date]])</f>
        <v>45610</v>
      </c>
      <c r="G307" s="3">
        <v>45610</v>
      </c>
      <c r="H307" s="2">
        <v>11</v>
      </c>
      <c r="I307" s="2">
        <v>28</v>
      </c>
      <c r="J307" s="2">
        <v>2024</v>
      </c>
      <c r="K307" s="3">
        <f>DATE(Table13[[#This Row],[Last_Login_Year]],Table13[[#This Row],[Last_Login_Month]],Table13[[#This Row],[Last_Login_Date]])</f>
        <v>45624</v>
      </c>
      <c r="L307" s="3">
        <v>45624</v>
      </c>
      <c r="M307" s="2">
        <v>7.99</v>
      </c>
      <c r="N307" s="2" t="s">
        <v>759</v>
      </c>
      <c r="O307" s="2">
        <v>237</v>
      </c>
      <c r="P307" s="2" t="s">
        <v>73</v>
      </c>
      <c r="Q307" s="2">
        <v>5</v>
      </c>
      <c r="R307" s="2">
        <v>3</v>
      </c>
      <c r="S307" s="2" t="b">
        <v>1</v>
      </c>
      <c r="T307" s="2">
        <v>168</v>
      </c>
      <c r="U307" s="2">
        <v>18</v>
      </c>
      <c r="V307" s="2" t="s">
        <v>68</v>
      </c>
      <c r="W307" s="2" t="s">
        <v>75</v>
      </c>
      <c r="X307" s="2" t="s">
        <v>45</v>
      </c>
      <c r="Y307" s="2">
        <v>32</v>
      </c>
      <c r="Z307" s="26">
        <f>Table13[[#This Row],[Recommended_Content_Count]]/(Table13[[#This Row],[Total_Movies_Watched]]+Table13[[#This Row],[Total_Series_Watched]])</f>
        <v>0.17204301075268819</v>
      </c>
      <c r="AA307" s="2">
        <v>3.5</v>
      </c>
      <c r="AB307" s="2" t="b">
        <v>1</v>
      </c>
      <c r="AC307" s="2" t="s">
        <v>30</v>
      </c>
      <c r="AD307" s="2">
        <v>3633</v>
      </c>
      <c r="AE307" s="2" t="s">
        <v>65</v>
      </c>
      <c r="AF307" s="2" t="s">
        <v>39</v>
      </c>
      <c r="AG307" s="5" t="s">
        <v>40</v>
      </c>
    </row>
    <row r="308" spans="1:33" x14ac:dyDescent="0.25">
      <c r="A308" s="4">
        <v>2220</v>
      </c>
      <c r="B308" s="2" t="s">
        <v>448</v>
      </c>
      <c r="C308" s="2">
        <v>10</v>
      </c>
      <c r="D308" s="2">
        <v>21</v>
      </c>
      <c r="E308" s="2">
        <v>2023</v>
      </c>
      <c r="F308" s="3">
        <f>DATE(Table13[[#This Row],[_Year]],Table13[[#This Row],[Join_Date_Month]],Table13[[#This Row],[Join_Date_Date]])</f>
        <v>45220</v>
      </c>
      <c r="G308" s="3">
        <v>45220</v>
      </c>
      <c r="H308" s="2">
        <v>11</v>
      </c>
      <c r="I308" s="2">
        <v>28</v>
      </c>
      <c r="J308" s="2">
        <v>2024</v>
      </c>
      <c r="K308" s="3">
        <f>DATE(Table13[[#This Row],[Last_Login_Year]],Table13[[#This Row],[Last_Login_Month]],Table13[[#This Row],[Last_Login_Date]])</f>
        <v>45624</v>
      </c>
      <c r="L308" s="3">
        <v>45624</v>
      </c>
      <c r="M308" s="2">
        <v>15.99</v>
      </c>
      <c r="N308" s="2" t="s">
        <v>761</v>
      </c>
      <c r="O308" s="2">
        <v>205</v>
      </c>
      <c r="P308" s="2" t="s">
        <v>73</v>
      </c>
      <c r="Q308" s="2">
        <v>3</v>
      </c>
      <c r="R308" s="2">
        <v>1</v>
      </c>
      <c r="S308" s="2" t="b">
        <v>1</v>
      </c>
      <c r="T308" s="2">
        <v>792</v>
      </c>
      <c r="U308" s="2">
        <v>103</v>
      </c>
      <c r="V308" s="2" t="s">
        <v>74</v>
      </c>
      <c r="W308" s="2" t="s">
        <v>28</v>
      </c>
      <c r="X308" s="2" t="s">
        <v>45</v>
      </c>
      <c r="Y308" s="2">
        <v>24</v>
      </c>
      <c r="Z308" s="26">
        <f>Table13[[#This Row],[Recommended_Content_Count]]/(Table13[[#This Row],[Total_Movies_Watched]]+Table13[[#This Row],[Total_Series_Watched]])</f>
        <v>2.6815642458100558E-2</v>
      </c>
      <c r="AA308" s="2">
        <v>3.9</v>
      </c>
      <c r="AB308" s="2" t="b">
        <v>1</v>
      </c>
      <c r="AC308" s="2" t="s">
        <v>30</v>
      </c>
      <c r="AD308" s="2">
        <v>2695</v>
      </c>
      <c r="AE308" s="2" t="s">
        <v>65</v>
      </c>
      <c r="AF308" s="2" t="s">
        <v>79</v>
      </c>
      <c r="AG308" s="5" t="s">
        <v>40</v>
      </c>
    </row>
    <row r="309" spans="1:33" x14ac:dyDescent="0.25">
      <c r="A309" s="4">
        <v>3918</v>
      </c>
      <c r="B309" s="2" t="s">
        <v>88</v>
      </c>
      <c r="C309" s="2">
        <v>10</v>
      </c>
      <c r="D309" s="2">
        <v>17</v>
      </c>
      <c r="E309" s="2">
        <v>2023</v>
      </c>
      <c r="F309" s="3">
        <f>DATE(Table13[[#This Row],[_Year]],Table13[[#This Row],[Join_Date_Month]],Table13[[#This Row],[Join_Date_Date]])</f>
        <v>45216</v>
      </c>
      <c r="G309" s="3">
        <v>45216</v>
      </c>
      <c r="H309" s="2">
        <v>11</v>
      </c>
      <c r="I309" s="2">
        <v>28</v>
      </c>
      <c r="J309" s="2">
        <v>2024</v>
      </c>
      <c r="K309" s="3">
        <f>DATE(Table13[[#This Row],[Last_Login_Year]],Table13[[#This Row],[Last_Login_Month]],Table13[[#This Row],[Last_Login_Date]])</f>
        <v>45624</v>
      </c>
      <c r="L309" s="3">
        <v>45624</v>
      </c>
      <c r="M309" s="2">
        <v>7.99</v>
      </c>
      <c r="N309" s="2" t="s">
        <v>759</v>
      </c>
      <c r="O309" s="2">
        <v>26</v>
      </c>
      <c r="P309" s="2" t="s">
        <v>26</v>
      </c>
      <c r="Q309" s="2">
        <v>4</v>
      </c>
      <c r="R309" s="2">
        <v>5</v>
      </c>
      <c r="S309" s="2" t="b">
        <v>0</v>
      </c>
      <c r="T309" s="2">
        <v>416</v>
      </c>
      <c r="U309" s="2">
        <v>146</v>
      </c>
      <c r="V309" s="2" t="s">
        <v>49</v>
      </c>
      <c r="W309" s="2" t="s">
        <v>44</v>
      </c>
      <c r="X309" s="2" t="s">
        <v>45</v>
      </c>
      <c r="Y309" s="2">
        <v>41</v>
      </c>
      <c r="Z309" s="26">
        <f>Table13[[#This Row],[Recommended_Content_Count]]/(Table13[[#This Row],[Total_Movies_Watched]]+Table13[[#This Row],[Total_Series_Watched]])</f>
        <v>7.2953736654804271E-2</v>
      </c>
      <c r="AA309" s="2">
        <v>3.5</v>
      </c>
      <c r="AB309" s="2" t="b">
        <v>1</v>
      </c>
      <c r="AC309" s="2" t="s">
        <v>30</v>
      </c>
      <c r="AD309" s="2">
        <v>1506</v>
      </c>
      <c r="AE309" s="2" t="s">
        <v>58</v>
      </c>
      <c r="AF309" s="2" t="s">
        <v>32</v>
      </c>
      <c r="AG309" s="5" t="s">
        <v>40</v>
      </c>
    </row>
    <row r="310" spans="1:33" x14ac:dyDescent="0.25">
      <c r="A310" s="4">
        <v>9417</v>
      </c>
      <c r="B310" s="2" t="s">
        <v>126</v>
      </c>
      <c r="C310" s="2">
        <v>10</v>
      </c>
      <c r="D310" s="2">
        <v>15</v>
      </c>
      <c r="E310" s="2">
        <v>2024</v>
      </c>
      <c r="F310" s="3">
        <f>DATE(Table13[[#This Row],[_Year]],Table13[[#This Row],[Join_Date_Month]],Table13[[#This Row],[Join_Date_Date]])</f>
        <v>45580</v>
      </c>
      <c r="G310" s="3">
        <v>45580</v>
      </c>
      <c r="H310" s="2">
        <v>11</v>
      </c>
      <c r="I310" s="2">
        <v>28</v>
      </c>
      <c r="J310" s="2">
        <v>2024</v>
      </c>
      <c r="K310" s="3">
        <f>DATE(Table13[[#This Row],[Last_Login_Year]],Table13[[#This Row],[Last_Login_Month]],Table13[[#This Row],[Last_Login_Date]])</f>
        <v>45624</v>
      </c>
      <c r="L310" s="3">
        <v>45624</v>
      </c>
      <c r="M310" s="2">
        <v>11.99</v>
      </c>
      <c r="N310" s="2" t="s">
        <v>760</v>
      </c>
      <c r="O310" s="2">
        <v>52</v>
      </c>
      <c r="P310" s="2" t="s">
        <v>26</v>
      </c>
      <c r="Q310" s="2">
        <v>4</v>
      </c>
      <c r="R310" s="2">
        <v>4</v>
      </c>
      <c r="S310" s="2" t="b">
        <v>0</v>
      </c>
      <c r="T310" s="2">
        <v>377</v>
      </c>
      <c r="U310" s="2">
        <v>135</v>
      </c>
      <c r="V310" s="2" t="s">
        <v>49</v>
      </c>
      <c r="W310" s="2" t="s">
        <v>56</v>
      </c>
      <c r="X310" s="2" t="s">
        <v>57</v>
      </c>
      <c r="Y310" s="2">
        <v>90</v>
      </c>
      <c r="Z310" s="26">
        <f>Table13[[#This Row],[Recommended_Content_Count]]/(Table13[[#This Row],[Total_Movies_Watched]]+Table13[[#This Row],[Total_Series_Watched]])</f>
        <v>0.17578125</v>
      </c>
      <c r="AA310" s="2">
        <v>4.0999999999999996</v>
      </c>
      <c r="AB310" s="2" t="b">
        <v>1</v>
      </c>
      <c r="AC310" s="2" t="s">
        <v>30</v>
      </c>
      <c r="AD310" s="2">
        <v>1972</v>
      </c>
      <c r="AE310" s="2" t="s">
        <v>58</v>
      </c>
      <c r="AF310" s="2" t="s">
        <v>39</v>
      </c>
      <c r="AG310" s="5" t="s">
        <v>40</v>
      </c>
    </row>
    <row r="311" spans="1:33" x14ac:dyDescent="0.25">
      <c r="A311" s="4">
        <v>3393</v>
      </c>
      <c r="B311" s="2" t="s">
        <v>101</v>
      </c>
      <c r="C311" s="2">
        <v>1</v>
      </c>
      <c r="D311" s="2">
        <v>26</v>
      </c>
      <c r="E311" s="2">
        <v>2024</v>
      </c>
      <c r="F311" s="3">
        <f>DATE(Table13[[#This Row],[_Year]],Table13[[#This Row],[Join_Date_Month]],Table13[[#This Row],[Join_Date_Date]])</f>
        <v>45317</v>
      </c>
      <c r="G311" s="3">
        <v>45317</v>
      </c>
      <c r="H311" s="2">
        <v>11</v>
      </c>
      <c r="I311" s="2">
        <v>28</v>
      </c>
      <c r="J311" s="2">
        <v>2024</v>
      </c>
      <c r="K311" s="3">
        <f>DATE(Table13[[#This Row],[Last_Login_Year]],Table13[[#This Row],[Last_Login_Month]],Table13[[#This Row],[Last_Login_Date]])</f>
        <v>45624</v>
      </c>
      <c r="L311" s="3">
        <v>45624</v>
      </c>
      <c r="M311" s="2">
        <v>7.99</v>
      </c>
      <c r="N311" s="2" t="s">
        <v>759</v>
      </c>
      <c r="O311" s="2">
        <v>383</v>
      </c>
      <c r="P311" s="2" t="s">
        <v>63</v>
      </c>
      <c r="Q311" s="2">
        <v>3</v>
      </c>
      <c r="R311" s="2">
        <v>2</v>
      </c>
      <c r="S311" s="2" t="b">
        <v>1</v>
      </c>
      <c r="T311" s="2">
        <v>699</v>
      </c>
      <c r="U311" s="2">
        <v>174</v>
      </c>
      <c r="V311" s="2" t="s">
        <v>92</v>
      </c>
      <c r="W311" s="2" t="s">
        <v>56</v>
      </c>
      <c r="X311" s="2" t="s">
        <v>78</v>
      </c>
      <c r="Y311" s="2">
        <v>13</v>
      </c>
      <c r="Z311" s="26">
        <f>Table13[[#This Row],[Recommended_Content_Count]]/(Table13[[#This Row],[Total_Movies_Watched]]+Table13[[#This Row],[Total_Series_Watched]])</f>
        <v>1.4891179839633447E-2</v>
      </c>
      <c r="AA311" s="2">
        <v>3.8</v>
      </c>
      <c r="AB311" s="2" t="b">
        <v>1</v>
      </c>
      <c r="AC311" s="2" t="s">
        <v>30</v>
      </c>
      <c r="AD311" s="2">
        <v>3254</v>
      </c>
      <c r="AE311" s="2" t="s">
        <v>31</v>
      </c>
      <c r="AF311" s="2" t="s">
        <v>59</v>
      </c>
      <c r="AG311" s="5" t="s">
        <v>93</v>
      </c>
    </row>
    <row r="312" spans="1:33" x14ac:dyDescent="0.25">
      <c r="A312" s="4">
        <v>8033</v>
      </c>
      <c r="B312" s="2" t="s">
        <v>379</v>
      </c>
      <c r="C312" s="2">
        <v>1</v>
      </c>
      <c r="D312" s="2">
        <v>18</v>
      </c>
      <c r="E312" s="2">
        <v>2024</v>
      </c>
      <c r="F312" s="3">
        <f>DATE(Table13[[#This Row],[_Year]],Table13[[#This Row],[Join_Date_Month]],Table13[[#This Row],[Join_Date_Date]])</f>
        <v>45309</v>
      </c>
      <c r="G312" s="3">
        <v>45309</v>
      </c>
      <c r="H312" s="2">
        <v>11</v>
      </c>
      <c r="I312" s="2">
        <v>28</v>
      </c>
      <c r="J312" s="2">
        <v>2024</v>
      </c>
      <c r="K312" s="3">
        <f>DATE(Table13[[#This Row],[Last_Login_Year]],Table13[[#This Row],[Last_Login_Month]],Table13[[#This Row],[Last_Login_Date]])</f>
        <v>45624</v>
      </c>
      <c r="L312" s="3">
        <v>45624</v>
      </c>
      <c r="M312" s="2">
        <v>15.99</v>
      </c>
      <c r="N312" s="2" t="s">
        <v>761</v>
      </c>
      <c r="O312" s="2">
        <v>23</v>
      </c>
      <c r="P312" s="2" t="s">
        <v>100</v>
      </c>
      <c r="Q312" s="2">
        <v>1</v>
      </c>
      <c r="R312" s="2">
        <v>1</v>
      </c>
      <c r="S312" s="2" t="b">
        <v>0</v>
      </c>
      <c r="T312" s="2">
        <v>585</v>
      </c>
      <c r="U312" s="2">
        <v>97</v>
      </c>
      <c r="V312" s="2" t="s">
        <v>68</v>
      </c>
      <c r="W312" s="2" t="s">
        <v>44</v>
      </c>
      <c r="X312" s="2" t="s">
        <v>29</v>
      </c>
      <c r="Y312" s="2">
        <v>23</v>
      </c>
      <c r="Z312" s="26">
        <f>Table13[[#This Row],[Recommended_Content_Count]]/(Table13[[#This Row],[Total_Movies_Watched]]+Table13[[#This Row],[Total_Series_Watched]])</f>
        <v>3.3724340175953077E-2</v>
      </c>
      <c r="AA312" s="2">
        <v>3.4</v>
      </c>
      <c r="AB312" s="2" t="b">
        <v>1</v>
      </c>
      <c r="AC312" s="2" t="s">
        <v>30</v>
      </c>
      <c r="AD312" s="2">
        <v>4531</v>
      </c>
      <c r="AE312" s="2" t="s">
        <v>76</v>
      </c>
      <c r="AF312" s="2" t="s">
        <v>39</v>
      </c>
      <c r="AG312" s="5" t="s">
        <v>40</v>
      </c>
    </row>
    <row r="313" spans="1:33" x14ac:dyDescent="0.25">
      <c r="A313" s="4">
        <v>6491</v>
      </c>
      <c r="B313" s="2" t="s">
        <v>625</v>
      </c>
      <c r="C313" s="2">
        <v>1</v>
      </c>
      <c r="D313" s="2">
        <v>15</v>
      </c>
      <c r="E313" s="2">
        <v>2023</v>
      </c>
      <c r="F313" s="3">
        <f>DATE(Table13[[#This Row],[_Year]],Table13[[#This Row],[Join_Date_Month]],Table13[[#This Row],[Join_Date_Date]])</f>
        <v>44941</v>
      </c>
      <c r="G313" s="3">
        <v>44941</v>
      </c>
      <c r="H313" s="2">
        <v>11</v>
      </c>
      <c r="I313" s="2">
        <v>28</v>
      </c>
      <c r="J313" s="2">
        <v>2024</v>
      </c>
      <c r="K313" s="3">
        <f>DATE(Table13[[#This Row],[Last_Login_Year]],Table13[[#This Row],[Last_Login_Month]],Table13[[#This Row],[Last_Login_Date]])</f>
        <v>45624</v>
      </c>
      <c r="L313" s="3">
        <v>45624</v>
      </c>
      <c r="M313" s="2">
        <v>7.99</v>
      </c>
      <c r="N313" s="2" t="s">
        <v>759</v>
      </c>
      <c r="O313" s="2">
        <v>154</v>
      </c>
      <c r="P313" s="2" t="s">
        <v>26</v>
      </c>
      <c r="Q313" s="2">
        <v>5</v>
      </c>
      <c r="R313" s="2">
        <v>4</v>
      </c>
      <c r="S313" s="2" t="b">
        <v>1</v>
      </c>
      <c r="T313" s="2">
        <v>340</v>
      </c>
      <c r="U313" s="2">
        <v>53</v>
      </c>
      <c r="V313" s="2" t="s">
        <v>74</v>
      </c>
      <c r="W313" s="2" t="s">
        <v>56</v>
      </c>
      <c r="X313" s="2" t="s">
        <v>64</v>
      </c>
      <c r="Y313" s="2">
        <v>31</v>
      </c>
      <c r="Z313" s="26">
        <f>Table13[[#This Row],[Recommended_Content_Count]]/(Table13[[#This Row],[Total_Movies_Watched]]+Table13[[#This Row],[Total_Series_Watched]])</f>
        <v>7.8880407124681931E-2</v>
      </c>
      <c r="AA313" s="2">
        <v>4.4000000000000004</v>
      </c>
      <c r="AB313" s="2" t="b">
        <v>0</v>
      </c>
      <c r="AC313" s="2" t="s">
        <v>30</v>
      </c>
      <c r="AD313" s="2">
        <v>1850</v>
      </c>
      <c r="AE313" s="2" t="s">
        <v>38</v>
      </c>
      <c r="AF313" s="2" t="s">
        <v>79</v>
      </c>
      <c r="AG313" s="5" t="s">
        <v>33</v>
      </c>
    </row>
    <row r="314" spans="1:33" x14ac:dyDescent="0.25">
      <c r="A314" s="4">
        <v>8238</v>
      </c>
      <c r="B314" s="2" t="s">
        <v>277</v>
      </c>
      <c r="C314" s="3">
        <v>45627</v>
      </c>
      <c r="D314" s="2"/>
      <c r="E314" s="2"/>
      <c r="F314" s="3"/>
      <c r="G314" s="3">
        <v>45627</v>
      </c>
      <c r="H314" s="2">
        <v>11</v>
      </c>
      <c r="I314" s="2">
        <v>28</v>
      </c>
      <c r="J314" s="2">
        <v>2024</v>
      </c>
      <c r="K314" s="3">
        <f>DATE(Table13[[#This Row],[Last_Login_Year]],Table13[[#This Row],[Last_Login_Month]],Table13[[#This Row],[Last_Login_Date]])</f>
        <v>45624</v>
      </c>
      <c r="L314" s="3">
        <v>45624</v>
      </c>
      <c r="M314" s="2">
        <v>7.99</v>
      </c>
      <c r="N314" s="2" t="s">
        <v>759</v>
      </c>
      <c r="O314" s="2">
        <v>460</v>
      </c>
      <c r="P314" s="2" t="s">
        <v>73</v>
      </c>
      <c r="Q314" s="2">
        <v>3</v>
      </c>
      <c r="R314" s="2">
        <v>5</v>
      </c>
      <c r="S314" s="2" t="b">
        <v>0</v>
      </c>
      <c r="T314" s="2">
        <v>26</v>
      </c>
      <c r="U314" s="2">
        <v>2</v>
      </c>
      <c r="V314" s="2" t="s">
        <v>92</v>
      </c>
      <c r="W314" s="2" t="s">
        <v>28</v>
      </c>
      <c r="X314" s="2" t="s">
        <v>37</v>
      </c>
      <c r="Y314" s="2">
        <v>39</v>
      </c>
      <c r="Z314" s="26">
        <f>Table13[[#This Row],[Recommended_Content_Count]]/(Table13[[#This Row],[Total_Movies_Watched]]+Table13[[#This Row],[Total_Series_Watched]])</f>
        <v>1.3928571428571428</v>
      </c>
      <c r="AA314" s="2">
        <v>4.8</v>
      </c>
      <c r="AB314" s="2" t="b">
        <v>0</v>
      </c>
      <c r="AC314" s="2" t="s">
        <v>30</v>
      </c>
      <c r="AD314" s="2">
        <v>882</v>
      </c>
      <c r="AE314" s="2" t="s">
        <v>31</v>
      </c>
      <c r="AF314" s="2" t="s">
        <v>69</v>
      </c>
      <c r="AG314" s="5" t="s">
        <v>33</v>
      </c>
    </row>
    <row r="315" spans="1:33" x14ac:dyDescent="0.25">
      <c r="A315" s="4">
        <v>4057</v>
      </c>
      <c r="B315" s="2" t="s">
        <v>404</v>
      </c>
      <c r="C315" s="3">
        <v>45570</v>
      </c>
      <c r="D315" s="2"/>
      <c r="E315" s="2"/>
      <c r="F315" s="3"/>
      <c r="G315" s="3">
        <v>45570</v>
      </c>
      <c r="H315" s="2">
        <v>11</v>
      </c>
      <c r="I315" s="2">
        <v>28</v>
      </c>
      <c r="J315" s="2">
        <v>2024</v>
      </c>
      <c r="K315" s="3">
        <f>DATE(Table13[[#This Row],[Last_Login_Year]],Table13[[#This Row],[Last_Login_Month]],Table13[[#This Row],[Last_Login_Date]])</f>
        <v>45624</v>
      </c>
      <c r="L315" s="3">
        <v>45624</v>
      </c>
      <c r="M315" s="2">
        <v>15.99</v>
      </c>
      <c r="N315" s="2" t="s">
        <v>761</v>
      </c>
      <c r="O315" s="2">
        <v>256</v>
      </c>
      <c r="P315" s="2" t="s">
        <v>73</v>
      </c>
      <c r="Q315" s="2">
        <v>5</v>
      </c>
      <c r="R315" s="2">
        <v>3</v>
      </c>
      <c r="S315" s="2" t="b">
        <v>0</v>
      </c>
      <c r="T315" s="2">
        <v>929</v>
      </c>
      <c r="U315" s="2">
        <v>89</v>
      </c>
      <c r="V315" s="2" t="s">
        <v>43</v>
      </c>
      <c r="W315" s="2" t="s">
        <v>28</v>
      </c>
      <c r="X315" s="2" t="s">
        <v>57</v>
      </c>
      <c r="Y315" s="2">
        <v>89</v>
      </c>
      <c r="Z315" s="26">
        <f>Table13[[#This Row],[Recommended_Content_Count]]/(Table13[[#This Row],[Total_Movies_Watched]]+Table13[[#This Row],[Total_Series_Watched]])</f>
        <v>8.7426326129666013E-2</v>
      </c>
      <c r="AA315" s="2">
        <v>3.3</v>
      </c>
      <c r="AB315" s="2" t="b">
        <v>0</v>
      </c>
      <c r="AC315" s="2" t="s">
        <v>30</v>
      </c>
      <c r="AD315" s="2">
        <v>60</v>
      </c>
      <c r="AE315" s="2" t="s">
        <v>31</v>
      </c>
      <c r="AF315" s="2" t="s">
        <v>79</v>
      </c>
      <c r="AG315" s="5" t="s">
        <v>60</v>
      </c>
    </row>
    <row r="316" spans="1:33" x14ac:dyDescent="0.25">
      <c r="A316" s="4">
        <v>2714</v>
      </c>
      <c r="B316" s="2" t="s">
        <v>629</v>
      </c>
      <c r="C316" s="3">
        <v>45547</v>
      </c>
      <c r="D316" s="2"/>
      <c r="E316" s="2"/>
      <c r="F316" s="3"/>
      <c r="G316" s="3">
        <v>45547</v>
      </c>
      <c r="H316" s="2">
        <v>11</v>
      </c>
      <c r="I316" s="2">
        <v>28</v>
      </c>
      <c r="J316" s="2">
        <v>2024</v>
      </c>
      <c r="K316" s="3">
        <f>DATE(Table13[[#This Row],[Last_Login_Year]],Table13[[#This Row],[Last_Login_Month]],Table13[[#This Row],[Last_Login_Date]])</f>
        <v>45624</v>
      </c>
      <c r="L316" s="3">
        <v>45624</v>
      </c>
      <c r="M316" s="2">
        <v>11.99</v>
      </c>
      <c r="N316" s="2" t="s">
        <v>760</v>
      </c>
      <c r="O316" s="2">
        <v>480</v>
      </c>
      <c r="P316" s="2" t="s">
        <v>48</v>
      </c>
      <c r="Q316" s="2">
        <v>4</v>
      </c>
      <c r="R316" s="2">
        <v>6</v>
      </c>
      <c r="S316" s="2" t="b">
        <v>1</v>
      </c>
      <c r="T316" s="2">
        <v>277</v>
      </c>
      <c r="U316" s="2">
        <v>25</v>
      </c>
      <c r="V316" s="2" t="s">
        <v>74</v>
      </c>
      <c r="W316" s="2" t="s">
        <v>56</v>
      </c>
      <c r="X316" s="2" t="s">
        <v>78</v>
      </c>
      <c r="Y316" s="2">
        <v>41</v>
      </c>
      <c r="Z316" s="26">
        <f>Table13[[#This Row],[Recommended_Content_Count]]/(Table13[[#This Row],[Total_Movies_Watched]]+Table13[[#This Row],[Total_Series_Watched]])</f>
        <v>0.13576158940397351</v>
      </c>
      <c r="AA316" s="2">
        <v>4.8</v>
      </c>
      <c r="AB316" s="2" t="b">
        <v>0</v>
      </c>
      <c r="AC316" s="2" t="s">
        <v>30</v>
      </c>
      <c r="AD316" s="2">
        <v>3069</v>
      </c>
      <c r="AE316" s="2" t="s">
        <v>76</v>
      </c>
      <c r="AF316" s="2" t="s">
        <v>32</v>
      </c>
      <c r="AG316" s="5" t="s">
        <v>93</v>
      </c>
    </row>
    <row r="317" spans="1:33" x14ac:dyDescent="0.25">
      <c r="A317" s="4">
        <v>3898</v>
      </c>
      <c r="B317" s="2" t="s">
        <v>98</v>
      </c>
      <c r="C317" s="3">
        <v>45476</v>
      </c>
      <c r="D317" s="2"/>
      <c r="E317" s="2"/>
      <c r="F317" s="3"/>
      <c r="G317" s="3">
        <v>45476</v>
      </c>
      <c r="H317" s="2">
        <v>11</v>
      </c>
      <c r="I317" s="2">
        <v>28</v>
      </c>
      <c r="J317" s="2">
        <v>2024</v>
      </c>
      <c r="K317" s="3">
        <f>DATE(Table13[[#This Row],[Last_Login_Year]],Table13[[#This Row],[Last_Login_Month]],Table13[[#This Row],[Last_Login_Date]])</f>
        <v>45624</v>
      </c>
      <c r="L317" s="3">
        <v>45624</v>
      </c>
      <c r="M317" s="2">
        <v>11.99</v>
      </c>
      <c r="N317" s="2" t="s">
        <v>760</v>
      </c>
      <c r="O317" s="2">
        <v>365</v>
      </c>
      <c r="P317" s="2" t="s">
        <v>73</v>
      </c>
      <c r="Q317" s="2">
        <v>5</v>
      </c>
      <c r="R317" s="2">
        <v>5</v>
      </c>
      <c r="S317" s="2" t="b">
        <v>1</v>
      </c>
      <c r="T317" s="2">
        <v>779</v>
      </c>
      <c r="U317" s="2">
        <v>113</v>
      </c>
      <c r="V317" s="2" t="s">
        <v>49</v>
      </c>
      <c r="W317" s="2" t="s">
        <v>28</v>
      </c>
      <c r="X317" s="2" t="s">
        <v>37</v>
      </c>
      <c r="Y317" s="2">
        <v>65</v>
      </c>
      <c r="Z317" s="26">
        <f>Table13[[#This Row],[Recommended_Content_Count]]/(Table13[[#This Row],[Total_Movies_Watched]]+Table13[[#This Row],[Total_Series_Watched]])</f>
        <v>7.2869955156950675E-2</v>
      </c>
      <c r="AA317" s="2">
        <v>4.2</v>
      </c>
      <c r="AB317" s="2" t="b">
        <v>0</v>
      </c>
      <c r="AC317" s="2" t="s">
        <v>30</v>
      </c>
      <c r="AD317" s="2">
        <v>2238</v>
      </c>
      <c r="AE317" s="2" t="s">
        <v>31</v>
      </c>
      <c r="AF317" s="2" t="s">
        <v>79</v>
      </c>
      <c r="AG317" s="5" t="s">
        <v>93</v>
      </c>
    </row>
    <row r="318" spans="1:33" x14ac:dyDescent="0.25">
      <c r="A318" s="4">
        <v>7663</v>
      </c>
      <c r="B318" s="2" t="s">
        <v>179</v>
      </c>
      <c r="C318" s="3">
        <v>45417</v>
      </c>
      <c r="D318" s="2"/>
      <c r="E318" s="2"/>
      <c r="F318" s="3"/>
      <c r="G318" s="3">
        <v>45417</v>
      </c>
      <c r="H318" s="2">
        <v>11</v>
      </c>
      <c r="I318" s="2">
        <v>28</v>
      </c>
      <c r="J318" s="2">
        <v>2024</v>
      </c>
      <c r="K318" s="3">
        <f>DATE(Table13[[#This Row],[Last_Login_Year]],Table13[[#This Row],[Last_Login_Month]],Table13[[#This Row],[Last_Login_Date]])</f>
        <v>45624</v>
      </c>
      <c r="L318" s="3">
        <v>45624</v>
      </c>
      <c r="M318" s="2">
        <v>7.99</v>
      </c>
      <c r="N318" s="2" t="s">
        <v>759</v>
      </c>
      <c r="O318" s="2">
        <v>432</v>
      </c>
      <c r="P318" s="2" t="s">
        <v>51</v>
      </c>
      <c r="Q318" s="2">
        <v>5</v>
      </c>
      <c r="R318" s="2">
        <v>4</v>
      </c>
      <c r="S318" s="2" t="b">
        <v>1</v>
      </c>
      <c r="T318" s="2">
        <v>263</v>
      </c>
      <c r="U318" s="2">
        <v>55</v>
      </c>
      <c r="V318" s="2" t="s">
        <v>92</v>
      </c>
      <c r="W318" s="2" t="s">
        <v>56</v>
      </c>
      <c r="X318" s="2" t="s">
        <v>64</v>
      </c>
      <c r="Y318" s="2">
        <v>22</v>
      </c>
      <c r="Z318" s="26">
        <f>Table13[[#This Row],[Recommended_Content_Count]]/(Table13[[#This Row],[Total_Movies_Watched]]+Table13[[#This Row],[Total_Series_Watched]])</f>
        <v>6.9182389937106917E-2</v>
      </c>
      <c r="AA318" s="2">
        <v>3.5</v>
      </c>
      <c r="AB318" s="2" t="b">
        <v>1</v>
      </c>
      <c r="AC318" s="2" t="s">
        <v>30</v>
      </c>
      <c r="AD318" s="2">
        <v>1294</v>
      </c>
      <c r="AE318" s="2" t="s">
        <v>38</v>
      </c>
      <c r="AF318" s="2" t="s">
        <v>69</v>
      </c>
      <c r="AG318" s="5" t="s">
        <v>60</v>
      </c>
    </row>
    <row r="319" spans="1:33" x14ac:dyDescent="0.25">
      <c r="A319" s="4">
        <v>6746</v>
      </c>
      <c r="B319" s="2" t="s">
        <v>558</v>
      </c>
      <c r="C319" s="3">
        <v>45333</v>
      </c>
      <c r="D319" s="2"/>
      <c r="E319" s="2"/>
      <c r="F319" s="3"/>
      <c r="G319" s="3">
        <v>45333</v>
      </c>
      <c r="H319" s="2">
        <v>11</v>
      </c>
      <c r="I319" s="2">
        <v>28</v>
      </c>
      <c r="J319" s="2">
        <v>2024</v>
      </c>
      <c r="K319" s="3">
        <f>DATE(Table13[[#This Row],[Last_Login_Year]],Table13[[#This Row],[Last_Login_Month]],Table13[[#This Row],[Last_Login_Date]])</f>
        <v>45624</v>
      </c>
      <c r="L319" s="3">
        <v>45624</v>
      </c>
      <c r="M319" s="2">
        <v>7.99</v>
      </c>
      <c r="N319" s="2" t="s">
        <v>759</v>
      </c>
      <c r="O319" s="2">
        <v>161</v>
      </c>
      <c r="P319" s="2" t="s">
        <v>73</v>
      </c>
      <c r="Q319" s="2">
        <v>2</v>
      </c>
      <c r="R319" s="2">
        <v>5</v>
      </c>
      <c r="S319" s="2" t="b">
        <v>0</v>
      </c>
      <c r="T319" s="2">
        <v>151</v>
      </c>
      <c r="U319" s="2">
        <v>109</v>
      </c>
      <c r="V319" s="2" t="s">
        <v>49</v>
      </c>
      <c r="W319" s="2" t="s">
        <v>75</v>
      </c>
      <c r="X319" s="2" t="s">
        <v>64</v>
      </c>
      <c r="Y319" s="2">
        <v>27</v>
      </c>
      <c r="Z319" s="26">
        <f>Table13[[#This Row],[Recommended_Content_Count]]/(Table13[[#This Row],[Total_Movies_Watched]]+Table13[[#This Row],[Total_Series_Watched]])</f>
        <v>0.10384615384615385</v>
      </c>
      <c r="AA319" s="2">
        <v>3.3</v>
      </c>
      <c r="AB319" s="2" t="b">
        <v>0</v>
      </c>
      <c r="AC319" s="2" t="s">
        <v>30</v>
      </c>
      <c r="AD319" s="2">
        <v>944</v>
      </c>
      <c r="AE319" s="2" t="s">
        <v>58</v>
      </c>
      <c r="AF319" s="2" t="s">
        <v>32</v>
      </c>
      <c r="AG319" s="5" t="s">
        <v>93</v>
      </c>
    </row>
    <row r="320" spans="1:33" x14ac:dyDescent="0.25">
      <c r="A320" s="4">
        <v>6001</v>
      </c>
      <c r="B320" s="2" t="s">
        <v>276</v>
      </c>
      <c r="C320" s="3">
        <v>45331</v>
      </c>
      <c r="D320" s="2"/>
      <c r="E320" s="2"/>
      <c r="F320" s="3"/>
      <c r="G320" s="3">
        <v>45331</v>
      </c>
      <c r="H320" s="2">
        <v>11</v>
      </c>
      <c r="I320" s="2">
        <v>28</v>
      </c>
      <c r="J320" s="2">
        <v>2024</v>
      </c>
      <c r="K320" s="3">
        <f>DATE(Table13[[#This Row],[Last_Login_Year]],Table13[[#This Row],[Last_Login_Month]],Table13[[#This Row],[Last_Login_Date]])</f>
        <v>45624</v>
      </c>
      <c r="L320" s="3">
        <v>45624</v>
      </c>
      <c r="M320" s="2">
        <v>15.99</v>
      </c>
      <c r="N320" s="2" t="s">
        <v>761</v>
      </c>
      <c r="O320" s="2">
        <v>420</v>
      </c>
      <c r="P320" s="2" t="s">
        <v>51</v>
      </c>
      <c r="Q320" s="2">
        <v>3</v>
      </c>
      <c r="R320" s="2">
        <v>3</v>
      </c>
      <c r="S320" s="2" t="b">
        <v>1</v>
      </c>
      <c r="T320" s="2">
        <v>562</v>
      </c>
      <c r="U320" s="2">
        <v>67</v>
      </c>
      <c r="V320" s="2" t="s">
        <v>27</v>
      </c>
      <c r="W320" s="2" t="s">
        <v>44</v>
      </c>
      <c r="X320" s="2" t="s">
        <v>64</v>
      </c>
      <c r="Y320" s="2">
        <v>2</v>
      </c>
      <c r="Z320" s="26">
        <f>Table13[[#This Row],[Recommended_Content_Count]]/(Table13[[#This Row],[Total_Movies_Watched]]+Table13[[#This Row],[Total_Series_Watched]])</f>
        <v>3.1796502384737681E-3</v>
      </c>
      <c r="AA320" s="2">
        <v>3.2</v>
      </c>
      <c r="AB320" s="2" t="b">
        <v>1</v>
      </c>
      <c r="AC320" s="2" t="s">
        <v>30</v>
      </c>
      <c r="AD320" s="2">
        <v>4159</v>
      </c>
      <c r="AE320" s="2" t="s">
        <v>58</v>
      </c>
      <c r="AF320" s="2" t="s">
        <v>69</v>
      </c>
      <c r="AG320" s="5" t="s">
        <v>40</v>
      </c>
    </row>
    <row r="321" spans="1:33" x14ac:dyDescent="0.25">
      <c r="A321" s="4">
        <v>3866</v>
      </c>
      <c r="B321" s="2" t="s">
        <v>297</v>
      </c>
      <c r="C321" s="3">
        <v>45293</v>
      </c>
      <c r="D321" s="2"/>
      <c r="E321" s="2"/>
      <c r="F321" s="3"/>
      <c r="G321" s="3">
        <v>45293</v>
      </c>
      <c r="H321" s="2">
        <v>11</v>
      </c>
      <c r="I321" s="2">
        <v>28</v>
      </c>
      <c r="J321" s="2">
        <v>2024</v>
      </c>
      <c r="K321" s="3">
        <f>DATE(Table13[[#This Row],[Last_Login_Year]],Table13[[#This Row],[Last_Login_Month]],Table13[[#This Row],[Last_Login_Date]])</f>
        <v>45624</v>
      </c>
      <c r="L321" s="3">
        <v>45624</v>
      </c>
      <c r="M321" s="2">
        <v>15.99</v>
      </c>
      <c r="N321" s="2" t="s">
        <v>761</v>
      </c>
      <c r="O321" s="2">
        <v>328</v>
      </c>
      <c r="P321" s="2" t="s">
        <v>48</v>
      </c>
      <c r="Q321" s="2">
        <v>2</v>
      </c>
      <c r="R321" s="2">
        <v>2</v>
      </c>
      <c r="S321" s="2" t="b">
        <v>0</v>
      </c>
      <c r="T321" s="2">
        <v>268</v>
      </c>
      <c r="U321" s="2">
        <v>50</v>
      </c>
      <c r="V321" s="2" t="s">
        <v>74</v>
      </c>
      <c r="W321" s="2" t="s">
        <v>44</v>
      </c>
      <c r="X321" s="2" t="s">
        <v>45</v>
      </c>
      <c r="Y321" s="2">
        <v>3</v>
      </c>
      <c r="Z321" s="26">
        <f>Table13[[#This Row],[Recommended_Content_Count]]/(Table13[[#This Row],[Total_Movies_Watched]]+Table13[[#This Row],[Total_Series_Watched]])</f>
        <v>9.433962264150943E-3</v>
      </c>
      <c r="AA321" s="2">
        <v>4.4000000000000004</v>
      </c>
      <c r="AB321" s="2" t="b">
        <v>1</v>
      </c>
      <c r="AC321" s="2" t="s">
        <v>30</v>
      </c>
      <c r="AD321" s="2">
        <v>3015</v>
      </c>
      <c r="AE321" s="2" t="s">
        <v>65</v>
      </c>
      <c r="AF321" s="2" t="s">
        <v>59</v>
      </c>
      <c r="AG321" s="5" t="s">
        <v>40</v>
      </c>
    </row>
    <row r="322" spans="1:33" x14ac:dyDescent="0.25">
      <c r="A322" s="4">
        <v>9028</v>
      </c>
      <c r="B322" s="2" t="s">
        <v>193</v>
      </c>
      <c r="C322" s="3">
        <v>45089</v>
      </c>
      <c r="D322" s="2"/>
      <c r="E322" s="2"/>
      <c r="F322" s="3"/>
      <c r="G322" s="3">
        <v>45089</v>
      </c>
      <c r="H322" s="2">
        <v>11</v>
      </c>
      <c r="I322" s="2">
        <v>28</v>
      </c>
      <c r="J322" s="2">
        <v>2024</v>
      </c>
      <c r="K322" s="3">
        <f>DATE(Table13[[#This Row],[Last_Login_Year]],Table13[[#This Row],[Last_Login_Month]],Table13[[#This Row],[Last_Login_Date]])</f>
        <v>45624</v>
      </c>
      <c r="L322" s="3">
        <v>45624</v>
      </c>
      <c r="M322" s="2">
        <v>15.99</v>
      </c>
      <c r="N322" s="2" t="s">
        <v>761</v>
      </c>
      <c r="O322" s="2">
        <v>11</v>
      </c>
      <c r="P322" s="2" t="s">
        <v>26</v>
      </c>
      <c r="Q322" s="2">
        <v>1</v>
      </c>
      <c r="R322" s="2">
        <v>4</v>
      </c>
      <c r="S322" s="2" t="b">
        <v>0</v>
      </c>
      <c r="T322" s="2">
        <v>557</v>
      </c>
      <c r="U322" s="2">
        <v>165</v>
      </c>
      <c r="V322" s="2" t="s">
        <v>27</v>
      </c>
      <c r="W322" s="2" t="s">
        <v>28</v>
      </c>
      <c r="X322" s="2" t="s">
        <v>78</v>
      </c>
      <c r="Y322" s="2">
        <v>11</v>
      </c>
      <c r="Z322" s="26">
        <f>Table13[[#This Row],[Recommended_Content_Count]]/(Table13[[#This Row],[Total_Movies_Watched]]+Table13[[#This Row],[Total_Series_Watched]])</f>
        <v>1.5235457063711912E-2</v>
      </c>
      <c r="AA322" s="2">
        <v>4</v>
      </c>
      <c r="AB322" s="2" t="b">
        <v>1</v>
      </c>
      <c r="AC322" s="2" t="s">
        <v>30</v>
      </c>
      <c r="AD322" s="2">
        <v>2941</v>
      </c>
      <c r="AE322" s="2" t="s">
        <v>31</v>
      </c>
      <c r="AF322" s="2" t="s">
        <v>39</v>
      </c>
      <c r="AG322" s="5" t="s">
        <v>33</v>
      </c>
    </row>
    <row r="323" spans="1:33" x14ac:dyDescent="0.25">
      <c r="A323" s="4">
        <v>1075</v>
      </c>
      <c r="B323" s="2" t="s">
        <v>283</v>
      </c>
      <c r="C323" s="3">
        <v>45051</v>
      </c>
      <c r="D323" s="2"/>
      <c r="E323" s="2"/>
      <c r="F323" s="3"/>
      <c r="G323" s="3">
        <v>45051</v>
      </c>
      <c r="H323" s="2">
        <v>11</v>
      </c>
      <c r="I323" s="2">
        <v>28</v>
      </c>
      <c r="J323" s="2">
        <v>2024</v>
      </c>
      <c r="K323" s="3">
        <f>DATE(Table13[[#This Row],[Last_Login_Year]],Table13[[#This Row],[Last_Login_Month]],Table13[[#This Row],[Last_Login_Date]])</f>
        <v>45624</v>
      </c>
      <c r="L323" s="3">
        <v>45624</v>
      </c>
      <c r="M323" s="2">
        <v>7.99</v>
      </c>
      <c r="N323" s="2" t="s">
        <v>759</v>
      </c>
      <c r="O323" s="2">
        <v>296</v>
      </c>
      <c r="P323" s="2" t="s">
        <v>100</v>
      </c>
      <c r="Q323" s="2">
        <v>3</v>
      </c>
      <c r="R323" s="2">
        <v>2</v>
      </c>
      <c r="S323" s="2" t="b">
        <v>1</v>
      </c>
      <c r="T323" s="2">
        <v>411</v>
      </c>
      <c r="U323" s="2">
        <v>96</v>
      </c>
      <c r="V323" s="2" t="s">
        <v>27</v>
      </c>
      <c r="W323" s="2" t="s">
        <v>75</v>
      </c>
      <c r="X323" s="2" t="s">
        <v>64</v>
      </c>
      <c r="Y323" s="2">
        <v>1</v>
      </c>
      <c r="Z323" s="26">
        <f>Table13[[#This Row],[Recommended_Content_Count]]/(Table13[[#This Row],[Total_Movies_Watched]]+Table13[[#This Row],[Total_Series_Watched]])</f>
        <v>1.9723865877712033E-3</v>
      </c>
      <c r="AA323" s="2">
        <v>3.1</v>
      </c>
      <c r="AB323" s="2" t="b">
        <v>0</v>
      </c>
      <c r="AC323" s="2" t="s">
        <v>30</v>
      </c>
      <c r="AD323" s="2">
        <v>2508</v>
      </c>
      <c r="AE323" s="2" t="s">
        <v>76</v>
      </c>
      <c r="AF323" s="2" t="s">
        <v>59</v>
      </c>
      <c r="AG323" s="5" t="s">
        <v>40</v>
      </c>
    </row>
    <row r="324" spans="1:33" x14ac:dyDescent="0.25">
      <c r="A324" s="4">
        <v>6197</v>
      </c>
      <c r="B324" s="2" t="s">
        <v>104</v>
      </c>
      <c r="C324" s="3">
        <v>44992</v>
      </c>
      <c r="D324" s="2"/>
      <c r="E324" s="2"/>
      <c r="F324" s="3"/>
      <c r="G324" s="3">
        <v>44992</v>
      </c>
      <c r="H324" s="2">
        <v>11</v>
      </c>
      <c r="I324" s="2">
        <v>28</v>
      </c>
      <c r="J324" s="2">
        <v>2024</v>
      </c>
      <c r="K324" s="3">
        <f>DATE(Table13[[#This Row],[Last_Login_Year]],Table13[[#This Row],[Last_Login_Month]],Table13[[#This Row],[Last_Login_Date]])</f>
        <v>45624</v>
      </c>
      <c r="L324" s="3">
        <v>45624</v>
      </c>
      <c r="M324" s="2">
        <v>15.99</v>
      </c>
      <c r="N324" s="2" t="s">
        <v>761</v>
      </c>
      <c r="O324" s="2">
        <v>44</v>
      </c>
      <c r="P324" s="2" t="s">
        <v>26</v>
      </c>
      <c r="Q324" s="2">
        <v>2</v>
      </c>
      <c r="R324" s="2">
        <v>4</v>
      </c>
      <c r="S324" s="2" t="b">
        <v>0</v>
      </c>
      <c r="T324" s="2">
        <v>983</v>
      </c>
      <c r="U324" s="2">
        <v>145</v>
      </c>
      <c r="V324" s="2" t="s">
        <v>55</v>
      </c>
      <c r="W324" s="2" t="s">
        <v>28</v>
      </c>
      <c r="X324" s="2" t="s">
        <v>78</v>
      </c>
      <c r="Y324" s="2">
        <v>78</v>
      </c>
      <c r="Z324" s="26">
        <f>Table13[[#This Row],[Recommended_Content_Count]]/(Table13[[#This Row],[Total_Movies_Watched]]+Table13[[#This Row],[Total_Series_Watched]])</f>
        <v>6.9148936170212769E-2</v>
      </c>
      <c r="AA324" s="2">
        <v>3</v>
      </c>
      <c r="AB324" s="2" t="b">
        <v>0</v>
      </c>
      <c r="AC324" s="2" t="s">
        <v>30</v>
      </c>
      <c r="AD324" s="2">
        <v>4200</v>
      </c>
      <c r="AE324" s="2" t="s">
        <v>65</v>
      </c>
      <c r="AF324" s="2" t="s">
        <v>69</v>
      </c>
      <c r="AG324" s="5" t="s">
        <v>40</v>
      </c>
    </row>
    <row r="325" spans="1:33" x14ac:dyDescent="0.25">
      <c r="A325" s="4">
        <v>8766</v>
      </c>
      <c r="B325" s="2" t="s">
        <v>445</v>
      </c>
      <c r="C325" s="2">
        <v>9</v>
      </c>
      <c r="D325" s="2">
        <v>29</v>
      </c>
      <c r="E325" s="2">
        <v>2023</v>
      </c>
      <c r="F325" s="3">
        <f>DATE(Table13[[#This Row],[_Year]],Table13[[#This Row],[Join_Date_Month]],Table13[[#This Row],[Join_Date_Date]])</f>
        <v>45198</v>
      </c>
      <c r="G325" s="3">
        <v>45198</v>
      </c>
      <c r="H325" s="2">
        <v>11</v>
      </c>
      <c r="I325" s="2">
        <v>27</v>
      </c>
      <c r="J325" s="2">
        <v>2024</v>
      </c>
      <c r="K325" s="3">
        <f>DATE(Table13[[#This Row],[Last_Login_Year]],Table13[[#This Row],[Last_Login_Month]],Table13[[#This Row],[Last_Login_Date]])</f>
        <v>45623</v>
      </c>
      <c r="L325" s="3">
        <v>45623</v>
      </c>
      <c r="M325" s="2">
        <v>15.99</v>
      </c>
      <c r="N325" s="2" t="s">
        <v>761</v>
      </c>
      <c r="O325" s="2">
        <v>33</v>
      </c>
      <c r="P325" s="2" t="s">
        <v>51</v>
      </c>
      <c r="Q325" s="2">
        <v>1</v>
      </c>
      <c r="R325" s="2">
        <v>4</v>
      </c>
      <c r="S325" s="2" t="b">
        <v>1</v>
      </c>
      <c r="T325" s="2">
        <v>475</v>
      </c>
      <c r="U325" s="2">
        <v>151</v>
      </c>
      <c r="V325" s="2" t="s">
        <v>43</v>
      </c>
      <c r="W325" s="2" t="s">
        <v>56</v>
      </c>
      <c r="X325" s="2" t="s">
        <v>78</v>
      </c>
      <c r="Y325" s="2">
        <v>16</v>
      </c>
      <c r="Z325" s="26">
        <f>Table13[[#This Row],[Recommended_Content_Count]]/(Table13[[#This Row],[Total_Movies_Watched]]+Table13[[#This Row],[Total_Series_Watched]])</f>
        <v>2.5559105431309903E-2</v>
      </c>
      <c r="AA325" s="2">
        <v>4.7</v>
      </c>
      <c r="AB325" s="2" t="b">
        <v>1</v>
      </c>
      <c r="AC325" s="2" t="s">
        <v>30</v>
      </c>
      <c r="AD325" s="2">
        <v>1634</v>
      </c>
      <c r="AE325" s="2" t="s">
        <v>58</v>
      </c>
      <c r="AF325" s="2" t="s">
        <v>69</v>
      </c>
      <c r="AG325" s="5" t="s">
        <v>33</v>
      </c>
    </row>
    <row r="326" spans="1:33" x14ac:dyDescent="0.25">
      <c r="A326" s="4">
        <v>2847</v>
      </c>
      <c r="B326" s="2" t="s">
        <v>98</v>
      </c>
      <c r="C326" s="2">
        <v>9</v>
      </c>
      <c r="D326" s="2">
        <v>23</v>
      </c>
      <c r="E326" s="2">
        <v>2023</v>
      </c>
      <c r="F326" s="3">
        <f>DATE(Table13[[#This Row],[_Year]],Table13[[#This Row],[Join_Date_Month]],Table13[[#This Row],[Join_Date_Date]])</f>
        <v>45192</v>
      </c>
      <c r="G326" s="3">
        <v>45192</v>
      </c>
      <c r="H326" s="2">
        <v>11</v>
      </c>
      <c r="I326" s="2">
        <v>27</v>
      </c>
      <c r="J326" s="2">
        <v>2024</v>
      </c>
      <c r="K326" s="3">
        <f>DATE(Table13[[#This Row],[Last_Login_Year]],Table13[[#This Row],[Last_Login_Month]],Table13[[#This Row],[Last_Login_Date]])</f>
        <v>45623</v>
      </c>
      <c r="L326" s="3">
        <v>45623</v>
      </c>
      <c r="M326" s="2">
        <v>15.99</v>
      </c>
      <c r="N326" s="2" t="s">
        <v>761</v>
      </c>
      <c r="O326" s="2">
        <v>222</v>
      </c>
      <c r="P326" s="2" t="s">
        <v>51</v>
      </c>
      <c r="Q326" s="2">
        <v>1</v>
      </c>
      <c r="R326" s="2">
        <v>3</v>
      </c>
      <c r="S326" s="2" t="b">
        <v>0</v>
      </c>
      <c r="T326" s="2">
        <v>785</v>
      </c>
      <c r="U326" s="2">
        <v>147</v>
      </c>
      <c r="V326" s="2" t="s">
        <v>92</v>
      </c>
      <c r="W326" s="2" t="s">
        <v>56</v>
      </c>
      <c r="X326" s="2" t="s">
        <v>45</v>
      </c>
      <c r="Y326" s="2">
        <v>21</v>
      </c>
      <c r="Z326" s="26">
        <f>Table13[[#This Row],[Recommended_Content_Count]]/(Table13[[#This Row],[Total_Movies_Watched]]+Table13[[#This Row],[Total_Series_Watched]])</f>
        <v>2.2532188841201718E-2</v>
      </c>
      <c r="AA326" s="2">
        <v>4.8</v>
      </c>
      <c r="AB326" s="2" t="b">
        <v>1</v>
      </c>
      <c r="AC326" s="2" t="s">
        <v>30</v>
      </c>
      <c r="AD326" s="2">
        <v>4291</v>
      </c>
      <c r="AE326" s="2" t="s">
        <v>58</v>
      </c>
      <c r="AF326" s="2" t="s">
        <v>69</v>
      </c>
      <c r="AG326" s="5" t="s">
        <v>60</v>
      </c>
    </row>
    <row r="327" spans="1:33" x14ac:dyDescent="0.25">
      <c r="A327" s="4">
        <v>1697</v>
      </c>
      <c r="B327" s="2" t="s">
        <v>104</v>
      </c>
      <c r="C327" s="2">
        <v>9</v>
      </c>
      <c r="D327" s="2">
        <v>21</v>
      </c>
      <c r="E327" s="2">
        <v>2023</v>
      </c>
      <c r="F327" s="3">
        <f>DATE(Table13[[#This Row],[_Year]],Table13[[#This Row],[Join_Date_Month]],Table13[[#This Row],[Join_Date_Date]])</f>
        <v>45190</v>
      </c>
      <c r="G327" s="3">
        <v>45190</v>
      </c>
      <c r="H327" s="2">
        <v>11</v>
      </c>
      <c r="I327" s="2">
        <v>27</v>
      </c>
      <c r="J327" s="2">
        <v>2024</v>
      </c>
      <c r="K327" s="3">
        <f>DATE(Table13[[#This Row],[Last_Login_Year]],Table13[[#This Row],[Last_Login_Month]],Table13[[#This Row],[Last_Login_Date]])</f>
        <v>45623</v>
      </c>
      <c r="L327" s="3">
        <v>45623</v>
      </c>
      <c r="M327" s="2">
        <v>7.99</v>
      </c>
      <c r="N327" s="2" t="s">
        <v>759</v>
      </c>
      <c r="O327" s="2">
        <v>472</v>
      </c>
      <c r="P327" s="2" t="s">
        <v>26</v>
      </c>
      <c r="Q327" s="2">
        <v>5</v>
      </c>
      <c r="R327" s="2">
        <v>2</v>
      </c>
      <c r="S327" s="2" t="b">
        <v>1</v>
      </c>
      <c r="T327" s="2">
        <v>76</v>
      </c>
      <c r="U327" s="2">
        <v>157</v>
      </c>
      <c r="V327" s="2" t="s">
        <v>27</v>
      </c>
      <c r="W327" s="2" t="s">
        <v>44</v>
      </c>
      <c r="X327" s="2" t="s">
        <v>78</v>
      </c>
      <c r="Y327" s="2">
        <v>6</v>
      </c>
      <c r="Z327" s="26">
        <f>Table13[[#This Row],[Recommended_Content_Count]]/(Table13[[#This Row],[Total_Movies_Watched]]+Table13[[#This Row],[Total_Series_Watched]])</f>
        <v>2.575107296137339E-2</v>
      </c>
      <c r="AA327" s="2">
        <v>3.1</v>
      </c>
      <c r="AB327" s="2" t="b">
        <v>1</v>
      </c>
      <c r="AC327" s="2" t="s">
        <v>30</v>
      </c>
      <c r="AD327" s="2">
        <v>1351</v>
      </c>
      <c r="AE327" s="2" t="s">
        <v>65</v>
      </c>
      <c r="AF327" s="2" t="s">
        <v>79</v>
      </c>
      <c r="AG327" s="5" t="s">
        <v>93</v>
      </c>
    </row>
    <row r="328" spans="1:33" x14ac:dyDescent="0.25">
      <c r="A328" s="4">
        <v>5067</v>
      </c>
      <c r="B328" s="2" t="s">
        <v>207</v>
      </c>
      <c r="C328" s="2">
        <v>8</v>
      </c>
      <c r="D328" s="2">
        <v>31</v>
      </c>
      <c r="E328" s="2">
        <v>2024</v>
      </c>
      <c r="F328" s="3">
        <f>DATE(Table13[[#This Row],[_Year]],Table13[[#This Row],[Join_Date_Month]],Table13[[#This Row],[Join_Date_Date]])</f>
        <v>45535</v>
      </c>
      <c r="G328" s="3">
        <v>45535</v>
      </c>
      <c r="H328" s="2">
        <v>11</v>
      </c>
      <c r="I328" s="2">
        <v>27</v>
      </c>
      <c r="J328" s="2">
        <v>2024</v>
      </c>
      <c r="K328" s="3">
        <f>DATE(Table13[[#This Row],[Last_Login_Year]],Table13[[#This Row],[Last_Login_Month]],Table13[[#This Row],[Last_Login_Date]])</f>
        <v>45623</v>
      </c>
      <c r="L328" s="3">
        <v>45623</v>
      </c>
      <c r="M328" s="2">
        <v>7.99</v>
      </c>
      <c r="N328" s="2" t="s">
        <v>759</v>
      </c>
      <c r="O328" s="2">
        <v>155</v>
      </c>
      <c r="P328" s="2" t="s">
        <v>51</v>
      </c>
      <c r="Q328" s="2">
        <v>5</v>
      </c>
      <c r="R328" s="2">
        <v>1</v>
      </c>
      <c r="S328" s="2" t="b">
        <v>1</v>
      </c>
      <c r="T328" s="2">
        <v>305</v>
      </c>
      <c r="U328" s="2">
        <v>77</v>
      </c>
      <c r="V328" s="2" t="s">
        <v>27</v>
      </c>
      <c r="W328" s="2" t="s">
        <v>75</v>
      </c>
      <c r="X328" s="2" t="s">
        <v>78</v>
      </c>
      <c r="Y328" s="2">
        <v>66</v>
      </c>
      <c r="Z328" s="26">
        <f>Table13[[#This Row],[Recommended_Content_Count]]/(Table13[[#This Row],[Total_Movies_Watched]]+Table13[[#This Row],[Total_Series_Watched]])</f>
        <v>0.17277486910994763</v>
      </c>
      <c r="AA328" s="2">
        <v>3.4</v>
      </c>
      <c r="AB328" s="2" t="b">
        <v>0</v>
      </c>
      <c r="AC328" s="2" t="s">
        <v>30</v>
      </c>
      <c r="AD328" s="2">
        <v>234</v>
      </c>
      <c r="AE328" s="2" t="s">
        <v>31</v>
      </c>
      <c r="AF328" s="2" t="s">
        <v>79</v>
      </c>
      <c r="AG328" s="5" t="s">
        <v>93</v>
      </c>
    </row>
    <row r="329" spans="1:33" x14ac:dyDescent="0.25">
      <c r="A329" s="4">
        <v>1215</v>
      </c>
      <c r="B329" s="2" t="s">
        <v>342</v>
      </c>
      <c r="C329" s="2">
        <v>8</v>
      </c>
      <c r="D329" s="2">
        <v>17</v>
      </c>
      <c r="E329" s="2">
        <v>2023</v>
      </c>
      <c r="F329" s="3">
        <f>DATE(Table13[[#This Row],[_Year]],Table13[[#This Row],[Join_Date_Month]],Table13[[#This Row],[Join_Date_Date]])</f>
        <v>45155</v>
      </c>
      <c r="G329" s="3">
        <v>45155</v>
      </c>
      <c r="H329" s="2">
        <v>11</v>
      </c>
      <c r="I329" s="2">
        <v>27</v>
      </c>
      <c r="J329" s="2">
        <v>2024</v>
      </c>
      <c r="K329" s="3">
        <f>DATE(Table13[[#This Row],[Last_Login_Year]],Table13[[#This Row],[Last_Login_Month]],Table13[[#This Row],[Last_Login_Date]])</f>
        <v>45623</v>
      </c>
      <c r="L329" s="3">
        <v>45623</v>
      </c>
      <c r="M329" s="2">
        <v>7.99</v>
      </c>
      <c r="N329" s="2" t="s">
        <v>759</v>
      </c>
      <c r="O329" s="2">
        <v>421</v>
      </c>
      <c r="P329" s="2" t="s">
        <v>51</v>
      </c>
      <c r="Q329" s="2">
        <v>3</v>
      </c>
      <c r="R329" s="2">
        <v>1</v>
      </c>
      <c r="S329" s="2" t="b">
        <v>1</v>
      </c>
      <c r="T329" s="2">
        <v>668</v>
      </c>
      <c r="U329" s="2">
        <v>17</v>
      </c>
      <c r="V329" s="2" t="s">
        <v>43</v>
      </c>
      <c r="W329" s="2" t="s">
        <v>56</v>
      </c>
      <c r="X329" s="2" t="s">
        <v>57</v>
      </c>
      <c r="Y329" s="2">
        <v>7</v>
      </c>
      <c r="Z329" s="26">
        <f>Table13[[#This Row],[Recommended_Content_Count]]/(Table13[[#This Row],[Total_Movies_Watched]]+Table13[[#This Row],[Total_Series_Watched]])</f>
        <v>1.0218978102189781E-2</v>
      </c>
      <c r="AA329" s="2">
        <v>4</v>
      </c>
      <c r="AB329" s="2" t="b">
        <v>1</v>
      </c>
      <c r="AC329" s="2" t="s">
        <v>30</v>
      </c>
      <c r="AD329" s="2">
        <v>2780</v>
      </c>
      <c r="AE329" s="2" t="s">
        <v>76</v>
      </c>
      <c r="AF329" s="2" t="s">
        <v>39</v>
      </c>
      <c r="AG329" s="5" t="s">
        <v>40</v>
      </c>
    </row>
    <row r="330" spans="1:33" x14ac:dyDescent="0.25">
      <c r="A330" s="4">
        <v>5995</v>
      </c>
      <c r="B330" s="2" t="s">
        <v>238</v>
      </c>
      <c r="C330" s="2">
        <v>6</v>
      </c>
      <c r="D330" s="2">
        <v>17</v>
      </c>
      <c r="E330" s="2">
        <v>2023</v>
      </c>
      <c r="F330" s="3">
        <f>DATE(Table13[[#This Row],[_Year]],Table13[[#This Row],[Join_Date_Month]],Table13[[#This Row],[Join_Date_Date]])</f>
        <v>45094</v>
      </c>
      <c r="G330" s="3">
        <v>45094</v>
      </c>
      <c r="H330" s="2">
        <v>11</v>
      </c>
      <c r="I330" s="2">
        <v>27</v>
      </c>
      <c r="J330" s="2">
        <v>2024</v>
      </c>
      <c r="K330" s="3">
        <f>DATE(Table13[[#This Row],[Last_Login_Year]],Table13[[#This Row],[Last_Login_Month]],Table13[[#This Row],[Last_Login_Date]])</f>
        <v>45623</v>
      </c>
      <c r="L330" s="3">
        <v>45623</v>
      </c>
      <c r="M330" s="2">
        <v>15.99</v>
      </c>
      <c r="N330" s="2" t="s">
        <v>761</v>
      </c>
      <c r="O330" s="2">
        <v>325</v>
      </c>
      <c r="P330" s="2" t="s">
        <v>26</v>
      </c>
      <c r="Q330" s="2">
        <v>2</v>
      </c>
      <c r="R330" s="2">
        <v>5</v>
      </c>
      <c r="S330" s="2" t="b">
        <v>1</v>
      </c>
      <c r="T330" s="2">
        <v>757</v>
      </c>
      <c r="U330" s="2">
        <v>35</v>
      </c>
      <c r="V330" s="2" t="s">
        <v>49</v>
      </c>
      <c r="W330" s="2" t="s">
        <v>56</v>
      </c>
      <c r="X330" s="2" t="s">
        <v>45</v>
      </c>
      <c r="Y330" s="2">
        <v>81</v>
      </c>
      <c r="Z330" s="26">
        <f>Table13[[#This Row],[Recommended_Content_Count]]/(Table13[[#This Row],[Total_Movies_Watched]]+Table13[[#This Row],[Total_Series_Watched]])</f>
        <v>0.10227272727272728</v>
      </c>
      <c r="AA330" s="2">
        <v>4.5999999999999996</v>
      </c>
      <c r="AB330" s="2" t="b">
        <v>0</v>
      </c>
      <c r="AC330" s="2" t="s">
        <v>30</v>
      </c>
      <c r="AD330" s="2">
        <v>2798</v>
      </c>
      <c r="AE330" s="2" t="s">
        <v>31</v>
      </c>
      <c r="AF330" s="2" t="s">
        <v>39</v>
      </c>
      <c r="AG330" s="5" t="s">
        <v>33</v>
      </c>
    </row>
    <row r="331" spans="1:33" x14ac:dyDescent="0.25">
      <c r="A331" s="4">
        <v>7476</v>
      </c>
      <c r="B331" s="2" t="s">
        <v>34</v>
      </c>
      <c r="C331" s="2">
        <v>6</v>
      </c>
      <c r="D331" s="2">
        <v>16</v>
      </c>
      <c r="E331" s="2">
        <v>2023</v>
      </c>
      <c r="F331" s="3">
        <f>DATE(Table13[[#This Row],[_Year]],Table13[[#This Row],[Join_Date_Month]],Table13[[#This Row],[Join_Date_Date]])</f>
        <v>45093</v>
      </c>
      <c r="G331" s="3">
        <v>45093</v>
      </c>
      <c r="H331" s="2">
        <v>11</v>
      </c>
      <c r="I331" s="2">
        <v>27</v>
      </c>
      <c r="J331" s="2">
        <v>2024</v>
      </c>
      <c r="K331" s="3">
        <f>DATE(Table13[[#This Row],[Last_Login_Year]],Table13[[#This Row],[Last_Login_Month]],Table13[[#This Row],[Last_Login_Date]])</f>
        <v>45623</v>
      </c>
      <c r="L331" s="3">
        <v>45623</v>
      </c>
      <c r="M331" s="2">
        <v>11.99</v>
      </c>
      <c r="N331" s="2" t="s">
        <v>760</v>
      </c>
      <c r="O331" s="2">
        <v>235</v>
      </c>
      <c r="P331" s="2" t="s">
        <v>63</v>
      </c>
      <c r="Q331" s="2">
        <v>3</v>
      </c>
      <c r="R331" s="2">
        <v>1</v>
      </c>
      <c r="S331" s="2" t="b">
        <v>1</v>
      </c>
      <c r="T331" s="2">
        <v>569</v>
      </c>
      <c r="U331" s="2">
        <v>176</v>
      </c>
      <c r="V331" s="2" t="s">
        <v>92</v>
      </c>
      <c r="W331" s="2" t="s">
        <v>44</v>
      </c>
      <c r="X331" s="2" t="s">
        <v>78</v>
      </c>
      <c r="Y331" s="2">
        <v>18</v>
      </c>
      <c r="Z331" s="26">
        <f>Table13[[#This Row],[Recommended_Content_Count]]/(Table13[[#This Row],[Total_Movies_Watched]]+Table13[[#This Row],[Total_Series_Watched]])</f>
        <v>2.4161073825503355E-2</v>
      </c>
      <c r="AA331" s="2">
        <v>3.8</v>
      </c>
      <c r="AB331" s="2" t="b">
        <v>1</v>
      </c>
      <c r="AC331" s="2" t="s">
        <v>30</v>
      </c>
      <c r="AD331" s="2">
        <v>3138</v>
      </c>
      <c r="AE331" s="2" t="s">
        <v>38</v>
      </c>
      <c r="AF331" s="2" t="s">
        <v>32</v>
      </c>
      <c r="AG331" s="5" t="s">
        <v>93</v>
      </c>
    </row>
    <row r="332" spans="1:33" x14ac:dyDescent="0.25">
      <c r="A332" s="4">
        <v>4553</v>
      </c>
      <c r="B332" s="2" t="s">
        <v>387</v>
      </c>
      <c r="C332" s="2">
        <v>6</v>
      </c>
      <c r="D332" s="2">
        <v>15</v>
      </c>
      <c r="E332" s="2">
        <v>2023</v>
      </c>
      <c r="F332" s="3">
        <f>DATE(Table13[[#This Row],[_Year]],Table13[[#This Row],[Join_Date_Month]],Table13[[#This Row],[Join_Date_Date]])</f>
        <v>45092</v>
      </c>
      <c r="G332" s="3">
        <v>45092</v>
      </c>
      <c r="H332" s="2">
        <v>11</v>
      </c>
      <c r="I332" s="2">
        <v>27</v>
      </c>
      <c r="J332" s="2">
        <v>2024</v>
      </c>
      <c r="K332" s="3">
        <f>DATE(Table13[[#This Row],[Last_Login_Year]],Table13[[#This Row],[Last_Login_Month]],Table13[[#This Row],[Last_Login_Date]])</f>
        <v>45623</v>
      </c>
      <c r="L332" s="3">
        <v>45623</v>
      </c>
      <c r="M332" s="2">
        <v>7.99</v>
      </c>
      <c r="N332" s="2" t="s">
        <v>759</v>
      </c>
      <c r="O332" s="2">
        <v>272</v>
      </c>
      <c r="P332" s="2" t="s">
        <v>51</v>
      </c>
      <c r="Q332" s="2">
        <v>1</v>
      </c>
      <c r="R332" s="2">
        <v>6</v>
      </c>
      <c r="S332" s="2" t="b">
        <v>0</v>
      </c>
      <c r="T332" s="2">
        <v>356</v>
      </c>
      <c r="U332" s="2">
        <v>126</v>
      </c>
      <c r="V332" s="2" t="s">
        <v>55</v>
      </c>
      <c r="W332" s="2" t="s">
        <v>44</v>
      </c>
      <c r="X332" s="2" t="s">
        <v>45</v>
      </c>
      <c r="Y332" s="2">
        <v>40</v>
      </c>
      <c r="Z332" s="26">
        <f>Table13[[#This Row],[Recommended_Content_Count]]/(Table13[[#This Row],[Total_Movies_Watched]]+Table13[[#This Row],[Total_Series_Watched]])</f>
        <v>8.2987551867219914E-2</v>
      </c>
      <c r="AA332" s="2">
        <v>4.3</v>
      </c>
      <c r="AB332" s="2" t="b">
        <v>1</v>
      </c>
      <c r="AC332" s="2" t="s">
        <v>30</v>
      </c>
      <c r="AD332" s="2">
        <v>749</v>
      </c>
      <c r="AE332" s="2" t="s">
        <v>58</v>
      </c>
      <c r="AF332" s="2" t="s">
        <v>39</v>
      </c>
      <c r="AG332" s="5" t="s">
        <v>60</v>
      </c>
    </row>
    <row r="333" spans="1:33" x14ac:dyDescent="0.25">
      <c r="A333" s="4">
        <v>6117</v>
      </c>
      <c r="B333" s="2" t="s">
        <v>147</v>
      </c>
      <c r="C333" s="2">
        <v>5</v>
      </c>
      <c r="D333" s="2">
        <v>30</v>
      </c>
      <c r="E333" s="2">
        <v>2024</v>
      </c>
      <c r="F333" s="3">
        <f>DATE(Table13[[#This Row],[_Year]],Table13[[#This Row],[Join_Date_Month]],Table13[[#This Row],[Join_Date_Date]])</f>
        <v>45442</v>
      </c>
      <c r="G333" s="3">
        <v>45442</v>
      </c>
      <c r="H333" s="2">
        <v>11</v>
      </c>
      <c r="I333" s="2">
        <v>27</v>
      </c>
      <c r="J333" s="2">
        <v>2024</v>
      </c>
      <c r="K333" s="3">
        <f>DATE(Table13[[#This Row],[Last_Login_Year]],Table13[[#This Row],[Last_Login_Month]],Table13[[#This Row],[Last_Login_Date]])</f>
        <v>45623</v>
      </c>
      <c r="L333" s="3">
        <v>45623</v>
      </c>
      <c r="M333" s="2">
        <v>7.99</v>
      </c>
      <c r="N333" s="2" t="s">
        <v>759</v>
      </c>
      <c r="O333" s="2">
        <v>14</v>
      </c>
      <c r="P333" s="2" t="s">
        <v>36</v>
      </c>
      <c r="Q333" s="2">
        <v>5</v>
      </c>
      <c r="R333" s="2">
        <v>5</v>
      </c>
      <c r="S333" s="2" t="b">
        <v>1</v>
      </c>
      <c r="T333" s="2">
        <v>95</v>
      </c>
      <c r="U333" s="2">
        <v>158</v>
      </c>
      <c r="V333" s="2" t="s">
        <v>68</v>
      </c>
      <c r="W333" s="2" t="s">
        <v>56</v>
      </c>
      <c r="X333" s="2" t="s">
        <v>29</v>
      </c>
      <c r="Y333" s="2">
        <v>49</v>
      </c>
      <c r="Z333" s="26">
        <f>Table13[[#This Row],[Recommended_Content_Count]]/(Table13[[#This Row],[Total_Movies_Watched]]+Table13[[#This Row],[Total_Series_Watched]])</f>
        <v>0.19367588932806323</v>
      </c>
      <c r="AA333" s="2">
        <v>3.9</v>
      </c>
      <c r="AB333" s="2" t="b">
        <v>0</v>
      </c>
      <c r="AC333" s="2" t="s">
        <v>30</v>
      </c>
      <c r="AD333" s="2">
        <v>1849</v>
      </c>
      <c r="AE333" s="2" t="s">
        <v>76</v>
      </c>
      <c r="AF333" s="2" t="s">
        <v>59</v>
      </c>
      <c r="AG333" s="5" t="s">
        <v>40</v>
      </c>
    </row>
    <row r="334" spans="1:33" x14ac:dyDescent="0.25">
      <c r="A334" s="4">
        <v>8453</v>
      </c>
      <c r="B334" s="2" t="s">
        <v>344</v>
      </c>
      <c r="C334" s="2">
        <v>5</v>
      </c>
      <c r="D334" s="2">
        <v>17</v>
      </c>
      <c r="E334" s="2">
        <v>2024</v>
      </c>
      <c r="F334" s="3">
        <f>DATE(Table13[[#This Row],[_Year]],Table13[[#This Row],[Join_Date_Month]],Table13[[#This Row],[Join_Date_Date]])</f>
        <v>45429</v>
      </c>
      <c r="G334" s="3">
        <v>45429</v>
      </c>
      <c r="H334" s="2">
        <v>11</v>
      </c>
      <c r="I334" s="2">
        <v>27</v>
      </c>
      <c r="J334" s="2">
        <v>2024</v>
      </c>
      <c r="K334" s="3">
        <f>DATE(Table13[[#This Row],[Last_Login_Year]],Table13[[#This Row],[Last_Login_Month]],Table13[[#This Row],[Last_Login_Date]])</f>
        <v>45623</v>
      </c>
      <c r="L334" s="3">
        <v>45623</v>
      </c>
      <c r="M334" s="2">
        <v>11.99</v>
      </c>
      <c r="N334" s="2" t="s">
        <v>760</v>
      </c>
      <c r="O334" s="2">
        <v>136</v>
      </c>
      <c r="P334" s="2" t="s">
        <v>100</v>
      </c>
      <c r="Q334" s="2">
        <v>2</v>
      </c>
      <c r="R334" s="2">
        <v>5</v>
      </c>
      <c r="S334" s="2" t="b">
        <v>1</v>
      </c>
      <c r="T334" s="2">
        <v>112</v>
      </c>
      <c r="U334" s="2">
        <v>181</v>
      </c>
      <c r="V334" s="2" t="s">
        <v>55</v>
      </c>
      <c r="W334" s="2" t="s">
        <v>75</v>
      </c>
      <c r="X334" s="2" t="s">
        <v>29</v>
      </c>
      <c r="Y334" s="2">
        <v>15</v>
      </c>
      <c r="Z334" s="26">
        <f>Table13[[#This Row],[Recommended_Content_Count]]/(Table13[[#This Row],[Total_Movies_Watched]]+Table13[[#This Row],[Total_Series_Watched]])</f>
        <v>5.1194539249146756E-2</v>
      </c>
      <c r="AA334" s="2">
        <v>3.6</v>
      </c>
      <c r="AB334" s="2" t="b">
        <v>0</v>
      </c>
      <c r="AC334" s="2" t="s">
        <v>30</v>
      </c>
      <c r="AD334" s="2">
        <v>2634</v>
      </c>
      <c r="AE334" s="2" t="s">
        <v>65</v>
      </c>
      <c r="AF334" s="2" t="s">
        <v>59</v>
      </c>
      <c r="AG334" s="5" t="s">
        <v>60</v>
      </c>
    </row>
    <row r="335" spans="1:33" x14ac:dyDescent="0.25">
      <c r="A335" s="4">
        <v>2521</v>
      </c>
      <c r="B335" s="2" t="s">
        <v>143</v>
      </c>
      <c r="C335" s="2">
        <v>4</v>
      </c>
      <c r="D335" s="2">
        <v>30</v>
      </c>
      <c r="E335" s="2">
        <v>2024</v>
      </c>
      <c r="F335" s="3">
        <f>DATE(Table13[[#This Row],[_Year]],Table13[[#This Row],[Join_Date_Month]],Table13[[#This Row],[Join_Date_Date]])</f>
        <v>45412</v>
      </c>
      <c r="G335" s="3">
        <v>45412</v>
      </c>
      <c r="H335" s="2">
        <v>11</v>
      </c>
      <c r="I335" s="2">
        <v>27</v>
      </c>
      <c r="J335" s="2">
        <v>2024</v>
      </c>
      <c r="K335" s="3">
        <f>DATE(Table13[[#This Row],[Last_Login_Year]],Table13[[#This Row],[Last_Login_Month]],Table13[[#This Row],[Last_Login_Date]])</f>
        <v>45623</v>
      </c>
      <c r="L335" s="3">
        <v>45623</v>
      </c>
      <c r="M335" s="2">
        <v>15.99</v>
      </c>
      <c r="N335" s="2" t="s">
        <v>761</v>
      </c>
      <c r="O335" s="2">
        <v>267</v>
      </c>
      <c r="P335" s="2" t="s">
        <v>26</v>
      </c>
      <c r="Q335" s="2">
        <v>4</v>
      </c>
      <c r="R335" s="2">
        <v>4</v>
      </c>
      <c r="S335" s="2" t="b">
        <v>0</v>
      </c>
      <c r="T335" s="2">
        <v>118</v>
      </c>
      <c r="U335" s="2">
        <v>6</v>
      </c>
      <c r="V335" s="2" t="s">
        <v>27</v>
      </c>
      <c r="W335" s="2" t="s">
        <v>75</v>
      </c>
      <c r="X335" s="2" t="s">
        <v>64</v>
      </c>
      <c r="Y335" s="2">
        <v>57</v>
      </c>
      <c r="Z335" s="26">
        <f>Table13[[#This Row],[Recommended_Content_Count]]/(Table13[[#This Row],[Total_Movies_Watched]]+Table13[[#This Row],[Total_Series_Watched]])</f>
        <v>0.45967741935483869</v>
      </c>
      <c r="AA335" s="2">
        <v>5</v>
      </c>
      <c r="AB335" s="2" t="b">
        <v>0</v>
      </c>
      <c r="AC335" s="2" t="s">
        <v>30</v>
      </c>
      <c r="AD335" s="2">
        <v>3213</v>
      </c>
      <c r="AE335" s="2" t="s">
        <v>31</v>
      </c>
      <c r="AF335" s="2" t="s">
        <v>79</v>
      </c>
      <c r="AG335" s="5" t="s">
        <v>40</v>
      </c>
    </row>
    <row r="336" spans="1:33" x14ac:dyDescent="0.25">
      <c r="A336" s="4">
        <v>6878</v>
      </c>
      <c r="B336" s="2" t="s">
        <v>52</v>
      </c>
      <c r="C336" s="2">
        <v>4</v>
      </c>
      <c r="D336" s="2">
        <v>26</v>
      </c>
      <c r="E336" s="2">
        <v>2024</v>
      </c>
      <c r="F336" s="3">
        <f>DATE(Table13[[#This Row],[_Year]],Table13[[#This Row],[Join_Date_Month]],Table13[[#This Row],[Join_Date_Date]])</f>
        <v>45408</v>
      </c>
      <c r="G336" s="3">
        <v>45408</v>
      </c>
      <c r="H336" s="2">
        <v>11</v>
      </c>
      <c r="I336" s="2">
        <v>27</v>
      </c>
      <c r="J336" s="2">
        <v>2024</v>
      </c>
      <c r="K336" s="3">
        <f>DATE(Table13[[#This Row],[Last_Login_Year]],Table13[[#This Row],[Last_Login_Month]],Table13[[#This Row],[Last_Login_Date]])</f>
        <v>45623</v>
      </c>
      <c r="L336" s="3">
        <v>45623</v>
      </c>
      <c r="M336" s="2">
        <v>7.99</v>
      </c>
      <c r="N336" s="2" t="s">
        <v>759</v>
      </c>
      <c r="O336" s="2">
        <v>136</v>
      </c>
      <c r="P336" s="2" t="s">
        <v>48</v>
      </c>
      <c r="Q336" s="2">
        <v>5</v>
      </c>
      <c r="R336" s="2">
        <v>5</v>
      </c>
      <c r="S336" s="2" t="b">
        <v>1</v>
      </c>
      <c r="T336" s="2">
        <v>20</v>
      </c>
      <c r="U336" s="2">
        <v>18</v>
      </c>
      <c r="V336" s="2" t="s">
        <v>43</v>
      </c>
      <c r="W336" s="2" t="s">
        <v>44</v>
      </c>
      <c r="X336" s="2" t="s">
        <v>29</v>
      </c>
      <c r="Y336" s="2">
        <v>7</v>
      </c>
      <c r="Z336" s="26">
        <f>Table13[[#This Row],[Recommended_Content_Count]]/(Table13[[#This Row],[Total_Movies_Watched]]+Table13[[#This Row],[Total_Series_Watched]])</f>
        <v>0.18421052631578946</v>
      </c>
      <c r="AA336" s="2">
        <v>4.4000000000000004</v>
      </c>
      <c r="AB336" s="2" t="b">
        <v>1</v>
      </c>
      <c r="AC336" s="2" t="s">
        <v>30</v>
      </c>
      <c r="AD336" s="2">
        <v>4742</v>
      </c>
      <c r="AE336" s="2" t="s">
        <v>76</v>
      </c>
      <c r="AF336" s="2" t="s">
        <v>32</v>
      </c>
      <c r="AG336" s="5" t="s">
        <v>33</v>
      </c>
    </row>
    <row r="337" spans="1:33" x14ac:dyDescent="0.25">
      <c r="A337" s="4">
        <v>4111</v>
      </c>
      <c r="B337" s="2" t="s">
        <v>359</v>
      </c>
      <c r="C337" s="2">
        <v>4</v>
      </c>
      <c r="D337" s="2">
        <v>23</v>
      </c>
      <c r="E337" s="2">
        <v>2024</v>
      </c>
      <c r="F337" s="3">
        <f>DATE(Table13[[#This Row],[_Year]],Table13[[#This Row],[Join_Date_Month]],Table13[[#This Row],[Join_Date_Date]])</f>
        <v>45405</v>
      </c>
      <c r="G337" s="3">
        <v>45405</v>
      </c>
      <c r="H337" s="2">
        <v>11</v>
      </c>
      <c r="I337" s="2">
        <v>27</v>
      </c>
      <c r="J337" s="2">
        <v>2024</v>
      </c>
      <c r="K337" s="3">
        <f>DATE(Table13[[#This Row],[Last_Login_Year]],Table13[[#This Row],[Last_Login_Month]],Table13[[#This Row],[Last_Login_Date]])</f>
        <v>45623</v>
      </c>
      <c r="L337" s="3">
        <v>45623</v>
      </c>
      <c r="M337" s="2">
        <v>11.99</v>
      </c>
      <c r="N337" s="2" t="s">
        <v>760</v>
      </c>
      <c r="O337" s="2">
        <v>301</v>
      </c>
      <c r="P337" s="2" t="s">
        <v>48</v>
      </c>
      <c r="Q337" s="2">
        <v>2</v>
      </c>
      <c r="R337" s="2">
        <v>2</v>
      </c>
      <c r="S337" s="2" t="b">
        <v>1</v>
      </c>
      <c r="T337" s="2">
        <v>939</v>
      </c>
      <c r="U337" s="2">
        <v>21</v>
      </c>
      <c r="V337" s="2" t="s">
        <v>74</v>
      </c>
      <c r="W337" s="2" t="s">
        <v>56</v>
      </c>
      <c r="X337" s="2" t="s">
        <v>45</v>
      </c>
      <c r="Y337" s="2">
        <v>83</v>
      </c>
      <c r="Z337" s="26">
        <f>Table13[[#This Row],[Recommended_Content_Count]]/(Table13[[#This Row],[Total_Movies_Watched]]+Table13[[#This Row],[Total_Series_Watched]])</f>
        <v>8.6458333333333331E-2</v>
      </c>
      <c r="AA337" s="2">
        <v>4.9000000000000004</v>
      </c>
      <c r="AB337" s="2" t="b">
        <v>0</v>
      </c>
      <c r="AC337" s="2" t="s">
        <v>30</v>
      </c>
      <c r="AD337" s="2">
        <v>1058</v>
      </c>
      <c r="AE337" s="2" t="s">
        <v>58</v>
      </c>
      <c r="AF337" s="2" t="s">
        <v>79</v>
      </c>
      <c r="AG337" s="5" t="s">
        <v>60</v>
      </c>
    </row>
    <row r="338" spans="1:33" x14ac:dyDescent="0.25">
      <c r="A338" s="4">
        <v>4808</v>
      </c>
      <c r="B338" s="2" t="s">
        <v>280</v>
      </c>
      <c r="C338" s="2">
        <v>3</v>
      </c>
      <c r="D338" s="2">
        <v>26</v>
      </c>
      <c r="E338" s="2">
        <v>2024</v>
      </c>
      <c r="F338" s="3">
        <f>DATE(Table13[[#This Row],[_Year]],Table13[[#This Row],[Join_Date_Month]],Table13[[#This Row],[Join_Date_Date]])</f>
        <v>45377</v>
      </c>
      <c r="G338" s="3">
        <v>45377</v>
      </c>
      <c r="H338" s="2">
        <v>11</v>
      </c>
      <c r="I338" s="2">
        <v>27</v>
      </c>
      <c r="J338" s="2">
        <v>2024</v>
      </c>
      <c r="K338" s="3">
        <f>DATE(Table13[[#This Row],[Last_Login_Year]],Table13[[#This Row],[Last_Login_Month]],Table13[[#This Row],[Last_Login_Date]])</f>
        <v>45623</v>
      </c>
      <c r="L338" s="3">
        <v>45623</v>
      </c>
      <c r="M338" s="2">
        <v>7.99</v>
      </c>
      <c r="N338" s="2" t="s">
        <v>759</v>
      </c>
      <c r="O338" s="2">
        <v>371</v>
      </c>
      <c r="P338" s="2" t="s">
        <v>100</v>
      </c>
      <c r="Q338" s="2">
        <v>1</v>
      </c>
      <c r="R338" s="2">
        <v>1</v>
      </c>
      <c r="S338" s="2" t="b">
        <v>1</v>
      </c>
      <c r="T338" s="2">
        <v>819</v>
      </c>
      <c r="U338" s="2">
        <v>71</v>
      </c>
      <c r="V338" s="2" t="s">
        <v>43</v>
      </c>
      <c r="W338" s="2" t="s">
        <v>28</v>
      </c>
      <c r="X338" s="2" t="s">
        <v>57</v>
      </c>
      <c r="Y338" s="2">
        <v>36</v>
      </c>
      <c r="Z338" s="26">
        <f>Table13[[#This Row],[Recommended_Content_Count]]/(Table13[[#This Row],[Total_Movies_Watched]]+Table13[[#This Row],[Total_Series_Watched]])</f>
        <v>4.0449438202247189E-2</v>
      </c>
      <c r="AA338" s="2">
        <v>4.0999999999999996</v>
      </c>
      <c r="AB338" s="2" t="b">
        <v>1</v>
      </c>
      <c r="AC338" s="2" t="s">
        <v>30</v>
      </c>
      <c r="AD338" s="2">
        <v>2328</v>
      </c>
      <c r="AE338" s="2" t="s">
        <v>38</v>
      </c>
      <c r="AF338" s="2" t="s">
        <v>69</v>
      </c>
      <c r="AG338" s="5" t="s">
        <v>33</v>
      </c>
    </row>
    <row r="339" spans="1:33" x14ac:dyDescent="0.25">
      <c r="A339" s="4">
        <v>6099</v>
      </c>
      <c r="B339" s="2" t="s">
        <v>311</v>
      </c>
      <c r="C339" s="2">
        <v>2</v>
      </c>
      <c r="D339" s="2">
        <v>23</v>
      </c>
      <c r="E339" s="2">
        <v>2024</v>
      </c>
      <c r="F339" s="3">
        <f>DATE(Table13[[#This Row],[_Year]],Table13[[#This Row],[Join_Date_Month]],Table13[[#This Row],[Join_Date_Date]])</f>
        <v>45345</v>
      </c>
      <c r="G339" s="3">
        <v>45345</v>
      </c>
      <c r="H339" s="2">
        <v>11</v>
      </c>
      <c r="I339" s="2">
        <v>27</v>
      </c>
      <c r="J339" s="2">
        <v>2024</v>
      </c>
      <c r="K339" s="3">
        <f>DATE(Table13[[#This Row],[Last_Login_Year]],Table13[[#This Row],[Last_Login_Month]],Table13[[#This Row],[Last_Login_Date]])</f>
        <v>45623</v>
      </c>
      <c r="L339" s="3">
        <v>45623</v>
      </c>
      <c r="M339" s="2">
        <v>11.99</v>
      </c>
      <c r="N339" s="2" t="s">
        <v>760</v>
      </c>
      <c r="O339" s="2">
        <v>37</v>
      </c>
      <c r="P339" s="2" t="s">
        <v>73</v>
      </c>
      <c r="Q339" s="2">
        <v>3</v>
      </c>
      <c r="R339" s="2">
        <v>1</v>
      </c>
      <c r="S339" s="2" t="b">
        <v>1</v>
      </c>
      <c r="T339" s="2">
        <v>881</v>
      </c>
      <c r="U339" s="2">
        <v>189</v>
      </c>
      <c r="V339" s="2" t="s">
        <v>43</v>
      </c>
      <c r="W339" s="2" t="s">
        <v>44</v>
      </c>
      <c r="X339" s="2" t="s">
        <v>78</v>
      </c>
      <c r="Y339" s="2">
        <v>32</v>
      </c>
      <c r="Z339" s="26">
        <f>Table13[[#This Row],[Recommended_Content_Count]]/(Table13[[#This Row],[Total_Movies_Watched]]+Table13[[#This Row],[Total_Series_Watched]])</f>
        <v>2.9906542056074768E-2</v>
      </c>
      <c r="AA339" s="2">
        <v>3.9</v>
      </c>
      <c r="AB339" s="2" t="b">
        <v>0</v>
      </c>
      <c r="AC339" s="2" t="s">
        <v>30</v>
      </c>
      <c r="AD339" s="2">
        <v>1382</v>
      </c>
      <c r="AE339" s="2" t="s">
        <v>31</v>
      </c>
      <c r="AF339" s="2" t="s">
        <v>32</v>
      </c>
      <c r="AG339" s="5" t="s">
        <v>60</v>
      </c>
    </row>
    <row r="340" spans="1:33" x14ac:dyDescent="0.25">
      <c r="A340" s="4">
        <v>7654</v>
      </c>
      <c r="B340" s="2" t="s">
        <v>120</v>
      </c>
      <c r="C340" s="2">
        <v>12</v>
      </c>
      <c r="D340" s="2">
        <v>19</v>
      </c>
      <c r="E340" s="2">
        <v>2023</v>
      </c>
      <c r="F340" s="3">
        <f>DATE(Table13[[#This Row],[_Year]],Table13[[#This Row],[Join_Date_Month]],Table13[[#This Row],[Join_Date_Date]])</f>
        <v>45279</v>
      </c>
      <c r="G340" s="3">
        <v>45279</v>
      </c>
      <c r="H340" s="2">
        <v>11</v>
      </c>
      <c r="I340" s="2">
        <v>27</v>
      </c>
      <c r="J340" s="2">
        <v>2024</v>
      </c>
      <c r="K340" s="3">
        <f>DATE(Table13[[#This Row],[Last_Login_Year]],Table13[[#This Row],[Last_Login_Month]],Table13[[#This Row],[Last_Login_Date]])</f>
        <v>45623</v>
      </c>
      <c r="L340" s="3">
        <v>45623</v>
      </c>
      <c r="M340" s="2">
        <v>11.99</v>
      </c>
      <c r="N340" s="2" t="s">
        <v>760</v>
      </c>
      <c r="O340" s="2">
        <v>424</v>
      </c>
      <c r="P340" s="2" t="s">
        <v>63</v>
      </c>
      <c r="Q340" s="2">
        <v>5</v>
      </c>
      <c r="R340" s="2">
        <v>2</v>
      </c>
      <c r="S340" s="2" t="b">
        <v>0</v>
      </c>
      <c r="T340" s="2">
        <v>406</v>
      </c>
      <c r="U340" s="2">
        <v>150</v>
      </c>
      <c r="V340" s="2" t="s">
        <v>43</v>
      </c>
      <c r="W340" s="2" t="s">
        <v>44</v>
      </c>
      <c r="X340" s="2" t="s">
        <v>57</v>
      </c>
      <c r="Y340" s="2">
        <v>50</v>
      </c>
      <c r="Z340" s="26">
        <f>Table13[[#This Row],[Recommended_Content_Count]]/(Table13[[#This Row],[Total_Movies_Watched]]+Table13[[#This Row],[Total_Series_Watched]])</f>
        <v>8.9928057553956831E-2</v>
      </c>
      <c r="AA340" s="2">
        <v>3.5</v>
      </c>
      <c r="AB340" s="2" t="b">
        <v>0</v>
      </c>
      <c r="AC340" s="2" t="s">
        <v>30</v>
      </c>
      <c r="AD340" s="2">
        <v>494</v>
      </c>
      <c r="AE340" s="2" t="s">
        <v>58</v>
      </c>
      <c r="AF340" s="2" t="s">
        <v>39</v>
      </c>
      <c r="AG340" s="5" t="s">
        <v>33</v>
      </c>
    </row>
    <row r="341" spans="1:33" x14ac:dyDescent="0.25">
      <c r="A341" s="4">
        <v>8552</v>
      </c>
      <c r="B341" s="2" t="s">
        <v>23</v>
      </c>
      <c r="C341" s="2">
        <v>11</v>
      </c>
      <c r="D341" s="2">
        <v>22</v>
      </c>
      <c r="E341" s="2">
        <v>2023</v>
      </c>
      <c r="F341" s="3">
        <f>DATE(Table13[[#This Row],[_Year]],Table13[[#This Row],[Join_Date_Month]],Table13[[#This Row],[Join_Date_Date]])</f>
        <v>45252</v>
      </c>
      <c r="G341" s="3">
        <v>45252</v>
      </c>
      <c r="H341" s="2">
        <v>11</v>
      </c>
      <c r="I341" s="2">
        <v>27</v>
      </c>
      <c r="J341" s="2">
        <v>2024</v>
      </c>
      <c r="K341" s="3">
        <f>DATE(Table13[[#This Row],[Last_Login_Year]],Table13[[#This Row],[Last_Login_Month]],Table13[[#This Row],[Last_Login_Date]])</f>
        <v>45623</v>
      </c>
      <c r="L341" s="3">
        <v>45623</v>
      </c>
      <c r="M341" s="2">
        <v>15.99</v>
      </c>
      <c r="N341" s="2" t="s">
        <v>761</v>
      </c>
      <c r="O341" s="2">
        <v>390</v>
      </c>
      <c r="P341" s="2" t="s">
        <v>26</v>
      </c>
      <c r="Q341" s="2">
        <v>2</v>
      </c>
      <c r="R341" s="2">
        <v>4</v>
      </c>
      <c r="S341" s="2" t="b">
        <v>0</v>
      </c>
      <c r="T341" s="2">
        <v>537</v>
      </c>
      <c r="U341" s="2">
        <v>101</v>
      </c>
      <c r="V341" s="2" t="s">
        <v>49</v>
      </c>
      <c r="W341" s="2" t="s">
        <v>44</v>
      </c>
      <c r="X341" s="2" t="s">
        <v>57</v>
      </c>
      <c r="Y341" s="2">
        <v>64</v>
      </c>
      <c r="Z341" s="26">
        <f>Table13[[#This Row],[Recommended_Content_Count]]/(Table13[[#This Row],[Total_Movies_Watched]]+Table13[[#This Row],[Total_Series_Watched]])</f>
        <v>0.10031347962382445</v>
      </c>
      <c r="AA341" s="2">
        <v>3</v>
      </c>
      <c r="AB341" s="2" t="b">
        <v>1</v>
      </c>
      <c r="AC341" s="2" t="s">
        <v>30</v>
      </c>
      <c r="AD341" s="2">
        <v>3726</v>
      </c>
      <c r="AE341" s="2" t="s">
        <v>38</v>
      </c>
      <c r="AF341" s="2" t="s">
        <v>79</v>
      </c>
      <c r="AG341" s="5" t="s">
        <v>60</v>
      </c>
    </row>
    <row r="342" spans="1:33" x14ac:dyDescent="0.25">
      <c r="A342" s="4">
        <v>8583</v>
      </c>
      <c r="B342" s="2" t="s">
        <v>118</v>
      </c>
      <c r="C342" s="2">
        <v>11</v>
      </c>
      <c r="D342" s="2">
        <v>16</v>
      </c>
      <c r="E342" s="2">
        <v>2024</v>
      </c>
      <c r="F342" s="3">
        <f>DATE(Table13[[#This Row],[_Year]],Table13[[#This Row],[Join_Date_Month]],Table13[[#This Row],[Join_Date_Date]])</f>
        <v>45612</v>
      </c>
      <c r="G342" s="3">
        <v>45612</v>
      </c>
      <c r="H342" s="2">
        <v>11</v>
      </c>
      <c r="I342" s="2">
        <v>27</v>
      </c>
      <c r="J342" s="2">
        <v>2024</v>
      </c>
      <c r="K342" s="3">
        <f>DATE(Table13[[#This Row],[Last_Login_Year]],Table13[[#This Row],[Last_Login_Month]],Table13[[#This Row],[Last_Login_Date]])</f>
        <v>45623</v>
      </c>
      <c r="L342" s="3">
        <v>45623</v>
      </c>
      <c r="M342" s="2">
        <v>15.99</v>
      </c>
      <c r="N342" s="2" t="s">
        <v>761</v>
      </c>
      <c r="O342" s="2">
        <v>352</v>
      </c>
      <c r="P342" s="2" t="s">
        <v>48</v>
      </c>
      <c r="Q342" s="2">
        <v>3</v>
      </c>
      <c r="R342" s="2">
        <v>3</v>
      </c>
      <c r="S342" s="2" t="b">
        <v>0</v>
      </c>
      <c r="T342" s="2">
        <v>154</v>
      </c>
      <c r="U342" s="2">
        <v>148</v>
      </c>
      <c r="V342" s="2" t="s">
        <v>92</v>
      </c>
      <c r="W342" s="2" t="s">
        <v>44</v>
      </c>
      <c r="X342" s="2" t="s">
        <v>64</v>
      </c>
      <c r="Y342" s="2">
        <v>39</v>
      </c>
      <c r="Z342" s="26">
        <f>Table13[[#This Row],[Recommended_Content_Count]]/(Table13[[#This Row],[Total_Movies_Watched]]+Table13[[#This Row],[Total_Series_Watched]])</f>
        <v>0.12913907284768211</v>
      </c>
      <c r="AA342" s="2">
        <v>4.7</v>
      </c>
      <c r="AB342" s="2" t="b">
        <v>1</v>
      </c>
      <c r="AC342" s="2" t="s">
        <v>30</v>
      </c>
      <c r="AD342" s="2">
        <v>4588</v>
      </c>
      <c r="AE342" s="2" t="s">
        <v>65</v>
      </c>
      <c r="AF342" s="2" t="s">
        <v>32</v>
      </c>
      <c r="AG342" s="5" t="s">
        <v>60</v>
      </c>
    </row>
    <row r="343" spans="1:33" x14ac:dyDescent="0.25">
      <c r="A343" s="4">
        <v>8954</v>
      </c>
      <c r="B343" s="2" t="s">
        <v>238</v>
      </c>
      <c r="C343" s="2">
        <v>11</v>
      </c>
      <c r="D343" s="2">
        <v>13</v>
      </c>
      <c r="E343" s="2">
        <v>2023</v>
      </c>
      <c r="F343" s="3">
        <f>DATE(Table13[[#This Row],[_Year]],Table13[[#This Row],[Join_Date_Month]],Table13[[#This Row],[Join_Date_Date]])</f>
        <v>45243</v>
      </c>
      <c r="G343" s="3">
        <v>45243</v>
      </c>
      <c r="H343" s="2">
        <v>11</v>
      </c>
      <c r="I343" s="2">
        <v>27</v>
      </c>
      <c r="J343" s="2">
        <v>2024</v>
      </c>
      <c r="K343" s="3">
        <f>DATE(Table13[[#This Row],[Last_Login_Year]],Table13[[#This Row],[Last_Login_Month]],Table13[[#This Row],[Last_Login_Date]])</f>
        <v>45623</v>
      </c>
      <c r="L343" s="3">
        <v>45623</v>
      </c>
      <c r="M343" s="2">
        <v>15.99</v>
      </c>
      <c r="N343" s="2" t="s">
        <v>761</v>
      </c>
      <c r="O343" s="2">
        <v>315</v>
      </c>
      <c r="P343" s="2" t="s">
        <v>73</v>
      </c>
      <c r="Q343" s="2">
        <v>2</v>
      </c>
      <c r="R343" s="2">
        <v>1</v>
      </c>
      <c r="S343" s="2" t="b">
        <v>1</v>
      </c>
      <c r="T343" s="2">
        <v>829</v>
      </c>
      <c r="U343" s="2">
        <v>178</v>
      </c>
      <c r="V343" s="2" t="s">
        <v>27</v>
      </c>
      <c r="W343" s="2" t="s">
        <v>44</v>
      </c>
      <c r="X343" s="2" t="s">
        <v>57</v>
      </c>
      <c r="Y343" s="2">
        <v>53</v>
      </c>
      <c r="Z343" s="26">
        <f>Table13[[#This Row],[Recommended_Content_Count]]/(Table13[[#This Row],[Total_Movies_Watched]]+Table13[[#This Row],[Total_Series_Watched]])</f>
        <v>5.2631578947368418E-2</v>
      </c>
      <c r="AA343" s="2">
        <v>3.1</v>
      </c>
      <c r="AB343" s="2" t="b">
        <v>0</v>
      </c>
      <c r="AC343" s="2" t="s">
        <v>30</v>
      </c>
      <c r="AD343" s="2">
        <v>546</v>
      </c>
      <c r="AE343" s="2" t="s">
        <v>31</v>
      </c>
      <c r="AF343" s="2" t="s">
        <v>32</v>
      </c>
      <c r="AG343" s="5" t="s">
        <v>40</v>
      </c>
    </row>
    <row r="344" spans="1:33" x14ac:dyDescent="0.25">
      <c r="A344" s="4">
        <v>1235</v>
      </c>
      <c r="B344" s="2" t="s">
        <v>101</v>
      </c>
      <c r="C344" s="2">
        <v>10</v>
      </c>
      <c r="D344" s="2">
        <v>31</v>
      </c>
      <c r="E344" s="2">
        <v>2023</v>
      </c>
      <c r="F344" s="3">
        <f>DATE(Table13[[#This Row],[_Year]],Table13[[#This Row],[Join_Date_Month]],Table13[[#This Row],[Join_Date_Date]])</f>
        <v>45230</v>
      </c>
      <c r="G344" s="3">
        <v>45230</v>
      </c>
      <c r="H344" s="2">
        <v>11</v>
      </c>
      <c r="I344" s="2">
        <v>27</v>
      </c>
      <c r="J344" s="2">
        <v>2024</v>
      </c>
      <c r="K344" s="3">
        <f>DATE(Table13[[#This Row],[Last_Login_Year]],Table13[[#This Row],[Last_Login_Month]],Table13[[#This Row],[Last_Login_Date]])</f>
        <v>45623</v>
      </c>
      <c r="L344" s="3">
        <v>45623</v>
      </c>
      <c r="M344" s="2">
        <v>15.99</v>
      </c>
      <c r="N344" s="2" t="s">
        <v>761</v>
      </c>
      <c r="O344" s="2">
        <v>100</v>
      </c>
      <c r="P344" s="2" t="s">
        <v>51</v>
      </c>
      <c r="Q344" s="2">
        <v>2</v>
      </c>
      <c r="R344" s="2">
        <v>6</v>
      </c>
      <c r="S344" s="2" t="b">
        <v>1</v>
      </c>
      <c r="T344" s="2">
        <v>103</v>
      </c>
      <c r="U344" s="2">
        <v>36</v>
      </c>
      <c r="V344" s="2" t="s">
        <v>55</v>
      </c>
      <c r="W344" s="2" t="s">
        <v>44</v>
      </c>
      <c r="X344" s="2" t="s">
        <v>45</v>
      </c>
      <c r="Y344" s="2">
        <v>68</v>
      </c>
      <c r="Z344" s="26">
        <f>Table13[[#This Row],[Recommended_Content_Count]]/(Table13[[#This Row],[Total_Movies_Watched]]+Table13[[#This Row],[Total_Series_Watched]])</f>
        <v>0.48920863309352519</v>
      </c>
      <c r="AA344" s="2">
        <v>3.7</v>
      </c>
      <c r="AB344" s="2" t="b">
        <v>0</v>
      </c>
      <c r="AC344" s="2" t="s">
        <v>30</v>
      </c>
      <c r="AD344" s="2">
        <v>3003</v>
      </c>
      <c r="AE344" s="2" t="s">
        <v>76</v>
      </c>
      <c r="AF344" s="2" t="s">
        <v>79</v>
      </c>
      <c r="AG344" s="5" t="s">
        <v>33</v>
      </c>
    </row>
    <row r="345" spans="1:33" x14ac:dyDescent="0.25">
      <c r="A345" s="4">
        <v>6369</v>
      </c>
      <c r="B345" s="2" t="s">
        <v>143</v>
      </c>
      <c r="C345" s="2">
        <v>10</v>
      </c>
      <c r="D345" s="2">
        <v>23</v>
      </c>
      <c r="E345" s="2">
        <v>2023</v>
      </c>
      <c r="F345" s="3">
        <f>DATE(Table13[[#This Row],[_Year]],Table13[[#This Row],[Join_Date_Month]],Table13[[#This Row],[Join_Date_Date]])</f>
        <v>45222</v>
      </c>
      <c r="G345" s="3">
        <v>45222</v>
      </c>
      <c r="H345" s="2">
        <v>11</v>
      </c>
      <c r="I345" s="2">
        <v>27</v>
      </c>
      <c r="J345" s="2">
        <v>2024</v>
      </c>
      <c r="K345" s="3">
        <f>DATE(Table13[[#This Row],[Last_Login_Year]],Table13[[#This Row],[Last_Login_Month]],Table13[[#This Row],[Last_Login_Date]])</f>
        <v>45623</v>
      </c>
      <c r="L345" s="3">
        <v>45623</v>
      </c>
      <c r="M345" s="2">
        <v>7.99</v>
      </c>
      <c r="N345" s="2" t="s">
        <v>759</v>
      </c>
      <c r="O345" s="2">
        <v>414</v>
      </c>
      <c r="P345" s="2" t="s">
        <v>63</v>
      </c>
      <c r="Q345" s="2">
        <v>4</v>
      </c>
      <c r="R345" s="2">
        <v>6</v>
      </c>
      <c r="S345" s="2" t="b">
        <v>1</v>
      </c>
      <c r="T345" s="2">
        <v>271</v>
      </c>
      <c r="U345" s="2">
        <v>51</v>
      </c>
      <c r="V345" s="2" t="s">
        <v>55</v>
      </c>
      <c r="W345" s="2" t="s">
        <v>28</v>
      </c>
      <c r="X345" s="2" t="s">
        <v>37</v>
      </c>
      <c r="Y345" s="2">
        <v>8</v>
      </c>
      <c r="Z345" s="26">
        <f>Table13[[#This Row],[Recommended_Content_Count]]/(Table13[[#This Row],[Total_Movies_Watched]]+Table13[[#This Row],[Total_Series_Watched]])</f>
        <v>2.4844720496894408E-2</v>
      </c>
      <c r="AA345" s="2">
        <v>4.3</v>
      </c>
      <c r="AB345" s="2" t="b">
        <v>0</v>
      </c>
      <c r="AC345" s="2" t="s">
        <v>30</v>
      </c>
      <c r="AD345" s="2">
        <v>1546</v>
      </c>
      <c r="AE345" s="2" t="s">
        <v>38</v>
      </c>
      <c r="AF345" s="2" t="s">
        <v>39</v>
      </c>
      <c r="AG345" s="5" t="s">
        <v>40</v>
      </c>
    </row>
    <row r="346" spans="1:33" x14ac:dyDescent="0.25">
      <c r="A346" s="4">
        <v>9820</v>
      </c>
      <c r="B346" s="2" t="s">
        <v>153</v>
      </c>
      <c r="C346" s="2">
        <v>10</v>
      </c>
      <c r="D346" s="2">
        <v>21</v>
      </c>
      <c r="E346" s="2">
        <v>2024</v>
      </c>
      <c r="F346" s="3">
        <f>DATE(Table13[[#This Row],[_Year]],Table13[[#This Row],[Join_Date_Month]],Table13[[#This Row],[Join_Date_Date]])</f>
        <v>45586</v>
      </c>
      <c r="G346" s="3">
        <v>45586</v>
      </c>
      <c r="H346" s="2">
        <v>11</v>
      </c>
      <c r="I346" s="2">
        <v>27</v>
      </c>
      <c r="J346" s="2">
        <v>2024</v>
      </c>
      <c r="K346" s="3">
        <f>DATE(Table13[[#This Row],[Last_Login_Year]],Table13[[#This Row],[Last_Login_Month]],Table13[[#This Row],[Last_Login_Date]])</f>
        <v>45623</v>
      </c>
      <c r="L346" s="3">
        <v>45623</v>
      </c>
      <c r="M346" s="2">
        <v>7.99</v>
      </c>
      <c r="N346" s="2" t="s">
        <v>759</v>
      </c>
      <c r="O346" s="2">
        <v>40</v>
      </c>
      <c r="P346" s="2" t="s">
        <v>51</v>
      </c>
      <c r="Q346" s="2">
        <v>2</v>
      </c>
      <c r="R346" s="2">
        <v>1</v>
      </c>
      <c r="S346" s="2" t="b">
        <v>1</v>
      </c>
      <c r="T346" s="2">
        <v>92</v>
      </c>
      <c r="U346" s="2">
        <v>184</v>
      </c>
      <c r="V346" s="2" t="s">
        <v>49</v>
      </c>
      <c r="W346" s="2" t="s">
        <v>56</v>
      </c>
      <c r="X346" s="2" t="s">
        <v>45</v>
      </c>
      <c r="Y346" s="2">
        <v>66</v>
      </c>
      <c r="Z346" s="26">
        <f>Table13[[#This Row],[Recommended_Content_Count]]/(Table13[[#This Row],[Total_Movies_Watched]]+Table13[[#This Row],[Total_Series_Watched]])</f>
        <v>0.2391304347826087</v>
      </c>
      <c r="AA346" s="2">
        <v>4.0999999999999996</v>
      </c>
      <c r="AB346" s="2" t="b">
        <v>1</v>
      </c>
      <c r="AC346" s="2" t="s">
        <v>30</v>
      </c>
      <c r="AD346" s="2">
        <v>4377</v>
      </c>
      <c r="AE346" s="2" t="s">
        <v>58</v>
      </c>
      <c r="AF346" s="2" t="s">
        <v>39</v>
      </c>
      <c r="AG346" s="5" t="s">
        <v>93</v>
      </c>
    </row>
    <row r="347" spans="1:33" x14ac:dyDescent="0.25">
      <c r="A347" s="4">
        <v>2664</v>
      </c>
      <c r="B347" s="2" t="s">
        <v>98</v>
      </c>
      <c r="C347" s="2">
        <v>10</v>
      </c>
      <c r="D347" s="2">
        <v>15</v>
      </c>
      <c r="E347" s="2">
        <v>2023</v>
      </c>
      <c r="F347" s="3">
        <f>DATE(Table13[[#This Row],[_Year]],Table13[[#This Row],[Join_Date_Month]],Table13[[#This Row],[Join_Date_Date]])</f>
        <v>45214</v>
      </c>
      <c r="G347" s="3">
        <v>45214</v>
      </c>
      <c r="H347" s="2">
        <v>11</v>
      </c>
      <c r="I347" s="2">
        <v>27</v>
      </c>
      <c r="J347" s="2">
        <v>2024</v>
      </c>
      <c r="K347" s="3">
        <f>DATE(Table13[[#This Row],[Last_Login_Year]],Table13[[#This Row],[Last_Login_Month]],Table13[[#This Row],[Last_Login_Date]])</f>
        <v>45623</v>
      </c>
      <c r="L347" s="3">
        <v>45623</v>
      </c>
      <c r="M347" s="2">
        <v>7.99</v>
      </c>
      <c r="N347" s="2" t="s">
        <v>759</v>
      </c>
      <c r="O347" s="2">
        <v>123</v>
      </c>
      <c r="P347" s="2" t="s">
        <v>73</v>
      </c>
      <c r="Q347" s="2">
        <v>2</v>
      </c>
      <c r="R347" s="2">
        <v>3</v>
      </c>
      <c r="S347" s="2" t="b">
        <v>1</v>
      </c>
      <c r="T347" s="2">
        <v>826</v>
      </c>
      <c r="U347" s="2">
        <v>79</v>
      </c>
      <c r="V347" s="2" t="s">
        <v>74</v>
      </c>
      <c r="W347" s="2" t="s">
        <v>56</v>
      </c>
      <c r="X347" s="2" t="s">
        <v>37</v>
      </c>
      <c r="Y347" s="2">
        <v>34</v>
      </c>
      <c r="Z347" s="26">
        <f>Table13[[#This Row],[Recommended_Content_Count]]/(Table13[[#This Row],[Total_Movies_Watched]]+Table13[[#This Row],[Total_Series_Watched]])</f>
        <v>3.7569060773480663E-2</v>
      </c>
      <c r="AA347" s="2">
        <v>3.5</v>
      </c>
      <c r="AB347" s="2" t="b">
        <v>0</v>
      </c>
      <c r="AC347" s="2" t="s">
        <v>30</v>
      </c>
      <c r="AD347" s="2">
        <v>402</v>
      </c>
      <c r="AE347" s="2" t="s">
        <v>38</v>
      </c>
      <c r="AF347" s="2" t="s">
        <v>59</v>
      </c>
      <c r="AG347" s="5" t="s">
        <v>40</v>
      </c>
    </row>
    <row r="348" spans="1:33" x14ac:dyDescent="0.25">
      <c r="A348" s="4">
        <v>9179</v>
      </c>
      <c r="B348" s="2" t="s">
        <v>643</v>
      </c>
      <c r="C348" s="3">
        <v>45608</v>
      </c>
      <c r="D348" s="2"/>
      <c r="E348" s="2"/>
      <c r="F348" s="3"/>
      <c r="G348" s="3">
        <v>45608</v>
      </c>
      <c r="H348" s="2">
        <v>11</v>
      </c>
      <c r="I348" s="2">
        <v>27</v>
      </c>
      <c r="J348" s="2">
        <v>2024</v>
      </c>
      <c r="K348" s="3">
        <f>DATE(Table13[[#This Row],[Last_Login_Year]],Table13[[#This Row],[Last_Login_Month]],Table13[[#This Row],[Last_Login_Date]])</f>
        <v>45623</v>
      </c>
      <c r="L348" s="3">
        <v>45623</v>
      </c>
      <c r="M348" s="2">
        <v>15.99</v>
      </c>
      <c r="N348" s="2" t="s">
        <v>761</v>
      </c>
      <c r="O348" s="2">
        <v>121</v>
      </c>
      <c r="P348" s="2" t="s">
        <v>63</v>
      </c>
      <c r="Q348" s="2">
        <v>4</v>
      </c>
      <c r="R348" s="2">
        <v>5</v>
      </c>
      <c r="S348" s="2" t="b">
        <v>1</v>
      </c>
      <c r="T348" s="2">
        <v>53</v>
      </c>
      <c r="U348" s="2">
        <v>77</v>
      </c>
      <c r="V348" s="2" t="s">
        <v>68</v>
      </c>
      <c r="W348" s="2" t="s">
        <v>28</v>
      </c>
      <c r="X348" s="2" t="s">
        <v>29</v>
      </c>
      <c r="Y348" s="2">
        <v>54</v>
      </c>
      <c r="Z348" s="26">
        <f>Table13[[#This Row],[Recommended_Content_Count]]/(Table13[[#This Row],[Total_Movies_Watched]]+Table13[[#This Row],[Total_Series_Watched]])</f>
        <v>0.41538461538461541</v>
      </c>
      <c r="AA348" s="2">
        <v>3.1</v>
      </c>
      <c r="AB348" s="2" t="b">
        <v>1</v>
      </c>
      <c r="AC348" s="2" t="s">
        <v>30</v>
      </c>
      <c r="AD348" s="2">
        <v>3913</v>
      </c>
      <c r="AE348" s="2" t="s">
        <v>65</v>
      </c>
      <c r="AF348" s="2" t="s">
        <v>32</v>
      </c>
      <c r="AG348" s="5" t="s">
        <v>60</v>
      </c>
    </row>
    <row r="349" spans="1:33" x14ac:dyDescent="0.25">
      <c r="A349" s="4">
        <v>9814</v>
      </c>
      <c r="B349" s="2" t="s">
        <v>286</v>
      </c>
      <c r="C349" s="3">
        <v>45604</v>
      </c>
      <c r="D349" s="2"/>
      <c r="E349" s="2"/>
      <c r="F349" s="3"/>
      <c r="G349" s="3">
        <v>45604</v>
      </c>
      <c r="H349" s="2">
        <v>11</v>
      </c>
      <c r="I349" s="2">
        <v>27</v>
      </c>
      <c r="J349" s="2">
        <v>2024</v>
      </c>
      <c r="K349" s="3">
        <f>DATE(Table13[[#This Row],[Last_Login_Year]],Table13[[#This Row],[Last_Login_Month]],Table13[[#This Row],[Last_Login_Date]])</f>
        <v>45623</v>
      </c>
      <c r="L349" s="3">
        <v>45623</v>
      </c>
      <c r="M349" s="2">
        <v>11.99</v>
      </c>
      <c r="N349" s="2" t="s">
        <v>760</v>
      </c>
      <c r="O349" s="2">
        <v>413</v>
      </c>
      <c r="P349" s="2" t="s">
        <v>73</v>
      </c>
      <c r="Q349" s="2">
        <v>1</v>
      </c>
      <c r="R349" s="2">
        <v>6</v>
      </c>
      <c r="S349" s="2" t="b">
        <v>1</v>
      </c>
      <c r="T349" s="2">
        <v>330</v>
      </c>
      <c r="U349" s="2">
        <v>63</v>
      </c>
      <c r="V349" s="2" t="s">
        <v>27</v>
      </c>
      <c r="W349" s="2" t="s">
        <v>28</v>
      </c>
      <c r="X349" s="2" t="s">
        <v>78</v>
      </c>
      <c r="Y349" s="2">
        <v>50</v>
      </c>
      <c r="Z349" s="26">
        <f>Table13[[#This Row],[Recommended_Content_Count]]/(Table13[[#This Row],[Total_Movies_Watched]]+Table13[[#This Row],[Total_Series_Watched]])</f>
        <v>0.1272264631043257</v>
      </c>
      <c r="AA349" s="2">
        <v>4.0999999999999996</v>
      </c>
      <c r="AB349" s="2" t="b">
        <v>1</v>
      </c>
      <c r="AC349" s="2" t="s">
        <v>30</v>
      </c>
      <c r="AD349" s="2">
        <v>1416</v>
      </c>
      <c r="AE349" s="2" t="s">
        <v>58</v>
      </c>
      <c r="AF349" s="2" t="s">
        <v>69</v>
      </c>
      <c r="AG349" s="5" t="s">
        <v>33</v>
      </c>
    </row>
    <row r="350" spans="1:33" x14ac:dyDescent="0.25">
      <c r="A350" s="4">
        <v>8777</v>
      </c>
      <c r="B350" s="2" t="s">
        <v>272</v>
      </c>
      <c r="C350" s="3">
        <v>45598</v>
      </c>
      <c r="D350" s="2"/>
      <c r="E350" s="2"/>
      <c r="F350" s="3"/>
      <c r="G350" s="3">
        <v>45598</v>
      </c>
      <c r="H350" s="2">
        <v>11</v>
      </c>
      <c r="I350" s="2">
        <v>27</v>
      </c>
      <c r="J350" s="2">
        <v>2024</v>
      </c>
      <c r="K350" s="3">
        <f>DATE(Table13[[#This Row],[Last_Login_Year]],Table13[[#This Row],[Last_Login_Month]],Table13[[#This Row],[Last_Login_Date]])</f>
        <v>45623</v>
      </c>
      <c r="L350" s="3">
        <v>45623</v>
      </c>
      <c r="M350" s="2">
        <v>11.99</v>
      </c>
      <c r="N350" s="2" t="s">
        <v>760</v>
      </c>
      <c r="O350" s="2">
        <v>395</v>
      </c>
      <c r="P350" s="2" t="s">
        <v>48</v>
      </c>
      <c r="Q350" s="2">
        <v>4</v>
      </c>
      <c r="R350" s="2">
        <v>4</v>
      </c>
      <c r="S350" s="2" t="b">
        <v>0</v>
      </c>
      <c r="T350" s="2">
        <v>190</v>
      </c>
      <c r="U350" s="2">
        <v>105</v>
      </c>
      <c r="V350" s="2" t="s">
        <v>92</v>
      </c>
      <c r="W350" s="2" t="s">
        <v>56</v>
      </c>
      <c r="X350" s="2" t="s">
        <v>37</v>
      </c>
      <c r="Y350" s="2">
        <v>67</v>
      </c>
      <c r="Z350" s="26">
        <f>Table13[[#This Row],[Recommended_Content_Count]]/(Table13[[#This Row],[Total_Movies_Watched]]+Table13[[#This Row],[Total_Series_Watched]])</f>
        <v>0.22711864406779661</v>
      </c>
      <c r="AA350" s="2">
        <v>4.0999999999999996</v>
      </c>
      <c r="AB350" s="2" t="b">
        <v>0</v>
      </c>
      <c r="AC350" s="2" t="s">
        <v>30</v>
      </c>
      <c r="AD350" s="2">
        <v>1040</v>
      </c>
      <c r="AE350" s="2" t="s">
        <v>31</v>
      </c>
      <c r="AF350" s="2" t="s">
        <v>69</v>
      </c>
      <c r="AG350" s="5" t="s">
        <v>40</v>
      </c>
    </row>
    <row r="351" spans="1:33" x14ac:dyDescent="0.25">
      <c r="A351" s="4">
        <v>1282</v>
      </c>
      <c r="B351" s="2" t="s">
        <v>120</v>
      </c>
      <c r="C351" s="3">
        <v>45577</v>
      </c>
      <c r="D351" s="2"/>
      <c r="E351" s="2"/>
      <c r="F351" s="3"/>
      <c r="G351" s="3">
        <v>45577</v>
      </c>
      <c r="H351" s="2">
        <v>11</v>
      </c>
      <c r="I351" s="2">
        <v>27</v>
      </c>
      <c r="J351" s="2">
        <v>2024</v>
      </c>
      <c r="K351" s="3">
        <f>DATE(Table13[[#This Row],[Last_Login_Year]],Table13[[#This Row],[Last_Login_Month]],Table13[[#This Row],[Last_Login_Date]])</f>
        <v>45623</v>
      </c>
      <c r="L351" s="3">
        <v>45623</v>
      </c>
      <c r="M351" s="2">
        <v>15.99</v>
      </c>
      <c r="N351" s="2" t="s">
        <v>761</v>
      </c>
      <c r="O351" s="2">
        <v>432</v>
      </c>
      <c r="P351" s="2" t="s">
        <v>63</v>
      </c>
      <c r="Q351" s="2">
        <v>4</v>
      </c>
      <c r="R351" s="2">
        <v>3</v>
      </c>
      <c r="S351" s="2" t="b">
        <v>1</v>
      </c>
      <c r="T351" s="2">
        <v>666</v>
      </c>
      <c r="U351" s="2">
        <v>76</v>
      </c>
      <c r="V351" s="2" t="s">
        <v>68</v>
      </c>
      <c r="W351" s="2" t="s">
        <v>75</v>
      </c>
      <c r="X351" s="2" t="s">
        <v>78</v>
      </c>
      <c r="Y351" s="2">
        <v>92</v>
      </c>
      <c r="Z351" s="26">
        <f>Table13[[#This Row],[Recommended_Content_Count]]/(Table13[[#This Row],[Total_Movies_Watched]]+Table13[[#This Row],[Total_Series_Watched]])</f>
        <v>0.12398921832884097</v>
      </c>
      <c r="AA351" s="2">
        <v>4.5999999999999996</v>
      </c>
      <c r="AB351" s="2" t="b">
        <v>0</v>
      </c>
      <c r="AC351" s="2" t="s">
        <v>30</v>
      </c>
      <c r="AD351" s="2">
        <v>4020</v>
      </c>
      <c r="AE351" s="2" t="s">
        <v>76</v>
      </c>
      <c r="AF351" s="2" t="s">
        <v>69</v>
      </c>
      <c r="AG351" s="5" t="s">
        <v>33</v>
      </c>
    </row>
    <row r="352" spans="1:33" x14ac:dyDescent="0.25">
      <c r="A352" s="4">
        <v>8089</v>
      </c>
      <c r="B352" s="2" t="s">
        <v>232</v>
      </c>
      <c r="C352" s="3">
        <v>45510</v>
      </c>
      <c r="D352" s="2"/>
      <c r="E352" s="2"/>
      <c r="F352" s="3"/>
      <c r="G352" s="3">
        <v>45510</v>
      </c>
      <c r="H352" s="2">
        <v>11</v>
      </c>
      <c r="I352" s="2">
        <v>27</v>
      </c>
      <c r="J352" s="2">
        <v>2024</v>
      </c>
      <c r="K352" s="3">
        <f>DATE(Table13[[#This Row],[Last_Login_Year]],Table13[[#This Row],[Last_Login_Month]],Table13[[#This Row],[Last_Login_Date]])</f>
        <v>45623</v>
      </c>
      <c r="L352" s="3">
        <v>45623</v>
      </c>
      <c r="M352" s="2">
        <v>7.99</v>
      </c>
      <c r="N352" s="2" t="s">
        <v>759</v>
      </c>
      <c r="O352" s="2">
        <v>439</v>
      </c>
      <c r="P352" s="2" t="s">
        <v>26</v>
      </c>
      <c r="Q352" s="2">
        <v>2</v>
      </c>
      <c r="R352" s="2">
        <v>2</v>
      </c>
      <c r="S352" s="2" t="b">
        <v>1</v>
      </c>
      <c r="T352" s="2">
        <v>421</v>
      </c>
      <c r="U352" s="2">
        <v>138</v>
      </c>
      <c r="V352" s="2" t="s">
        <v>55</v>
      </c>
      <c r="W352" s="2" t="s">
        <v>44</v>
      </c>
      <c r="X352" s="2" t="s">
        <v>57</v>
      </c>
      <c r="Y352" s="2">
        <v>14</v>
      </c>
      <c r="Z352" s="26">
        <f>Table13[[#This Row],[Recommended_Content_Count]]/(Table13[[#This Row],[Total_Movies_Watched]]+Table13[[#This Row],[Total_Series_Watched]])</f>
        <v>2.5044722719141325E-2</v>
      </c>
      <c r="AA352" s="2">
        <v>4.0999999999999996</v>
      </c>
      <c r="AB352" s="2" t="b">
        <v>0</v>
      </c>
      <c r="AC352" s="2" t="s">
        <v>30</v>
      </c>
      <c r="AD352" s="2">
        <v>4219</v>
      </c>
      <c r="AE352" s="2" t="s">
        <v>58</v>
      </c>
      <c r="AF352" s="2" t="s">
        <v>32</v>
      </c>
      <c r="AG352" s="5" t="s">
        <v>60</v>
      </c>
    </row>
    <row r="353" spans="1:33" x14ac:dyDescent="0.25">
      <c r="A353" s="4">
        <v>5362</v>
      </c>
      <c r="B353" s="2" t="s">
        <v>332</v>
      </c>
      <c r="C353" s="3">
        <v>45476</v>
      </c>
      <c r="D353" s="2"/>
      <c r="E353" s="2"/>
      <c r="F353" s="3"/>
      <c r="G353" s="3">
        <v>45476</v>
      </c>
      <c r="H353" s="2">
        <v>11</v>
      </c>
      <c r="I353" s="2">
        <v>27</v>
      </c>
      <c r="J353" s="2">
        <v>2024</v>
      </c>
      <c r="K353" s="3">
        <f>DATE(Table13[[#This Row],[Last_Login_Year]],Table13[[#This Row],[Last_Login_Month]],Table13[[#This Row],[Last_Login_Date]])</f>
        <v>45623</v>
      </c>
      <c r="L353" s="3">
        <v>45623</v>
      </c>
      <c r="M353" s="2">
        <v>15.99</v>
      </c>
      <c r="N353" s="2" t="s">
        <v>761</v>
      </c>
      <c r="O353" s="2">
        <v>478</v>
      </c>
      <c r="P353" s="2" t="s">
        <v>73</v>
      </c>
      <c r="Q353" s="2">
        <v>4</v>
      </c>
      <c r="R353" s="2">
        <v>3</v>
      </c>
      <c r="S353" s="2" t="b">
        <v>1</v>
      </c>
      <c r="T353" s="2">
        <v>551</v>
      </c>
      <c r="U353" s="2">
        <v>96</v>
      </c>
      <c r="V353" s="2" t="s">
        <v>49</v>
      </c>
      <c r="W353" s="2" t="s">
        <v>75</v>
      </c>
      <c r="X353" s="2" t="s">
        <v>57</v>
      </c>
      <c r="Y353" s="2">
        <v>65</v>
      </c>
      <c r="Z353" s="26">
        <f>Table13[[#This Row],[Recommended_Content_Count]]/(Table13[[#This Row],[Total_Movies_Watched]]+Table13[[#This Row],[Total_Series_Watched]])</f>
        <v>0.10046367851622875</v>
      </c>
      <c r="AA353" s="2">
        <v>4.5999999999999996</v>
      </c>
      <c r="AB353" s="2" t="b">
        <v>1</v>
      </c>
      <c r="AC353" s="2" t="s">
        <v>30</v>
      </c>
      <c r="AD353" s="2">
        <v>860</v>
      </c>
      <c r="AE353" s="2" t="s">
        <v>65</v>
      </c>
      <c r="AF353" s="2" t="s">
        <v>79</v>
      </c>
      <c r="AG353" s="5" t="s">
        <v>60</v>
      </c>
    </row>
    <row r="354" spans="1:33" x14ac:dyDescent="0.25">
      <c r="A354" s="4">
        <v>4466</v>
      </c>
      <c r="B354" s="2" t="s">
        <v>138</v>
      </c>
      <c r="C354" s="3">
        <v>45453</v>
      </c>
      <c r="D354" s="2"/>
      <c r="E354" s="2"/>
      <c r="F354" s="3"/>
      <c r="G354" s="3">
        <v>45453</v>
      </c>
      <c r="H354" s="2">
        <v>11</v>
      </c>
      <c r="I354" s="2">
        <v>27</v>
      </c>
      <c r="J354" s="2">
        <v>2024</v>
      </c>
      <c r="K354" s="3">
        <f>DATE(Table13[[#This Row],[Last_Login_Year]],Table13[[#This Row],[Last_Login_Month]],Table13[[#This Row],[Last_Login_Date]])</f>
        <v>45623</v>
      </c>
      <c r="L354" s="3">
        <v>45623</v>
      </c>
      <c r="M354" s="2">
        <v>11.99</v>
      </c>
      <c r="N354" s="2" t="s">
        <v>760</v>
      </c>
      <c r="O354" s="2">
        <v>25</v>
      </c>
      <c r="P354" s="2" t="s">
        <v>36</v>
      </c>
      <c r="Q354" s="2">
        <v>5</v>
      </c>
      <c r="R354" s="2">
        <v>2</v>
      </c>
      <c r="S354" s="2" t="b">
        <v>0</v>
      </c>
      <c r="T354" s="2">
        <v>162</v>
      </c>
      <c r="U354" s="2">
        <v>147</v>
      </c>
      <c r="V354" s="2" t="s">
        <v>74</v>
      </c>
      <c r="W354" s="2" t="s">
        <v>44</v>
      </c>
      <c r="X354" s="2" t="s">
        <v>64</v>
      </c>
      <c r="Y354" s="2">
        <v>82</v>
      </c>
      <c r="Z354" s="26">
        <f>Table13[[#This Row],[Recommended_Content_Count]]/(Table13[[#This Row],[Total_Movies_Watched]]+Table13[[#This Row],[Total_Series_Watched]])</f>
        <v>0.26537216828478966</v>
      </c>
      <c r="AA354" s="2">
        <v>4.3</v>
      </c>
      <c r="AB354" s="2" t="b">
        <v>0</v>
      </c>
      <c r="AC354" s="2" t="s">
        <v>30</v>
      </c>
      <c r="AD354" s="2">
        <v>4358</v>
      </c>
      <c r="AE354" s="2" t="s">
        <v>58</v>
      </c>
      <c r="AF354" s="2" t="s">
        <v>39</v>
      </c>
      <c r="AG354" s="5" t="s">
        <v>33</v>
      </c>
    </row>
    <row r="355" spans="1:33" x14ac:dyDescent="0.25">
      <c r="A355" s="4">
        <v>3255</v>
      </c>
      <c r="B355" s="2" t="s">
        <v>547</v>
      </c>
      <c r="C355" s="3">
        <v>45444</v>
      </c>
      <c r="D355" s="2"/>
      <c r="E355" s="2"/>
      <c r="F355" s="3"/>
      <c r="G355" s="3">
        <v>45444</v>
      </c>
      <c r="H355" s="2">
        <v>11</v>
      </c>
      <c r="I355" s="2">
        <v>27</v>
      </c>
      <c r="J355" s="2">
        <v>2024</v>
      </c>
      <c r="K355" s="3">
        <f>DATE(Table13[[#This Row],[Last_Login_Year]],Table13[[#This Row],[Last_Login_Month]],Table13[[#This Row],[Last_Login_Date]])</f>
        <v>45623</v>
      </c>
      <c r="L355" s="3">
        <v>45623</v>
      </c>
      <c r="M355" s="2">
        <v>7.99</v>
      </c>
      <c r="N355" s="2" t="s">
        <v>759</v>
      </c>
      <c r="O355" s="2">
        <v>294</v>
      </c>
      <c r="P355" s="2" t="s">
        <v>63</v>
      </c>
      <c r="Q355" s="2">
        <v>1</v>
      </c>
      <c r="R355" s="2">
        <v>3</v>
      </c>
      <c r="S355" s="2" t="b">
        <v>1</v>
      </c>
      <c r="T355" s="2">
        <v>936</v>
      </c>
      <c r="U355" s="2">
        <v>120</v>
      </c>
      <c r="V355" s="2" t="s">
        <v>92</v>
      </c>
      <c r="W355" s="2" t="s">
        <v>44</v>
      </c>
      <c r="X355" s="2" t="s">
        <v>57</v>
      </c>
      <c r="Y355" s="2">
        <v>49</v>
      </c>
      <c r="Z355" s="26">
        <f>Table13[[#This Row],[Recommended_Content_Count]]/(Table13[[#This Row],[Total_Movies_Watched]]+Table13[[#This Row],[Total_Series_Watched]])</f>
        <v>4.6401515151515152E-2</v>
      </c>
      <c r="AA355" s="2">
        <v>3.2</v>
      </c>
      <c r="AB355" s="2" t="b">
        <v>1</v>
      </c>
      <c r="AC355" s="2" t="s">
        <v>30</v>
      </c>
      <c r="AD355" s="2">
        <v>3758</v>
      </c>
      <c r="AE355" s="2" t="s">
        <v>76</v>
      </c>
      <c r="AF355" s="2" t="s">
        <v>32</v>
      </c>
      <c r="AG355" s="5" t="s">
        <v>93</v>
      </c>
    </row>
    <row r="356" spans="1:33" x14ac:dyDescent="0.25">
      <c r="A356" s="4">
        <v>3102</v>
      </c>
      <c r="B356" s="2" t="s">
        <v>260</v>
      </c>
      <c r="C356" s="3">
        <v>45360</v>
      </c>
      <c r="D356" s="2"/>
      <c r="E356" s="2"/>
      <c r="F356" s="3"/>
      <c r="G356" s="3">
        <v>45360</v>
      </c>
      <c r="H356" s="2">
        <v>11</v>
      </c>
      <c r="I356" s="2">
        <v>27</v>
      </c>
      <c r="J356" s="2">
        <v>2024</v>
      </c>
      <c r="K356" s="3">
        <f>DATE(Table13[[#This Row],[Last_Login_Year]],Table13[[#This Row],[Last_Login_Month]],Table13[[#This Row],[Last_Login_Date]])</f>
        <v>45623</v>
      </c>
      <c r="L356" s="3">
        <v>45623</v>
      </c>
      <c r="M356" s="2">
        <v>7.99</v>
      </c>
      <c r="N356" s="2" t="s">
        <v>759</v>
      </c>
      <c r="O356" s="2">
        <v>287</v>
      </c>
      <c r="P356" s="2" t="s">
        <v>36</v>
      </c>
      <c r="Q356" s="2">
        <v>1</v>
      </c>
      <c r="R356" s="2">
        <v>2</v>
      </c>
      <c r="S356" s="2" t="b">
        <v>0</v>
      </c>
      <c r="T356" s="2">
        <v>670</v>
      </c>
      <c r="U356" s="2">
        <v>147</v>
      </c>
      <c r="V356" s="2" t="s">
        <v>27</v>
      </c>
      <c r="W356" s="2" t="s">
        <v>44</v>
      </c>
      <c r="X356" s="2" t="s">
        <v>29</v>
      </c>
      <c r="Y356" s="2">
        <v>42</v>
      </c>
      <c r="Z356" s="26">
        <f>Table13[[#This Row],[Recommended_Content_Count]]/(Table13[[#This Row],[Total_Movies_Watched]]+Table13[[#This Row],[Total_Series_Watched]])</f>
        <v>5.1407588739290085E-2</v>
      </c>
      <c r="AA356" s="2">
        <v>4.3</v>
      </c>
      <c r="AB356" s="2" t="b">
        <v>1</v>
      </c>
      <c r="AC356" s="2" t="s">
        <v>30</v>
      </c>
      <c r="AD356" s="2">
        <v>4672</v>
      </c>
      <c r="AE356" s="2" t="s">
        <v>31</v>
      </c>
      <c r="AF356" s="2" t="s">
        <v>59</v>
      </c>
      <c r="AG356" s="5" t="s">
        <v>40</v>
      </c>
    </row>
    <row r="357" spans="1:33" x14ac:dyDescent="0.25">
      <c r="A357" s="4">
        <v>5059</v>
      </c>
      <c r="B357" s="2" t="s">
        <v>41</v>
      </c>
      <c r="C357" s="3">
        <v>45360</v>
      </c>
      <c r="D357" s="2"/>
      <c r="E357" s="2"/>
      <c r="F357" s="3"/>
      <c r="G357" s="3">
        <v>45360</v>
      </c>
      <c r="H357" s="2">
        <v>11</v>
      </c>
      <c r="I357" s="2">
        <v>27</v>
      </c>
      <c r="J357" s="2">
        <v>2024</v>
      </c>
      <c r="K357" s="3">
        <f>DATE(Table13[[#This Row],[Last_Login_Year]],Table13[[#This Row],[Last_Login_Month]],Table13[[#This Row],[Last_Login_Date]])</f>
        <v>45623</v>
      </c>
      <c r="L357" s="3">
        <v>45623</v>
      </c>
      <c r="M357" s="2">
        <v>11.99</v>
      </c>
      <c r="N357" s="2" t="s">
        <v>760</v>
      </c>
      <c r="O357" s="2">
        <v>247</v>
      </c>
      <c r="P357" s="2" t="s">
        <v>73</v>
      </c>
      <c r="Q357" s="2">
        <v>4</v>
      </c>
      <c r="R357" s="2">
        <v>4</v>
      </c>
      <c r="S357" s="2" t="b">
        <v>0</v>
      </c>
      <c r="T357" s="2">
        <v>510</v>
      </c>
      <c r="U357" s="2">
        <v>87</v>
      </c>
      <c r="V357" s="2" t="s">
        <v>68</v>
      </c>
      <c r="W357" s="2" t="s">
        <v>44</v>
      </c>
      <c r="X357" s="2" t="s">
        <v>45</v>
      </c>
      <c r="Y357" s="2">
        <v>99</v>
      </c>
      <c r="Z357" s="26">
        <f>Table13[[#This Row],[Recommended_Content_Count]]/(Table13[[#This Row],[Total_Movies_Watched]]+Table13[[#This Row],[Total_Series_Watched]])</f>
        <v>0.16582914572864321</v>
      </c>
      <c r="AA357" s="2">
        <v>3.5</v>
      </c>
      <c r="AB357" s="2" t="b">
        <v>0</v>
      </c>
      <c r="AC357" s="2" t="s">
        <v>30</v>
      </c>
      <c r="AD357" s="2">
        <v>3100</v>
      </c>
      <c r="AE357" s="2" t="s">
        <v>58</v>
      </c>
      <c r="AF357" s="2" t="s">
        <v>69</v>
      </c>
      <c r="AG357" s="5" t="s">
        <v>93</v>
      </c>
    </row>
    <row r="358" spans="1:33" x14ac:dyDescent="0.25">
      <c r="A358" s="4">
        <v>6522</v>
      </c>
      <c r="B358" s="2" t="s">
        <v>544</v>
      </c>
      <c r="C358" s="3">
        <v>45208</v>
      </c>
      <c r="D358" s="2"/>
      <c r="E358" s="2"/>
      <c r="F358" s="3"/>
      <c r="G358" s="3">
        <v>45208</v>
      </c>
      <c r="H358" s="2">
        <v>11</v>
      </c>
      <c r="I358" s="2">
        <v>27</v>
      </c>
      <c r="J358" s="2">
        <v>2024</v>
      </c>
      <c r="K358" s="3">
        <f>DATE(Table13[[#This Row],[Last_Login_Year]],Table13[[#This Row],[Last_Login_Month]],Table13[[#This Row],[Last_Login_Date]])</f>
        <v>45623</v>
      </c>
      <c r="L358" s="3">
        <v>45623</v>
      </c>
      <c r="M358" s="2">
        <v>11.99</v>
      </c>
      <c r="N358" s="2" t="s">
        <v>760</v>
      </c>
      <c r="O358" s="2">
        <v>38</v>
      </c>
      <c r="P358" s="2" t="s">
        <v>73</v>
      </c>
      <c r="Q358" s="2">
        <v>1</v>
      </c>
      <c r="R358" s="2">
        <v>4</v>
      </c>
      <c r="S358" s="2" t="b">
        <v>1</v>
      </c>
      <c r="T358" s="2">
        <v>875</v>
      </c>
      <c r="U358" s="2">
        <v>115</v>
      </c>
      <c r="V358" s="2" t="s">
        <v>43</v>
      </c>
      <c r="W358" s="2" t="s">
        <v>75</v>
      </c>
      <c r="X358" s="2" t="s">
        <v>37</v>
      </c>
      <c r="Y358" s="2">
        <v>75</v>
      </c>
      <c r="Z358" s="26">
        <f>Table13[[#This Row],[Recommended_Content_Count]]/(Table13[[#This Row],[Total_Movies_Watched]]+Table13[[#This Row],[Total_Series_Watched]])</f>
        <v>7.575757575757576E-2</v>
      </c>
      <c r="AA358" s="2">
        <v>4.7</v>
      </c>
      <c r="AB358" s="2" t="b">
        <v>1</v>
      </c>
      <c r="AC358" s="2" t="s">
        <v>30</v>
      </c>
      <c r="AD358" s="2">
        <v>4972</v>
      </c>
      <c r="AE358" s="2" t="s">
        <v>58</v>
      </c>
      <c r="AF358" s="2" t="s">
        <v>59</v>
      </c>
      <c r="AG358" s="5" t="s">
        <v>33</v>
      </c>
    </row>
    <row r="359" spans="1:33" x14ac:dyDescent="0.25">
      <c r="A359" s="4">
        <v>6722</v>
      </c>
      <c r="B359" s="2" t="s">
        <v>138</v>
      </c>
      <c r="C359" s="3">
        <v>45143</v>
      </c>
      <c r="D359" s="2"/>
      <c r="E359" s="2"/>
      <c r="F359" s="3"/>
      <c r="G359" s="3">
        <v>45143</v>
      </c>
      <c r="H359" s="2">
        <v>11</v>
      </c>
      <c r="I359" s="2">
        <v>27</v>
      </c>
      <c r="J359" s="2">
        <v>2024</v>
      </c>
      <c r="K359" s="3">
        <f>DATE(Table13[[#This Row],[Last_Login_Year]],Table13[[#This Row],[Last_Login_Month]],Table13[[#This Row],[Last_Login_Date]])</f>
        <v>45623</v>
      </c>
      <c r="L359" s="3">
        <v>45623</v>
      </c>
      <c r="M359" s="2">
        <v>15.99</v>
      </c>
      <c r="N359" s="2" t="s">
        <v>761</v>
      </c>
      <c r="O359" s="2">
        <v>447</v>
      </c>
      <c r="P359" s="2" t="s">
        <v>73</v>
      </c>
      <c r="Q359" s="2">
        <v>5</v>
      </c>
      <c r="R359" s="2">
        <v>2</v>
      </c>
      <c r="S359" s="2" t="b">
        <v>0</v>
      </c>
      <c r="T359" s="2">
        <v>709</v>
      </c>
      <c r="U359" s="2">
        <v>93</v>
      </c>
      <c r="V359" s="2" t="s">
        <v>55</v>
      </c>
      <c r="W359" s="2" t="s">
        <v>44</v>
      </c>
      <c r="X359" s="2" t="s">
        <v>37</v>
      </c>
      <c r="Y359" s="2">
        <v>35</v>
      </c>
      <c r="Z359" s="26">
        <f>Table13[[#This Row],[Recommended_Content_Count]]/(Table13[[#This Row],[Total_Movies_Watched]]+Table13[[#This Row],[Total_Series_Watched]])</f>
        <v>4.3640897755610975E-2</v>
      </c>
      <c r="AA359" s="2">
        <v>4.8</v>
      </c>
      <c r="AB359" s="2" t="b">
        <v>1</v>
      </c>
      <c r="AC359" s="2" t="s">
        <v>30</v>
      </c>
      <c r="AD359" s="2">
        <v>2652</v>
      </c>
      <c r="AE359" s="2" t="s">
        <v>58</v>
      </c>
      <c r="AF359" s="2" t="s">
        <v>39</v>
      </c>
      <c r="AG359" s="5" t="s">
        <v>40</v>
      </c>
    </row>
    <row r="360" spans="1:33" x14ac:dyDescent="0.25">
      <c r="A360" s="4">
        <v>5031</v>
      </c>
      <c r="B360" s="2" t="s">
        <v>422</v>
      </c>
      <c r="C360" s="3">
        <v>45024</v>
      </c>
      <c r="D360" s="2"/>
      <c r="E360" s="2"/>
      <c r="F360" s="3"/>
      <c r="G360" s="3">
        <v>45024</v>
      </c>
      <c r="H360" s="2">
        <v>11</v>
      </c>
      <c r="I360" s="2">
        <v>27</v>
      </c>
      <c r="J360" s="2">
        <v>2024</v>
      </c>
      <c r="K360" s="3">
        <f>DATE(Table13[[#This Row],[Last_Login_Year]],Table13[[#This Row],[Last_Login_Month]],Table13[[#This Row],[Last_Login_Date]])</f>
        <v>45623</v>
      </c>
      <c r="L360" s="3">
        <v>45623</v>
      </c>
      <c r="M360" s="2">
        <v>7.99</v>
      </c>
      <c r="N360" s="2" t="s">
        <v>759</v>
      </c>
      <c r="O360" s="2">
        <v>394</v>
      </c>
      <c r="P360" s="2" t="s">
        <v>26</v>
      </c>
      <c r="Q360" s="2">
        <v>2</v>
      </c>
      <c r="R360" s="2">
        <v>6</v>
      </c>
      <c r="S360" s="2" t="b">
        <v>1</v>
      </c>
      <c r="T360" s="2">
        <v>60</v>
      </c>
      <c r="U360" s="2">
        <v>159</v>
      </c>
      <c r="V360" s="2" t="s">
        <v>49</v>
      </c>
      <c r="W360" s="2" t="s">
        <v>28</v>
      </c>
      <c r="X360" s="2" t="s">
        <v>37</v>
      </c>
      <c r="Y360" s="2">
        <v>51</v>
      </c>
      <c r="Z360" s="26">
        <f>Table13[[#This Row],[Recommended_Content_Count]]/(Table13[[#This Row],[Total_Movies_Watched]]+Table13[[#This Row],[Total_Series_Watched]])</f>
        <v>0.23287671232876711</v>
      </c>
      <c r="AA360" s="2">
        <v>3</v>
      </c>
      <c r="AB360" s="2" t="b">
        <v>1</v>
      </c>
      <c r="AC360" s="2" t="s">
        <v>30</v>
      </c>
      <c r="AD360" s="2">
        <v>3197</v>
      </c>
      <c r="AE360" s="2" t="s">
        <v>38</v>
      </c>
      <c r="AF360" s="2" t="s">
        <v>59</v>
      </c>
      <c r="AG360" s="5" t="s">
        <v>33</v>
      </c>
    </row>
    <row r="361" spans="1:33" x14ac:dyDescent="0.25">
      <c r="A361" s="4">
        <v>9163</v>
      </c>
      <c r="B361" s="2" t="s">
        <v>274</v>
      </c>
      <c r="C361" s="3">
        <v>45020</v>
      </c>
      <c r="D361" s="2"/>
      <c r="E361" s="2"/>
      <c r="F361" s="3"/>
      <c r="G361" s="3">
        <v>45020</v>
      </c>
      <c r="H361" s="2">
        <v>11</v>
      </c>
      <c r="I361" s="2">
        <v>27</v>
      </c>
      <c r="J361" s="2">
        <v>2024</v>
      </c>
      <c r="K361" s="3">
        <f>DATE(Table13[[#This Row],[Last_Login_Year]],Table13[[#This Row],[Last_Login_Month]],Table13[[#This Row],[Last_Login_Date]])</f>
        <v>45623</v>
      </c>
      <c r="L361" s="3">
        <v>45623</v>
      </c>
      <c r="M361" s="2">
        <v>11.99</v>
      </c>
      <c r="N361" s="2" t="s">
        <v>760</v>
      </c>
      <c r="O361" s="2">
        <v>203</v>
      </c>
      <c r="P361" s="2" t="s">
        <v>48</v>
      </c>
      <c r="Q361" s="2">
        <v>4</v>
      </c>
      <c r="R361" s="2">
        <v>4</v>
      </c>
      <c r="S361" s="2" t="b">
        <v>1</v>
      </c>
      <c r="T361" s="2">
        <v>874</v>
      </c>
      <c r="U361" s="2">
        <v>67</v>
      </c>
      <c r="V361" s="2" t="s">
        <v>55</v>
      </c>
      <c r="W361" s="2" t="s">
        <v>44</v>
      </c>
      <c r="X361" s="2" t="s">
        <v>78</v>
      </c>
      <c r="Y361" s="2">
        <v>94</v>
      </c>
      <c r="Z361" s="26">
        <f>Table13[[#This Row],[Recommended_Content_Count]]/(Table13[[#This Row],[Total_Movies_Watched]]+Table13[[#This Row],[Total_Series_Watched]])</f>
        <v>9.9893730074388953E-2</v>
      </c>
      <c r="AA361" s="2">
        <v>3.9</v>
      </c>
      <c r="AB361" s="2" t="b">
        <v>1</v>
      </c>
      <c r="AC361" s="2" t="s">
        <v>30</v>
      </c>
      <c r="AD361" s="2">
        <v>4450</v>
      </c>
      <c r="AE361" s="2" t="s">
        <v>31</v>
      </c>
      <c r="AF361" s="2" t="s">
        <v>32</v>
      </c>
      <c r="AG361" s="5" t="s">
        <v>93</v>
      </c>
    </row>
    <row r="362" spans="1:33" x14ac:dyDescent="0.25">
      <c r="A362" s="4">
        <v>9609</v>
      </c>
      <c r="B362" s="2" t="s">
        <v>344</v>
      </c>
      <c r="C362" s="3">
        <v>44994</v>
      </c>
      <c r="D362" s="2"/>
      <c r="E362" s="2"/>
      <c r="F362" s="3"/>
      <c r="G362" s="3">
        <v>44994</v>
      </c>
      <c r="H362" s="2">
        <v>11</v>
      </c>
      <c r="I362" s="2">
        <v>27</v>
      </c>
      <c r="J362" s="2">
        <v>2024</v>
      </c>
      <c r="K362" s="3">
        <f>DATE(Table13[[#This Row],[Last_Login_Year]],Table13[[#This Row],[Last_Login_Month]],Table13[[#This Row],[Last_Login_Date]])</f>
        <v>45623</v>
      </c>
      <c r="L362" s="3">
        <v>45623</v>
      </c>
      <c r="M362" s="2">
        <v>11.99</v>
      </c>
      <c r="N362" s="2" t="s">
        <v>760</v>
      </c>
      <c r="O362" s="2">
        <v>292</v>
      </c>
      <c r="P362" s="2" t="s">
        <v>100</v>
      </c>
      <c r="Q362" s="2">
        <v>3</v>
      </c>
      <c r="R362" s="2">
        <v>4</v>
      </c>
      <c r="S362" s="2" t="b">
        <v>1</v>
      </c>
      <c r="T362" s="2">
        <v>653</v>
      </c>
      <c r="U362" s="2">
        <v>173</v>
      </c>
      <c r="V362" s="2" t="s">
        <v>68</v>
      </c>
      <c r="W362" s="2" t="s">
        <v>44</v>
      </c>
      <c r="X362" s="2" t="s">
        <v>29</v>
      </c>
      <c r="Y362" s="2">
        <v>8</v>
      </c>
      <c r="Z362" s="26">
        <f>Table13[[#This Row],[Recommended_Content_Count]]/(Table13[[#This Row],[Total_Movies_Watched]]+Table13[[#This Row],[Total_Series_Watched]])</f>
        <v>9.6852300242130755E-3</v>
      </c>
      <c r="AA362" s="2">
        <v>3.5</v>
      </c>
      <c r="AB362" s="2" t="b">
        <v>0</v>
      </c>
      <c r="AC362" s="2" t="s">
        <v>30</v>
      </c>
      <c r="AD362" s="2">
        <v>3823</v>
      </c>
      <c r="AE362" s="2" t="s">
        <v>38</v>
      </c>
      <c r="AF362" s="2" t="s">
        <v>69</v>
      </c>
      <c r="AG362" s="5" t="s">
        <v>40</v>
      </c>
    </row>
    <row r="363" spans="1:33" x14ac:dyDescent="0.25">
      <c r="A363" s="4">
        <v>9131</v>
      </c>
      <c r="B363" s="2" t="s">
        <v>223</v>
      </c>
      <c r="C363" s="3">
        <v>44993</v>
      </c>
      <c r="D363" s="2"/>
      <c r="E363" s="2"/>
      <c r="F363" s="3"/>
      <c r="G363" s="3">
        <v>44993</v>
      </c>
      <c r="H363" s="2">
        <v>11</v>
      </c>
      <c r="I363" s="2">
        <v>27</v>
      </c>
      <c r="J363" s="2">
        <v>2024</v>
      </c>
      <c r="K363" s="3">
        <f>DATE(Table13[[#This Row],[Last_Login_Year]],Table13[[#This Row],[Last_Login_Month]],Table13[[#This Row],[Last_Login_Date]])</f>
        <v>45623</v>
      </c>
      <c r="L363" s="3">
        <v>45623</v>
      </c>
      <c r="M363" s="2">
        <v>7.99</v>
      </c>
      <c r="N363" s="2" t="s">
        <v>759</v>
      </c>
      <c r="O363" s="2">
        <v>127</v>
      </c>
      <c r="P363" s="2" t="s">
        <v>48</v>
      </c>
      <c r="Q363" s="2">
        <v>2</v>
      </c>
      <c r="R363" s="2">
        <v>5</v>
      </c>
      <c r="S363" s="2" t="b">
        <v>0</v>
      </c>
      <c r="T363" s="2">
        <v>482</v>
      </c>
      <c r="U363" s="2">
        <v>5</v>
      </c>
      <c r="V363" s="2" t="s">
        <v>55</v>
      </c>
      <c r="W363" s="2" t="s">
        <v>75</v>
      </c>
      <c r="X363" s="2" t="s">
        <v>64</v>
      </c>
      <c r="Y363" s="2">
        <v>99</v>
      </c>
      <c r="Z363" s="26">
        <f>Table13[[#This Row],[Recommended_Content_Count]]/(Table13[[#This Row],[Total_Movies_Watched]]+Table13[[#This Row],[Total_Series_Watched]])</f>
        <v>0.20328542094455851</v>
      </c>
      <c r="AA363" s="2">
        <v>3.6</v>
      </c>
      <c r="AB363" s="2" t="b">
        <v>0</v>
      </c>
      <c r="AC363" s="2" t="s">
        <v>30</v>
      </c>
      <c r="AD363" s="2">
        <v>2867</v>
      </c>
      <c r="AE363" s="2" t="s">
        <v>38</v>
      </c>
      <c r="AF363" s="2" t="s">
        <v>39</v>
      </c>
      <c r="AG363" s="5" t="s">
        <v>93</v>
      </c>
    </row>
    <row r="364" spans="1:33" x14ac:dyDescent="0.25">
      <c r="A364" s="4">
        <v>7979</v>
      </c>
      <c r="B364" s="2" t="s">
        <v>274</v>
      </c>
      <c r="C364" s="3">
        <v>44990</v>
      </c>
      <c r="D364" s="2"/>
      <c r="E364" s="2"/>
      <c r="F364" s="3"/>
      <c r="G364" s="3">
        <v>44990</v>
      </c>
      <c r="H364" s="2">
        <v>11</v>
      </c>
      <c r="I364" s="2">
        <v>27</v>
      </c>
      <c r="J364" s="2">
        <v>2024</v>
      </c>
      <c r="K364" s="3">
        <f>DATE(Table13[[#This Row],[Last_Login_Year]],Table13[[#This Row],[Last_Login_Month]],Table13[[#This Row],[Last_Login_Date]])</f>
        <v>45623</v>
      </c>
      <c r="L364" s="3">
        <v>45623</v>
      </c>
      <c r="M364" s="2">
        <v>11.99</v>
      </c>
      <c r="N364" s="2" t="s">
        <v>760</v>
      </c>
      <c r="O364" s="2">
        <v>280</v>
      </c>
      <c r="P364" s="2" t="s">
        <v>48</v>
      </c>
      <c r="Q364" s="2">
        <v>4</v>
      </c>
      <c r="R364" s="2">
        <v>5</v>
      </c>
      <c r="S364" s="2" t="b">
        <v>1</v>
      </c>
      <c r="T364" s="2">
        <v>203</v>
      </c>
      <c r="U364" s="2">
        <v>50</v>
      </c>
      <c r="V364" s="2" t="s">
        <v>92</v>
      </c>
      <c r="W364" s="2" t="s">
        <v>28</v>
      </c>
      <c r="X364" s="2" t="s">
        <v>57</v>
      </c>
      <c r="Y364" s="2">
        <v>12</v>
      </c>
      <c r="Z364" s="26">
        <f>Table13[[#This Row],[Recommended_Content_Count]]/(Table13[[#This Row],[Total_Movies_Watched]]+Table13[[#This Row],[Total_Series_Watched]])</f>
        <v>4.7430830039525688E-2</v>
      </c>
      <c r="AA364" s="2">
        <v>3.4</v>
      </c>
      <c r="AB364" s="2" t="b">
        <v>1</v>
      </c>
      <c r="AC364" s="2" t="s">
        <v>30</v>
      </c>
      <c r="AD364" s="2">
        <v>3659</v>
      </c>
      <c r="AE364" s="2" t="s">
        <v>31</v>
      </c>
      <c r="AF364" s="2" t="s">
        <v>39</v>
      </c>
      <c r="AG364" s="5" t="s">
        <v>60</v>
      </c>
    </row>
    <row r="365" spans="1:33" x14ac:dyDescent="0.25">
      <c r="A365" s="4">
        <v>6910</v>
      </c>
      <c r="B365" s="2" t="s">
        <v>347</v>
      </c>
      <c r="C365" s="3">
        <v>44988</v>
      </c>
      <c r="D365" s="2"/>
      <c r="E365" s="2"/>
      <c r="F365" s="3"/>
      <c r="G365" s="3">
        <v>44988</v>
      </c>
      <c r="H365" s="2">
        <v>11</v>
      </c>
      <c r="I365" s="2">
        <v>27</v>
      </c>
      <c r="J365" s="2">
        <v>2024</v>
      </c>
      <c r="K365" s="3">
        <f>DATE(Table13[[#This Row],[Last_Login_Year]],Table13[[#This Row],[Last_Login_Month]],Table13[[#This Row],[Last_Login_Date]])</f>
        <v>45623</v>
      </c>
      <c r="L365" s="3">
        <v>45623</v>
      </c>
      <c r="M365" s="2">
        <v>7.99</v>
      </c>
      <c r="N365" s="2" t="s">
        <v>759</v>
      </c>
      <c r="O365" s="2">
        <v>417</v>
      </c>
      <c r="P365" s="2" t="s">
        <v>63</v>
      </c>
      <c r="Q365" s="2">
        <v>4</v>
      </c>
      <c r="R365" s="2">
        <v>5</v>
      </c>
      <c r="S365" s="2" t="b">
        <v>0</v>
      </c>
      <c r="T365" s="2">
        <v>792</v>
      </c>
      <c r="U365" s="2">
        <v>187</v>
      </c>
      <c r="V365" s="2" t="s">
        <v>92</v>
      </c>
      <c r="W365" s="2" t="s">
        <v>75</v>
      </c>
      <c r="X365" s="2" t="s">
        <v>64</v>
      </c>
      <c r="Y365" s="2">
        <v>5</v>
      </c>
      <c r="Z365" s="26">
        <f>Table13[[#This Row],[Recommended_Content_Count]]/(Table13[[#This Row],[Total_Movies_Watched]]+Table13[[#This Row],[Total_Series_Watched]])</f>
        <v>5.1072522982635342E-3</v>
      </c>
      <c r="AA365" s="2">
        <v>4.5999999999999996</v>
      </c>
      <c r="AB365" s="2" t="b">
        <v>1</v>
      </c>
      <c r="AC365" s="2" t="s">
        <v>30</v>
      </c>
      <c r="AD365" s="2">
        <v>444</v>
      </c>
      <c r="AE365" s="2" t="s">
        <v>58</v>
      </c>
      <c r="AF365" s="2" t="s">
        <v>39</v>
      </c>
      <c r="AG365" s="5" t="s">
        <v>93</v>
      </c>
    </row>
    <row r="366" spans="1:33" x14ac:dyDescent="0.25">
      <c r="A366" s="4">
        <v>9710</v>
      </c>
      <c r="B366" s="2" t="s">
        <v>98</v>
      </c>
      <c r="C366" s="3">
        <v>44963</v>
      </c>
      <c r="D366" s="2"/>
      <c r="E366" s="2"/>
      <c r="F366" s="3"/>
      <c r="G366" s="3">
        <v>44963</v>
      </c>
      <c r="H366" s="2">
        <v>11</v>
      </c>
      <c r="I366" s="2">
        <v>27</v>
      </c>
      <c r="J366" s="2">
        <v>2024</v>
      </c>
      <c r="K366" s="3">
        <f>DATE(Table13[[#This Row],[Last_Login_Year]],Table13[[#This Row],[Last_Login_Month]],Table13[[#This Row],[Last_Login_Date]])</f>
        <v>45623</v>
      </c>
      <c r="L366" s="3">
        <v>45623</v>
      </c>
      <c r="M366" s="2">
        <v>7.99</v>
      </c>
      <c r="N366" s="2" t="s">
        <v>759</v>
      </c>
      <c r="O366" s="2">
        <v>441</v>
      </c>
      <c r="P366" s="2" t="s">
        <v>100</v>
      </c>
      <c r="Q366" s="2">
        <v>1</v>
      </c>
      <c r="R366" s="2">
        <v>5</v>
      </c>
      <c r="S366" s="2" t="b">
        <v>0</v>
      </c>
      <c r="T366" s="2">
        <v>228</v>
      </c>
      <c r="U366" s="2">
        <v>39</v>
      </c>
      <c r="V366" s="2" t="s">
        <v>74</v>
      </c>
      <c r="W366" s="2" t="s">
        <v>28</v>
      </c>
      <c r="X366" s="2" t="s">
        <v>45</v>
      </c>
      <c r="Y366" s="2">
        <v>50</v>
      </c>
      <c r="Z366" s="26">
        <f>Table13[[#This Row],[Recommended_Content_Count]]/(Table13[[#This Row],[Total_Movies_Watched]]+Table13[[#This Row],[Total_Series_Watched]])</f>
        <v>0.18726591760299627</v>
      </c>
      <c r="AA366" s="2">
        <v>3.1</v>
      </c>
      <c r="AB366" s="2" t="b">
        <v>1</v>
      </c>
      <c r="AC366" s="2" t="s">
        <v>30</v>
      </c>
      <c r="AD366" s="2">
        <v>1159</v>
      </c>
      <c r="AE366" s="2" t="s">
        <v>38</v>
      </c>
      <c r="AF366" s="2" t="s">
        <v>32</v>
      </c>
      <c r="AG366" s="5" t="s">
        <v>60</v>
      </c>
    </row>
    <row r="367" spans="1:33" x14ac:dyDescent="0.25">
      <c r="A367" s="4">
        <v>8105</v>
      </c>
      <c r="B367" s="2" t="s">
        <v>52</v>
      </c>
      <c r="C367" s="2">
        <v>9</v>
      </c>
      <c r="D367" s="2">
        <v>23</v>
      </c>
      <c r="E367" s="2">
        <v>2023</v>
      </c>
      <c r="F367" s="3">
        <f>DATE(Table13[[#This Row],[_Year]],Table13[[#This Row],[Join_Date_Month]],Table13[[#This Row],[Join_Date_Date]])</f>
        <v>45192</v>
      </c>
      <c r="G367" s="3">
        <v>45192</v>
      </c>
      <c r="H367" s="2">
        <v>11</v>
      </c>
      <c r="I367" s="2">
        <v>26</v>
      </c>
      <c r="J367" s="2">
        <v>2024</v>
      </c>
      <c r="K367" s="3">
        <f>DATE(Table13[[#This Row],[Last_Login_Year]],Table13[[#This Row],[Last_Login_Month]],Table13[[#This Row],[Last_Login_Date]])</f>
        <v>45622</v>
      </c>
      <c r="L367" s="3">
        <v>45622</v>
      </c>
      <c r="M367" s="2">
        <v>15.99</v>
      </c>
      <c r="N367" s="2" t="s">
        <v>761</v>
      </c>
      <c r="O367" s="2">
        <v>33</v>
      </c>
      <c r="P367" s="2" t="s">
        <v>36</v>
      </c>
      <c r="Q367" s="2">
        <v>4</v>
      </c>
      <c r="R367" s="2">
        <v>5</v>
      </c>
      <c r="S367" s="2" t="b">
        <v>1</v>
      </c>
      <c r="T367" s="2">
        <v>228</v>
      </c>
      <c r="U367" s="2">
        <v>42</v>
      </c>
      <c r="V367" s="2" t="s">
        <v>55</v>
      </c>
      <c r="W367" s="2" t="s">
        <v>56</v>
      </c>
      <c r="X367" s="2" t="s">
        <v>29</v>
      </c>
      <c r="Y367" s="2">
        <v>21</v>
      </c>
      <c r="Z367" s="26">
        <f>Table13[[#This Row],[Recommended_Content_Count]]/(Table13[[#This Row],[Total_Movies_Watched]]+Table13[[#This Row],[Total_Series_Watched]])</f>
        <v>7.7777777777777779E-2</v>
      </c>
      <c r="AA367" s="2">
        <v>4</v>
      </c>
      <c r="AB367" s="2" t="b">
        <v>1</v>
      </c>
      <c r="AC367" s="2" t="s">
        <v>30</v>
      </c>
      <c r="AD367" s="2">
        <v>1256</v>
      </c>
      <c r="AE367" s="2" t="s">
        <v>31</v>
      </c>
      <c r="AF367" s="2" t="s">
        <v>32</v>
      </c>
      <c r="AG367" s="5" t="s">
        <v>33</v>
      </c>
    </row>
    <row r="368" spans="1:33" x14ac:dyDescent="0.25">
      <c r="A368" s="4">
        <v>8719</v>
      </c>
      <c r="B368" s="2" t="s">
        <v>126</v>
      </c>
      <c r="C368" s="2">
        <v>9</v>
      </c>
      <c r="D368" s="2">
        <v>18</v>
      </c>
      <c r="E368" s="2">
        <v>2023</v>
      </c>
      <c r="F368" s="3">
        <f>DATE(Table13[[#This Row],[_Year]],Table13[[#This Row],[Join_Date_Month]],Table13[[#This Row],[Join_Date_Date]])</f>
        <v>45187</v>
      </c>
      <c r="G368" s="3">
        <v>45187</v>
      </c>
      <c r="H368" s="2">
        <v>11</v>
      </c>
      <c r="I368" s="2">
        <v>26</v>
      </c>
      <c r="J368" s="2">
        <v>2024</v>
      </c>
      <c r="K368" s="3">
        <f>DATE(Table13[[#This Row],[Last_Login_Year]],Table13[[#This Row],[Last_Login_Month]],Table13[[#This Row],[Last_Login_Date]])</f>
        <v>45622</v>
      </c>
      <c r="L368" s="3">
        <v>45622</v>
      </c>
      <c r="M368" s="2">
        <v>15.99</v>
      </c>
      <c r="N368" s="2" t="s">
        <v>761</v>
      </c>
      <c r="O368" s="2">
        <v>345</v>
      </c>
      <c r="P368" s="2" t="s">
        <v>51</v>
      </c>
      <c r="Q368" s="2">
        <v>4</v>
      </c>
      <c r="R368" s="2">
        <v>5</v>
      </c>
      <c r="S368" s="2" t="b">
        <v>0</v>
      </c>
      <c r="T368" s="2">
        <v>180</v>
      </c>
      <c r="U368" s="2">
        <v>99</v>
      </c>
      <c r="V368" s="2" t="s">
        <v>49</v>
      </c>
      <c r="W368" s="2" t="s">
        <v>75</v>
      </c>
      <c r="X368" s="2" t="s">
        <v>78</v>
      </c>
      <c r="Y368" s="2">
        <v>73</v>
      </c>
      <c r="Z368" s="26">
        <f>Table13[[#This Row],[Recommended_Content_Count]]/(Table13[[#This Row],[Total_Movies_Watched]]+Table13[[#This Row],[Total_Series_Watched]])</f>
        <v>0.26164874551971329</v>
      </c>
      <c r="AA368" s="2">
        <v>4.7</v>
      </c>
      <c r="AB368" s="2" t="b">
        <v>1</v>
      </c>
      <c r="AC368" s="2" t="s">
        <v>30</v>
      </c>
      <c r="AD368" s="2">
        <v>2636</v>
      </c>
      <c r="AE368" s="2" t="s">
        <v>31</v>
      </c>
      <c r="AF368" s="2" t="s">
        <v>59</v>
      </c>
      <c r="AG368" s="5" t="s">
        <v>33</v>
      </c>
    </row>
    <row r="369" spans="1:33" x14ac:dyDescent="0.25">
      <c r="A369" s="4">
        <v>1714</v>
      </c>
      <c r="B369" s="2" t="s">
        <v>367</v>
      </c>
      <c r="C369" s="2">
        <v>8</v>
      </c>
      <c r="D369" s="2">
        <v>29</v>
      </c>
      <c r="E369" s="2">
        <v>2023</v>
      </c>
      <c r="F369" s="3">
        <f>DATE(Table13[[#This Row],[_Year]],Table13[[#This Row],[Join_Date_Month]],Table13[[#This Row],[Join_Date_Date]])</f>
        <v>45167</v>
      </c>
      <c r="G369" s="3">
        <v>45167</v>
      </c>
      <c r="H369" s="2">
        <v>11</v>
      </c>
      <c r="I369" s="2">
        <v>26</v>
      </c>
      <c r="J369" s="2">
        <v>2024</v>
      </c>
      <c r="K369" s="3">
        <f>DATE(Table13[[#This Row],[Last_Login_Year]],Table13[[#This Row],[Last_Login_Month]],Table13[[#This Row],[Last_Login_Date]])</f>
        <v>45622</v>
      </c>
      <c r="L369" s="3">
        <v>45622</v>
      </c>
      <c r="M369" s="2">
        <v>11.99</v>
      </c>
      <c r="N369" s="2" t="s">
        <v>760</v>
      </c>
      <c r="O369" s="2">
        <v>147</v>
      </c>
      <c r="P369" s="2" t="s">
        <v>63</v>
      </c>
      <c r="Q369" s="2">
        <v>3</v>
      </c>
      <c r="R369" s="2">
        <v>1</v>
      </c>
      <c r="S369" s="2" t="b">
        <v>1</v>
      </c>
      <c r="T369" s="2">
        <v>802</v>
      </c>
      <c r="U369" s="2">
        <v>177</v>
      </c>
      <c r="V369" s="2" t="s">
        <v>92</v>
      </c>
      <c r="W369" s="2" t="s">
        <v>56</v>
      </c>
      <c r="X369" s="2" t="s">
        <v>37</v>
      </c>
      <c r="Y369" s="2">
        <v>21</v>
      </c>
      <c r="Z369" s="26">
        <f>Table13[[#This Row],[Recommended_Content_Count]]/(Table13[[#This Row],[Total_Movies_Watched]]+Table13[[#This Row],[Total_Series_Watched]])</f>
        <v>2.1450459652706845E-2</v>
      </c>
      <c r="AA369" s="2">
        <v>3.5</v>
      </c>
      <c r="AB369" s="2" t="b">
        <v>1</v>
      </c>
      <c r="AC369" s="2" t="s">
        <v>30</v>
      </c>
      <c r="AD369" s="2">
        <v>3173</v>
      </c>
      <c r="AE369" s="2" t="s">
        <v>58</v>
      </c>
      <c r="AF369" s="2" t="s">
        <v>32</v>
      </c>
      <c r="AG369" s="5" t="s">
        <v>60</v>
      </c>
    </row>
    <row r="370" spans="1:33" x14ac:dyDescent="0.25">
      <c r="A370" s="4">
        <v>8651</v>
      </c>
      <c r="B370" s="2" t="s">
        <v>283</v>
      </c>
      <c r="C370" s="2">
        <v>8</v>
      </c>
      <c r="D370" s="2">
        <v>19</v>
      </c>
      <c r="E370" s="2">
        <v>2024</v>
      </c>
      <c r="F370" s="3">
        <f>DATE(Table13[[#This Row],[_Year]],Table13[[#This Row],[Join_Date_Month]],Table13[[#This Row],[Join_Date_Date]])</f>
        <v>45523</v>
      </c>
      <c r="G370" s="3">
        <v>45523</v>
      </c>
      <c r="H370" s="2">
        <v>11</v>
      </c>
      <c r="I370" s="2">
        <v>26</v>
      </c>
      <c r="J370" s="2">
        <v>2024</v>
      </c>
      <c r="K370" s="3">
        <f>DATE(Table13[[#This Row],[Last_Login_Year]],Table13[[#This Row],[Last_Login_Month]],Table13[[#This Row],[Last_Login_Date]])</f>
        <v>45622</v>
      </c>
      <c r="L370" s="3">
        <v>45622</v>
      </c>
      <c r="M370" s="2">
        <v>15.99</v>
      </c>
      <c r="N370" s="2" t="s">
        <v>761</v>
      </c>
      <c r="O370" s="2">
        <v>380</v>
      </c>
      <c r="P370" s="2" t="s">
        <v>100</v>
      </c>
      <c r="Q370" s="2">
        <v>5</v>
      </c>
      <c r="R370" s="2">
        <v>5</v>
      </c>
      <c r="S370" s="2" t="b">
        <v>0</v>
      </c>
      <c r="T370" s="2">
        <v>334</v>
      </c>
      <c r="U370" s="2">
        <v>175</v>
      </c>
      <c r="V370" s="2" t="s">
        <v>92</v>
      </c>
      <c r="W370" s="2" t="s">
        <v>56</v>
      </c>
      <c r="X370" s="2" t="s">
        <v>37</v>
      </c>
      <c r="Y370" s="2">
        <v>69</v>
      </c>
      <c r="Z370" s="26">
        <f>Table13[[#This Row],[Recommended_Content_Count]]/(Table13[[#This Row],[Total_Movies_Watched]]+Table13[[#This Row],[Total_Series_Watched]])</f>
        <v>0.13555992141453832</v>
      </c>
      <c r="AA370" s="2">
        <v>3.1</v>
      </c>
      <c r="AB370" s="2" t="b">
        <v>0</v>
      </c>
      <c r="AC370" s="2" t="s">
        <v>30</v>
      </c>
      <c r="AD370" s="2">
        <v>4445</v>
      </c>
      <c r="AE370" s="2" t="s">
        <v>76</v>
      </c>
      <c r="AF370" s="2" t="s">
        <v>79</v>
      </c>
      <c r="AG370" s="5" t="s">
        <v>33</v>
      </c>
    </row>
    <row r="371" spans="1:33" x14ac:dyDescent="0.25">
      <c r="A371" s="4">
        <v>2549</v>
      </c>
      <c r="B371" s="2" t="s">
        <v>152</v>
      </c>
      <c r="C371" s="2">
        <v>8</v>
      </c>
      <c r="D371" s="2">
        <v>16</v>
      </c>
      <c r="E371" s="2">
        <v>2024</v>
      </c>
      <c r="F371" s="3">
        <f>DATE(Table13[[#This Row],[_Year]],Table13[[#This Row],[Join_Date_Month]],Table13[[#This Row],[Join_Date_Date]])</f>
        <v>45520</v>
      </c>
      <c r="G371" s="3">
        <v>45520</v>
      </c>
      <c r="H371" s="2">
        <v>11</v>
      </c>
      <c r="I371" s="2">
        <v>26</v>
      </c>
      <c r="J371" s="2">
        <v>2024</v>
      </c>
      <c r="K371" s="3">
        <f>DATE(Table13[[#This Row],[Last_Login_Year]],Table13[[#This Row],[Last_Login_Month]],Table13[[#This Row],[Last_Login_Date]])</f>
        <v>45622</v>
      </c>
      <c r="L371" s="3">
        <v>45622</v>
      </c>
      <c r="M371" s="2">
        <v>11.99</v>
      </c>
      <c r="N371" s="2" t="s">
        <v>760</v>
      </c>
      <c r="O371" s="2">
        <v>299</v>
      </c>
      <c r="P371" s="2" t="s">
        <v>73</v>
      </c>
      <c r="Q371" s="2">
        <v>4</v>
      </c>
      <c r="R371" s="2">
        <v>6</v>
      </c>
      <c r="S371" s="2" t="b">
        <v>0</v>
      </c>
      <c r="T371" s="2">
        <v>77</v>
      </c>
      <c r="U371" s="2">
        <v>191</v>
      </c>
      <c r="V371" s="2" t="s">
        <v>68</v>
      </c>
      <c r="W371" s="2" t="s">
        <v>75</v>
      </c>
      <c r="X371" s="2" t="s">
        <v>64</v>
      </c>
      <c r="Y371" s="2">
        <v>85</v>
      </c>
      <c r="Z371" s="26">
        <f>Table13[[#This Row],[Recommended_Content_Count]]/(Table13[[#This Row],[Total_Movies_Watched]]+Table13[[#This Row],[Total_Series_Watched]])</f>
        <v>0.31716417910447764</v>
      </c>
      <c r="AA371" s="2">
        <v>3.4</v>
      </c>
      <c r="AB371" s="2" t="b">
        <v>1</v>
      </c>
      <c r="AC371" s="2" t="s">
        <v>30</v>
      </c>
      <c r="AD371" s="2">
        <v>4348</v>
      </c>
      <c r="AE371" s="2" t="s">
        <v>38</v>
      </c>
      <c r="AF371" s="2" t="s">
        <v>69</v>
      </c>
      <c r="AG371" s="5" t="s">
        <v>93</v>
      </c>
    </row>
    <row r="372" spans="1:33" x14ac:dyDescent="0.25">
      <c r="A372" s="4">
        <v>9509</v>
      </c>
      <c r="B372" s="2" t="s">
        <v>232</v>
      </c>
      <c r="C372" s="2">
        <v>7</v>
      </c>
      <c r="D372" s="2">
        <v>28</v>
      </c>
      <c r="E372" s="2">
        <v>2024</v>
      </c>
      <c r="F372" s="3">
        <f>DATE(Table13[[#This Row],[_Year]],Table13[[#This Row],[Join_Date_Month]],Table13[[#This Row],[Join_Date_Date]])</f>
        <v>45501</v>
      </c>
      <c r="G372" s="3">
        <v>45501</v>
      </c>
      <c r="H372" s="2">
        <v>11</v>
      </c>
      <c r="I372" s="2">
        <v>26</v>
      </c>
      <c r="J372" s="2">
        <v>2024</v>
      </c>
      <c r="K372" s="3">
        <f>DATE(Table13[[#This Row],[Last_Login_Year]],Table13[[#This Row],[Last_Login_Month]],Table13[[#This Row],[Last_Login_Date]])</f>
        <v>45622</v>
      </c>
      <c r="L372" s="3">
        <v>45622</v>
      </c>
      <c r="M372" s="2">
        <v>11.99</v>
      </c>
      <c r="N372" s="2" t="s">
        <v>760</v>
      </c>
      <c r="O372" s="2">
        <v>302</v>
      </c>
      <c r="P372" s="2" t="s">
        <v>26</v>
      </c>
      <c r="Q372" s="2">
        <v>2</v>
      </c>
      <c r="R372" s="2">
        <v>2</v>
      </c>
      <c r="S372" s="2" t="b">
        <v>0</v>
      </c>
      <c r="T372" s="2">
        <v>431</v>
      </c>
      <c r="U372" s="2">
        <v>116</v>
      </c>
      <c r="V372" s="2" t="s">
        <v>55</v>
      </c>
      <c r="W372" s="2" t="s">
        <v>44</v>
      </c>
      <c r="X372" s="2" t="s">
        <v>78</v>
      </c>
      <c r="Y372" s="2">
        <v>15</v>
      </c>
      <c r="Z372" s="26">
        <f>Table13[[#This Row],[Recommended_Content_Count]]/(Table13[[#This Row],[Total_Movies_Watched]]+Table13[[#This Row],[Total_Series_Watched]])</f>
        <v>2.7422303473491772E-2</v>
      </c>
      <c r="AA372" s="2">
        <v>3.9</v>
      </c>
      <c r="AB372" s="2" t="b">
        <v>1</v>
      </c>
      <c r="AC372" s="2" t="s">
        <v>30</v>
      </c>
      <c r="AD372" s="2">
        <v>2387</v>
      </c>
      <c r="AE372" s="2" t="s">
        <v>58</v>
      </c>
      <c r="AF372" s="2" t="s">
        <v>69</v>
      </c>
      <c r="AG372" s="5" t="s">
        <v>60</v>
      </c>
    </row>
    <row r="373" spans="1:33" x14ac:dyDescent="0.25">
      <c r="A373" s="4">
        <v>9418</v>
      </c>
      <c r="B373" s="2" t="s">
        <v>450</v>
      </c>
      <c r="C373" s="2">
        <v>7</v>
      </c>
      <c r="D373" s="2">
        <v>21</v>
      </c>
      <c r="E373" s="2">
        <v>2024</v>
      </c>
      <c r="F373" s="3">
        <f>DATE(Table13[[#This Row],[_Year]],Table13[[#This Row],[Join_Date_Month]],Table13[[#This Row],[Join_Date_Date]])</f>
        <v>45494</v>
      </c>
      <c r="G373" s="3">
        <v>45494</v>
      </c>
      <c r="H373" s="2">
        <v>11</v>
      </c>
      <c r="I373" s="2">
        <v>26</v>
      </c>
      <c r="J373" s="2">
        <v>2024</v>
      </c>
      <c r="K373" s="3">
        <f>DATE(Table13[[#This Row],[Last_Login_Year]],Table13[[#This Row],[Last_Login_Month]],Table13[[#This Row],[Last_Login_Date]])</f>
        <v>45622</v>
      </c>
      <c r="L373" s="3">
        <v>45622</v>
      </c>
      <c r="M373" s="2">
        <v>7.99</v>
      </c>
      <c r="N373" s="2" t="s">
        <v>759</v>
      </c>
      <c r="O373" s="2">
        <v>128</v>
      </c>
      <c r="P373" s="2" t="s">
        <v>26</v>
      </c>
      <c r="Q373" s="2">
        <v>5</v>
      </c>
      <c r="R373" s="2">
        <v>6</v>
      </c>
      <c r="S373" s="2" t="b">
        <v>1</v>
      </c>
      <c r="T373" s="2">
        <v>481</v>
      </c>
      <c r="U373" s="2">
        <v>128</v>
      </c>
      <c r="V373" s="2" t="s">
        <v>55</v>
      </c>
      <c r="W373" s="2" t="s">
        <v>56</v>
      </c>
      <c r="X373" s="2" t="s">
        <v>37</v>
      </c>
      <c r="Y373" s="2">
        <v>89</v>
      </c>
      <c r="Z373" s="26">
        <f>Table13[[#This Row],[Recommended_Content_Count]]/(Table13[[#This Row],[Total_Movies_Watched]]+Table13[[#This Row],[Total_Series_Watched]])</f>
        <v>0.14614121510673234</v>
      </c>
      <c r="AA373" s="2">
        <v>3.3</v>
      </c>
      <c r="AB373" s="2" t="b">
        <v>1</v>
      </c>
      <c r="AC373" s="2" t="s">
        <v>30</v>
      </c>
      <c r="AD373" s="2">
        <v>2002</v>
      </c>
      <c r="AE373" s="2" t="s">
        <v>76</v>
      </c>
      <c r="AF373" s="2" t="s">
        <v>59</v>
      </c>
      <c r="AG373" s="5" t="s">
        <v>60</v>
      </c>
    </row>
    <row r="374" spans="1:33" x14ac:dyDescent="0.25">
      <c r="A374" s="4">
        <v>7556</v>
      </c>
      <c r="B374" s="2" t="s">
        <v>598</v>
      </c>
      <c r="C374" s="2">
        <v>7</v>
      </c>
      <c r="D374" s="2">
        <v>17</v>
      </c>
      <c r="E374" s="2">
        <v>2024</v>
      </c>
      <c r="F374" s="3">
        <f>DATE(Table13[[#This Row],[_Year]],Table13[[#This Row],[Join_Date_Month]],Table13[[#This Row],[Join_Date_Date]])</f>
        <v>45490</v>
      </c>
      <c r="G374" s="3">
        <v>45490</v>
      </c>
      <c r="H374" s="2">
        <v>11</v>
      </c>
      <c r="I374" s="2">
        <v>26</v>
      </c>
      <c r="J374" s="2">
        <v>2024</v>
      </c>
      <c r="K374" s="3">
        <f>DATE(Table13[[#This Row],[Last_Login_Year]],Table13[[#This Row],[Last_Login_Month]],Table13[[#This Row],[Last_Login_Date]])</f>
        <v>45622</v>
      </c>
      <c r="L374" s="3">
        <v>45622</v>
      </c>
      <c r="M374" s="2">
        <v>15.99</v>
      </c>
      <c r="N374" s="2" t="s">
        <v>761</v>
      </c>
      <c r="O374" s="2">
        <v>386</v>
      </c>
      <c r="P374" s="2" t="s">
        <v>26</v>
      </c>
      <c r="Q374" s="2">
        <v>2</v>
      </c>
      <c r="R374" s="2">
        <v>6</v>
      </c>
      <c r="S374" s="2" t="b">
        <v>1</v>
      </c>
      <c r="T374" s="2">
        <v>461</v>
      </c>
      <c r="U374" s="2">
        <v>178</v>
      </c>
      <c r="V374" s="2" t="s">
        <v>27</v>
      </c>
      <c r="W374" s="2" t="s">
        <v>75</v>
      </c>
      <c r="X374" s="2" t="s">
        <v>29</v>
      </c>
      <c r="Y374" s="2">
        <v>79</v>
      </c>
      <c r="Z374" s="26">
        <f>Table13[[#This Row],[Recommended_Content_Count]]/(Table13[[#This Row],[Total_Movies_Watched]]+Table13[[#This Row],[Total_Series_Watched]])</f>
        <v>0.12363067292644757</v>
      </c>
      <c r="AA374" s="2">
        <v>3.7</v>
      </c>
      <c r="AB374" s="2" t="b">
        <v>0</v>
      </c>
      <c r="AC374" s="2" t="s">
        <v>30</v>
      </c>
      <c r="AD374" s="2">
        <v>1587</v>
      </c>
      <c r="AE374" s="2" t="s">
        <v>76</v>
      </c>
      <c r="AF374" s="2" t="s">
        <v>32</v>
      </c>
      <c r="AG374" s="5" t="s">
        <v>93</v>
      </c>
    </row>
    <row r="375" spans="1:33" x14ac:dyDescent="0.25">
      <c r="A375" s="4">
        <v>2886</v>
      </c>
      <c r="B375" s="2" t="s">
        <v>106</v>
      </c>
      <c r="C375" s="2">
        <v>6</v>
      </c>
      <c r="D375" s="2">
        <v>24</v>
      </c>
      <c r="E375" s="2">
        <v>2023</v>
      </c>
      <c r="F375" s="3">
        <f>DATE(Table13[[#This Row],[_Year]],Table13[[#This Row],[Join_Date_Month]],Table13[[#This Row],[Join_Date_Date]])</f>
        <v>45101</v>
      </c>
      <c r="G375" s="3">
        <v>45101</v>
      </c>
      <c r="H375" s="2">
        <v>11</v>
      </c>
      <c r="I375" s="2">
        <v>26</v>
      </c>
      <c r="J375" s="2">
        <v>2024</v>
      </c>
      <c r="K375" s="3">
        <f>DATE(Table13[[#This Row],[Last_Login_Year]],Table13[[#This Row],[Last_Login_Month]],Table13[[#This Row],[Last_Login_Date]])</f>
        <v>45622</v>
      </c>
      <c r="L375" s="3">
        <v>45622</v>
      </c>
      <c r="M375" s="2">
        <v>15.99</v>
      </c>
      <c r="N375" s="2" t="s">
        <v>761</v>
      </c>
      <c r="O375" s="2">
        <v>62</v>
      </c>
      <c r="P375" s="2" t="s">
        <v>73</v>
      </c>
      <c r="Q375" s="2">
        <v>5</v>
      </c>
      <c r="R375" s="2">
        <v>1</v>
      </c>
      <c r="S375" s="2" t="b">
        <v>0</v>
      </c>
      <c r="T375" s="2">
        <v>811</v>
      </c>
      <c r="U375" s="2">
        <v>109</v>
      </c>
      <c r="V375" s="2" t="s">
        <v>74</v>
      </c>
      <c r="W375" s="2" t="s">
        <v>75</v>
      </c>
      <c r="X375" s="2" t="s">
        <v>37</v>
      </c>
      <c r="Y375" s="2">
        <v>14</v>
      </c>
      <c r="Z375" s="26">
        <f>Table13[[#This Row],[Recommended_Content_Count]]/(Table13[[#This Row],[Total_Movies_Watched]]+Table13[[#This Row],[Total_Series_Watched]])</f>
        <v>1.5217391304347827E-2</v>
      </c>
      <c r="AA375" s="2">
        <v>3.1</v>
      </c>
      <c r="AB375" s="2" t="b">
        <v>0</v>
      </c>
      <c r="AC375" s="2" t="s">
        <v>30</v>
      </c>
      <c r="AD375" s="2">
        <v>3702</v>
      </c>
      <c r="AE375" s="2" t="s">
        <v>65</v>
      </c>
      <c r="AF375" s="2" t="s">
        <v>79</v>
      </c>
      <c r="AG375" s="5" t="s">
        <v>60</v>
      </c>
    </row>
    <row r="376" spans="1:33" x14ac:dyDescent="0.25">
      <c r="A376" s="4">
        <v>9701</v>
      </c>
      <c r="B376" s="2" t="s">
        <v>566</v>
      </c>
      <c r="C376" s="2">
        <v>3</v>
      </c>
      <c r="D376" s="2">
        <v>17</v>
      </c>
      <c r="E376" s="2">
        <v>2023</v>
      </c>
      <c r="F376" s="3">
        <f>DATE(Table13[[#This Row],[_Year]],Table13[[#This Row],[Join_Date_Month]],Table13[[#This Row],[Join_Date_Date]])</f>
        <v>45002</v>
      </c>
      <c r="G376" s="3">
        <v>45002</v>
      </c>
      <c r="H376" s="2">
        <v>11</v>
      </c>
      <c r="I376" s="2">
        <v>26</v>
      </c>
      <c r="J376" s="2">
        <v>2024</v>
      </c>
      <c r="K376" s="3">
        <f>DATE(Table13[[#This Row],[Last_Login_Year]],Table13[[#This Row],[Last_Login_Month]],Table13[[#This Row],[Last_Login_Date]])</f>
        <v>45622</v>
      </c>
      <c r="L376" s="3">
        <v>45622</v>
      </c>
      <c r="M376" s="2">
        <v>7.99</v>
      </c>
      <c r="N376" s="2" t="s">
        <v>759</v>
      </c>
      <c r="O376" s="2">
        <v>376</v>
      </c>
      <c r="P376" s="2" t="s">
        <v>48</v>
      </c>
      <c r="Q376" s="2">
        <v>3</v>
      </c>
      <c r="R376" s="2">
        <v>6</v>
      </c>
      <c r="S376" s="2" t="b">
        <v>0</v>
      </c>
      <c r="T376" s="2">
        <v>727</v>
      </c>
      <c r="U376" s="2">
        <v>13</v>
      </c>
      <c r="V376" s="2" t="s">
        <v>49</v>
      </c>
      <c r="W376" s="2" t="s">
        <v>75</v>
      </c>
      <c r="X376" s="2" t="s">
        <v>37</v>
      </c>
      <c r="Y376" s="2">
        <v>5</v>
      </c>
      <c r="Z376" s="26">
        <f>Table13[[#This Row],[Recommended_Content_Count]]/(Table13[[#This Row],[Total_Movies_Watched]]+Table13[[#This Row],[Total_Series_Watched]])</f>
        <v>6.7567567567567571E-3</v>
      </c>
      <c r="AA376" s="2">
        <v>3.4</v>
      </c>
      <c r="AB376" s="2" t="b">
        <v>0</v>
      </c>
      <c r="AC376" s="2" t="s">
        <v>30</v>
      </c>
      <c r="AD376" s="2">
        <v>4378</v>
      </c>
      <c r="AE376" s="2" t="s">
        <v>38</v>
      </c>
      <c r="AF376" s="2" t="s">
        <v>39</v>
      </c>
      <c r="AG376" s="5" t="s">
        <v>60</v>
      </c>
    </row>
    <row r="377" spans="1:33" x14ac:dyDescent="0.25">
      <c r="A377" s="4">
        <v>2477</v>
      </c>
      <c r="B377" s="2" t="s">
        <v>365</v>
      </c>
      <c r="C377" s="2">
        <v>3</v>
      </c>
      <c r="D377" s="2">
        <v>13</v>
      </c>
      <c r="E377" s="2">
        <v>2023</v>
      </c>
      <c r="F377" s="3">
        <f>DATE(Table13[[#This Row],[_Year]],Table13[[#This Row],[Join_Date_Month]],Table13[[#This Row],[Join_Date_Date]])</f>
        <v>44998</v>
      </c>
      <c r="G377" s="3">
        <v>44998</v>
      </c>
      <c r="H377" s="2">
        <v>11</v>
      </c>
      <c r="I377" s="2">
        <v>26</v>
      </c>
      <c r="J377" s="2">
        <v>2024</v>
      </c>
      <c r="K377" s="3">
        <f>DATE(Table13[[#This Row],[Last_Login_Year]],Table13[[#This Row],[Last_Login_Month]],Table13[[#This Row],[Last_Login_Date]])</f>
        <v>45622</v>
      </c>
      <c r="L377" s="3">
        <v>45622</v>
      </c>
      <c r="M377" s="2">
        <v>15.99</v>
      </c>
      <c r="N377" s="2" t="s">
        <v>761</v>
      </c>
      <c r="O377" s="2">
        <v>419</v>
      </c>
      <c r="P377" s="2" t="s">
        <v>48</v>
      </c>
      <c r="Q377" s="2">
        <v>2</v>
      </c>
      <c r="R377" s="2">
        <v>6</v>
      </c>
      <c r="S377" s="2" t="b">
        <v>1</v>
      </c>
      <c r="T377" s="2">
        <v>752</v>
      </c>
      <c r="U377" s="2">
        <v>21</v>
      </c>
      <c r="V377" s="2" t="s">
        <v>27</v>
      </c>
      <c r="W377" s="2" t="s">
        <v>44</v>
      </c>
      <c r="X377" s="2" t="s">
        <v>29</v>
      </c>
      <c r="Y377" s="2">
        <v>94</v>
      </c>
      <c r="Z377" s="26">
        <f>Table13[[#This Row],[Recommended_Content_Count]]/(Table13[[#This Row],[Total_Movies_Watched]]+Table13[[#This Row],[Total_Series_Watched]])</f>
        <v>0.12160413971539456</v>
      </c>
      <c r="AA377" s="2">
        <v>3.9</v>
      </c>
      <c r="AB377" s="2" t="b">
        <v>0</v>
      </c>
      <c r="AC377" s="2" t="s">
        <v>30</v>
      </c>
      <c r="AD377" s="2">
        <v>2864</v>
      </c>
      <c r="AE377" s="2" t="s">
        <v>38</v>
      </c>
      <c r="AF377" s="2" t="s">
        <v>32</v>
      </c>
      <c r="AG377" s="5" t="s">
        <v>93</v>
      </c>
    </row>
    <row r="378" spans="1:33" x14ac:dyDescent="0.25">
      <c r="A378" s="4">
        <v>9635</v>
      </c>
      <c r="B378" s="2" t="s">
        <v>212</v>
      </c>
      <c r="C378" s="2">
        <v>12</v>
      </c>
      <c r="D378" s="2">
        <v>18</v>
      </c>
      <c r="E378" s="2">
        <v>2023</v>
      </c>
      <c r="F378" s="3">
        <f>DATE(Table13[[#This Row],[_Year]],Table13[[#This Row],[Join_Date_Month]],Table13[[#This Row],[Join_Date_Date]])</f>
        <v>45278</v>
      </c>
      <c r="G378" s="3">
        <v>45278</v>
      </c>
      <c r="H378" s="2">
        <v>11</v>
      </c>
      <c r="I378" s="2">
        <v>26</v>
      </c>
      <c r="J378" s="2">
        <v>2024</v>
      </c>
      <c r="K378" s="3">
        <f>DATE(Table13[[#This Row],[Last_Login_Year]],Table13[[#This Row],[Last_Login_Month]],Table13[[#This Row],[Last_Login_Date]])</f>
        <v>45622</v>
      </c>
      <c r="L378" s="3">
        <v>45622</v>
      </c>
      <c r="M378" s="2">
        <v>11.99</v>
      </c>
      <c r="N378" s="2" t="s">
        <v>760</v>
      </c>
      <c r="O378" s="2">
        <v>456</v>
      </c>
      <c r="P378" s="2" t="s">
        <v>73</v>
      </c>
      <c r="Q378" s="2">
        <v>2</v>
      </c>
      <c r="R378" s="2">
        <v>5</v>
      </c>
      <c r="S378" s="2" t="b">
        <v>0</v>
      </c>
      <c r="T378" s="2">
        <v>734</v>
      </c>
      <c r="U378" s="2">
        <v>83</v>
      </c>
      <c r="V378" s="2" t="s">
        <v>55</v>
      </c>
      <c r="W378" s="2" t="s">
        <v>44</v>
      </c>
      <c r="X378" s="2" t="s">
        <v>78</v>
      </c>
      <c r="Y378" s="2">
        <v>87</v>
      </c>
      <c r="Z378" s="26">
        <f>Table13[[#This Row],[Recommended_Content_Count]]/(Table13[[#This Row],[Total_Movies_Watched]]+Table13[[#This Row],[Total_Series_Watched]])</f>
        <v>0.10648714810281518</v>
      </c>
      <c r="AA378" s="2">
        <v>3.8</v>
      </c>
      <c r="AB378" s="2" t="b">
        <v>1</v>
      </c>
      <c r="AC378" s="2" t="s">
        <v>30</v>
      </c>
      <c r="AD378" s="2">
        <v>581</v>
      </c>
      <c r="AE378" s="2" t="s">
        <v>76</v>
      </c>
      <c r="AF378" s="2" t="s">
        <v>32</v>
      </c>
      <c r="AG378" s="5" t="s">
        <v>40</v>
      </c>
    </row>
    <row r="379" spans="1:33" x14ac:dyDescent="0.25">
      <c r="A379" s="4">
        <v>4530</v>
      </c>
      <c r="B379" s="2" t="s">
        <v>226</v>
      </c>
      <c r="C379" s="2">
        <v>12</v>
      </c>
      <c r="D379" s="2">
        <v>15</v>
      </c>
      <c r="E379" s="2">
        <v>2023</v>
      </c>
      <c r="F379" s="3">
        <f>DATE(Table13[[#This Row],[_Year]],Table13[[#This Row],[Join_Date_Month]],Table13[[#This Row],[Join_Date_Date]])</f>
        <v>45275</v>
      </c>
      <c r="G379" s="3">
        <v>45275</v>
      </c>
      <c r="H379" s="2">
        <v>11</v>
      </c>
      <c r="I379" s="2">
        <v>26</v>
      </c>
      <c r="J379" s="2">
        <v>2024</v>
      </c>
      <c r="K379" s="3">
        <f>DATE(Table13[[#This Row],[Last_Login_Year]],Table13[[#This Row],[Last_Login_Month]],Table13[[#This Row],[Last_Login_Date]])</f>
        <v>45622</v>
      </c>
      <c r="L379" s="3">
        <v>45622</v>
      </c>
      <c r="M379" s="2">
        <v>7.99</v>
      </c>
      <c r="N379" s="2" t="s">
        <v>759</v>
      </c>
      <c r="O379" s="2">
        <v>331</v>
      </c>
      <c r="P379" s="2" t="s">
        <v>26</v>
      </c>
      <c r="Q379" s="2">
        <v>1</v>
      </c>
      <c r="R379" s="2">
        <v>6</v>
      </c>
      <c r="S379" s="2" t="b">
        <v>1</v>
      </c>
      <c r="T379" s="2">
        <v>231</v>
      </c>
      <c r="U379" s="2">
        <v>199</v>
      </c>
      <c r="V379" s="2" t="s">
        <v>74</v>
      </c>
      <c r="W379" s="2" t="s">
        <v>28</v>
      </c>
      <c r="X379" s="2" t="s">
        <v>45</v>
      </c>
      <c r="Y379" s="2">
        <v>93</v>
      </c>
      <c r="Z379" s="26">
        <f>Table13[[#This Row],[Recommended_Content_Count]]/(Table13[[#This Row],[Total_Movies_Watched]]+Table13[[#This Row],[Total_Series_Watched]])</f>
        <v>0.21627906976744185</v>
      </c>
      <c r="AA379" s="2">
        <v>3.4</v>
      </c>
      <c r="AB379" s="2" t="b">
        <v>0</v>
      </c>
      <c r="AC379" s="2" t="s">
        <v>30</v>
      </c>
      <c r="AD379" s="2">
        <v>4906</v>
      </c>
      <c r="AE379" s="2" t="s">
        <v>38</v>
      </c>
      <c r="AF379" s="2" t="s">
        <v>79</v>
      </c>
      <c r="AG379" s="5" t="s">
        <v>33</v>
      </c>
    </row>
    <row r="380" spans="1:33" x14ac:dyDescent="0.25">
      <c r="A380" s="4">
        <v>4210</v>
      </c>
      <c r="B380" s="2" t="s">
        <v>284</v>
      </c>
      <c r="C380" s="2">
        <v>11</v>
      </c>
      <c r="D380" s="2">
        <v>29</v>
      </c>
      <c r="E380" s="2">
        <v>2023</v>
      </c>
      <c r="F380" s="3">
        <f>DATE(Table13[[#This Row],[_Year]],Table13[[#This Row],[Join_Date_Month]],Table13[[#This Row],[Join_Date_Date]])</f>
        <v>45259</v>
      </c>
      <c r="G380" s="3">
        <v>45259</v>
      </c>
      <c r="H380" s="2">
        <v>11</v>
      </c>
      <c r="I380" s="2">
        <v>26</v>
      </c>
      <c r="J380" s="2">
        <v>2024</v>
      </c>
      <c r="K380" s="3">
        <f>DATE(Table13[[#This Row],[Last_Login_Year]],Table13[[#This Row],[Last_Login_Month]],Table13[[#This Row],[Last_Login_Date]])</f>
        <v>45622</v>
      </c>
      <c r="L380" s="3">
        <v>45622</v>
      </c>
      <c r="M380" s="2">
        <v>11.99</v>
      </c>
      <c r="N380" s="2" t="s">
        <v>760</v>
      </c>
      <c r="O380" s="2">
        <v>85</v>
      </c>
      <c r="P380" s="2" t="s">
        <v>63</v>
      </c>
      <c r="Q380" s="2">
        <v>1</v>
      </c>
      <c r="R380" s="2">
        <v>2</v>
      </c>
      <c r="S380" s="2" t="b">
        <v>0</v>
      </c>
      <c r="T380" s="2">
        <v>770</v>
      </c>
      <c r="U380" s="2">
        <v>132</v>
      </c>
      <c r="V380" s="2" t="s">
        <v>49</v>
      </c>
      <c r="W380" s="2" t="s">
        <v>44</v>
      </c>
      <c r="X380" s="2" t="s">
        <v>57</v>
      </c>
      <c r="Y380" s="2">
        <v>99</v>
      </c>
      <c r="Z380" s="26">
        <f>Table13[[#This Row],[Recommended_Content_Count]]/(Table13[[#This Row],[Total_Movies_Watched]]+Table13[[#This Row],[Total_Series_Watched]])</f>
        <v>0.10975609756097561</v>
      </c>
      <c r="AA380" s="2">
        <v>4.4000000000000004</v>
      </c>
      <c r="AB380" s="2" t="b">
        <v>0</v>
      </c>
      <c r="AC380" s="2" t="s">
        <v>30</v>
      </c>
      <c r="AD380" s="2">
        <v>4273</v>
      </c>
      <c r="AE380" s="2" t="s">
        <v>76</v>
      </c>
      <c r="AF380" s="2" t="s">
        <v>32</v>
      </c>
      <c r="AG380" s="5" t="s">
        <v>60</v>
      </c>
    </row>
    <row r="381" spans="1:33" x14ac:dyDescent="0.25">
      <c r="A381" s="4">
        <v>3209</v>
      </c>
      <c r="B381" s="2" t="s">
        <v>347</v>
      </c>
      <c r="C381" s="2">
        <v>11</v>
      </c>
      <c r="D381" s="2">
        <v>20</v>
      </c>
      <c r="E381" s="2">
        <v>2023</v>
      </c>
      <c r="F381" s="3">
        <f>DATE(Table13[[#This Row],[_Year]],Table13[[#This Row],[Join_Date_Month]],Table13[[#This Row],[Join_Date_Date]])</f>
        <v>45250</v>
      </c>
      <c r="G381" s="3">
        <v>45250</v>
      </c>
      <c r="H381" s="2">
        <v>11</v>
      </c>
      <c r="I381" s="2">
        <v>26</v>
      </c>
      <c r="J381" s="2">
        <v>2024</v>
      </c>
      <c r="K381" s="3">
        <f>DATE(Table13[[#This Row],[Last_Login_Year]],Table13[[#This Row],[Last_Login_Month]],Table13[[#This Row],[Last_Login_Date]])</f>
        <v>45622</v>
      </c>
      <c r="L381" s="3">
        <v>45622</v>
      </c>
      <c r="M381" s="2">
        <v>7.99</v>
      </c>
      <c r="N381" s="2" t="s">
        <v>759</v>
      </c>
      <c r="O381" s="2">
        <v>168</v>
      </c>
      <c r="P381" s="2" t="s">
        <v>51</v>
      </c>
      <c r="Q381" s="2">
        <v>3</v>
      </c>
      <c r="R381" s="2">
        <v>1</v>
      </c>
      <c r="S381" s="2" t="b">
        <v>0</v>
      </c>
      <c r="T381" s="2">
        <v>113</v>
      </c>
      <c r="U381" s="2">
        <v>85</v>
      </c>
      <c r="V381" s="2" t="s">
        <v>49</v>
      </c>
      <c r="W381" s="2" t="s">
        <v>75</v>
      </c>
      <c r="X381" s="2" t="s">
        <v>57</v>
      </c>
      <c r="Y381" s="2">
        <v>52</v>
      </c>
      <c r="Z381" s="26">
        <f>Table13[[#This Row],[Recommended_Content_Count]]/(Table13[[#This Row],[Total_Movies_Watched]]+Table13[[#This Row],[Total_Series_Watched]])</f>
        <v>0.26262626262626265</v>
      </c>
      <c r="AA381" s="2">
        <v>4.7</v>
      </c>
      <c r="AB381" s="2" t="b">
        <v>0</v>
      </c>
      <c r="AC381" s="2" t="s">
        <v>30</v>
      </c>
      <c r="AD381" s="2">
        <v>1094</v>
      </c>
      <c r="AE381" s="2" t="s">
        <v>31</v>
      </c>
      <c r="AF381" s="2" t="s">
        <v>59</v>
      </c>
      <c r="AG381" s="5" t="s">
        <v>40</v>
      </c>
    </row>
    <row r="382" spans="1:33" x14ac:dyDescent="0.25">
      <c r="A382" s="4">
        <v>2457</v>
      </c>
      <c r="B382" s="2" t="s">
        <v>179</v>
      </c>
      <c r="C382" s="2">
        <v>10</v>
      </c>
      <c r="D382" s="2">
        <v>21</v>
      </c>
      <c r="E382" s="2">
        <v>2023</v>
      </c>
      <c r="F382" s="3">
        <f>DATE(Table13[[#This Row],[_Year]],Table13[[#This Row],[Join_Date_Month]],Table13[[#This Row],[Join_Date_Date]])</f>
        <v>45220</v>
      </c>
      <c r="G382" s="3">
        <v>45220</v>
      </c>
      <c r="H382" s="2">
        <v>11</v>
      </c>
      <c r="I382" s="2">
        <v>26</v>
      </c>
      <c r="J382" s="2">
        <v>2024</v>
      </c>
      <c r="K382" s="3">
        <f>DATE(Table13[[#This Row],[Last_Login_Year]],Table13[[#This Row],[Last_Login_Month]],Table13[[#This Row],[Last_Login_Date]])</f>
        <v>45622</v>
      </c>
      <c r="L382" s="3">
        <v>45622</v>
      </c>
      <c r="M382" s="2">
        <v>7.99</v>
      </c>
      <c r="N382" s="2" t="s">
        <v>759</v>
      </c>
      <c r="O382" s="2">
        <v>192</v>
      </c>
      <c r="P382" s="2" t="s">
        <v>73</v>
      </c>
      <c r="Q382" s="2">
        <v>1</v>
      </c>
      <c r="R382" s="2">
        <v>1</v>
      </c>
      <c r="S382" s="2" t="b">
        <v>0</v>
      </c>
      <c r="T382" s="2">
        <v>786</v>
      </c>
      <c r="U382" s="2">
        <v>140</v>
      </c>
      <c r="V382" s="2" t="s">
        <v>43</v>
      </c>
      <c r="W382" s="2" t="s">
        <v>44</v>
      </c>
      <c r="X382" s="2" t="s">
        <v>78</v>
      </c>
      <c r="Y382" s="2">
        <v>95</v>
      </c>
      <c r="Z382" s="26">
        <f>Table13[[#This Row],[Recommended_Content_Count]]/(Table13[[#This Row],[Total_Movies_Watched]]+Table13[[#This Row],[Total_Series_Watched]])</f>
        <v>0.10259179265658748</v>
      </c>
      <c r="AA382" s="2">
        <v>3.4</v>
      </c>
      <c r="AB382" s="2" t="b">
        <v>0</v>
      </c>
      <c r="AC382" s="2" t="s">
        <v>30</v>
      </c>
      <c r="AD382" s="2">
        <v>2925</v>
      </c>
      <c r="AE382" s="2" t="s">
        <v>76</v>
      </c>
      <c r="AF382" s="2" t="s">
        <v>39</v>
      </c>
      <c r="AG382" s="5" t="s">
        <v>33</v>
      </c>
    </row>
    <row r="383" spans="1:33" x14ac:dyDescent="0.25">
      <c r="A383" s="4">
        <v>7171</v>
      </c>
      <c r="B383" s="2" t="s">
        <v>70</v>
      </c>
      <c r="C383" s="2">
        <v>1</v>
      </c>
      <c r="D383" s="2">
        <v>30</v>
      </c>
      <c r="E383" s="2">
        <v>2024</v>
      </c>
      <c r="F383" s="3">
        <f>DATE(Table13[[#This Row],[_Year]],Table13[[#This Row],[Join_Date_Month]],Table13[[#This Row],[Join_Date_Date]])</f>
        <v>45321</v>
      </c>
      <c r="G383" s="3">
        <v>45321</v>
      </c>
      <c r="H383" s="2">
        <v>11</v>
      </c>
      <c r="I383" s="2">
        <v>26</v>
      </c>
      <c r="J383" s="2">
        <v>2024</v>
      </c>
      <c r="K383" s="3">
        <f>DATE(Table13[[#This Row],[Last_Login_Year]],Table13[[#This Row],[Last_Login_Month]],Table13[[#This Row],[Last_Login_Date]])</f>
        <v>45622</v>
      </c>
      <c r="L383" s="3">
        <v>45622</v>
      </c>
      <c r="M383" s="2">
        <v>11.99</v>
      </c>
      <c r="N383" s="2" t="s">
        <v>760</v>
      </c>
      <c r="O383" s="2">
        <v>467</v>
      </c>
      <c r="P383" s="2" t="s">
        <v>26</v>
      </c>
      <c r="Q383" s="2">
        <v>1</v>
      </c>
      <c r="R383" s="2">
        <v>3</v>
      </c>
      <c r="S383" s="2" t="b">
        <v>1</v>
      </c>
      <c r="T383" s="2">
        <v>350</v>
      </c>
      <c r="U383" s="2">
        <v>134</v>
      </c>
      <c r="V383" s="2" t="s">
        <v>74</v>
      </c>
      <c r="W383" s="2" t="s">
        <v>44</v>
      </c>
      <c r="X383" s="2" t="s">
        <v>64</v>
      </c>
      <c r="Y383" s="2">
        <v>1</v>
      </c>
      <c r="Z383" s="26">
        <f>Table13[[#This Row],[Recommended_Content_Count]]/(Table13[[#This Row],[Total_Movies_Watched]]+Table13[[#This Row],[Total_Series_Watched]])</f>
        <v>2.0661157024793389E-3</v>
      </c>
      <c r="AA383" s="2">
        <v>3.9</v>
      </c>
      <c r="AB383" s="2" t="b">
        <v>0</v>
      </c>
      <c r="AC383" s="2" t="s">
        <v>30</v>
      </c>
      <c r="AD383" s="2">
        <v>3037</v>
      </c>
      <c r="AE383" s="2" t="s">
        <v>31</v>
      </c>
      <c r="AF383" s="2" t="s">
        <v>39</v>
      </c>
      <c r="AG383" s="5" t="s">
        <v>93</v>
      </c>
    </row>
    <row r="384" spans="1:33" x14ac:dyDescent="0.25">
      <c r="A384" s="4">
        <v>4110</v>
      </c>
      <c r="B384" s="2" t="s">
        <v>212</v>
      </c>
      <c r="C384" s="2">
        <v>1</v>
      </c>
      <c r="D384" s="2">
        <v>27</v>
      </c>
      <c r="E384" s="2">
        <v>2024</v>
      </c>
      <c r="F384" s="3">
        <f>DATE(Table13[[#This Row],[_Year]],Table13[[#This Row],[Join_Date_Month]],Table13[[#This Row],[Join_Date_Date]])</f>
        <v>45318</v>
      </c>
      <c r="G384" s="3">
        <v>45318</v>
      </c>
      <c r="H384" s="2">
        <v>11</v>
      </c>
      <c r="I384" s="2">
        <v>26</v>
      </c>
      <c r="J384" s="2">
        <v>2024</v>
      </c>
      <c r="K384" s="3">
        <f>DATE(Table13[[#This Row],[Last_Login_Year]],Table13[[#This Row],[Last_Login_Month]],Table13[[#This Row],[Last_Login_Date]])</f>
        <v>45622</v>
      </c>
      <c r="L384" s="3">
        <v>45622</v>
      </c>
      <c r="M384" s="2">
        <v>11.99</v>
      </c>
      <c r="N384" s="2" t="s">
        <v>760</v>
      </c>
      <c r="O384" s="2">
        <v>133</v>
      </c>
      <c r="P384" s="2" t="s">
        <v>36</v>
      </c>
      <c r="Q384" s="2">
        <v>5</v>
      </c>
      <c r="R384" s="2">
        <v>4</v>
      </c>
      <c r="S384" s="2" t="b">
        <v>0</v>
      </c>
      <c r="T384" s="2">
        <v>951</v>
      </c>
      <c r="U384" s="2">
        <v>86</v>
      </c>
      <c r="V384" s="2" t="s">
        <v>49</v>
      </c>
      <c r="W384" s="2" t="s">
        <v>28</v>
      </c>
      <c r="X384" s="2" t="s">
        <v>37</v>
      </c>
      <c r="Y384" s="2">
        <v>88</v>
      </c>
      <c r="Z384" s="26">
        <f>Table13[[#This Row],[Recommended_Content_Count]]/(Table13[[#This Row],[Total_Movies_Watched]]+Table13[[#This Row],[Total_Series_Watched]])</f>
        <v>8.4860173577627776E-2</v>
      </c>
      <c r="AA384" s="2">
        <v>4.4000000000000004</v>
      </c>
      <c r="AB384" s="2" t="b">
        <v>0</v>
      </c>
      <c r="AC384" s="2" t="s">
        <v>30</v>
      </c>
      <c r="AD384" s="2">
        <v>3815</v>
      </c>
      <c r="AE384" s="2" t="s">
        <v>58</v>
      </c>
      <c r="AF384" s="2" t="s">
        <v>69</v>
      </c>
      <c r="AG384" s="5" t="s">
        <v>40</v>
      </c>
    </row>
    <row r="385" spans="1:33" x14ac:dyDescent="0.25">
      <c r="A385" s="4">
        <v>6268</v>
      </c>
      <c r="B385" s="2" t="s">
        <v>313</v>
      </c>
      <c r="C385" s="2">
        <v>1</v>
      </c>
      <c r="D385" s="2">
        <v>17</v>
      </c>
      <c r="E385" s="2">
        <v>2024</v>
      </c>
      <c r="F385" s="3">
        <f>DATE(Table13[[#This Row],[_Year]],Table13[[#This Row],[Join_Date_Month]],Table13[[#This Row],[Join_Date_Date]])</f>
        <v>45308</v>
      </c>
      <c r="G385" s="3">
        <v>45308</v>
      </c>
      <c r="H385" s="2">
        <v>11</v>
      </c>
      <c r="I385" s="2">
        <v>26</v>
      </c>
      <c r="J385" s="2">
        <v>2024</v>
      </c>
      <c r="K385" s="3">
        <f>DATE(Table13[[#This Row],[Last_Login_Year]],Table13[[#This Row],[Last_Login_Month]],Table13[[#This Row],[Last_Login_Date]])</f>
        <v>45622</v>
      </c>
      <c r="L385" s="3">
        <v>45622</v>
      </c>
      <c r="M385" s="2">
        <v>15.99</v>
      </c>
      <c r="N385" s="2" t="s">
        <v>761</v>
      </c>
      <c r="O385" s="2">
        <v>336</v>
      </c>
      <c r="P385" s="2" t="s">
        <v>63</v>
      </c>
      <c r="Q385" s="2">
        <v>5</v>
      </c>
      <c r="R385" s="2">
        <v>2</v>
      </c>
      <c r="S385" s="2" t="b">
        <v>0</v>
      </c>
      <c r="T385" s="2">
        <v>546</v>
      </c>
      <c r="U385" s="2">
        <v>16</v>
      </c>
      <c r="V385" s="2" t="s">
        <v>55</v>
      </c>
      <c r="W385" s="2" t="s">
        <v>28</v>
      </c>
      <c r="X385" s="2" t="s">
        <v>64</v>
      </c>
      <c r="Y385" s="2">
        <v>31</v>
      </c>
      <c r="Z385" s="26">
        <f>Table13[[#This Row],[Recommended_Content_Count]]/(Table13[[#This Row],[Total_Movies_Watched]]+Table13[[#This Row],[Total_Series_Watched]])</f>
        <v>5.5160142348754451E-2</v>
      </c>
      <c r="AA385" s="2">
        <v>3.6</v>
      </c>
      <c r="AB385" s="2" t="b">
        <v>1</v>
      </c>
      <c r="AC385" s="2" t="s">
        <v>30</v>
      </c>
      <c r="AD385" s="2">
        <v>2824</v>
      </c>
      <c r="AE385" s="2" t="s">
        <v>31</v>
      </c>
      <c r="AF385" s="2" t="s">
        <v>79</v>
      </c>
      <c r="AG385" s="5" t="s">
        <v>93</v>
      </c>
    </row>
    <row r="386" spans="1:33" x14ac:dyDescent="0.25">
      <c r="A386" s="4">
        <v>7538</v>
      </c>
      <c r="B386" s="2" t="s">
        <v>232</v>
      </c>
      <c r="C386" s="3">
        <v>45631</v>
      </c>
      <c r="D386" s="2"/>
      <c r="E386" s="2"/>
      <c r="F386" s="3"/>
      <c r="G386" s="3">
        <v>45631</v>
      </c>
      <c r="H386" s="2">
        <v>11</v>
      </c>
      <c r="I386" s="2">
        <v>26</v>
      </c>
      <c r="J386" s="2">
        <v>2024</v>
      </c>
      <c r="K386" s="3">
        <f>DATE(Table13[[#This Row],[Last_Login_Year]],Table13[[#This Row],[Last_Login_Month]],Table13[[#This Row],[Last_Login_Date]])</f>
        <v>45622</v>
      </c>
      <c r="L386" s="3">
        <v>45622</v>
      </c>
      <c r="M386" s="2">
        <v>7.99</v>
      </c>
      <c r="N386" s="2" t="s">
        <v>759</v>
      </c>
      <c r="O386" s="2">
        <v>132</v>
      </c>
      <c r="P386" s="2" t="s">
        <v>63</v>
      </c>
      <c r="Q386" s="2">
        <v>4</v>
      </c>
      <c r="R386" s="2">
        <v>5</v>
      </c>
      <c r="S386" s="2" t="b">
        <v>1</v>
      </c>
      <c r="T386" s="2">
        <v>30</v>
      </c>
      <c r="U386" s="2">
        <v>177</v>
      </c>
      <c r="V386" s="2" t="s">
        <v>27</v>
      </c>
      <c r="W386" s="2" t="s">
        <v>28</v>
      </c>
      <c r="X386" s="2" t="s">
        <v>78</v>
      </c>
      <c r="Y386" s="2">
        <v>31</v>
      </c>
      <c r="Z386" s="26">
        <f>Table13[[#This Row],[Recommended_Content_Count]]/(Table13[[#This Row],[Total_Movies_Watched]]+Table13[[#This Row],[Total_Series_Watched]])</f>
        <v>0.14975845410628019</v>
      </c>
      <c r="AA386" s="2">
        <v>5</v>
      </c>
      <c r="AB386" s="2" t="b">
        <v>0</v>
      </c>
      <c r="AC386" s="2" t="s">
        <v>30</v>
      </c>
      <c r="AD386" s="2">
        <v>2015</v>
      </c>
      <c r="AE386" s="2" t="s">
        <v>58</v>
      </c>
      <c r="AF386" s="2" t="s">
        <v>69</v>
      </c>
      <c r="AG386" s="5" t="s">
        <v>40</v>
      </c>
    </row>
    <row r="387" spans="1:33" x14ac:dyDescent="0.25">
      <c r="A387" s="4">
        <v>4968</v>
      </c>
      <c r="B387" s="2" t="s">
        <v>373</v>
      </c>
      <c r="C387" s="3">
        <v>45600</v>
      </c>
      <c r="D387" s="2"/>
      <c r="E387" s="2"/>
      <c r="F387" s="3"/>
      <c r="G387" s="3">
        <v>45600</v>
      </c>
      <c r="H387" s="2">
        <v>11</v>
      </c>
      <c r="I387" s="2">
        <v>26</v>
      </c>
      <c r="J387" s="2">
        <v>2024</v>
      </c>
      <c r="K387" s="3">
        <f>DATE(Table13[[#This Row],[Last_Login_Year]],Table13[[#This Row],[Last_Login_Month]],Table13[[#This Row],[Last_Login_Date]])</f>
        <v>45622</v>
      </c>
      <c r="L387" s="3">
        <v>45622</v>
      </c>
      <c r="M387" s="2">
        <v>7.99</v>
      </c>
      <c r="N387" s="2" t="s">
        <v>759</v>
      </c>
      <c r="O387" s="2">
        <v>317</v>
      </c>
      <c r="P387" s="2" t="s">
        <v>73</v>
      </c>
      <c r="Q387" s="2">
        <v>5</v>
      </c>
      <c r="R387" s="2">
        <v>1</v>
      </c>
      <c r="S387" s="2" t="b">
        <v>0</v>
      </c>
      <c r="T387" s="2">
        <v>559</v>
      </c>
      <c r="U387" s="2">
        <v>113</v>
      </c>
      <c r="V387" s="2" t="s">
        <v>55</v>
      </c>
      <c r="W387" s="2" t="s">
        <v>56</v>
      </c>
      <c r="X387" s="2" t="s">
        <v>64</v>
      </c>
      <c r="Y387" s="2">
        <v>92</v>
      </c>
      <c r="Z387" s="26">
        <f>Table13[[#This Row],[Recommended_Content_Count]]/(Table13[[#This Row],[Total_Movies_Watched]]+Table13[[#This Row],[Total_Series_Watched]])</f>
        <v>0.13690476190476192</v>
      </c>
      <c r="AA387" s="2">
        <v>4.5999999999999996</v>
      </c>
      <c r="AB387" s="2" t="b">
        <v>0</v>
      </c>
      <c r="AC387" s="2" t="s">
        <v>30</v>
      </c>
      <c r="AD387" s="2">
        <v>1000</v>
      </c>
      <c r="AE387" s="2" t="s">
        <v>65</v>
      </c>
      <c r="AF387" s="2" t="s">
        <v>79</v>
      </c>
      <c r="AG387" s="5" t="s">
        <v>40</v>
      </c>
    </row>
    <row r="388" spans="1:33" x14ac:dyDescent="0.25">
      <c r="A388" s="4">
        <v>8495</v>
      </c>
      <c r="B388" s="2" t="s">
        <v>691</v>
      </c>
      <c r="C388" s="3">
        <v>45536</v>
      </c>
      <c r="D388" s="2"/>
      <c r="E388" s="2"/>
      <c r="F388" s="3"/>
      <c r="G388" s="3">
        <v>45536</v>
      </c>
      <c r="H388" s="2">
        <v>11</v>
      </c>
      <c r="I388" s="2">
        <v>26</v>
      </c>
      <c r="J388" s="2">
        <v>2024</v>
      </c>
      <c r="K388" s="3">
        <f>DATE(Table13[[#This Row],[Last_Login_Year]],Table13[[#This Row],[Last_Login_Month]],Table13[[#This Row],[Last_Login_Date]])</f>
        <v>45622</v>
      </c>
      <c r="L388" s="3">
        <v>45622</v>
      </c>
      <c r="M388" s="2">
        <v>7.99</v>
      </c>
      <c r="N388" s="2" t="s">
        <v>759</v>
      </c>
      <c r="O388" s="2">
        <v>460</v>
      </c>
      <c r="P388" s="2" t="s">
        <v>73</v>
      </c>
      <c r="Q388" s="2">
        <v>5</v>
      </c>
      <c r="R388" s="2">
        <v>2</v>
      </c>
      <c r="S388" s="2" t="b">
        <v>0</v>
      </c>
      <c r="T388" s="2">
        <v>559</v>
      </c>
      <c r="U388" s="2">
        <v>136</v>
      </c>
      <c r="V388" s="2" t="s">
        <v>92</v>
      </c>
      <c r="W388" s="2" t="s">
        <v>56</v>
      </c>
      <c r="X388" s="2" t="s">
        <v>37</v>
      </c>
      <c r="Y388" s="2">
        <v>58</v>
      </c>
      <c r="Z388" s="26">
        <f>Table13[[#This Row],[Recommended_Content_Count]]/(Table13[[#This Row],[Total_Movies_Watched]]+Table13[[#This Row],[Total_Series_Watched]])</f>
        <v>8.3453237410071948E-2</v>
      </c>
      <c r="AA388" s="2">
        <v>3.6</v>
      </c>
      <c r="AB388" s="2" t="b">
        <v>0</v>
      </c>
      <c r="AC388" s="2" t="s">
        <v>30</v>
      </c>
      <c r="AD388" s="2">
        <v>4650</v>
      </c>
      <c r="AE388" s="2" t="s">
        <v>38</v>
      </c>
      <c r="AF388" s="2" t="s">
        <v>79</v>
      </c>
      <c r="AG388" s="5" t="s">
        <v>60</v>
      </c>
    </row>
    <row r="389" spans="1:33" x14ac:dyDescent="0.25">
      <c r="A389" s="4">
        <v>6650</v>
      </c>
      <c r="B389" s="2" t="s">
        <v>247</v>
      </c>
      <c r="C389" s="3">
        <v>45354</v>
      </c>
      <c r="D389" s="2"/>
      <c r="E389" s="2"/>
      <c r="F389" s="3"/>
      <c r="G389" s="3">
        <v>45354</v>
      </c>
      <c r="H389" s="2">
        <v>11</v>
      </c>
      <c r="I389" s="2">
        <v>26</v>
      </c>
      <c r="J389" s="2">
        <v>2024</v>
      </c>
      <c r="K389" s="3">
        <f>DATE(Table13[[#This Row],[Last_Login_Year]],Table13[[#This Row],[Last_Login_Month]],Table13[[#This Row],[Last_Login_Date]])</f>
        <v>45622</v>
      </c>
      <c r="L389" s="3">
        <v>45622</v>
      </c>
      <c r="M389" s="2">
        <v>11.99</v>
      </c>
      <c r="N389" s="2" t="s">
        <v>760</v>
      </c>
      <c r="O389" s="2">
        <v>464</v>
      </c>
      <c r="P389" s="2" t="s">
        <v>36</v>
      </c>
      <c r="Q389" s="2">
        <v>2</v>
      </c>
      <c r="R389" s="2">
        <v>3</v>
      </c>
      <c r="S389" s="2" t="b">
        <v>1</v>
      </c>
      <c r="T389" s="2">
        <v>909</v>
      </c>
      <c r="U389" s="2">
        <v>165</v>
      </c>
      <c r="V389" s="2" t="s">
        <v>74</v>
      </c>
      <c r="W389" s="2" t="s">
        <v>75</v>
      </c>
      <c r="X389" s="2" t="s">
        <v>57</v>
      </c>
      <c r="Y389" s="2">
        <v>28</v>
      </c>
      <c r="Z389" s="26">
        <f>Table13[[#This Row],[Recommended_Content_Count]]/(Table13[[#This Row],[Total_Movies_Watched]]+Table13[[#This Row],[Total_Series_Watched]])</f>
        <v>2.6070763500931099E-2</v>
      </c>
      <c r="AA389" s="2">
        <v>3.6</v>
      </c>
      <c r="AB389" s="2" t="b">
        <v>1</v>
      </c>
      <c r="AC389" s="2" t="s">
        <v>30</v>
      </c>
      <c r="AD389" s="2">
        <v>3607</v>
      </c>
      <c r="AE389" s="2" t="s">
        <v>38</v>
      </c>
      <c r="AF389" s="2" t="s">
        <v>59</v>
      </c>
      <c r="AG389" s="5" t="s">
        <v>40</v>
      </c>
    </row>
    <row r="390" spans="1:33" x14ac:dyDescent="0.25">
      <c r="A390" s="4">
        <v>5866</v>
      </c>
      <c r="B390" s="2" t="s">
        <v>191</v>
      </c>
      <c r="C390" s="3">
        <v>45297</v>
      </c>
      <c r="D390" s="2"/>
      <c r="E390" s="2"/>
      <c r="F390" s="3"/>
      <c r="G390" s="3">
        <v>45297</v>
      </c>
      <c r="H390" s="2">
        <v>11</v>
      </c>
      <c r="I390" s="2">
        <v>26</v>
      </c>
      <c r="J390" s="2">
        <v>2024</v>
      </c>
      <c r="K390" s="3">
        <f>DATE(Table13[[#This Row],[Last_Login_Year]],Table13[[#This Row],[Last_Login_Month]],Table13[[#This Row],[Last_Login_Date]])</f>
        <v>45622</v>
      </c>
      <c r="L390" s="3">
        <v>45622</v>
      </c>
      <c r="M390" s="2">
        <v>7.99</v>
      </c>
      <c r="N390" s="2" t="s">
        <v>759</v>
      </c>
      <c r="O390" s="2">
        <v>380</v>
      </c>
      <c r="P390" s="2" t="s">
        <v>51</v>
      </c>
      <c r="Q390" s="2">
        <v>2</v>
      </c>
      <c r="R390" s="2">
        <v>3</v>
      </c>
      <c r="S390" s="2" t="b">
        <v>0</v>
      </c>
      <c r="T390" s="2">
        <v>76</v>
      </c>
      <c r="U390" s="2">
        <v>25</v>
      </c>
      <c r="V390" s="2" t="s">
        <v>74</v>
      </c>
      <c r="W390" s="2" t="s">
        <v>28</v>
      </c>
      <c r="X390" s="2" t="s">
        <v>29</v>
      </c>
      <c r="Y390" s="2">
        <v>95</v>
      </c>
      <c r="Z390" s="26">
        <f>Table13[[#This Row],[Recommended_Content_Count]]/(Table13[[#This Row],[Total_Movies_Watched]]+Table13[[#This Row],[Total_Series_Watched]])</f>
        <v>0.94059405940594054</v>
      </c>
      <c r="AA390" s="2">
        <v>4.2</v>
      </c>
      <c r="AB390" s="2" t="b">
        <v>1</v>
      </c>
      <c r="AC390" s="2" t="s">
        <v>30</v>
      </c>
      <c r="AD390" s="2">
        <v>1938</v>
      </c>
      <c r="AE390" s="2" t="s">
        <v>65</v>
      </c>
      <c r="AF390" s="2" t="s">
        <v>79</v>
      </c>
      <c r="AG390" s="5" t="s">
        <v>93</v>
      </c>
    </row>
    <row r="391" spans="1:33" x14ac:dyDescent="0.25">
      <c r="A391" s="4">
        <v>6960</v>
      </c>
      <c r="B391" s="2" t="s">
        <v>630</v>
      </c>
      <c r="C391" s="3">
        <v>45271</v>
      </c>
      <c r="D391" s="2"/>
      <c r="E391" s="2"/>
      <c r="F391" s="3"/>
      <c r="G391" s="3">
        <v>45271</v>
      </c>
      <c r="H391" s="2">
        <v>11</v>
      </c>
      <c r="I391" s="2">
        <v>26</v>
      </c>
      <c r="J391" s="2">
        <v>2024</v>
      </c>
      <c r="K391" s="3">
        <f>DATE(Table13[[#This Row],[Last_Login_Year]],Table13[[#This Row],[Last_Login_Month]],Table13[[#This Row],[Last_Login_Date]])</f>
        <v>45622</v>
      </c>
      <c r="L391" s="3">
        <v>45622</v>
      </c>
      <c r="M391" s="2">
        <v>15.99</v>
      </c>
      <c r="N391" s="2" t="s">
        <v>761</v>
      </c>
      <c r="O391" s="2">
        <v>214</v>
      </c>
      <c r="P391" s="2" t="s">
        <v>51</v>
      </c>
      <c r="Q391" s="2">
        <v>5</v>
      </c>
      <c r="R391" s="2">
        <v>6</v>
      </c>
      <c r="S391" s="2" t="b">
        <v>1</v>
      </c>
      <c r="T391" s="2">
        <v>780</v>
      </c>
      <c r="U391" s="2">
        <v>16</v>
      </c>
      <c r="V391" s="2" t="s">
        <v>92</v>
      </c>
      <c r="W391" s="2" t="s">
        <v>28</v>
      </c>
      <c r="X391" s="2" t="s">
        <v>78</v>
      </c>
      <c r="Y391" s="2">
        <v>1</v>
      </c>
      <c r="Z391" s="26">
        <f>Table13[[#This Row],[Recommended_Content_Count]]/(Table13[[#This Row],[Total_Movies_Watched]]+Table13[[#This Row],[Total_Series_Watched]])</f>
        <v>1.2562814070351759E-3</v>
      </c>
      <c r="AA391" s="2">
        <v>3.3</v>
      </c>
      <c r="AB391" s="2" t="b">
        <v>1</v>
      </c>
      <c r="AC391" s="2" t="s">
        <v>30</v>
      </c>
      <c r="AD391" s="2">
        <v>1651</v>
      </c>
      <c r="AE391" s="2" t="s">
        <v>58</v>
      </c>
      <c r="AF391" s="2" t="s">
        <v>79</v>
      </c>
      <c r="AG391" s="5" t="s">
        <v>40</v>
      </c>
    </row>
    <row r="392" spans="1:33" x14ac:dyDescent="0.25">
      <c r="A392" s="4">
        <v>9408</v>
      </c>
      <c r="B392" s="2" t="s">
        <v>291</v>
      </c>
      <c r="C392" s="3">
        <v>45265</v>
      </c>
      <c r="D392" s="2"/>
      <c r="E392" s="2"/>
      <c r="F392" s="3"/>
      <c r="G392" s="3">
        <v>45265</v>
      </c>
      <c r="H392" s="2">
        <v>11</v>
      </c>
      <c r="I392" s="2">
        <v>26</v>
      </c>
      <c r="J392" s="2">
        <v>2024</v>
      </c>
      <c r="K392" s="3">
        <f>DATE(Table13[[#This Row],[Last_Login_Year]],Table13[[#This Row],[Last_Login_Month]],Table13[[#This Row],[Last_Login_Date]])</f>
        <v>45622</v>
      </c>
      <c r="L392" s="3">
        <v>45622</v>
      </c>
      <c r="M392" s="2">
        <v>7.99</v>
      </c>
      <c r="N392" s="2" t="s">
        <v>759</v>
      </c>
      <c r="O392" s="2">
        <v>12</v>
      </c>
      <c r="P392" s="2" t="s">
        <v>73</v>
      </c>
      <c r="Q392" s="2">
        <v>2</v>
      </c>
      <c r="R392" s="2">
        <v>3</v>
      </c>
      <c r="S392" s="2" t="b">
        <v>1</v>
      </c>
      <c r="T392" s="2">
        <v>396</v>
      </c>
      <c r="U392" s="2">
        <v>22</v>
      </c>
      <c r="V392" s="2" t="s">
        <v>68</v>
      </c>
      <c r="W392" s="2" t="s">
        <v>75</v>
      </c>
      <c r="X392" s="2" t="s">
        <v>29</v>
      </c>
      <c r="Y392" s="2">
        <v>70</v>
      </c>
      <c r="Z392" s="26">
        <f>Table13[[#This Row],[Recommended_Content_Count]]/(Table13[[#This Row],[Total_Movies_Watched]]+Table13[[#This Row],[Total_Series_Watched]])</f>
        <v>0.1674641148325359</v>
      </c>
      <c r="AA392" s="2">
        <v>3.5</v>
      </c>
      <c r="AB392" s="2" t="b">
        <v>1</v>
      </c>
      <c r="AC392" s="2" t="s">
        <v>30</v>
      </c>
      <c r="AD392" s="2">
        <v>4808</v>
      </c>
      <c r="AE392" s="2" t="s">
        <v>76</v>
      </c>
      <c r="AF392" s="2" t="s">
        <v>69</v>
      </c>
      <c r="AG392" s="5" t="s">
        <v>33</v>
      </c>
    </row>
    <row r="393" spans="1:33" x14ac:dyDescent="0.25">
      <c r="A393" s="4">
        <v>5376</v>
      </c>
      <c r="B393" s="2" t="s">
        <v>224</v>
      </c>
      <c r="C393" s="3">
        <v>45111</v>
      </c>
      <c r="D393" s="2"/>
      <c r="E393" s="2"/>
      <c r="F393" s="3"/>
      <c r="G393" s="3">
        <v>45111</v>
      </c>
      <c r="H393" s="2">
        <v>11</v>
      </c>
      <c r="I393" s="2">
        <v>26</v>
      </c>
      <c r="J393" s="2">
        <v>2024</v>
      </c>
      <c r="K393" s="3">
        <f>DATE(Table13[[#This Row],[Last_Login_Year]],Table13[[#This Row],[Last_Login_Month]],Table13[[#This Row],[Last_Login_Date]])</f>
        <v>45622</v>
      </c>
      <c r="L393" s="3">
        <v>45622</v>
      </c>
      <c r="M393" s="2">
        <v>7.99</v>
      </c>
      <c r="N393" s="2" t="s">
        <v>759</v>
      </c>
      <c r="O393" s="2">
        <v>89</v>
      </c>
      <c r="P393" s="2" t="s">
        <v>100</v>
      </c>
      <c r="Q393" s="2">
        <v>2</v>
      </c>
      <c r="R393" s="2">
        <v>4</v>
      </c>
      <c r="S393" s="2" t="b">
        <v>1</v>
      </c>
      <c r="T393" s="2">
        <v>174</v>
      </c>
      <c r="U393" s="2">
        <v>178</v>
      </c>
      <c r="V393" s="2" t="s">
        <v>74</v>
      </c>
      <c r="W393" s="2" t="s">
        <v>28</v>
      </c>
      <c r="X393" s="2" t="s">
        <v>78</v>
      </c>
      <c r="Y393" s="2">
        <v>7</v>
      </c>
      <c r="Z393" s="26">
        <f>Table13[[#This Row],[Recommended_Content_Count]]/(Table13[[#This Row],[Total_Movies_Watched]]+Table13[[#This Row],[Total_Series_Watched]])</f>
        <v>1.9886363636363636E-2</v>
      </c>
      <c r="AA393" s="2">
        <v>3.7</v>
      </c>
      <c r="AB393" s="2" t="b">
        <v>0</v>
      </c>
      <c r="AC393" s="2" t="s">
        <v>30</v>
      </c>
      <c r="AD393" s="2">
        <v>28</v>
      </c>
      <c r="AE393" s="2" t="s">
        <v>65</v>
      </c>
      <c r="AF393" s="2" t="s">
        <v>32</v>
      </c>
      <c r="AG393" s="5" t="s">
        <v>60</v>
      </c>
    </row>
    <row r="394" spans="1:33" x14ac:dyDescent="0.25">
      <c r="A394" s="4">
        <v>9353</v>
      </c>
      <c r="B394" s="2" t="s">
        <v>244</v>
      </c>
      <c r="C394" s="3">
        <v>45085</v>
      </c>
      <c r="D394" s="2"/>
      <c r="E394" s="2"/>
      <c r="F394" s="3"/>
      <c r="G394" s="3">
        <v>45085</v>
      </c>
      <c r="H394" s="2">
        <v>11</v>
      </c>
      <c r="I394" s="2">
        <v>26</v>
      </c>
      <c r="J394" s="2">
        <v>2024</v>
      </c>
      <c r="K394" s="3">
        <f>DATE(Table13[[#This Row],[Last_Login_Year]],Table13[[#This Row],[Last_Login_Month]],Table13[[#This Row],[Last_Login_Date]])</f>
        <v>45622</v>
      </c>
      <c r="L394" s="3">
        <v>45622</v>
      </c>
      <c r="M394" s="2">
        <v>7.99</v>
      </c>
      <c r="N394" s="2" t="s">
        <v>759</v>
      </c>
      <c r="O394" s="2">
        <v>397</v>
      </c>
      <c r="P394" s="2" t="s">
        <v>51</v>
      </c>
      <c r="Q394" s="2">
        <v>4</v>
      </c>
      <c r="R394" s="2">
        <v>4</v>
      </c>
      <c r="S394" s="2" t="b">
        <v>1</v>
      </c>
      <c r="T394" s="2">
        <v>63</v>
      </c>
      <c r="U394" s="2">
        <v>126</v>
      </c>
      <c r="V394" s="2" t="s">
        <v>74</v>
      </c>
      <c r="W394" s="2" t="s">
        <v>44</v>
      </c>
      <c r="X394" s="2" t="s">
        <v>45</v>
      </c>
      <c r="Y394" s="2">
        <v>77</v>
      </c>
      <c r="Z394" s="26">
        <f>Table13[[#This Row],[Recommended_Content_Count]]/(Table13[[#This Row],[Total_Movies_Watched]]+Table13[[#This Row],[Total_Series_Watched]])</f>
        <v>0.40740740740740738</v>
      </c>
      <c r="AA394" s="2">
        <v>3.9</v>
      </c>
      <c r="AB394" s="2" t="b">
        <v>1</v>
      </c>
      <c r="AC394" s="2" t="s">
        <v>30</v>
      </c>
      <c r="AD394" s="2">
        <v>4719</v>
      </c>
      <c r="AE394" s="2" t="s">
        <v>31</v>
      </c>
      <c r="AF394" s="2" t="s">
        <v>39</v>
      </c>
      <c r="AG394" s="5" t="s">
        <v>93</v>
      </c>
    </row>
    <row r="395" spans="1:33" x14ac:dyDescent="0.25">
      <c r="A395" s="4">
        <v>9630</v>
      </c>
      <c r="B395" s="2" t="s">
        <v>101</v>
      </c>
      <c r="C395" s="3">
        <v>44932</v>
      </c>
      <c r="D395" s="2"/>
      <c r="E395" s="2"/>
      <c r="F395" s="3"/>
      <c r="G395" s="3">
        <v>44932</v>
      </c>
      <c r="H395" s="2">
        <v>11</v>
      </c>
      <c r="I395" s="2">
        <v>26</v>
      </c>
      <c r="J395" s="2">
        <v>2024</v>
      </c>
      <c r="K395" s="3">
        <f>DATE(Table13[[#This Row],[Last_Login_Year]],Table13[[#This Row],[Last_Login_Month]],Table13[[#This Row],[Last_Login_Date]])</f>
        <v>45622</v>
      </c>
      <c r="L395" s="3">
        <v>45622</v>
      </c>
      <c r="M395" s="2">
        <v>7.99</v>
      </c>
      <c r="N395" s="2" t="s">
        <v>759</v>
      </c>
      <c r="O395" s="2">
        <v>264</v>
      </c>
      <c r="P395" s="2" t="s">
        <v>36</v>
      </c>
      <c r="Q395" s="2">
        <v>5</v>
      </c>
      <c r="R395" s="2">
        <v>6</v>
      </c>
      <c r="S395" s="2" t="b">
        <v>0</v>
      </c>
      <c r="T395" s="2">
        <v>367</v>
      </c>
      <c r="U395" s="2">
        <v>163</v>
      </c>
      <c r="V395" s="2" t="s">
        <v>74</v>
      </c>
      <c r="W395" s="2" t="s">
        <v>75</v>
      </c>
      <c r="X395" s="2" t="s">
        <v>78</v>
      </c>
      <c r="Y395" s="2">
        <v>88</v>
      </c>
      <c r="Z395" s="26">
        <f>Table13[[#This Row],[Recommended_Content_Count]]/(Table13[[#This Row],[Total_Movies_Watched]]+Table13[[#This Row],[Total_Series_Watched]])</f>
        <v>0.16603773584905659</v>
      </c>
      <c r="AA395" s="2">
        <v>3.5</v>
      </c>
      <c r="AB395" s="2" t="b">
        <v>1</v>
      </c>
      <c r="AC395" s="2" t="s">
        <v>30</v>
      </c>
      <c r="AD395" s="2">
        <v>2156</v>
      </c>
      <c r="AE395" s="2" t="s">
        <v>65</v>
      </c>
      <c r="AF395" s="2" t="s">
        <v>69</v>
      </c>
      <c r="AG395" s="5" t="s">
        <v>33</v>
      </c>
    </row>
    <row r="396" spans="1:33" x14ac:dyDescent="0.25">
      <c r="A396" s="4">
        <v>9308</v>
      </c>
      <c r="B396" s="2" t="s">
        <v>88</v>
      </c>
      <c r="C396" s="2">
        <v>9</v>
      </c>
      <c r="D396" s="2">
        <v>30</v>
      </c>
      <c r="E396" s="2">
        <v>2024</v>
      </c>
      <c r="F396" s="3">
        <f>DATE(Table13[[#This Row],[_Year]],Table13[[#This Row],[Join_Date_Month]],Table13[[#This Row],[Join_Date_Date]])</f>
        <v>45565</v>
      </c>
      <c r="G396" s="3">
        <v>45565</v>
      </c>
      <c r="H396" s="2">
        <v>11</v>
      </c>
      <c r="I396" s="2">
        <v>25</v>
      </c>
      <c r="J396" s="2">
        <v>2024</v>
      </c>
      <c r="K396" s="3">
        <f>DATE(Table13[[#This Row],[Last_Login_Year]],Table13[[#This Row],[Last_Login_Month]],Table13[[#This Row],[Last_Login_Date]])</f>
        <v>45621</v>
      </c>
      <c r="L396" s="3">
        <v>45621</v>
      </c>
      <c r="M396" s="2">
        <v>11.99</v>
      </c>
      <c r="N396" s="2" t="s">
        <v>760</v>
      </c>
      <c r="O396" s="2">
        <v>64</v>
      </c>
      <c r="P396" s="2" t="s">
        <v>51</v>
      </c>
      <c r="Q396" s="2">
        <v>2</v>
      </c>
      <c r="R396" s="2">
        <v>3</v>
      </c>
      <c r="S396" s="2" t="b">
        <v>1</v>
      </c>
      <c r="T396" s="2">
        <v>221</v>
      </c>
      <c r="U396" s="2">
        <v>4</v>
      </c>
      <c r="V396" s="2" t="s">
        <v>27</v>
      </c>
      <c r="W396" s="2" t="s">
        <v>28</v>
      </c>
      <c r="X396" s="2" t="s">
        <v>45</v>
      </c>
      <c r="Y396" s="2">
        <v>88</v>
      </c>
      <c r="Z396" s="26">
        <f>Table13[[#This Row],[Recommended_Content_Count]]/(Table13[[#This Row],[Total_Movies_Watched]]+Table13[[#This Row],[Total_Series_Watched]])</f>
        <v>0.39111111111111113</v>
      </c>
      <c r="AA396" s="2">
        <v>3.7</v>
      </c>
      <c r="AB396" s="2" t="b">
        <v>1</v>
      </c>
      <c r="AC396" s="2" t="s">
        <v>30</v>
      </c>
      <c r="AD396" s="2">
        <v>48</v>
      </c>
      <c r="AE396" s="2" t="s">
        <v>76</v>
      </c>
      <c r="AF396" s="2" t="s">
        <v>59</v>
      </c>
      <c r="AG396" s="5" t="s">
        <v>93</v>
      </c>
    </row>
    <row r="397" spans="1:33" x14ac:dyDescent="0.25">
      <c r="A397" s="4">
        <v>4718</v>
      </c>
      <c r="B397" s="2" t="s">
        <v>130</v>
      </c>
      <c r="C397" s="2">
        <v>9</v>
      </c>
      <c r="D397" s="2">
        <v>21</v>
      </c>
      <c r="E397" s="2">
        <v>2023</v>
      </c>
      <c r="F397" s="3">
        <f>DATE(Table13[[#This Row],[_Year]],Table13[[#This Row],[Join_Date_Month]],Table13[[#This Row],[Join_Date_Date]])</f>
        <v>45190</v>
      </c>
      <c r="G397" s="3">
        <v>45190</v>
      </c>
      <c r="H397" s="2">
        <v>11</v>
      </c>
      <c r="I397" s="2">
        <v>25</v>
      </c>
      <c r="J397" s="2">
        <v>2024</v>
      </c>
      <c r="K397" s="3">
        <f>DATE(Table13[[#This Row],[Last_Login_Year]],Table13[[#This Row],[Last_Login_Month]],Table13[[#This Row],[Last_Login_Date]])</f>
        <v>45621</v>
      </c>
      <c r="L397" s="3">
        <v>45621</v>
      </c>
      <c r="M397" s="2">
        <v>15.99</v>
      </c>
      <c r="N397" s="2" t="s">
        <v>761</v>
      </c>
      <c r="O397" s="2">
        <v>21</v>
      </c>
      <c r="P397" s="2" t="s">
        <v>36</v>
      </c>
      <c r="Q397" s="2">
        <v>5</v>
      </c>
      <c r="R397" s="2">
        <v>1</v>
      </c>
      <c r="S397" s="2" t="b">
        <v>1</v>
      </c>
      <c r="T397" s="2">
        <v>484</v>
      </c>
      <c r="U397" s="2">
        <v>112</v>
      </c>
      <c r="V397" s="2" t="s">
        <v>55</v>
      </c>
      <c r="W397" s="2" t="s">
        <v>56</v>
      </c>
      <c r="X397" s="2" t="s">
        <v>29</v>
      </c>
      <c r="Y397" s="2">
        <v>88</v>
      </c>
      <c r="Z397" s="26">
        <f>Table13[[#This Row],[Recommended_Content_Count]]/(Table13[[#This Row],[Total_Movies_Watched]]+Table13[[#This Row],[Total_Series_Watched]])</f>
        <v>0.1476510067114094</v>
      </c>
      <c r="AA397" s="2">
        <v>3.5</v>
      </c>
      <c r="AB397" s="2" t="b">
        <v>1</v>
      </c>
      <c r="AC397" s="2" t="s">
        <v>30</v>
      </c>
      <c r="AD397" s="2">
        <v>1683</v>
      </c>
      <c r="AE397" s="2" t="s">
        <v>76</v>
      </c>
      <c r="AF397" s="2" t="s">
        <v>79</v>
      </c>
      <c r="AG397" s="5" t="s">
        <v>60</v>
      </c>
    </row>
    <row r="398" spans="1:33" x14ac:dyDescent="0.25">
      <c r="A398" s="4">
        <v>3992</v>
      </c>
      <c r="B398" s="2" t="s">
        <v>224</v>
      </c>
      <c r="C398" s="2">
        <v>8</v>
      </c>
      <c r="D398" s="2">
        <v>25</v>
      </c>
      <c r="E398" s="2">
        <v>2024</v>
      </c>
      <c r="F398" s="3">
        <f>DATE(Table13[[#This Row],[_Year]],Table13[[#This Row],[Join_Date_Month]],Table13[[#This Row],[Join_Date_Date]])</f>
        <v>45529</v>
      </c>
      <c r="G398" s="3">
        <v>45529</v>
      </c>
      <c r="H398" s="2">
        <v>11</v>
      </c>
      <c r="I398" s="2">
        <v>25</v>
      </c>
      <c r="J398" s="2">
        <v>2024</v>
      </c>
      <c r="K398" s="3">
        <f>DATE(Table13[[#This Row],[Last_Login_Year]],Table13[[#This Row],[Last_Login_Month]],Table13[[#This Row],[Last_Login_Date]])</f>
        <v>45621</v>
      </c>
      <c r="L398" s="3">
        <v>45621</v>
      </c>
      <c r="M398" s="2">
        <v>11.99</v>
      </c>
      <c r="N398" s="2" t="s">
        <v>760</v>
      </c>
      <c r="O398" s="2">
        <v>417</v>
      </c>
      <c r="P398" s="2" t="s">
        <v>26</v>
      </c>
      <c r="Q398" s="2">
        <v>2</v>
      </c>
      <c r="R398" s="2">
        <v>5</v>
      </c>
      <c r="S398" s="2" t="b">
        <v>1</v>
      </c>
      <c r="T398" s="2">
        <v>458</v>
      </c>
      <c r="U398" s="2">
        <v>145</v>
      </c>
      <c r="V398" s="2" t="s">
        <v>74</v>
      </c>
      <c r="W398" s="2" t="s">
        <v>44</v>
      </c>
      <c r="X398" s="2" t="s">
        <v>57</v>
      </c>
      <c r="Y398" s="2">
        <v>91</v>
      </c>
      <c r="Z398" s="26">
        <f>Table13[[#This Row],[Recommended_Content_Count]]/(Table13[[#This Row],[Total_Movies_Watched]]+Table13[[#This Row],[Total_Series_Watched]])</f>
        <v>0.15091210613598674</v>
      </c>
      <c r="AA398" s="2">
        <v>3.3</v>
      </c>
      <c r="AB398" s="2" t="b">
        <v>1</v>
      </c>
      <c r="AC398" s="2" t="s">
        <v>30</v>
      </c>
      <c r="AD398" s="2">
        <v>996</v>
      </c>
      <c r="AE398" s="2" t="s">
        <v>65</v>
      </c>
      <c r="AF398" s="2" t="s">
        <v>39</v>
      </c>
      <c r="AG398" s="5" t="s">
        <v>40</v>
      </c>
    </row>
    <row r="399" spans="1:33" x14ac:dyDescent="0.25">
      <c r="A399" s="4">
        <v>6278</v>
      </c>
      <c r="B399" s="2" t="s">
        <v>357</v>
      </c>
      <c r="C399" s="2">
        <v>6</v>
      </c>
      <c r="D399" s="2">
        <v>18</v>
      </c>
      <c r="E399" s="2">
        <v>2023</v>
      </c>
      <c r="F399" s="3">
        <f>DATE(Table13[[#This Row],[_Year]],Table13[[#This Row],[Join_Date_Month]],Table13[[#This Row],[Join_Date_Date]])</f>
        <v>45095</v>
      </c>
      <c r="G399" s="3">
        <v>45095</v>
      </c>
      <c r="H399" s="2">
        <v>11</v>
      </c>
      <c r="I399" s="2">
        <v>25</v>
      </c>
      <c r="J399" s="2">
        <v>2024</v>
      </c>
      <c r="K399" s="3">
        <f>DATE(Table13[[#This Row],[Last_Login_Year]],Table13[[#This Row],[Last_Login_Month]],Table13[[#This Row],[Last_Login_Date]])</f>
        <v>45621</v>
      </c>
      <c r="L399" s="3">
        <v>45621</v>
      </c>
      <c r="M399" s="2">
        <v>7.99</v>
      </c>
      <c r="N399" s="2" t="s">
        <v>759</v>
      </c>
      <c r="O399" s="2">
        <v>388</v>
      </c>
      <c r="P399" s="2" t="s">
        <v>36</v>
      </c>
      <c r="Q399" s="2">
        <v>1</v>
      </c>
      <c r="R399" s="2">
        <v>6</v>
      </c>
      <c r="S399" s="2" t="b">
        <v>1</v>
      </c>
      <c r="T399" s="2">
        <v>861</v>
      </c>
      <c r="U399" s="2">
        <v>59</v>
      </c>
      <c r="V399" s="2" t="s">
        <v>27</v>
      </c>
      <c r="W399" s="2" t="s">
        <v>44</v>
      </c>
      <c r="X399" s="2" t="s">
        <v>29</v>
      </c>
      <c r="Y399" s="2">
        <v>42</v>
      </c>
      <c r="Z399" s="26">
        <f>Table13[[#This Row],[Recommended_Content_Count]]/(Table13[[#This Row],[Total_Movies_Watched]]+Table13[[#This Row],[Total_Series_Watched]])</f>
        <v>4.5652173913043478E-2</v>
      </c>
      <c r="AA399" s="2">
        <v>4.4000000000000004</v>
      </c>
      <c r="AB399" s="2" t="b">
        <v>0</v>
      </c>
      <c r="AC399" s="2" t="s">
        <v>30</v>
      </c>
      <c r="AD399" s="2">
        <v>1129</v>
      </c>
      <c r="AE399" s="2" t="s">
        <v>65</v>
      </c>
      <c r="AF399" s="2" t="s">
        <v>69</v>
      </c>
      <c r="AG399" s="5" t="s">
        <v>60</v>
      </c>
    </row>
    <row r="400" spans="1:33" x14ac:dyDescent="0.25">
      <c r="A400" s="4">
        <v>4511</v>
      </c>
      <c r="B400" s="2" t="s">
        <v>85</v>
      </c>
      <c r="C400" s="2">
        <v>3</v>
      </c>
      <c r="D400" s="2">
        <v>27</v>
      </c>
      <c r="E400" s="2">
        <v>2023</v>
      </c>
      <c r="F400" s="3">
        <f>DATE(Table13[[#This Row],[_Year]],Table13[[#This Row],[Join_Date_Month]],Table13[[#This Row],[Join_Date_Date]])</f>
        <v>45012</v>
      </c>
      <c r="G400" s="3">
        <v>45012</v>
      </c>
      <c r="H400" s="2">
        <v>11</v>
      </c>
      <c r="I400" s="2">
        <v>25</v>
      </c>
      <c r="J400" s="2">
        <v>2024</v>
      </c>
      <c r="K400" s="3">
        <f>DATE(Table13[[#This Row],[Last_Login_Year]],Table13[[#This Row],[Last_Login_Month]],Table13[[#This Row],[Last_Login_Date]])</f>
        <v>45621</v>
      </c>
      <c r="L400" s="3">
        <v>45621</v>
      </c>
      <c r="M400" s="2">
        <v>7.99</v>
      </c>
      <c r="N400" s="2" t="s">
        <v>759</v>
      </c>
      <c r="O400" s="2">
        <v>348</v>
      </c>
      <c r="P400" s="2" t="s">
        <v>36</v>
      </c>
      <c r="Q400" s="2">
        <v>2</v>
      </c>
      <c r="R400" s="2">
        <v>5</v>
      </c>
      <c r="S400" s="2" t="b">
        <v>0</v>
      </c>
      <c r="T400" s="2">
        <v>501</v>
      </c>
      <c r="U400" s="2">
        <v>71</v>
      </c>
      <c r="V400" s="2" t="s">
        <v>74</v>
      </c>
      <c r="W400" s="2" t="s">
        <v>44</v>
      </c>
      <c r="X400" s="2" t="s">
        <v>78</v>
      </c>
      <c r="Y400" s="2">
        <v>38</v>
      </c>
      <c r="Z400" s="26">
        <f>Table13[[#This Row],[Recommended_Content_Count]]/(Table13[[#This Row],[Total_Movies_Watched]]+Table13[[#This Row],[Total_Series_Watched]])</f>
        <v>6.6433566433566432E-2</v>
      </c>
      <c r="AA400" s="2">
        <v>4.3</v>
      </c>
      <c r="AB400" s="2" t="b">
        <v>0</v>
      </c>
      <c r="AC400" s="2" t="s">
        <v>30</v>
      </c>
      <c r="AD400" s="2">
        <v>1547</v>
      </c>
      <c r="AE400" s="2" t="s">
        <v>31</v>
      </c>
      <c r="AF400" s="2" t="s">
        <v>69</v>
      </c>
      <c r="AG400" s="5" t="s">
        <v>33</v>
      </c>
    </row>
    <row r="401" spans="1:33" x14ac:dyDescent="0.25">
      <c r="A401" s="4">
        <v>2361</v>
      </c>
      <c r="B401" s="2" t="s">
        <v>444</v>
      </c>
      <c r="C401" s="2">
        <v>3</v>
      </c>
      <c r="D401" s="2">
        <v>18</v>
      </c>
      <c r="E401" s="2">
        <v>2023</v>
      </c>
      <c r="F401" s="3">
        <f>DATE(Table13[[#This Row],[_Year]],Table13[[#This Row],[Join_Date_Month]],Table13[[#This Row],[Join_Date_Date]])</f>
        <v>45003</v>
      </c>
      <c r="G401" s="3">
        <v>45003</v>
      </c>
      <c r="H401" s="2">
        <v>11</v>
      </c>
      <c r="I401" s="2">
        <v>25</v>
      </c>
      <c r="J401" s="2">
        <v>2024</v>
      </c>
      <c r="K401" s="3">
        <f>DATE(Table13[[#This Row],[Last_Login_Year]],Table13[[#This Row],[Last_Login_Month]],Table13[[#This Row],[Last_Login_Date]])</f>
        <v>45621</v>
      </c>
      <c r="L401" s="3">
        <v>45621</v>
      </c>
      <c r="M401" s="2">
        <v>15.99</v>
      </c>
      <c r="N401" s="2" t="s">
        <v>761</v>
      </c>
      <c r="O401" s="2">
        <v>171</v>
      </c>
      <c r="P401" s="2" t="s">
        <v>26</v>
      </c>
      <c r="Q401" s="2">
        <v>2</v>
      </c>
      <c r="R401" s="2">
        <v>3</v>
      </c>
      <c r="S401" s="2" t="b">
        <v>0</v>
      </c>
      <c r="T401" s="2">
        <v>763</v>
      </c>
      <c r="U401" s="2">
        <v>16</v>
      </c>
      <c r="V401" s="2" t="s">
        <v>49</v>
      </c>
      <c r="W401" s="2" t="s">
        <v>28</v>
      </c>
      <c r="X401" s="2" t="s">
        <v>57</v>
      </c>
      <c r="Y401" s="2">
        <v>17</v>
      </c>
      <c r="Z401" s="26">
        <f>Table13[[#This Row],[Recommended_Content_Count]]/(Table13[[#This Row],[Total_Movies_Watched]]+Table13[[#This Row],[Total_Series_Watched]])</f>
        <v>2.1822849807445442E-2</v>
      </c>
      <c r="AA401" s="2">
        <v>3.4</v>
      </c>
      <c r="AB401" s="2" t="b">
        <v>1</v>
      </c>
      <c r="AC401" s="2" t="s">
        <v>30</v>
      </c>
      <c r="AD401" s="2">
        <v>428</v>
      </c>
      <c r="AE401" s="2" t="s">
        <v>76</v>
      </c>
      <c r="AF401" s="2" t="s">
        <v>39</v>
      </c>
      <c r="AG401" s="5" t="s">
        <v>40</v>
      </c>
    </row>
    <row r="402" spans="1:33" x14ac:dyDescent="0.25">
      <c r="A402" s="4">
        <v>7221</v>
      </c>
      <c r="B402" s="2" t="s">
        <v>367</v>
      </c>
      <c r="C402" s="2">
        <v>3</v>
      </c>
      <c r="D402" s="2">
        <v>15</v>
      </c>
      <c r="E402" s="2">
        <v>2024</v>
      </c>
      <c r="F402" s="3">
        <f>DATE(Table13[[#This Row],[_Year]],Table13[[#This Row],[Join_Date_Month]],Table13[[#This Row],[Join_Date_Date]])</f>
        <v>45366</v>
      </c>
      <c r="G402" s="3">
        <v>45366</v>
      </c>
      <c r="H402" s="2">
        <v>11</v>
      </c>
      <c r="I402" s="2">
        <v>25</v>
      </c>
      <c r="J402" s="2">
        <v>2024</v>
      </c>
      <c r="K402" s="3">
        <f>DATE(Table13[[#This Row],[Last_Login_Year]],Table13[[#This Row],[Last_Login_Month]],Table13[[#This Row],[Last_Login_Date]])</f>
        <v>45621</v>
      </c>
      <c r="L402" s="3">
        <v>45621</v>
      </c>
      <c r="M402" s="2">
        <v>15.99</v>
      </c>
      <c r="N402" s="2" t="s">
        <v>761</v>
      </c>
      <c r="O402" s="2">
        <v>412</v>
      </c>
      <c r="P402" s="2" t="s">
        <v>48</v>
      </c>
      <c r="Q402" s="2">
        <v>2</v>
      </c>
      <c r="R402" s="2">
        <v>5</v>
      </c>
      <c r="S402" s="2" t="b">
        <v>1</v>
      </c>
      <c r="T402" s="2">
        <v>450</v>
      </c>
      <c r="U402" s="2">
        <v>147</v>
      </c>
      <c r="V402" s="2" t="s">
        <v>68</v>
      </c>
      <c r="W402" s="2" t="s">
        <v>44</v>
      </c>
      <c r="X402" s="2" t="s">
        <v>29</v>
      </c>
      <c r="Y402" s="2">
        <v>11</v>
      </c>
      <c r="Z402" s="26">
        <f>Table13[[#This Row],[Recommended_Content_Count]]/(Table13[[#This Row],[Total_Movies_Watched]]+Table13[[#This Row],[Total_Series_Watched]])</f>
        <v>1.8425460636515914E-2</v>
      </c>
      <c r="AA402" s="2">
        <v>4.4000000000000004</v>
      </c>
      <c r="AB402" s="2" t="b">
        <v>1</v>
      </c>
      <c r="AC402" s="2" t="s">
        <v>30</v>
      </c>
      <c r="AD402" s="2">
        <v>3542</v>
      </c>
      <c r="AE402" s="2" t="s">
        <v>76</v>
      </c>
      <c r="AF402" s="2" t="s">
        <v>39</v>
      </c>
      <c r="AG402" s="5" t="s">
        <v>33</v>
      </c>
    </row>
    <row r="403" spans="1:33" x14ac:dyDescent="0.25">
      <c r="A403" s="4">
        <v>4129</v>
      </c>
      <c r="B403" s="2" t="s">
        <v>240</v>
      </c>
      <c r="C403" s="2">
        <v>12</v>
      </c>
      <c r="D403" s="2">
        <v>31</v>
      </c>
      <c r="E403" s="2">
        <v>2023</v>
      </c>
      <c r="F403" s="3">
        <f>DATE(Table13[[#This Row],[_Year]],Table13[[#This Row],[Join_Date_Month]],Table13[[#This Row],[Join_Date_Date]])</f>
        <v>45291</v>
      </c>
      <c r="G403" s="3">
        <v>45291</v>
      </c>
      <c r="H403" s="2">
        <v>11</v>
      </c>
      <c r="I403" s="2">
        <v>25</v>
      </c>
      <c r="J403" s="2">
        <v>2024</v>
      </c>
      <c r="K403" s="3">
        <f>DATE(Table13[[#This Row],[Last_Login_Year]],Table13[[#This Row],[Last_Login_Month]],Table13[[#This Row],[Last_Login_Date]])</f>
        <v>45621</v>
      </c>
      <c r="L403" s="3">
        <v>45621</v>
      </c>
      <c r="M403" s="2">
        <v>11.99</v>
      </c>
      <c r="N403" s="2" t="s">
        <v>760</v>
      </c>
      <c r="O403" s="2">
        <v>383</v>
      </c>
      <c r="P403" s="2" t="s">
        <v>63</v>
      </c>
      <c r="Q403" s="2">
        <v>5</v>
      </c>
      <c r="R403" s="2">
        <v>4</v>
      </c>
      <c r="S403" s="2" t="b">
        <v>1</v>
      </c>
      <c r="T403" s="2">
        <v>711</v>
      </c>
      <c r="U403" s="2">
        <v>147</v>
      </c>
      <c r="V403" s="2" t="s">
        <v>92</v>
      </c>
      <c r="W403" s="2" t="s">
        <v>28</v>
      </c>
      <c r="X403" s="2" t="s">
        <v>45</v>
      </c>
      <c r="Y403" s="2">
        <v>68</v>
      </c>
      <c r="Z403" s="26">
        <f>Table13[[#This Row],[Recommended_Content_Count]]/(Table13[[#This Row],[Total_Movies_Watched]]+Table13[[#This Row],[Total_Series_Watched]])</f>
        <v>7.9254079254079249E-2</v>
      </c>
      <c r="AA403" s="2">
        <v>3.9</v>
      </c>
      <c r="AB403" s="2" t="b">
        <v>1</v>
      </c>
      <c r="AC403" s="2" t="s">
        <v>30</v>
      </c>
      <c r="AD403" s="2">
        <v>2083</v>
      </c>
      <c r="AE403" s="2" t="s">
        <v>65</v>
      </c>
      <c r="AF403" s="2" t="s">
        <v>59</v>
      </c>
      <c r="AG403" s="5" t="s">
        <v>40</v>
      </c>
    </row>
    <row r="404" spans="1:33" x14ac:dyDescent="0.25">
      <c r="A404" s="4">
        <v>6471</v>
      </c>
      <c r="B404" s="2" t="s">
        <v>88</v>
      </c>
      <c r="C404" s="2">
        <v>12</v>
      </c>
      <c r="D404" s="2">
        <v>28</v>
      </c>
      <c r="E404" s="2">
        <v>2023</v>
      </c>
      <c r="F404" s="3">
        <f>DATE(Table13[[#This Row],[_Year]],Table13[[#This Row],[Join_Date_Month]],Table13[[#This Row],[Join_Date_Date]])</f>
        <v>45288</v>
      </c>
      <c r="G404" s="3">
        <v>45288</v>
      </c>
      <c r="H404" s="2">
        <v>11</v>
      </c>
      <c r="I404" s="2">
        <v>25</v>
      </c>
      <c r="J404" s="2">
        <v>2024</v>
      </c>
      <c r="K404" s="3">
        <f>DATE(Table13[[#This Row],[Last_Login_Year]],Table13[[#This Row],[Last_Login_Month]],Table13[[#This Row],[Last_Login_Date]])</f>
        <v>45621</v>
      </c>
      <c r="L404" s="3">
        <v>45621</v>
      </c>
      <c r="M404" s="2">
        <v>7.99</v>
      </c>
      <c r="N404" s="2" t="s">
        <v>759</v>
      </c>
      <c r="O404" s="2">
        <v>105</v>
      </c>
      <c r="P404" s="2" t="s">
        <v>73</v>
      </c>
      <c r="Q404" s="2">
        <v>4</v>
      </c>
      <c r="R404" s="2">
        <v>3</v>
      </c>
      <c r="S404" s="2" t="b">
        <v>1</v>
      </c>
      <c r="T404" s="2">
        <v>49</v>
      </c>
      <c r="U404" s="2">
        <v>71</v>
      </c>
      <c r="V404" s="2" t="s">
        <v>68</v>
      </c>
      <c r="W404" s="2" t="s">
        <v>56</v>
      </c>
      <c r="X404" s="2" t="s">
        <v>78</v>
      </c>
      <c r="Y404" s="2">
        <v>8</v>
      </c>
      <c r="Z404" s="26">
        <f>Table13[[#This Row],[Recommended_Content_Count]]/(Table13[[#This Row],[Total_Movies_Watched]]+Table13[[#This Row],[Total_Series_Watched]])</f>
        <v>6.6666666666666666E-2</v>
      </c>
      <c r="AA404" s="2">
        <v>3.6</v>
      </c>
      <c r="AB404" s="2" t="b">
        <v>0</v>
      </c>
      <c r="AC404" s="2" t="s">
        <v>30</v>
      </c>
      <c r="AD404" s="2">
        <v>1989</v>
      </c>
      <c r="AE404" s="2" t="s">
        <v>38</v>
      </c>
      <c r="AF404" s="2" t="s">
        <v>69</v>
      </c>
      <c r="AG404" s="5" t="s">
        <v>93</v>
      </c>
    </row>
    <row r="405" spans="1:33" x14ac:dyDescent="0.25">
      <c r="A405" s="4">
        <v>6025</v>
      </c>
      <c r="B405" s="2" t="s">
        <v>290</v>
      </c>
      <c r="C405" s="2">
        <v>12</v>
      </c>
      <c r="D405" s="2">
        <v>15</v>
      </c>
      <c r="E405" s="2">
        <v>2023</v>
      </c>
      <c r="F405" s="3">
        <f>DATE(Table13[[#This Row],[_Year]],Table13[[#This Row],[Join_Date_Month]],Table13[[#This Row],[Join_Date_Date]])</f>
        <v>45275</v>
      </c>
      <c r="G405" s="3">
        <v>45275</v>
      </c>
      <c r="H405" s="2">
        <v>11</v>
      </c>
      <c r="I405" s="2">
        <v>25</v>
      </c>
      <c r="J405" s="2">
        <v>2024</v>
      </c>
      <c r="K405" s="3">
        <f>DATE(Table13[[#This Row],[Last_Login_Year]],Table13[[#This Row],[Last_Login_Month]],Table13[[#This Row],[Last_Login_Date]])</f>
        <v>45621</v>
      </c>
      <c r="L405" s="3">
        <v>45621</v>
      </c>
      <c r="M405" s="2">
        <v>15.99</v>
      </c>
      <c r="N405" s="2" t="s">
        <v>761</v>
      </c>
      <c r="O405" s="2">
        <v>380</v>
      </c>
      <c r="P405" s="2" t="s">
        <v>63</v>
      </c>
      <c r="Q405" s="2">
        <v>5</v>
      </c>
      <c r="R405" s="2">
        <v>5</v>
      </c>
      <c r="S405" s="2" t="b">
        <v>1</v>
      </c>
      <c r="T405" s="2">
        <v>112</v>
      </c>
      <c r="U405" s="2">
        <v>149</v>
      </c>
      <c r="V405" s="2" t="s">
        <v>68</v>
      </c>
      <c r="W405" s="2" t="s">
        <v>75</v>
      </c>
      <c r="X405" s="2" t="s">
        <v>45</v>
      </c>
      <c r="Y405" s="2">
        <v>74</v>
      </c>
      <c r="Z405" s="26">
        <f>Table13[[#This Row],[Recommended_Content_Count]]/(Table13[[#This Row],[Total_Movies_Watched]]+Table13[[#This Row],[Total_Series_Watched]])</f>
        <v>0.28352490421455939</v>
      </c>
      <c r="AA405" s="2">
        <v>3.4</v>
      </c>
      <c r="AB405" s="2" t="b">
        <v>1</v>
      </c>
      <c r="AC405" s="2" t="s">
        <v>30</v>
      </c>
      <c r="AD405" s="2">
        <v>1910</v>
      </c>
      <c r="AE405" s="2" t="s">
        <v>76</v>
      </c>
      <c r="AF405" s="2" t="s">
        <v>69</v>
      </c>
      <c r="AG405" s="5" t="s">
        <v>60</v>
      </c>
    </row>
    <row r="406" spans="1:33" x14ac:dyDescent="0.25">
      <c r="A406" s="4">
        <v>3926</v>
      </c>
      <c r="B406" s="2" t="s">
        <v>485</v>
      </c>
      <c r="C406" s="2">
        <v>11</v>
      </c>
      <c r="D406" s="2">
        <v>20</v>
      </c>
      <c r="E406" s="2">
        <v>2024</v>
      </c>
      <c r="F406" s="3">
        <f>DATE(Table13[[#This Row],[_Year]],Table13[[#This Row],[Join_Date_Month]],Table13[[#This Row],[Join_Date_Date]])</f>
        <v>45616</v>
      </c>
      <c r="G406" s="3">
        <v>45616</v>
      </c>
      <c r="H406" s="2">
        <v>11</v>
      </c>
      <c r="I406" s="2">
        <v>25</v>
      </c>
      <c r="J406" s="2">
        <v>2024</v>
      </c>
      <c r="K406" s="3">
        <f>DATE(Table13[[#This Row],[Last_Login_Year]],Table13[[#This Row],[Last_Login_Month]],Table13[[#This Row],[Last_Login_Date]])</f>
        <v>45621</v>
      </c>
      <c r="L406" s="3">
        <v>45621</v>
      </c>
      <c r="M406" s="2">
        <v>7.99</v>
      </c>
      <c r="N406" s="2" t="s">
        <v>759</v>
      </c>
      <c r="O406" s="2">
        <v>167</v>
      </c>
      <c r="P406" s="2" t="s">
        <v>100</v>
      </c>
      <c r="Q406" s="2">
        <v>3</v>
      </c>
      <c r="R406" s="2">
        <v>1</v>
      </c>
      <c r="S406" s="2" t="b">
        <v>1</v>
      </c>
      <c r="T406" s="2">
        <v>466</v>
      </c>
      <c r="U406" s="2">
        <v>69</v>
      </c>
      <c r="V406" s="2" t="s">
        <v>92</v>
      </c>
      <c r="W406" s="2" t="s">
        <v>75</v>
      </c>
      <c r="X406" s="2" t="s">
        <v>45</v>
      </c>
      <c r="Y406" s="2">
        <v>86</v>
      </c>
      <c r="Z406" s="26">
        <f>Table13[[#This Row],[Recommended_Content_Count]]/(Table13[[#This Row],[Total_Movies_Watched]]+Table13[[#This Row],[Total_Series_Watched]])</f>
        <v>0.16074766355140188</v>
      </c>
      <c r="AA406" s="2">
        <v>4.3</v>
      </c>
      <c r="AB406" s="2" t="b">
        <v>0</v>
      </c>
      <c r="AC406" s="2" t="s">
        <v>30</v>
      </c>
      <c r="AD406" s="2">
        <v>3003</v>
      </c>
      <c r="AE406" s="2" t="s">
        <v>58</v>
      </c>
      <c r="AF406" s="2" t="s">
        <v>32</v>
      </c>
      <c r="AG406" s="5" t="s">
        <v>40</v>
      </c>
    </row>
    <row r="407" spans="1:33" x14ac:dyDescent="0.25">
      <c r="A407" s="4">
        <v>4884</v>
      </c>
      <c r="B407" s="2" t="s">
        <v>110</v>
      </c>
      <c r="C407" s="2">
        <v>11</v>
      </c>
      <c r="D407" s="2">
        <v>19</v>
      </c>
      <c r="E407" s="2">
        <v>2023</v>
      </c>
      <c r="F407" s="3">
        <f>DATE(Table13[[#This Row],[_Year]],Table13[[#This Row],[Join_Date_Month]],Table13[[#This Row],[Join_Date_Date]])</f>
        <v>45249</v>
      </c>
      <c r="G407" s="3">
        <v>45249</v>
      </c>
      <c r="H407" s="2">
        <v>11</v>
      </c>
      <c r="I407" s="2">
        <v>25</v>
      </c>
      <c r="J407" s="2">
        <v>2024</v>
      </c>
      <c r="K407" s="3">
        <f>DATE(Table13[[#This Row],[Last_Login_Year]],Table13[[#This Row],[Last_Login_Month]],Table13[[#This Row],[Last_Login_Date]])</f>
        <v>45621</v>
      </c>
      <c r="L407" s="3">
        <v>45621</v>
      </c>
      <c r="M407" s="2">
        <v>15.99</v>
      </c>
      <c r="N407" s="2" t="s">
        <v>761</v>
      </c>
      <c r="O407" s="2">
        <v>150</v>
      </c>
      <c r="P407" s="2" t="s">
        <v>48</v>
      </c>
      <c r="Q407" s="2">
        <v>3</v>
      </c>
      <c r="R407" s="2">
        <v>3</v>
      </c>
      <c r="S407" s="2" t="b">
        <v>1</v>
      </c>
      <c r="T407" s="2">
        <v>40</v>
      </c>
      <c r="U407" s="2">
        <v>196</v>
      </c>
      <c r="V407" s="2" t="s">
        <v>43</v>
      </c>
      <c r="W407" s="2" t="s">
        <v>44</v>
      </c>
      <c r="X407" s="2" t="s">
        <v>37</v>
      </c>
      <c r="Y407" s="2">
        <v>60</v>
      </c>
      <c r="Z407" s="26">
        <f>Table13[[#This Row],[Recommended_Content_Count]]/(Table13[[#This Row],[Total_Movies_Watched]]+Table13[[#This Row],[Total_Series_Watched]])</f>
        <v>0.25423728813559321</v>
      </c>
      <c r="AA407" s="2">
        <v>3.7</v>
      </c>
      <c r="AB407" s="2" t="b">
        <v>0</v>
      </c>
      <c r="AC407" s="2" t="s">
        <v>30</v>
      </c>
      <c r="AD407" s="2">
        <v>2406</v>
      </c>
      <c r="AE407" s="2" t="s">
        <v>65</v>
      </c>
      <c r="AF407" s="2" t="s">
        <v>79</v>
      </c>
      <c r="AG407" s="5" t="s">
        <v>40</v>
      </c>
    </row>
    <row r="408" spans="1:33" x14ac:dyDescent="0.25">
      <c r="A408" s="4">
        <v>2472</v>
      </c>
      <c r="B408" s="2" t="s">
        <v>325</v>
      </c>
      <c r="C408" s="2">
        <v>11</v>
      </c>
      <c r="D408" s="2">
        <v>18</v>
      </c>
      <c r="E408" s="2">
        <v>2023</v>
      </c>
      <c r="F408" s="3">
        <f>DATE(Table13[[#This Row],[_Year]],Table13[[#This Row],[Join_Date_Month]],Table13[[#This Row],[Join_Date_Date]])</f>
        <v>45248</v>
      </c>
      <c r="G408" s="3">
        <v>45248</v>
      </c>
      <c r="H408" s="2">
        <v>11</v>
      </c>
      <c r="I408" s="2">
        <v>25</v>
      </c>
      <c r="J408" s="2">
        <v>2024</v>
      </c>
      <c r="K408" s="3">
        <f>DATE(Table13[[#This Row],[Last_Login_Year]],Table13[[#This Row],[Last_Login_Month]],Table13[[#This Row],[Last_Login_Date]])</f>
        <v>45621</v>
      </c>
      <c r="L408" s="3">
        <v>45621</v>
      </c>
      <c r="M408" s="2">
        <v>7.99</v>
      </c>
      <c r="N408" s="2" t="s">
        <v>759</v>
      </c>
      <c r="O408" s="2">
        <v>61</v>
      </c>
      <c r="P408" s="2" t="s">
        <v>73</v>
      </c>
      <c r="Q408" s="2">
        <v>3</v>
      </c>
      <c r="R408" s="2">
        <v>4</v>
      </c>
      <c r="S408" s="2" t="b">
        <v>0</v>
      </c>
      <c r="T408" s="2">
        <v>860</v>
      </c>
      <c r="U408" s="2">
        <v>145</v>
      </c>
      <c r="V408" s="2" t="s">
        <v>55</v>
      </c>
      <c r="W408" s="2" t="s">
        <v>44</v>
      </c>
      <c r="X408" s="2" t="s">
        <v>57</v>
      </c>
      <c r="Y408" s="2">
        <v>82</v>
      </c>
      <c r="Z408" s="26">
        <f>Table13[[#This Row],[Recommended_Content_Count]]/(Table13[[#This Row],[Total_Movies_Watched]]+Table13[[#This Row],[Total_Series_Watched]])</f>
        <v>8.1592039800995025E-2</v>
      </c>
      <c r="AA408" s="2">
        <v>4.7</v>
      </c>
      <c r="AB408" s="2" t="b">
        <v>1</v>
      </c>
      <c r="AC408" s="2" t="s">
        <v>30</v>
      </c>
      <c r="AD408" s="2">
        <v>428</v>
      </c>
      <c r="AE408" s="2" t="s">
        <v>76</v>
      </c>
      <c r="AF408" s="2" t="s">
        <v>79</v>
      </c>
      <c r="AG408" s="5" t="s">
        <v>33</v>
      </c>
    </row>
    <row r="409" spans="1:33" x14ac:dyDescent="0.25">
      <c r="A409" s="4">
        <v>6221</v>
      </c>
      <c r="B409" s="2" t="s">
        <v>143</v>
      </c>
      <c r="C409" s="2">
        <v>11</v>
      </c>
      <c r="D409" s="2">
        <v>16</v>
      </c>
      <c r="E409" s="2">
        <v>2024</v>
      </c>
      <c r="F409" s="3">
        <f>DATE(Table13[[#This Row],[_Year]],Table13[[#This Row],[Join_Date_Month]],Table13[[#This Row],[Join_Date_Date]])</f>
        <v>45612</v>
      </c>
      <c r="G409" s="3">
        <v>45612</v>
      </c>
      <c r="H409" s="2">
        <v>11</v>
      </c>
      <c r="I409" s="2">
        <v>25</v>
      </c>
      <c r="J409" s="2">
        <v>2024</v>
      </c>
      <c r="K409" s="3">
        <f>DATE(Table13[[#This Row],[Last_Login_Year]],Table13[[#This Row],[Last_Login_Month]],Table13[[#This Row],[Last_Login_Date]])</f>
        <v>45621</v>
      </c>
      <c r="L409" s="3">
        <v>45621</v>
      </c>
      <c r="M409" s="2">
        <v>11.99</v>
      </c>
      <c r="N409" s="2" t="s">
        <v>760</v>
      </c>
      <c r="O409" s="2">
        <v>306</v>
      </c>
      <c r="P409" s="2" t="s">
        <v>26</v>
      </c>
      <c r="Q409" s="2">
        <v>5</v>
      </c>
      <c r="R409" s="2">
        <v>1</v>
      </c>
      <c r="S409" s="2" t="b">
        <v>1</v>
      </c>
      <c r="T409" s="2">
        <v>513</v>
      </c>
      <c r="U409" s="2">
        <v>70</v>
      </c>
      <c r="V409" s="2" t="s">
        <v>27</v>
      </c>
      <c r="W409" s="2" t="s">
        <v>56</v>
      </c>
      <c r="X409" s="2" t="s">
        <v>57</v>
      </c>
      <c r="Y409" s="2">
        <v>86</v>
      </c>
      <c r="Z409" s="26">
        <f>Table13[[#This Row],[Recommended_Content_Count]]/(Table13[[#This Row],[Total_Movies_Watched]]+Table13[[#This Row],[Total_Series_Watched]])</f>
        <v>0.14751286449399656</v>
      </c>
      <c r="AA409" s="2">
        <v>3.7</v>
      </c>
      <c r="AB409" s="2" t="b">
        <v>0</v>
      </c>
      <c r="AC409" s="2" t="s">
        <v>30</v>
      </c>
      <c r="AD409" s="2">
        <v>1652</v>
      </c>
      <c r="AE409" s="2" t="s">
        <v>38</v>
      </c>
      <c r="AF409" s="2" t="s">
        <v>59</v>
      </c>
      <c r="AG409" s="5" t="s">
        <v>33</v>
      </c>
    </row>
    <row r="410" spans="1:33" x14ac:dyDescent="0.25">
      <c r="A410" s="4">
        <v>6569</v>
      </c>
      <c r="B410" s="2" t="s">
        <v>34</v>
      </c>
      <c r="C410" s="2">
        <v>10</v>
      </c>
      <c r="D410" s="2">
        <v>31</v>
      </c>
      <c r="E410" s="2">
        <v>2023</v>
      </c>
      <c r="F410" s="3">
        <f>DATE(Table13[[#This Row],[_Year]],Table13[[#This Row],[Join_Date_Month]],Table13[[#This Row],[Join_Date_Date]])</f>
        <v>45230</v>
      </c>
      <c r="G410" s="3">
        <v>45230</v>
      </c>
      <c r="H410" s="2">
        <v>11</v>
      </c>
      <c r="I410" s="2">
        <v>25</v>
      </c>
      <c r="J410" s="2">
        <v>2024</v>
      </c>
      <c r="K410" s="3">
        <f>DATE(Table13[[#This Row],[Last_Login_Year]],Table13[[#This Row],[Last_Login_Month]],Table13[[#This Row],[Last_Login_Date]])</f>
        <v>45621</v>
      </c>
      <c r="L410" s="3">
        <v>45621</v>
      </c>
      <c r="M410" s="2">
        <v>7.99</v>
      </c>
      <c r="N410" s="2" t="s">
        <v>759</v>
      </c>
      <c r="O410" s="2">
        <v>468</v>
      </c>
      <c r="P410" s="2" t="s">
        <v>100</v>
      </c>
      <c r="Q410" s="2">
        <v>2</v>
      </c>
      <c r="R410" s="2">
        <v>3</v>
      </c>
      <c r="S410" s="2" t="b">
        <v>0</v>
      </c>
      <c r="T410" s="2">
        <v>514</v>
      </c>
      <c r="U410" s="2">
        <v>46</v>
      </c>
      <c r="V410" s="2" t="s">
        <v>43</v>
      </c>
      <c r="W410" s="2" t="s">
        <v>44</v>
      </c>
      <c r="X410" s="2" t="s">
        <v>64</v>
      </c>
      <c r="Y410" s="2">
        <v>74</v>
      </c>
      <c r="Z410" s="26">
        <f>Table13[[#This Row],[Recommended_Content_Count]]/(Table13[[#This Row],[Total_Movies_Watched]]+Table13[[#This Row],[Total_Series_Watched]])</f>
        <v>0.13214285714285715</v>
      </c>
      <c r="AA410" s="2">
        <v>3.2</v>
      </c>
      <c r="AB410" s="2" t="b">
        <v>0</v>
      </c>
      <c r="AC410" s="2" t="s">
        <v>30</v>
      </c>
      <c r="AD410" s="2">
        <v>4456</v>
      </c>
      <c r="AE410" s="2" t="s">
        <v>31</v>
      </c>
      <c r="AF410" s="2" t="s">
        <v>39</v>
      </c>
      <c r="AG410" s="5" t="s">
        <v>93</v>
      </c>
    </row>
    <row r="411" spans="1:33" x14ac:dyDescent="0.25">
      <c r="A411" s="4">
        <v>4103</v>
      </c>
      <c r="B411" s="2" t="s">
        <v>257</v>
      </c>
      <c r="C411" s="2">
        <v>10</v>
      </c>
      <c r="D411" s="2">
        <v>30</v>
      </c>
      <c r="E411" s="2">
        <v>2024</v>
      </c>
      <c r="F411" s="3">
        <f>DATE(Table13[[#This Row],[_Year]],Table13[[#This Row],[Join_Date_Month]],Table13[[#This Row],[Join_Date_Date]])</f>
        <v>45595</v>
      </c>
      <c r="G411" s="3">
        <v>45595</v>
      </c>
      <c r="H411" s="2">
        <v>11</v>
      </c>
      <c r="I411" s="2">
        <v>25</v>
      </c>
      <c r="J411" s="2">
        <v>2024</v>
      </c>
      <c r="K411" s="3">
        <f>DATE(Table13[[#This Row],[Last_Login_Year]],Table13[[#This Row],[Last_Login_Month]],Table13[[#This Row],[Last_Login_Date]])</f>
        <v>45621</v>
      </c>
      <c r="L411" s="3">
        <v>45621</v>
      </c>
      <c r="M411" s="2">
        <v>11.99</v>
      </c>
      <c r="N411" s="2" t="s">
        <v>760</v>
      </c>
      <c r="O411" s="2">
        <v>379</v>
      </c>
      <c r="P411" s="2" t="s">
        <v>63</v>
      </c>
      <c r="Q411" s="2">
        <v>2</v>
      </c>
      <c r="R411" s="2">
        <v>1</v>
      </c>
      <c r="S411" s="2" t="b">
        <v>1</v>
      </c>
      <c r="T411" s="2">
        <v>632</v>
      </c>
      <c r="U411" s="2">
        <v>82</v>
      </c>
      <c r="V411" s="2" t="s">
        <v>27</v>
      </c>
      <c r="W411" s="2" t="s">
        <v>56</v>
      </c>
      <c r="X411" s="2" t="s">
        <v>57</v>
      </c>
      <c r="Y411" s="2">
        <v>29</v>
      </c>
      <c r="Z411" s="26">
        <f>Table13[[#This Row],[Recommended_Content_Count]]/(Table13[[#This Row],[Total_Movies_Watched]]+Table13[[#This Row],[Total_Series_Watched]])</f>
        <v>4.0616246498599441E-2</v>
      </c>
      <c r="AA411" s="2">
        <v>3.2</v>
      </c>
      <c r="AB411" s="2" t="b">
        <v>1</v>
      </c>
      <c r="AC411" s="2" t="s">
        <v>30</v>
      </c>
      <c r="AD411" s="2">
        <v>1299</v>
      </c>
      <c r="AE411" s="2" t="s">
        <v>38</v>
      </c>
      <c r="AF411" s="2" t="s">
        <v>39</v>
      </c>
      <c r="AG411" s="5" t="s">
        <v>93</v>
      </c>
    </row>
    <row r="412" spans="1:33" x14ac:dyDescent="0.25">
      <c r="A412" s="4">
        <v>9141</v>
      </c>
      <c r="B412" s="2" t="s">
        <v>621</v>
      </c>
      <c r="C412" s="2">
        <v>10</v>
      </c>
      <c r="D412" s="2">
        <v>30</v>
      </c>
      <c r="E412" s="2">
        <v>2023</v>
      </c>
      <c r="F412" s="3">
        <f>DATE(Table13[[#This Row],[_Year]],Table13[[#This Row],[Join_Date_Month]],Table13[[#This Row],[Join_Date_Date]])</f>
        <v>45229</v>
      </c>
      <c r="G412" s="3">
        <v>45229</v>
      </c>
      <c r="H412" s="2">
        <v>11</v>
      </c>
      <c r="I412" s="2">
        <v>25</v>
      </c>
      <c r="J412" s="2">
        <v>2024</v>
      </c>
      <c r="K412" s="3">
        <f>DATE(Table13[[#This Row],[Last_Login_Year]],Table13[[#This Row],[Last_Login_Month]],Table13[[#This Row],[Last_Login_Date]])</f>
        <v>45621</v>
      </c>
      <c r="L412" s="3">
        <v>45621</v>
      </c>
      <c r="M412" s="2">
        <v>7.99</v>
      </c>
      <c r="N412" s="2" t="s">
        <v>759</v>
      </c>
      <c r="O412" s="2">
        <v>308</v>
      </c>
      <c r="P412" s="2" t="s">
        <v>36</v>
      </c>
      <c r="Q412" s="2">
        <v>1</v>
      </c>
      <c r="R412" s="2">
        <v>5</v>
      </c>
      <c r="S412" s="2" t="b">
        <v>0</v>
      </c>
      <c r="T412" s="2">
        <v>107</v>
      </c>
      <c r="U412" s="2">
        <v>87</v>
      </c>
      <c r="V412" s="2" t="s">
        <v>43</v>
      </c>
      <c r="W412" s="2" t="s">
        <v>75</v>
      </c>
      <c r="X412" s="2" t="s">
        <v>78</v>
      </c>
      <c r="Y412" s="2">
        <v>17</v>
      </c>
      <c r="Z412" s="26">
        <f>Table13[[#This Row],[Recommended_Content_Count]]/(Table13[[#This Row],[Total_Movies_Watched]]+Table13[[#This Row],[Total_Series_Watched]])</f>
        <v>8.7628865979381437E-2</v>
      </c>
      <c r="AA412" s="2">
        <v>3.4</v>
      </c>
      <c r="AB412" s="2" t="b">
        <v>0</v>
      </c>
      <c r="AC412" s="2" t="s">
        <v>30</v>
      </c>
      <c r="AD412" s="2">
        <v>4108</v>
      </c>
      <c r="AE412" s="2" t="s">
        <v>38</v>
      </c>
      <c r="AF412" s="2" t="s">
        <v>59</v>
      </c>
      <c r="AG412" s="5" t="s">
        <v>33</v>
      </c>
    </row>
    <row r="413" spans="1:33" x14ac:dyDescent="0.25">
      <c r="A413" s="4">
        <v>8743</v>
      </c>
      <c r="B413" s="2" t="s">
        <v>201</v>
      </c>
      <c r="C413" s="2">
        <v>1</v>
      </c>
      <c r="D413" s="2">
        <v>30</v>
      </c>
      <c r="E413" s="2">
        <v>2024</v>
      </c>
      <c r="F413" s="3">
        <f>DATE(Table13[[#This Row],[_Year]],Table13[[#This Row],[Join_Date_Month]],Table13[[#This Row],[Join_Date_Date]])</f>
        <v>45321</v>
      </c>
      <c r="G413" s="3">
        <v>45321</v>
      </c>
      <c r="H413" s="2">
        <v>11</v>
      </c>
      <c r="I413" s="2">
        <v>25</v>
      </c>
      <c r="J413" s="2">
        <v>2024</v>
      </c>
      <c r="K413" s="3">
        <f>DATE(Table13[[#This Row],[Last_Login_Year]],Table13[[#This Row],[Last_Login_Month]],Table13[[#This Row],[Last_Login_Date]])</f>
        <v>45621</v>
      </c>
      <c r="L413" s="3">
        <v>45621</v>
      </c>
      <c r="M413" s="2">
        <v>11.99</v>
      </c>
      <c r="N413" s="2" t="s">
        <v>760</v>
      </c>
      <c r="O413" s="2">
        <v>129</v>
      </c>
      <c r="P413" s="2" t="s">
        <v>26</v>
      </c>
      <c r="Q413" s="2">
        <v>3</v>
      </c>
      <c r="R413" s="2">
        <v>5</v>
      </c>
      <c r="S413" s="2" t="b">
        <v>1</v>
      </c>
      <c r="T413" s="2">
        <v>594</v>
      </c>
      <c r="U413" s="2">
        <v>127</v>
      </c>
      <c r="V413" s="2" t="s">
        <v>55</v>
      </c>
      <c r="W413" s="2" t="s">
        <v>28</v>
      </c>
      <c r="X413" s="2" t="s">
        <v>37</v>
      </c>
      <c r="Y413" s="2">
        <v>79</v>
      </c>
      <c r="Z413" s="26">
        <f>Table13[[#This Row],[Recommended_Content_Count]]/(Table13[[#This Row],[Total_Movies_Watched]]+Table13[[#This Row],[Total_Series_Watched]])</f>
        <v>0.10957004160887657</v>
      </c>
      <c r="AA413" s="2">
        <v>3.9</v>
      </c>
      <c r="AB413" s="2" t="b">
        <v>0</v>
      </c>
      <c r="AC413" s="2" t="s">
        <v>30</v>
      </c>
      <c r="AD413" s="2">
        <v>2858</v>
      </c>
      <c r="AE413" s="2" t="s">
        <v>31</v>
      </c>
      <c r="AF413" s="2" t="s">
        <v>69</v>
      </c>
      <c r="AG413" s="5" t="s">
        <v>60</v>
      </c>
    </row>
    <row r="414" spans="1:33" x14ac:dyDescent="0.25">
      <c r="A414" s="4">
        <v>6719</v>
      </c>
      <c r="B414" s="2" t="s">
        <v>114</v>
      </c>
      <c r="C414" s="2">
        <v>1</v>
      </c>
      <c r="D414" s="2">
        <v>19</v>
      </c>
      <c r="E414" s="2">
        <v>2023</v>
      </c>
      <c r="F414" s="3">
        <f>DATE(Table13[[#This Row],[_Year]],Table13[[#This Row],[Join_Date_Month]],Table13[[#This Row],[Join_Date_Date]])</f>
        <v>44945</v>
      </c>
      <c r="G414" s="3">
        <v>44945</v>
      </c>
      <c r="H414" s="2">
        <v>11</v>
      </c>
      <c r="I414" s="2">
        <v>25</v>
      </c>
      <c r="J414" s="2">
        <v>2024</v>
      </c>
      <c r="K414" s="3">
        <f>DATE(Table13[[#This Row],[Last_Login_Year]],Table13[[#This Row],[Last_Login_Month]],Table13[[#This Row],[Last_Login_Date]])</f>
        <v>45621</v>
      </c>
      <c r="L414" s="3">
        <v>45621</v>
      </c>
      <c r="M414" s="2">
        <v>15.99</v>
      </c>
      <c r="N414" s="2" t="s">
        <v>761</v>
      </c>
      <c r="O414" s="2">
        <v>299</v>
      </c>
      <c r="P414" s="2" t="s">
        <v>63</v>
      </c>
      <c r="Q414" s="2">
        <v>5</v>
      </c>
      <c r="R414" s="2">
        <v>2</v>
      </c>
      <c r="S414" s="2" t="b">
        <v>0</v>
      </c>
      <c r="T414" s="2">
        <v>803</v>
      </c>
      <c r="U414" s="2">
        <v>197</v>
      </c>
      <c r="V414" s="2" t="s">
        <v>68</v>
      </c>
      <c r="W414" s="2" t="s">
        <v>75</v>
      </c>
      <c r="X414" s="2" t="s">
        <v>78</v>
      </c>
      <c r="Y414" s="2">
        <v>58</v>
      </c>
      <c r="Z414" s="26">
        <f>Table13[[#This Row],[Recommended_Content_Count]]/(Table13[[#This Row],[Total_Movies_Watched]]+Table13[[#This Row],[Total_Series_Watched]])</f>
        <v>5.8000000000000003E-2</v>
      </c>
      <c r="AA414" s="2">
        <v>4.8</v>
      </c>
      <c r="AB414" s="2" t="b">
        <v>0</v>
      </c>
      <c r="AC414" s="2" t="s">
        <v>30</v>
      </c>
      <c r="AD414" s="2">
        <v>2812</v>
      </c>
      <c r="AE414" s="2" t="s">
        <v>38</v>
      </c>
      <c r="AF414" s="2" t="s">
        <v>39</v>
      </c>
      <c r="AG414" s="5" t="s">
        <v>40</v>
      </c>
    </row>
    <row r="415" spans="1:33" x14ac:dyDescent="0.25">
      <c r="A415" s="4">
        <v>9644</v>
      </c>
      <c r="B415" s="2" t="s">
        <v>106</v>
      </c>
      <c r="C415" s="3">
        <v>45513</v>
      </c>
      <c r="D415" s="2"/>
      <c r="E415" s="2"/>
      <c r="F415" s="3"/>
      <c r="G415" s="3">
        <v>45513</v>
      </c>
      <c r="H415" s="2">
        <v>11</v>
      </c>
      <c r="I415" s="2">
        <v>25</v>
      </c>
      <c r="J415" s="2">
        <v>2024</v>
      </c>
      <c r="K415" s="3">
        <f>DATE(Table13[[#This Row],[Last_Login_Year]],Table13[[#This Row],[Last_Login_Month]],Table13[[#This Row],[Last_Login_Date]])</f>
        <v>45621</v>
      </c>
      <c r="L415" s="3">
        <v>45621</v>
      </c>
      <c r="M415" s="2">
        <v>7.99</v>
      </c>
      <c r="N415" s="2" t="s">
        <v>759</v>
      </c>
      <c r="O415" s="2">
        <v>294</v>
      </c>
      <c r="P415" s="2" t="s">
        <v>73</v>
      </c>
      <c r="Q415" s="2">
        <v>4</v>
      </c>
      <c r="R415" s="2">
        <v>1</v>
      </c>
      <c r="S415" s="2" t="b">
        <v>1</v>
      </c>
      <c r="T415" s="2">
        <v>453</v>
      </c>
      <c r="U415" s="2">
        <v>149</v>
      </c>
      <c r="V415" s="2" t="s">
        <v>92</v>
      </c>
      <c r="W415" s="2" t="s">
        <v>28</v>
      </c>
      <c r="X415" s="2" t="s">
        <v>29</v>
      </c>
      <c r="Y415" s="2">
        <v>82</v>
      </c>
      <c r="Z415" s="26">
        <f>Table13[[#This Row],[Recommended_Content_Count]]/(Table13[[#This Row],[Total_Movies_Watched]]+Table13[[#This Row],[Total_Series_Watched]])</f>
        <v>0.13621262458471761</v>
      </c>
      <c r="AA415" s="2">
        <v>3.9</v>
      </c>
      <c r="AB415" s="2" t="b">
        <v>1</v>
      </c>
      <c r="AC415" s="2" t="s">
        <v>30</v>
      </c>
      <c r="AD415" s="2">
        <v>790</v>
      </c>
      <c r="AE415" s="2" t="s">
        <v>38</v>
      </c>
      <c r="AF415" s="2" t="s">
        <v>59</v>
      </c>
      <c r="AG415" s="5" t="s">
        <v>60</v>
      </c>
    </row>
    <row r="416" spans="1:33" x14ac:dyDescent="0.25">
      <c r="A416" s="4">
        <v>1425</v>
      </c>
      <c r="B416" s="2" t="s">
        <v>658</v>
      </c>
      <c r="C416" s="3">
        <v>45331</v>
      </c>
      <c r="D416" s="2"/>
      <c r="E416" s="2"/>
      <c r="F416" s="3"/>
      <c r="G416" s="3">
        <v>45331</v>
      </c>
      <c r="H416" s="2">
        <v>11</v>
      </c>
      <c r="I416" s="2">
        <v>25</v>
      </c>
      <c r="J416" s="2">
        <v>2024</v>
      </c>
      <c r="K416" s="3">
        <f>DATE(Table13[[#This Row],[Last_Login_Year]],Table13[[#This Row],[Last_Login_Month]],Table13[[#This Row],[Last_Login_Date]])</f>
        <v>45621</v>
      </c>
      <c r="L416" s="3">
        <v>45621</v>
      </c>
      <c r="M416" s="2">
        <v>7.99</v>
      </c>
      <c r="N416" s="2" t="s">
        <v>759</v>
      </c>
      <c r="O416" s="2">
        <v>50</v>
      </c>
      <c r="P416" s="2" t="s">
        <v>26</v>
      </c>
      <c r="Q416" s="2">
        <v>2</v>
      </c>
      <c r="R416" s="2">
        <v>3</v>
      </c>
      <c r="S416" s="2" t="b">
        <v>1</v>
      </c>
      <c r="T416" s="2">
        <v>502</v>
      </c>
      <c r="U416" s="2">
        <v>5</v>
      </c>
      <c r="V416" s="2" t="s">
        <v>55</v>
      </c>
      <c r="W416" s="2" t="s">
        <v>44</v>
      </c>
      <c r="X416" s="2" t="s">
        <v>29</v>
      </c>
      <c r="Y416" s="2">
        <v>96</v>
      </c>
      <c r="Z416" s="26">
        <f>Table13[[#This Row],[Recommended_Content_Count]]/(Table13[[#This Row],[Total_Movies_Watched]]+Table13[[#This Row],[Total_Series_Watched]])</f>
        <v>0.1893491124260355</v>
      </c>
      <c r="AA416" s="2">
        <v>4.4000000000000004</v>
      </c>
      <c r="AB416" s="2" t="b">
        <v>1</v>
      </c>
      <c r="AC416" s="2" t="s">
        <v>30</v>
      </c>
      <c r="AD416" s="2">
        <v>1917</v>
      </c>
      <c r="AE416" s="2" t="s">
        <v>76</v>
      </c>
      <c r="AF416" s="2" t="s">
        <v>79</v>
      </c>
      <c r="AG416" s="5" t="s">
        <v>93</v>
      </c>
    </row>
    <row r="417" spans="1:33" x14ac:dyDescent="0.25">
      <c r="A417" s="4">
        <v>7892</v>
      </c>
      <c r="B417" s="2" t="s">
        <v>137</v>
      </c>
      <c r="C417" s="3">
        <v>45327</v>
      </c>
      <c r="D417" s="2"/>
      <c r="E417" s="2"/>
      <c r="F417" s="3"/>
      <c r="G417" s="3">
        <v>45327</v>
      </c>
      <c r="H417" s="2">
        <v>11</v>
      </c>
      <c r="I417" s="2">
        <v>25</v>
      </c>
      <c r="J417" s="2">
        <v>2024</v>
      </c>
      <c r="K417" s="3">
        <f>DATE(Table13[[#This Row],[Last_Login_Year]],Table13[[#This Row],[Last_Login_Month]],Table13[[#This Row],[Last_Login_Date]])</f>
        <v>45621</v>
      </c>
      <c r="L417" s="3">
        <v>45621</v>
      </c>
      <c r="M417" s="2">
        <v>7.99</v>
      </c>
      <c r="N417" s="2" t="s">
        <v>759</v>
      </c>
      <c r="O417" s="2">
        <v>499</v>
      </c>
      <c r="P417" s="2" t="s">
        <v>100</v>
      </c>
      <c r="Q417" s="2">
        <v>4</v>
      </c>
      <c r="R417" s="2">
        <v>3</v>
      </c>
      <c r="S417" s="2" t="b">
        <v>0</v>
      </c>
      <c r="T417" s="2">
        <v>428</v>
      </c>
      <c r="U417" s="2">
        <v>168</v>
      </c>
      <c r="V417" s="2" t="s">
        <v>92</v>
      </c>
      <c r="W417" s="2" t="s">
        <v>56</v>
      </c>
      <c r="X417" s="2" t="s">
        <v>78</v>
      </c>
      <c r="Y417" s="2">
        <v>82</v>
      </c>
      <c r="Z417" s="26">
        <f>Table13[[#This Row],[Recommended_Content_Count]]/(Table13[[#This Row],[Total_Movies_Watched]]+Table13[[#This Row],[Total_Series_Watched]])</f>
        <v>0.13758389261744966</v>
      </c>
      <c r="AA417" s="2">
        <v>3.7</v>
      </c>
      <c r="AB417" s="2" t="b">
        <v>0</v>
      </c>
      <c r="AC417" s="2" t="s">
        <v>30</v>
      </c>
      <c r="AD417" s="2">
        <v>874</v>
      </c>
      <c r="AE417" s="2" t="s">
        <v>31</v>
      </c>
      <c r="AF417" s="2" t="s">
        <v>79</v>
      </c>
      <c r="AG417" s="5" t="s">
        <v>60</v>
      </c>
    </row>
    <row r="418" spans="1:33" x14ac:dyDescent="0.25">
      <c r="A418" s="4">
        <v>9469</v>
      </c>
      <c r="B418" s="2" t="s">
        <v>101</v>
      </c>
      <c r="C418" s="3">
        <v>45205</v>
      </c>
      <c r="D418" s="2"/>
      <c r="E418" s="2"/>
      <c r="F418" s="3"/>
      <c r="G418" s="3">
        <v>45205</v>
      </c>
      <c r="H418" s="2">
        <v>11</v>
      </c>
      <c r="I418" s="2">
        <v>25</v>
      </c>
      <c r="J418" s="2">
        <v>2024</v>
      </c>
      <c r="K418" s="3">
        <f>DATE(Table13[[#This Row],[Last_Login_Year]],Table13[[#This Row],[Last_Login_Month]],Table13[[#This Row],[Last_Login_Date]])</f>
        <v>45621</v>
      </c>
      <c r="L418" s="3">
        <v>45621</v>
      </c>
      <c r="M418" s="2">
        <v>11.99</v>
      </c>
      <c r="N418" s="2" t="s">
        <v>760</v>
      </c>
      <c r="O418" s="2">
        <v>451</v>
      </c>
      <c r="P418" s="2" t="s">
        <v>48</v>
      </c>
      <c r="Q418" s="2">
        <v>2</v>
      </c>
      <c r="R418" s="2">
        <v>3</v>
      </c>
      <c r="S418" s="2" t="b">
        <v>0</v>
      </c>
      <c r="T418" s="2">
        <v>59</v>
      </c>
      <c r="U418" s="2">
        <v>38</v>
      </c>
      <c r="V418" s="2" t="s">
        <v>74</v>
      </c>
      <c r="W418" s="2" t="s">
        <v>56</v>
      </c>
      <c r="X418" s="2" t="s">
        <v>37</v>
      </c>
      <c r="Y418" s="2">
        <v>94</v>
      </c>
      <c r="Z418" s="26">
        <f>Table13[[#This Row],[Recommended_Content_Count]]/(Table13[[#This Row],[Total_Movies_Watched]]+Table13[[#This Row],[Total_Series_Watched]])</f>
        <v>0.96907216494845361</v>
      </c>
      <c r="AA418" s="2">
        <v>3</v>
      </c>
      <c r="AB418" s="2" t="b">
        <v>1</v>
      </c>
      <c r="AC418" s="2" t="s">
        <v>30</v>
      </c>
      <c r="AD418" s="2">
        <v>2841</v>
      </c>
      <c r="AE418" s="2" t="s">
        <v>65</v>
      </c>
      <c r="AF418" s="2" t="s">
        <v>69</v>
      </c>
      <c r="AG418" s="5" t="s">
        <v>40</v>
      </c>
    </row>
    <row r="419" spans="1:33" x14ac:dyDescent="0.25">
      <c r="A419" s="4">
        <v>7939</v>
      </c>
      <c r="B419" s="2" t="s">
        <v>357</v>
      </c>
      <c r="C419" s="3">
        <v>45147</v>
      </c>
      <c r="D419" s="2"/>
      <c r="E419" s="2"/>
      <c r="F419" s="3"/>
      <c r="G419" s="3">
        <v>45147</v>
      </c>
      <c r="H419" s="2">
        <v>11</v>
      </c>
      <c r="I419" s="2">
        <v>25</v>
      </c>
      <c r="J419" s="2">
        <v>2024</v>
      </c>
      <c r="K419" s="3">
        <f>DATE(Table13[[#This Row],[Last_Login_Year]],Table13[[#This Row],[Last_Login_Month]],Table13[[#This Row],[Last_Login_Date]])</f>
        <v>45621</v>
      </c>
      <c r="L419" s="3">
        <v>45621</v>
      </c>
      <c r="M419" s="2">
        <v>11.99</v>
      </c>
      <c r="N419" s="2" t="s">
        <v>760</v>
      </c>
      <c r="O419" s="2">
        <v>410</v>
      </c>
      <c r="P419" s="2" t="s">
        <v>73</v>
      </c>
      <c r="Q419" s="2">
        <v>5</v>
      </c>
      <c r="R419" s="2">
        <v>6</v>
      </c>
      <c r="S419" s="2" t="b">
        <v>0</v>
      </c>
      <c r="T419" s="2">
        <v>410</v>
      </c>
      <c r="U419" s="2">
        <v>125</v>
      </c>
      <c r="V419" s="2" t="s">
        <v>92</v>
      </c>
      <c r="W419" s="2" t="s">
        <v>28</v>
      </c>
      <c r="X419" s="2" t="s">
        <v>37</v>
      </c>
      <c r="Y419" s="2">
        <v>68</v>
      </c>
      <c r="Z419" s="26">
        <f>Table13[[#This Row],[Recommended_Content_Count]]/(Table13[[#This Row],[Total_Movies_Watched]]+Table13[[#This Row],[Total_Series_Watched]])</f>
        <v>0.12710280373831775</v>
      </c>
      <c r="AA419" s="2">
        <v>4.7</v>
      </c>
      <c r="AB419" s="2" t="b">
        <v>0</v>
      </c>
      <c r="AC419" s="2" t="s">
        <v>30</v>
      </c>
      <c r="AD419" s="2">
        <v>2542</v>
      </c>
      <c r="AE419" s="2" t="s">
        <v>38</v>
      </c>
      <c r="AF419" s="2" t="s">
        <v>39</v>
      </c>
      <c r="AG419" s="5" t="s">
        <v>60</v>
      </c>
    </row>
    <row r="420" spans="1:33" x14ac:dyDescent="0.25">
      <c r="A420" s="4">
        <v>2766</v>
      </c>
      <c r="B420" s="2" t="s">
        <v>563</v>
      </c>
      <c r="C420" s="3">
        <v>45139</v>
      </c>
      <c r="D420" s="2"/>
      <c r="E420" s="2"/>
      <c r="F420" s="3"/>
      <c r="G420" s="3">
        <v>45139</v>
      </c>
      <c r="H420" s="2">
        <v>11</v>
      </c>
      <c r="I420" s="2">
        <v>25</v>
      </c>
      <c r="J420" s="2">
        <v>2024</v>
      </c>
      <c r="K420" s="3">
        <f>DATE(Table13[[#This Row],[Last_Login_Year]],Table13[[#This Row],[Last_Login_Month]],Table13[[#This Row],[Last_Login_Date]])</f>
        <v>45621</v>
      </c>
      <c r="L420" s="3">
        <v>45621</v>
      </c>
      <c r="M420" s="2">
        <v>7.99</v>
      </c>
      <c r="N420" s="2" t="s">
        <v>759</v>
      </c>
      <c r="O420" s="2">
        <v>187</v>
      </c>
      <c r="P420" s="2" t="s">
        <v>51</v>
      </c>
      <c r="Q420" s="2">
        <v>2</v>
      </c>
      <c r="R420" s="2">
        <v>3</v>
      </c>
      <c r="S420" s="2" t="b">
        <v>1</v>
      </c>
      <c r="T420" s="2">
        <v>697</v>
      </c>
      <c r="U420" s="2">
        <v>5</v>
      </c>
      <c r="V420" s="2" t="s">
        <v>68</v>
      </c>
      <c r="W420" s="2" t="s">
        <v>44</v>
      </c>
      <c r="X420" s="2" t="s">
        <v>37</v>
      </c>
      <c r="Y420" s="2">
        <v>29</v>
      </c>
      <c r="Z420" s="26">
        <f>Table13[[#This Row],[Recommended_Content_Count]]/(Table13[[#This Row],[Total_Movies_Watched]]+Table13[[#This Row],[Total_Series_Watched]])</f>
        <v>4.1310541310541307E-2</v>
      </c>
      <c r="AA420" s="2">
        <v>4.5</v>
      </c>
      <c r="AB420" s="2" t="b">
        <v>0</v>
      </c>
      <c r="AC420" s="2" t="s">
        <v>30</v>
      </c>
      <c r="AD420" s="2">
        <v>213</v>
      </c>
      <c r="AE420" s="2" t="s">
        <v>58</v>
      </c>
      <c r="AF420" s="2" t="s">
        <v>59</v>
      </c>
      <c r="AG420" s="5" t="s">
        <v>60</v>
      </c>
    </row>
    <row r="421" spans="1:33" x14ac:dyDescent="0.25">
      <c r="A421" s="4">
        <v>4540</v>
      </c>
      <c r="B421" s="2" t="s">
        <v>648</v>
      </c>
      <c r="C421" s="3">
        <v>45116</v>
      </c>
      <c r="D421" s="2"/>
      <c r="E421" s="2"/>
      <c r="F421" s="3"/>
      <c r="G421" s="3">
        <v>45116</v>
      </c>
      <c r="H421" s="2">
        <v>11</v>
      </c>
      <c r="I421" s="2">
        <v>25</v>
      </c>
      <c r="J421" s="2">
        <v>2024</v>
      </c>
      <c r="K421" s="3">
        <f>DATE(Table13[[#This Row],[Last_Login_Year]],Table13[[#This Row],[Last_Login_Month]],Table13[[#This Row],[Last_Login_Date]])</f>
        <v>45621</v>
      </c>
      <c r="L421" s="3">
        <v>45621</v>
      </c>
      <c r="M421" s="2">
        <v>15.99</v>
      </c>
      <c r="N421" s="2" t="s">
        <v>761</v>
      </c>
      <c r="O421" s="2">
        <v>335</v>
      </c>
      <c r="P421" s="2" t="s">
        <v>26</v>
      </c>
      <c r="Q421" s="2">
        <v>3</v>
      </c>
      <c r="R421" s="2">
        <v>6</v>
      </c>
      <c r="S421" s="2" t="b">
        <v>1</v>
      </c>
      <c r="T421" s="2">
        <v>75</v>
      </c>
      <c r="U421" s="2">
        <v>177</v>
      </c>
      <c r="V421" s="2" t="s">
        <v>49</v>
      </c>
      <c r="W421" s="2" t="s">
        <v>28</v>
      </c>
      <c r="X421" s="2" t="s">
        <v>29</v>
      </c>
      <c r="Y421" s="2">
        <v>73</v>
      </c>
      <c r="Z421" s="26">
        <f>Table13[[#This Row],[Recommended_Content_Count]]/(Table13[[#This Row],[Total_Movies_Watched]]+Table13[[#This Row],[Total_Series_Watched]])</f>
        <v>0.28968253968253971</v>
      </c>
      <c r="AA421" s="2">
        <v>3.9</v>
      </c>
      <c r="AB421" s="2" t="b">
        <v>1</v>
      </c>
      <c r="AC421" s="2" t="s">
        <v>30</v>
      </c>
      <c r="AD421" s="2">
        <v>1702</v>
      </c>
      <c r="AE421" s="2" t="s">
        <v>38</v>
      </c>
      <c r="AF421" s="2" t="s">
        <v>59</v>
      </c>
      <c r="AG421" s="5" t="s">
        <v>40</v>
      </c>
    </row>
    <row r="422" spans="1:33" x14ac:dyDescent="0.25">
      <c r="A422" s="4">
        <v>2396</v>
      </c>
      <c r="B422" s="2" t="s">
        <v>272</v>
      </c>
      <c r="C422" s="3">
        <v>44969</v>
      </c>
      <c r="D422" s="2"/>
      <c r="E422" s="2"/>
      <c r="F422" s="3"/>
      <c r="G422" s="3">
        <v>44969</v>
      </c>
      <c r="H422" s="2">
        <v>11</v>
      </c>
      <c r="I422" s="2">
        <v>25</v>
      </c>
      <c r="J422" s="2">
        <v>2024</v>
      </c>
      <c r="K422" s="3">
        <f>DATE(Table13[[#This Row],[Last_Login_Year]],Table13[[#This Row],[Last_Login_Month]],Table13[[#This Row],[Last_Login_Date]])</f>
        <v>45621</v>
      </c>
      <c r="L422" s="3">
        <v>45621</v>
      </c>
      <c r="M422" s="2">
        <v>11.99</v>
      </c>
      <c r="N422" s="2" t="s">
        <v>760</v>
      </c>
      <c r="O422" s="2">
        <v>283</v>
      </c>
      <c r="P422" s="2" t="s">
        <v>26</v>
      </c>
      <c r="Q422" s="2">
        <v>3</v>
      </c>
      <c r="R422" s="2">
        <v>5</v>
      </c>
      <c r="S422" s="2" t="b">
        <v>0</v>
      </c>
      <c r="T422" s="2">
        <v>466</v>
      </c>
      <c r="U422" s="2">
        <v>139</v>
      </c>
      <c r="V422" s="2" t="s">
        <v>49</v>
      </c>
      <c r="W422" s="2" t="s">
        <v>28</v>
      </c>
      <c r="X422" s="2" t="s">
        <v>29</v>
      </c>
      <c r="Y422" s="2">
        <v>62</v>
      </c>
      <c r="Z422" s="26">
        <f>Table13[[#This Row],[Recommended_Content_Count]]/(Table13[[#This Row],[Total_Movies_Watched]]+Table13[[#This Row],[Total_Series_Watched]])</f>
        <v>0.10247933884297521</v>
      </c>
      <c r="AA422" s="2">
        <v>4</v>
      </c>
      <c r="AB422" s="2" t="b">
        <v>1</v>
      </c>
      <c r="AC422" s="2" t="s">
        <v>30</v>
      </c>
      <c r="AD422" s="2">
        <v>681</v>
      </c>
      <c r="AE422" s="2" t="s">
        <v>65</v>
      </c>
      <c r="AF422" s="2" t="s">
        <v>32</v>
      </c>
      <c r="AG422" s="5" t="s">
        <v>40</v>
      </c>
    </row>
    <row r="423" spans="1:33" x14ac:dyDescent="0.25">
      <c r="A423" s="4">
        <v>7544</v>
      </c>
      <c r="B423" s="2" t="s">
        <v>262</v>
      </c>
      <c r="C423" s="3">
        <v>44935</v>
      </c>
      <c r="D423" s="2"/>
      <c r="E423" s="2"/>
      <c r="F423" s="3"/>
      <c r="G423" s="3">
        <v>44935</v>
      </c>
      <c r="H423" s="2">
        <v>11</v>
      </c>
      <c r="I423" s="2">
        <v>25</v>
      </c>
      <c r="J423" s="2">
        <v>2024</v>
      </c>
      <c r="K423" s="3">
        <f>DATE(Table13[[#This Row],[Last_Login_Year]],Table13[[#This Row],[Last_Login_Month]],Table13[[#This Row],[Last_Login_Date]])</f>
        <v>45621</v>
      </c>
      <c r="L423" s="3">
        <v>45621</v>
      </c>
      <c r="M423" s="2">
        <v>15.99</v>
      </c>
      <c r="N423" s="2" t="s">
        <v>761</v>
      </c>
      <c r="O423" s="2">
        <v>152</v>
      </c>
      <c r="P423" s="2" t="s">
        <v>63</v>
      </c>
      <c r="Q423" s="2">
        <v>1</v>
      </c>
      <c r="R423" s="2">
        <v>3</v>
      </c>
      <c r="S423" s="2" t="b">
        <v>0</v>
      </c>
      <c r="T423" s="2">
        <v>341</v>
      </c>
      <c r="U423" s="2">
        <v>193</v>
      </c>
      <c r="V423" s="2" t="s">
        <v>49</v>
      </c>
      <c r="W423" s="2" t="s">
        <v>56</v>
      </c>
      <c r="X423" s="2" t="s">
        <v>45</v>
      </c>
      <c r="Y423" s="2">
        <v>95</v>
      </c>
      <c r="Z423" s="26">
        <f>Table13[[#This Row],[Recommended_Content_Count]]/(Table13[[#This Row],[Total_Movies_Watched]]+Table13[[#This Row],[Total_Series_Watched]])</f>
        <v>0.17790262172284643</v>
      </c>
      <c r="AA423" s="2">
        <v>3.7</v>
      </c>
      <c r="AB423" s="2" t="b">
        <v>0</v>
      </c>
      <c r="AC423" s="2" t="s">
        <v>30</v>
      </c>
      <c r="AD423" s="2">
        <v>4361</v>
      </c>
      <c r="AE423" s="2" t="s">
        <v>31</v>
      </c>
      <c r="AF423" s="2" t="s">
        <v>69</v>
      </c>
      <c r="AG423" s="5" t="s">
        <v>93</v>
      </c>
    </row>
    <row r="424" spans="1:33" x14ac:dyDescent="0.25">
      <c r="A424" s="4">
        <v>4709</v>
      </c>
      <c r="B424" s="2" t="s">
        <v>409</v>
      </c>
      <c r="C424" s="2">
        <v>9</v>
      </c>
      <c r="D424" s="2">
        <v>22</v>
      </c>
      <c r="E424" s="2">
        <v>2023</v>
      </c>
      <c r="F424" s="3">
        <f>DATE(Table13[[#This Row],[_Year]],Table13[[#This Row],[Join_Date_Month]],Table13[[#This Row],[Join_Date_Date]])</f>
        <v>45191</v>
      </c>
      <c r="G424" s="3">
        <v>45191</v>
      </c>
      <c r="H424" s="2">
        <v>11</v>
      </c>
      <c r="I424" s="2">
        <v>24</v>
      </c>
      <c r="J424" s="2">
        <v>2024</v>
      </c>
      <c r="K424" s="3">
        <f>DATE(Table13[[#This Row],[Last_Login_Year]],Table13[[#This Row],[Last_Login_Month]],Table13[[#This Row],[Last_Login_Date]])</f>
        <v>45620</v>
      </c>
      <c r="L424" s="3">
        <v>45620</v>
      </c>
      <c r="M424" s="2">
        <v>11.99</v>
      </c>
      <c r="N424" s="2" t="s">
        <v>760</v>
      </c>
      <c r="O424" s="2">
        <v>474</v>
      </c>
      <c r="P424" s="2" t="s">
        <v>73</v>
      </c>
      <c r="Q424" s="2">
        <v>5</v>
      </c>
      <c r="R424" s="2">
        <v>1</v>
      </c>
      <c r="S424" s="2" t="b">
        <v>0</v>
      </c>
      <c r="T424" s="2">
        <v>487</v>
      </c>
      <c r="U424" s="2">
        <v>107</v>
      </c>
      <c r="V424" s="2" t="s">
        <v>68</v>
      </c>
      <c r="W424" s="2" t="s">
        <v>44</v>
      </c>
      <c r="X424" s="2" t="s">
        <v>37</v>
      </c>
      <c r="Y424" s="2">
        <v>66</v>
      </c>
      <c r="Z424" s="26">
        <f>Table13[[#This Row],[Recommended_Content_Count]]/(Table13[[#This Row],[Total_Movies_Watched]]+Table13[[#This Row],[Total_Series_Watched]])</f>
        <v>0.1111111111111111</v>
      </c>
      <c r="AA424" s="2">
        <v>4</v>
      </c>
      <c r="AB424" s="2" t="b">
        <v>0</v>
      </c>
      <c r="AC424" s="2" t="s">
        <v>30</v>
      </c>
      <c r="AD424" s="2">
        <v>4438</v>
      </c>
      <c r="AE424" s="2" t="s">
        <v>38</v>
      </c>
      <c r="AF424" s="2" t="s">
        <v>69</v>
      </c>
      <c r="AG424" s="5" t="s">
        <v>33</v>
      </c>
    </row>
    <row r="425" spans="1:33" x14ac:dyDescent="0.25">
      <c r="A425" s="4">
        <v>1765</v>
      </c>
      <c r="B425" s="2" t="s">
        <v>453</v>
      </c>
      <c r="C425" s="2">
        <v>9</v>
      </c>
      <c r="D425" s="2">
        <v>16</v>
      </c>
      <c r="E425" s="2">
        <v>2024</v>
      </c>
      <c r="F425" s="3">
        <f>DATE(Table13[[#This Row],[_Year]],Table13[[#This Row],[Join_Date_Month]],Table13[[#This Row],[Join_Date_Date]])</f>
        <v>45551</v>
      </c>
      <c r="G425" s="3">
        <v>45551</v>
      </c>
      <c r="H425" s="2">
        <v>11</v>
      </c>
      <c r="I425" s="2">
        <v>24</v>
      </c>
      <c r="J425" s="2">
        <v>2024</v>
      </c>
      <c r="K425" s="3">
        <f>DATE(Table13[[#This Row],[Last_Login_Year]],Table13[[#This Row],[Last_Login_Month]],Table13[[#This Row],[Last_Login_Date]])</f>
        <v>45620</v>
      </c>
      <c r="L425" s="3">
        <v>45620</v>
      </c>
      <c r="M425" s="2">
        <v>11.99</v>
      </c>
      <c r="N425" s="2" t="s">
        <v>760</v>
      </c>
      <c r="O425" s="2">
        <v>28</v>
      </c>
      <c r="P425" s="2" t="s">
        <v>51</v>
      </c>
      <c r="Q425" s="2">
        <v>4</v>
      </c>
      <c r="R425" s="2">
        <v>1</v>
      </c>
      <c r="S425" s="2" t="b">
        <v>1</v>
      </c>
      <c r="T425" s="2">
        <v>990</v>
      </c>
      <c r="U425" s="2">
        <v>88</v>
      </c>
      <c r="V425" s="2" t="s">
        <v>49</v>
      </c>
      <c r="W425" s="2" t="s">
        <v>56</v>
      </c>
      <c r="X425" s="2" t="s">
        <v>78</v>
      </c>
      <c r="Y425" s="2">
        <v>97</v>
      </c>
      <c r="Z425" s="26">
        <f>Table13[[#This Row],[Recommended_Content_Count]]/(Table13[[#This Row],[Total_Movies_Watched]]+Table13[[#This Row],[Total_Series_Watched]])</f>
        <v>8.9981447124304267E-2</v>
      </c>
      <c r="AA425" s="2">
        <v>5</v>
      </c>
      <c r="AB425" s="2" t="b">
        <v>0</v>
      </c>
      <c r="AC425" s="2" t="s">
        <v>30</v>
      </c>
      <c r="AD425" s="2">
        <v>1341</v>
      </c>
      <c r="AE425" s="2" t="s">
        <v>76</v>
      </c>
      <c r="AF425" s="2" t="s">
        <v>32</v>
      </c>
      <c r="AG425" s="5" t="s">
        <v>33</v>
      </c>
    </row>
    <row r="426" spans="1:33" x14ac:dyDescent="0.25">
      <c r="A426" s="4">
        <v>8881</v>
      </c>
      <c r="B426" s="2" t="s">
        <v>275</v>
      </c>
      <c r="C426" s="2">
        <v>9</v>
      </c>
      <c r="D426" s="2">
        <v>16</v>
      </c>
      <c r="E426" s="2">
        <v>2024</v>
      </c>
      <c r="F426" s="3">
        <f>DATE(Table13[[#This Row],[_Year]],Table13[[#This Row],[Join_Date_Month]],Table13[[#This Row],[Join_Date_Date]])</f>
        <v>45551</v>
      </c>
      <c r="G426" s="3">
        <v>45551</v>
      </c>
      <c r="H426" s="2">
        <v>11</v>
      </c>
      <c r="I426" s="2">
        <v>24</v>
      </c>
      <c r="J426" s="2">
        <v>2024</v>
      </c>
      <c r="K426" s="3">
        <f>DATE(Table13[[#This Row],[Last_Login_Year]],Table13[[#This Row],[Last_Login_Month]],Table13[[#This Row],[Last_Login_Date]])</f>
        <v>45620</v>
      </c>
      <c r="L426" s="3">
        <v>45620</v>
      </c>
      <c r="M426" s="2">
        <v>11.99</v>
      </c>
      <c r="N426" s="2" t="s">
        <v>760</v>
      </c>
      <c r="O426" s="2">
        <v>197</v>
      </c>
      <c r="P426" s="2" t="s">
        <v>36</v>
      </c>
      <c r="Q426" s="2">
        <v>1</v>
      </c>
      <c r="R426" s="2">
        <v>5</v>
      </c>
      <c r="S426" s="2" t="b">
        <v>0</v>
      </c>
      <c r="T426" s="2">
        <v>292</v>
      </c>
      <c r="U426" s="2">
        <v>169</v>
      </c>
      <c r="V426" s="2" t="s">
        <v>92</v>
      </c>
      <c r="W426" s="2" t="s">
        <v>75</v>
      </c>
      <c r="X426" s="2" t="s">
        <v>64</v>
      </c>
      <c r="Y426" s="2">
        <v>3</v>
      </c>
      <c r="Z426" s="26">
        <f>Table13[[#This Row],[Recommended_Content_Count]]/(Table13[[#This Row],[Total_Movies_Watched]]+Table13[[#This Row],[Total_Series_Watched]])</f>
        <v>6.5075921908893707E-3</v>
      </c>
      <c r="AA426" s="2">
        <v>4.5</v>
      </c>
      <c r="AB426" s="2" t="b">
        <v>0</v>
      </c>
      <c r="AC426" s="2" t="s">
        <v>30</v>
      </c>
      <c r="AD426" s="2">
        <v>957</v>
      </c>
      <c r="AE426" s="2" t="s">
        <v>38</v>
      </c>
      <c r="AF426" s="2" t="s">
        <v>69</v>
      </c>
      <c r="AG426" s="5" t="s">
        <v>60</v>
      </c>
    </row>
    <row r="427" spans="1:33" x14ac:dyDescent="0.25">
      <c r="A427" s="4">
        <v>3593</v>
      </c>
      <c r="B427" s="2" t="s">
        <v>335</v>
      </c>
      <c r="C427" s="2">
        <v>9</v>
      </c>
      <c r="D427" s="2">
        <v>16</v>
      </c>
      <c r="E427" s="2">
        <v>2023</v>
      </c>
      <c r="F427" s="3">
        <f>DATE(Table13[[#This Row],[_Year]],Table13[[#This Row],[Join_Date_Month]],Table13[[#This Row],[Join_Date_Date]])</f>
        <v>45185</v>
      </c>
      <c r="G427" s="3">
        <v>45185</v>
      </c>
      <c r="H427" s="2">
        <v>11</v>
      </c>
      <c r="I427" s="2">
        <v>24</v>
      </c>
      <c r="J427" s="2">
        <v>2024</v>
      </c>
      <c r="K427" s="3">
        <f>DATE(Table13[[#This Row],[Last_Login_Year]],Table13[[#This Row],[Last_Login_Month]],Table13[[#This Row],[Last_Login_Date]])</f>
        <v>45620</v>
      </c>
      <c r="L427" s="3">
        <v>45620</v>
      </c>
      <c r="M427" s="2">
        <v>7.99</v>
      </c>
      <c r="N427" s="2" t="s">
        <v>759</v>
      </c>
      <c r="O427" s="2">
        <v>447</v>
      </c>
      <c r="P427" s="2" t="s">
        <v>51</v>
      </c>
      <c r="Q427" s="2">
        <v>3</v>
      </c>
      <c r="R427" s="2">
        <v>1</v>
      </c>
      <c r="S427" s="2" t="b">
        <v>1</v>
      </c>
      <c r="T427" s="2">
        <v>466</v>
      </c>
      <c r="U427" s="2">
        <v>198</v>
      </c>
      <c r="V427" s="2" t="s">
        <v>55</v>
      </c>
      <c r="W427" s="2" t="s">
        <v>75</v>
      </c>
      <c r="X427" s="2" t="s">
        <v>29</v>
      </c>
      <c r="Y427" s="2">
        <v>3</v>
      </c>
      <c r="Z427" s="26">
        <f>Table13[[#This Row],[Recommended_Content_Count]]/(Table13[[#This Row],[Total_Movies_Watched]]+Table13[[#This Row],[Total_Series_Watched]])</f>
        <v>4.5180722891566263E-3</v>
      </c>
      <c r="AA427" s="2">
        <v>4.5</v>
      </c>
      <c r="AB427" s="2" t="b">
        <v>0</v>
      </c>
      <c r="AC427" s="2" t="s">
        <v>30</v>
      </c>
      <c r="AD427" s="2">
        <v>2163</v>
      </c>
      <c r="AE427" s="2" t="s">
        <v>65</v>
      </c>
      <c r="AF427" s="2" t="s">
        <v>32</v>
      </c>
      <c r="AG427" s="5" t="s">
        <v>33</v>
      </c>
    </row>
    <row r="428" spans="1:33" x14ac:dyDescent="0.25">
      <c r="A428" s="4">
        <v>5013</v>
      </c>
      <c r="B428" s="2" t="s">
        <v>513</v>
      </c>
      <c r="C428" s="2">
        <v>8</v>
      </c>
      <c r="D428" s="2">
        <v>26</v>
      </c>
      <c r="E428" s="2">
        <v>2023</v>
      </c>
      <c r="F428" s="3">
        <f>DATE(Table13[[#This Row],[_Year]],Table13[[#This Row],[Join_Date_Month]],Table13[[#This Row],[Join_Date_Date]])</f>
        <v>45164</v>
      </c>
      <c r="G428" s="3">
        <v>45164</v>
      </c>
      <c r="H428" s="2">
        <v>11</v>
      </c>
      <c r="I428" s="2">
        <v>24</v>
      </c>
      <c r="J428" s="2">
        <v>2024</v>
      </c>
      <c r="K428" s="3">
        <f>DATE(Table13[[#This Row],[Last_Login_Year]],Table13[[#This Row],[Last_Login_Month]],Table13[[#This Row],[Last_Login_Date]])</f>
        <v>45620</v>
      </c>
      <c r="L428" s="3">
        <v>45620</v>
      </c>
      <c r="M428" s="2">
        <v>15.99</v>
      </c>
      <c r="N428" s="2" t="s">
        <v>761</v>
      </c>
      <c r="O428" s="2">
        <v>187</v>
      </c>
      <c r="P428" s="2" t="s">
        <v>36</v>
      </c>
      <c r="Q428" s="2">
        <v>1</v>
      </c>
      <c r="R428" s="2">
        <v>1</v>
      </c>
      <c r="S428" s="2" t="b">
        <v>0</v>
      </c>
      <c r="T428" s="2">
        <v>316</v>
      </c>
      <c r="U428" s="2">
        <v>10</v>
      </c>
      <c r="V428" s="2" t="s">
        <v>49</v>
      </c>
      <c r="W428" s="2" t="s">
        <v>28</v>
      </c>
      <c r="X428" s="2" t="s">
        <v>64</v>
      </c>
      <c r="Y428" s="2">
        <v>8</v>
      </c>
      <c r="Z428" s="26">
        <f>Table13[[#This Row],[Recommended_Content_Count]]/(Table13[[#This Row],[Total_Movies_Watched]]+Table13[[#This Row],[Total_Series_Watched]])</f>
        <v>2.4539877300613498E-2</v>
      </c>
      <c r="AA428" s="2">
        <v>4.7</v>
      </c>
      <c r="AB428" s="2" t="b">
        <v>0</v>
      </c>
      <c r="AC428" s="2" t="s">
        <v>30</v>
      </c>
      <c r="AD428" s="2">
        <v>4397</v>
      </c>
      <c r="AE428" s="2" t="s">
        <v>31</v>
      </c>
      <c r="AF428" s="2" t="s">
        <v>79</v>
      </c>
      <c r="AG428" s="5" t="s">
        <v>33</v>
      </c>
    </row>
    <row r="429" spans="1:33" x14ac:dyDescent="0.25">
      <c r="A429" s="4">
        <v>7789</v>
      </c>
      <c r="B429" s="2" t="s">
        <v>120</v>
      </c>
      <c r="C429" s="2">
        <v>7</v>
      </c>
      <c r="D429" s="2">
        <v>27</v>
      </c>
      <c r="E429" s="2">
        <v>2023</v>
      </c>
      <c r="F429" s="3">
        <f>DATE(Table13[[#This Row],[_Year]],Table13[[#This Row],[Join_Date_Month]],Table13[[#This Row],[Join_Date_Date]])</f>
        <v>45134</v>
      </c>
      <c r="G429" s="3">
        <v>45134</v>
      </c>
      <c r="H429" s="2">
        <v>11</v>
      </c>
      <c r="I429" s="2">
        <v>24</v>
      </c>
      <c r="J429" s="2">
        <v>2024</v>
      </c>
      <c r="K429" s="3">
        <f>DATE(Table13[[#This Row],[Last_Login_Year]],Table13[[#This Row],[Last_Login_Month]],Table13[[#This Row],[Last_Login_Date]])</f>
        <v>45620</v>
      </c>
      <c r="L429" s="3">
        <v>45620</v>
      </c>
      <c r="M429" s="2">
        <v>7.99</v>
      </c>
      <c r="N429" s="2" t="s">
        <v>759</v>
      </c>
      <c r="O429" s="2">
        <v>222</v>
      </c>
      <c r="P429" s="2" t="s">
        <v>36</v>
      </c>
      <c r="Q429" s="2">
        <v>1</v>
      </c>
      <c r="R429" s="2">
        <v>6</v>
      </c>
      <c r="S429" s="2" t="b">
        <v>0</v>
      </c>
      <c r="T429" s="2">
        <v>391</v>
      </c>
      <c r="U429" s="2">
        <v>17</v>
      </c>
      <c r="V429" s="2" t="s">
        <v>27</v>
      </c>
      <c r="W429" s="2" t="s">
        <v>75</v>
      </c>
      <c r="X429" s="2" t="s">
        <v>29</v>
      </c>
      <c r="Y429" s="2">
        <v>21</v>
      </c>
      <c r="Z429" s="26">
        <f>Table13[[#This Row],[Recommended_Content_Count]]/(Table13[[#This Row],[Total_Movies_Watched]]+Table13[[#This Row],[Total_Series_Watched]])</f>
        <v>5.1470588235294115E-2</v>
      </c>
      <c r="AA429" s="2">
        <v>3.4</v>
      </c>
      <c r="AB429" s="2" t="b">
        <v>1</v>
      </c>
      <c r="AC429" s="2" t="s">
        <v>30</v>
      </c>
      <c r="AD429" s="2">
        <v>2835</v>
      </c>
      <c r="AE429" s="2" t="s">
        <v>76</v>
      </c>
      <c r="AF429" s="2" t="s">
        <v>69</v>
      </c>
      <c r="AG429" s="5" t="s">
        <v>40</v>
      </c>
    </row>
    <row r="430" spans="1:33" x14ac:dyDescent="0.25">
      <c r="A430" s="4">
        <v>5865</v>
      </c>
      <c r="B430" s="2" t="s">
        <v>232</v>
      </c>
      <c r="C430" s="2">
        <v>7</v>
      </c>
      <c r="D430" s="2">
        <v>23</v>
      </c>
      <c r="E430" s="2">
        <v>2023</v>
      </c>
      <c r="F430" s="3">
        <f>DATE(Table13[[#This Row],[_Year]],Table13[[#This Row],[Join_Date_Month]],Table13[[#This Row],[Join_Date_Date]])</f>
        <v>45130</v>
      </c>
      <c r="G430" s="3">
        <v>45130</v>
      </c>
      <c r="H430" s="2">
        <v>11</v>
      </c>
      <c r="I430" s="2">
        <v>24</v>
      </c>
      <c r="J430" s="2">
        <v>2024</v>
      </c>
      <c r="K430" s="3">
        <f>DATE(Table13[[#This Row],[Last_Login_Year]],Table13[[#This Row],[Last_Login_Month]],Table13[[#This Row],[Last_Login_Date]])</f>
        <v>45620</v>
      </c>
      <c r="L430" s="3">
        <v>45620</v>
      </c>
      <c r="M430" s="2">
        <v>11.99</v>
      </c>
      <c r="N430" s="2" t="s">
        <v>760</v>
      </c>
      <c r="O430" s="2">
        <v>444</v>
      </c>
      <c r="P430" s="2" t="s">
        <v>48</v>
      </c>
      <c r="Q430" s="2">
        <v>2</v>
      </c>
      <c r="R430" s="2">
        <v>3</v>
      </c>
      <c r="S430" s="2" t="b">
        <v>0</v>
      </c>
      <c r="T430" s="2">
        <v>959</v>
      </c>
      <c r="U430" s="2">
        <v>183</v>
      </c>
      <c r="V430" s="2" t="s">
        <v>74</v>
      </c>
      <c r="W430" s="2" t="s">
        <v>28</v>
      </c>
      <c r="X430" s="2" t="s">
        <v>29</v>
      </c>
      <c r="Y430" s="2">
        <v>93</v>
      </c>
      <c r="Z430" s="26">
        <f>Table13[[#This Row],[Recommended_Content_Count]]/(Table13[[#This Row],[Total_Movies_Watched]]+Table13[[#This Row],[Total_Series_Watched]])</f>
        <v>8.1436077057793349E-2</v>
      </c>
      <c r="AA430" s="2">
        <v>3.8</v>
      </c>
      <c r="AB430" s="2" t="b">
        <v>0</v>
      </c>
      <c r="AC430" s="2" t="s">
        <v>30</v>
      </c>
      <c r="AD430" s="2">
        <v>3935</v>
      </c>
      <c r="AE430" s="2" t="s">
        <v>58</v>
      </c>
      <c r="AF430" s="2" t="s">
        <v>59</v>
      </c>
      <c r="AG430" s="5" t="s">
        <v>93</v>
      </c>
    </row>
    <row r="431" spans="1:33" x14ac:dyDescent="0.25">
      <c r="A431" s="4">
        <v>3877</v>
      </c>
      <c r="B431" s="2" t="s">
        <v>667</v>
      </c>
      <c r="C431" s="2">
        <v>7</v>
      </c>
      <c r="D431" s="2">
        <v>15</v>
      </c>
      <c r="E431" s="2">
        <v>2024</v>
      </c>
      <c r="F431" s="3">
        <f>DATE(Table13[[#This Row],[_Year]],Table13[[#This Row],[Join_Date_Month]],Table13[[#This Row],[Join_Date_Date]])</f>
        <v>45488</v>
      </c>
      <c r="G431" s="3">
        <v>45488</v>
      </c>
      <c r="H431" s="2">
        <v>11</v>
      </c>
      <c r="I431" s="2">
        <v>24</v>
      </c>
      <c r="J431" s="2">
        <v>2024</v>
      </c>
      <c r="K431" s="3">
        <f>DATE(Table13[[#This Row],[Last_Login_Year]],Table13[[#This Row],[Last_Login_Month]],Table13[[#This Row],[Last_Login_Date]])</f>
        <v>45620</v>
      </c>
      <c r="L431" s="3">
        <v>45620</v>
      </c>
      <c r="M431" s="2">
        <v>11.99</v>
      </c>
      <c r="N431" s="2" t="s">
        <v>760</v>
      </c>
      <c r="O431" s="2">
        <v>129</v>
      </c>
      <c r="P431" s="2" t="s">
        <v>26</v>
      </c>
      <c r="Q431" s="2">
        <v>2</v>
      </c>
      <c r="R431" s="2">
        <v>5</v>
      </c>
      <c r="S431" s="2" t="b">
        <v>0</v>
      </c>
      <c r="T431" s="2">
        <v>527</v>
      </c>
      <c r="U431" s="2">
        <v>153</v>
      </c>
      <c r="V431" s="2" t="s">
        <v>68</v>
      </c>
      <c r="W431" s="2" t="s">
        <v>28</v>
      </c>
      <c r="X431" s="2" t="s">
        <v>37</v>
      </c>
      <c r="Y431" s="2">
        <v>0</v>
      </c>
      <c r="Z431" s="26">
        <f>Table13[[#This Row],[Recommended_Content_Count]]/(Table13[[#This Row],[Total_Movies_Watched]]+Table13[[#This Row],[Total_Series_Watched]])</f>
        <v>0</v>
      </c>
      <c r="AA431" s="2">
        <v>4.5999999999999996</v>
      </c>
      <c r="AB431" s="2" t="b">
        <v>0</v>
      </c>
      <c r="AC431" s="2" t="s">
        <v>30</v>
      </c>
      <c r="AD431" s="2">
        <v>1135</v>
      </c>
      <c r="AE431" s="2" t="s">
        <v>76</v>
      </c>
      <c r="AF431" s="2" t="s">
        <v>39</v>
      </c>
      <c r="AG431" s="5" t="s">
        <v>33</v>
      </c>
    </row>
    <row r="432" spans="1:33" x14ac:dyDescent="0.25">
      <c r="A432" s="4">
        <v>2062</v>
      </c>
      <c r="B432" s="2" t="s">
        <v>421</v>
      </c>
      <c r="C432" s="2">
        <v>6</v>
      </c>
      <c r="D432" s="2">
        <v>24</v>
      </c>
      <c r="E432" s="2">
        <v>2024</v>
      </c>
      <c r="F432" s="3">
        <f>DATE(Table13[[#This Row],[_Year]],Table13[[#This Row],[Join_Date_Month]],Table13[[#This Row],[Join_Date_Date]])</f>
        <v>45467</v>
      </c>
      <c r="G432" s="3">
        <v>45467</v>
      </c>
      <c r="H432" s="2">
        <v>11</v>
      </c>
      <c r="I432" s="2">
        <v>24</v>
      </c>
      <c r="J432" s="2">
        <v>2024</v>
      </c>
      <c r="K432" s="3">
        <f>DATE(Table13[[#This Row],[Last_Login_Year]],Table13[[#This Row],[Last_Login_Month]],Table13[[#This Row],[Last_Login_Date]])</f>
        <v>45620</v>
      </c>
      <c r="L432" s="3">
        <v>45620</v>
      </c>
      <c r="M432" s="2">
        <v>15.99</v>
      </c>
      <c r="N432" s="2" t="s">
        <v>761</v>
      </c>
      <c r="O432" s="2">
        <v>436</v>
      </c>
      <c r="P432" s="2" t="s">
        <v>51</v>
      </c>
      <c r="Q432" s="2">
        <v>5</v>
      </c>
      <c r="R432" s="2">
        <v>6</v>
      </c>
      <c r="S432" s="2" t="b">
        <v>1</v>
      </c>
      <c r="T432" s="2">
        <v>424</v>
      </c>
      <c r="U432" s="2">
        <v>111</v>
      </c>
      <c r="V432" s="2" t="s">
        <v>92</v>
      </c>
      <c r="W432" s="2" t="s">
        <v>56</v>
      </c>
      <c r="X432" s="2" t="s">
        <v>37</v>
      </c>
      <c r="Y432" s="2">
        <v>64</v>
      </c>
      <c r="Z432" s="26">
        <f>Table13[[#This Row],[Recommended_Content_Count]]/(Table13[[#This Row],[Total_Movies_Watched]]+Table13[[#This Row],[Total_Series_Watched]])</f>
        <v>0.11962616822429907</v>
      </c>
      <c r="AA432" s="2">
        <v>3.5</v>
      </c>
      <c r="AB432" s="2" t="b">
        <v>1</v>
      </c>
      <c r="AC432" s="2" t="s">
        <v>30</v>
      </c>
      <c r="AD432" s="2">
        <v>4317</v>
      </c>
      <c r="AE432" s="2" t="s">
        <v>58</v>
      </c>
      <c r="AF432" s="2" t="s">
        <v>69</v>
      </c>
      <c r="AG432" s="5" t="s">
        <v>33</v>
      </c>
    </row>
    <row r="433" spans="1:33" x14ac:dyDescent="0.25">
      <c r="A433" s="4">
        <v>8151</v>
      </c>
      <c r="B433" s="2" t="s">
        <v>106</v>
      </c>
      <c r="C433" s="2">
        <v>6</v>
      </c>
      <c r="D433" s="2">
        <v>22</v>
      </c>
      <c r="E433" s="2">
        <v>2024</v>
      </c>
      <c r="F433" s="3">
        <f>DATE(Table13[[#This Row],[_Year]],Table13[[#This Row],[Join_Date_Month]],Table13[[#This Row],[Join_Date_Date]])</f>
        <v>45465</v>
      </c>
      <c r="G433" s="3">
        <v>45465</v>
      </c>
      <c r="H433" s="2">
        <v>11</v>
      </c>
      <c r="I433" s="2">
        <v>24</v>
      </c>
      <c r="J433" s="2">
        <v>2024</v>
      </c>
      <c r="K433" s="3">
        <f>DATE(Table13[[#This Row],[Last_Login_Year]],Table13[[#This Row],[Last_Login_Month]],Table13[[#This Row],[Last_Login_Date]])</f>
        <v>45620</v>
      </c>
      <c r="L433" s="3">
        <v>45620</v>
      </c>
      <c r="M433" s="2">
        <v>11.99</v>
      </c>
      <c r="N433" s="2" t="s">
        <v>760</v>
      </c>
      <c r="O433" s="2">
        <v>483</v>
      </c>
      <c r="P433" s="2" t="s">
        <v>100</v>
      </c>
      <c r="Q433" s="2">
        <v>3</v>
      </c>
      <c r="R433" s="2">
        <v>6</v>
      </c>
      <c r="S433" s="2" t="b">
        <v>0</v>
      </c>
      <c r="T433" s="2">
        <v>730</v>
      </c>
      <c r="U433" s="2">
        <v>98</v>
      </c>
      <c r="V433" s="2" t="s">
        <v>43</v>
      </c>
      <c r="W433" s="2" t="s">
        <v>75</v>
      </c>
      <c r="X433" s="2" t="s">
        <v>45</v>
      </c>
      <c r="Y433" s="2">
        <v>29</v>
      </c>
      <c r="Z433" s="26">
        <f>Table13[[#This Row],[Recommended_Content_Count]]/(Table13[[#This Row],[Total_Movies_Watched]]+Table13[[#This Row],[Total_Series_Watched]])</f>
        <v>3.5024154589371984E-2</v>
      </c>
      <c r="AA433" s="2">
        <v>3.8</v>
      </c>
      <c r="AB433" s="2" t="b">
        <v>0</v>
      </c>
      <c r="AC433" s="2" t="s">
        <v>30</v>
      </c>
      <c r="AD433" s="2">
        <v>1813</v>
      </c>
      <c r="AE433" s="2" t="s">
        <v>38</v>
      </c>
      <c r="AF433" s="2" t="s">
        <v>32</v>
      </c>
      <c r="AG433" s="5" t="s">
        <v>40</v>
      </c>
    </row>
    <row r="434" spans="1:33" x14ac:dyDescent="0.25">
      <c r="A434" s="4">
        <v>6469</v>
      </c>
      <c r="B434" s="2" t="s">
        <v>98</v>
      </c>
      <c r="C434" s="2">
        <v>6</v>
      </c>
      <c r="D434" s="2">
        <v>18</v>
      </c>
      <c r="E434" s="2">
        <v>2024</v>
      </c>
      <c r="F434" s="3">
        <f>DATE(Table13[[#This Row],[_Year]],Table13[[#This Row],[Join_Date_Month]],Table13[[#This Row],[Join_Date_Date]])</f>
        <v>45461</v>
      </c>
      <c r="G434" s="3">
        <v>45461</v>
      </c>
      <c r="H434" s="2">
        <v>11</v>
      </c>
      <c r="I434" s="2">
        <v>24</v>
      </c>
      <c r="J434" s="2">
        <v>2024</v>
      </c>
      <c r="K434" s="3">
        <f>DATE(Table13[[#This Row],[Last_Login_Year]],Table13[[#This Row],[Last_Login_Month]],Table13[[#This Row],[Last_Login_Date]])</f>
        <v>45620</v>
      </c>
      <c r="L434" s="3">
        <v>45620</v>
      </c>
      <c r="M434" s="2">
        <v>11.99</v>
      </c>
      <c r="N434" s="2" t="s">
        <v>760</v>
      </c>
      <c r="O434" s="2">
        <v>125</v>
      </c>
      <c r="P434" s="2" t="s">
        <v>51</v>
      </c>
      <c r="Q434" s="2">
        <v>3</v>
      </c>
      <c r="R434" s="2">
        <v>6</v>
      </c>
      <c r="S434" s="2" t="b">
        <v>1</v>
      </c>
      <c r="T434" s="2">
        <v>853</v>
      </c>
      <c r="U434" s="2">
        <v>16</v>
      </c>
      <c r="V434" s="2" t="s">
        <v>68</v>
      </c>
      <c r="W434" s="2" t="s">
        <v>28</v>
      </c>
      <c r="X434" s="2" t="s">
        <v>37</v>
      </c>
      <c r="Y434" s="2">
        <v>65</v>
      </c>
      <c r="Z434" s="26">
        <f>Table13[[#This Row],[Recommended_Content_Count]]/(Table13[[#This Row],[Total_Movies_Watched]]+Table13[[#This Row],[Total_Series_Watched]])</f>
        <v>7.4798619102416572E-2</v>
      </c>
      <c r="AA434" s="2">
        <v>4.8</v>
      </c>
      <c r="AB434" s="2" t="b">
        <v>1</v>
      </c>
      <c r="AC434" s="2" t="s">
        <v>30</v>
      </c>
      <c r="AD434" s="2">
        <v>448</v>
      </c>
      <c r="AE434" s="2" t="s">
        <v>65</v>
      </c>
      <c r="AF434" s="2" t="s">
        <v>59</v>
      </c>
      <c r="AG434" s="5" t="s">
        <v>33</v>
      </c>
    </row>
    <row r="435" spans="1:33" x14ac:dyDescent="0.25">
      <c r="A435" s="4">
        <v>3699</v>
      </c>
      <c r="B435" s="2" t="s">
        <v>411</v>
      </c>
      <c r="C435" s="2">
        <v>5</v>
      </c>
      <c r="D435" s="2">
        <v>26</v>
      </c>
      <c r="E435" s="2">
        <v>2023</v>
      </c>
      <c r="F435" s="3">
        <f>DATE(Table13[[#This Row],[_Year]],Table13[[#This Row],[Join_Date_Month]],Table13[[#This Row],[Join_Date_Date]])</f>
        <v>45072</v>
      </c>
      <c r="G435" s="3">
        <v>45072</v>
      </c>
      <c r="H435" s="2">
        <v>11</v>
      </c>
      <c r="I435" s="2">
        <v>24</v>
      </c>
      <c r="J435" s="2">
        <v>2024</v>
      </c>
      <c r="K435" s="3">
        <f>DATE(Table13[[#This Row],[Last_Login_Year]],Table13[[#This Row],[Last_Login_Month]],Table13[[#This Row],[Last_Login_Date]])</f>
        <v>45620</v>
      </c>
      <c r="L435" s="3">
        <v>45620</v>
      </c>
      <c r="M435" s="2">
        <v>15.99</v>
      </c>
      <c r="N435" s="2" t="s">
        <v>761</v>
      </c>
      <c r="O435" s="2">
        <v>439</v>
      </c>
      <c r="P435" s="2" t="s">
        <v>100</v>
      </c>
      <c r="Q435" s="2">
        <v>2</v>
      </c>
      <c r="R435" s="2">
        <v>4</v>
      </c>
      <c r="S435" s="2" t="b">
        <v>0</v>
      </c>
      <c r="T435" s="2">
        <v>932</v>
      </c>
      <c r="U435" s="2">
        <v>98</v>
      </c>
      <c r="V435" s="2" t="s">
        <v>92</v>
      </c>
      <c r="W435" s="2" t="s">
        <v>75</v>
      </c>
      <c r="X435" s="2" t="s">
        <v>29</v>
      </c>
      <c r="Y435" s="2">
        <v>58</v>
      </c>
      <c r="Z435" s="26">
        <f>Table13[[#This Row],[Recommended_Content_Count]]/(Table13[[#This Row],[Total_Movies_Watched]]+Table13[[#This Row],[Total_Series_Watched]])</f>
        <v>5.6310679611650483E-2</v>
      </c>
      <c r="AA435" s="2">
        <v>4.9000000000000004</v>
      </c>
      <c r="AB435" s="2" t="b">
        <v>0</v>
      </c>
      <c r="AC435" s="2" t="s">
        <v>30</v>
      </c>
      <c r="AD435" s="2">
        <v>239</v>
      </c>
      <c r="AE435" s="2" t="s">
        <v>76</v>
      </c>
      <c r="AF435" s="2" t="s">
        <v>32</v>
      </c>
      <c r="AG435" s="5" t="s">
        <v>93</v>
      </c>
    </row>
    <row r="436" spans="1:33" x14ac:dyDescent="0.25">
      <c r="A436" s="4">
        <v>6866</v>
      </c>
      <c r="B436" s="2" t="s">
        <v>199</v>
      </c>
      <c r="C436" s="2">
        <v>5</v>
      </c>
      <c r="D436" s="2">
        <v>18</v>
      </c>
      <c r="E436" s="2">
        <v>2024</v>
      </c>
      <c r="F436" s="3">
        <f>DATE(Table13[[#This Row],[_Year]],Table13[[#This Row],[Join_Date_Month]],Table13[[#This Row],[Join_Date_Date]])</f>
        <v>45430</v>
      </c>
      <c r="G436" s="3">
        <v>45430</v>
      </c>
      <c r="H436" s="2">
        <v>11</v>
      </c>
      <c r="I436" s="2">
        <v>24</v>
      </c>
      <c r="J436" s="2">
        <v>2024</v>
      </c>
      <c r="K436" s="3">
        <f>DATE(Table13[[#This Row],[Last_Login_Year]],Table13[[#This Row],[Last_Login_Month]],Table13[[#This Row],[Last_Login_Date]])</f>
        <v>45620</v>
      </c>
      <c r="L436" s="3">
        <v>45620</v>
      </c>
      <c r="M436" s="2">
        <v>11.99</v>
      </c>
      <c r="N436" s="2" t="s">
        <v>760</v>
      </c>
      <c r="O436" s="2">
        <v>479</v>
      </c>
      <c r="P436" s="2" t="s">
        <v>63</v>
      </c>
      <c r="Q436" s="2">
        <v>1</v>
      </c>
      <c r="R436" s="2">
        <v>3</v>
      </c>
      <c r="S436" s="2" t="b">
        <v>1</v>
      </c>
      <c r="T436" s="2">
        <v>952</v>
      </c>
      <c r="U436" s="2">
        <v>48</v>
      </c>
      <c r="V436" s="2" t="s">
        <v>27</v>
      </c>
      <c r="W436" s="2" t="s">
        <v>56</v>
      </c>
      <c r="X436" s="2" t="s">
        <v>64</v>
      </c>
      <c r="Y436" s="2">
        <v>54</v>
      </c>
      <c r="Z436" s="26">
        <f>Table13[[#This Row],[Recommended_Content_Count]]/(Table13[[#This Row],[Total_Movies_Watched]]+Table13[[#This Row],[Total_Series_Watched]])</f>
        <v>5.3999999999999999E-2</v>
      </c>
      <c r="AA436" s="2">
        <v>4.5999999999999996</v>
      </c>
      <c r="AB436" s="2" t="b">
        <v>1</v>
      </c>
      <c r="AC436" s="2" t="s">
        <v>30</v>
      </c>
      <c r="AD436" s="2">
        <v>4</v>
      </c>
      <c r="AE436" s="2" t="s">
        <v>38</v>
      </c>
      <c r="AF436" s="2" t="s">
        <v>79</v>
      </c>
      <c r="AG436" s="5" t="s">
        <v>40</v>
      </c>
    </row>
    <row r="437" spans="1:33" x14ac:dyDescent="0.25">
      <c r="A437" s="4">
        <v>4328</v>
      </c>
      <c r="B437" s="2" t="s">
        <v>120</v>
      </c>
      <c r="C437" s="2">
        <v>5</v>
      </c>
      <c r="D437" s="2">
        <v>18</v>
      </c>
      <c r="E437" s="2">
        <v>2023</v>
      </c>
      <c r="F437" s="3">
        <f>DATE(Table13[[#This Row],[_Year]],Table13[[#This Row],[Join_Date_Month]],Table13[[#This Row],[Join_Date_Date]])</f>
        <v>45064</v>
      </c>
      <c r="G437" s="3">
        <v>45064</v>
      </c>
      <c r="H437" s="2">
        <v>11</v>
      </c>
      <c r="I437" s="2">
        <v>24</v>
      </c>
      <c r="J437" s="2">
        <v>2024</v>
      </c>
      <c r="K437" s="3">
        <f>DATE(Table13[[#This Row],[Last_Login_Year]],Table13[[#This Row],[Last_Login_Month]],Table13[[#This Row],[Last_Login_Date]])</f>
        <v>45620</v>
      </c>
      <c r="L437" s="3">
        <v>45620</v>
      </c>
      <c r="M437" s="2">
        <v>11.99</v>
      </c>
      <c r="N437" s="2" t="s">
        <v>760</v>
      </c>
      <c r="O437" s="2">
        <v>273</v>
      </c>
      <c r="P437" s="2" t="s">
        <v>26</v>
      </c>
      <c r="Q437" s="2">
        <v>3</v>
      </c>
      <c r="R437" s="2">
        <v>4</v>
      </c>
      <c r="S437" s="2" t="b">
        <v>1</v>
      </c>
      <c r="T437" s="2">
        <v>253</v>
      </c>
      <c r="U437" s="2">
        <v>70</v>
      </c>
      <c r="V437" s="2" t="s">
        <v>74</v>
      </c>
      <c r="W437" s="2" t="s">
        <v>28</v>
      </c>
      <c r="X437" s="2" t="s">
        <v>64</v>
      </c>
      <c r="Y437" s="2">
        <v>42</v>
      </c>
      <c r="Z437" s="26">
        <f>Table13[[#This Row],[Recommended_Content_Count]]/(Table13[[#This Row],[Total_Movies_Watched]]+Table13[[#This Row],[Total_Series_Watched]])</f>
        <v>0.13003095975232198</v>
      </c>
      <c r="AA437" s="2">
        <v>4.9000000000000004</v>
      </c>
      <c r="AB437" s="2" t="b">
        <v>0</v>
      </c>
      <c r="AC437" s="2" t="s">
        <v>30</v>
      </c>
      <c r="AD437" s="2">
        <v>837</v>
      </c>
      <c r="AE437" s="2" t="s">
        <v>31</v>
      </c>
      <c r="AF437" s="2" t="s">
        <v>39</v>
      </c>
      <c r="AG437" s="5" t="s">
        <v>40</v>
      </c>
    </row>
    <row r="438" spans="1:33" x14ac:dyDescent="0.25">
      <c r="A438" s="4">
        <v>3035</v>
      </c>
      <c r="B438" s="2" t="s">
        <v>157</v>
      </c>
      <c r="C438" s="2">
        <v>4</v>
      </c>
      <c r="D438" s="2">
        <v>26</v>
      </c>
      <c r="E438" s="2">
        <v>2023</v>
      </c>
      <c r="F438" s="3">
        <f>DATE(Table13[[#This Row],[_Year]],Table13[[#This Row],[Join_Date_Month]],Table13[[#This Row],[Join_Date_Date]])</f>
        <v>45042</v>
      </c>
      <c r="G438" s="3">
        <v>45042</v>
      </c>
      <c r="H438" s="2">
        <v>11</v>
      </c>
      <c r="I438" s="2">
        <v>24</v>
      </c>
      <c r="J438" s="2">
        <v>2024</v>
      </c>
      <c r="K438" s="3">
        <f>DATE(Table13[[#This Row],[Last_Login_Year]],Table13[[#This Row],[Last_Login_Month]],Table13[[#This Row],[Last_Login_Date]])</f>
        <v>45620</v>
      </c>
      <c r="L438" s="3">
        <v>45620</v>
      </c>
      <c r="M438" s="2">
        <v>15.99</v>
      </c>
      <c r="N438" s="2" t="s">
        <v>761</v>
      </c>
      <c r="O438" s="2">
        <v>106</v>
      </c>
      <c r="P438" s="2" t="s">
        <v>100</v>
      </c>
      <c r="Q438" s="2">
        <v>3</v>
      </c>
      <c r="R438" s="2">
        <v>3</v>
      </c>
      <c r="S438" s="2" t="b">
        <v>1</v>
      </c>
      <c r="T438" s="2">
        <v>377</v>
      </c>
      <c r="U438" s="2">
        <v>31</v>
      </c>
      <c r="V438" s="2" t="s">
        <v>74</v>
      </c>
      <c r="W438" s="2" t="s">
        <v>56</v>
      </c>
      <c r="X438" s="2" t="s">
        <v>64</v>
      </c>
      <c r="Y438" s="2">
        <v>85</v>
      </c>
      <c r="Z438" s="26">
        <f>Table13[[#This Row],[Recommended_Content_Count]]/(Table13[[#This Row],[Total_Movies_Watched]]+Table13[[#This Row],[Total_Series_Watched]])</f>
        <v>0.20833333333333334</v>
      </c>
      <c r="AA438" s="2">
        <v>3.5</v>
      </c>
      <c r="AB438" s="2" t="b">
        <v>1</v>
      </c>
      <c r="AC438" s="2" t="s">
        <v>30</v>
      </c>
      <c r="AD438" s="2">
        <v>613</v>
      </c>
      <c r="AE438" s="2" t="s">
        <v>38</v>
      </c>
      <c r="AF438" s="2" t="s">
        <v>79</v>
      </c>
      <c r="AG438" s="5" t="s">
        <v>33</v>
      </c>
    </row>
    <row r="439" spans="1:33" x14ac:dyDescent="0.25">
      <c r="A439" s="4">
        <v>1687</v>
      </c>
      <c r="B439" s="2" t="s">
        <v>126</v>
      </c>
      <c r="C439" s="2">
        <v>4</v>
      </c>
      <c r="D439" s="2">
        <v>19</v>
      </c>
      <c r="E439" s="2">
        <v>2024</v>
      </c>
      <c r="F439" s="3">
        <f>DATE(Table13[[#This Row],[_Year]],Table13[[#This Row],[Join_Date_Month]],Table13[[#This Row],[Join_Date_Date]])</f>
        <v>45401</v>
      </c>
      <c r="G439" s="3">
        <v>45401</v>
      </c>
      <c r="H439" s="2">
        <v>11</v>
      </c>
      <c r="I439" s="2">
        <v>24</v>
      </c>
      <c r="J439" s="2">
        <v>2024</v>
      </c>
      <c r="K439" s="3">
        <f>DATE(Table13[[#This Row],[Last_Login_Year]],Table13[[#This Row],[Last_Login_Month]],Table13[[#This Row],[Last_Login_Date]])</f>
        <v>45620</v>
      </c>
      <c r="L439" s="3">
        <v>45620</v>
      </c>
      <c r="M439" s="2">
        <v>7.99</v>
      </c>
      <c r="N439" s="2" t="s">
        <v>759</v>
      </c>
      <c r="O439" s="2">
        <v>44</v>
      </c>
      <c r="P439" s="2" t="s">
        <v>26</v>
      </c>
      <c r="Q439" s="2">
        <v>4</v>
      </c>
      <c r="R439" s="2">
        <v>5</v>
      </c>
      <c r="S439" s="2" t="b">
        <v>1</v>
      </c>
      <c r="T439" s="2">
        <v>190</v>
      </c>
      <c r="U439" s="2">
        <v>193</v>
      </c>
      <c r="V439" s="2" t="s">
        <v>92</v>
      </c>
      <c r="W439" s="2" t="s">
        <v>28</v>
      </c>
      <c r="X439" s="2" t="s">
        <v>29</v>
      </c>
      <c r="Y439" s="2">
        <v>13</v>
      </c>
      <c r="Z439" s="26">
        <f>Table13[[#This Row],[Recommended_Content_Count]]/(Table13[[#This Row],[Total_Movies_Watched]]+Table13[[#This Row],[Total_Series_Watched]])</f>
        <v>3.3942558746736295E-2</v>
      </c>
      <c r="AA439" s="2">
        <v>3.1</v>
      </c>
      <c r="AB439" s="2" t="b">
        <v>0</v>
      </c>
      <c r="AC439" s="2" t="s">
        <v>30</v>
      </c>
      <c r="AD439" s="2">
        <v>3</v>
      </c>
      <c r="AE439" s="2" t="s">
        <v>65</v>
      </c>
      <c r="AF439" s="2" t="s">
        <v>59</v>
      </c>
      <c r="AG439" s="5" t="s">
        <v>33</v>
      </c>
    </row>
    <row r="440" spans="1:33" x14ac:dyDescent="0.25">
      <c r="A440" s="4">
        <v>5713</v>
      </c>
      <c r="B440" s="2" t="s">
        <v>500</v>
      </c>
      <c r="C440" s="2">
        <v>4</v>
      </c>
      <c r="D440" s="2">
        <v>17</v>
      </c>
      <c r="E440" s="2">
        <v>2024</v>
      </c>
      <c r="F440" s="3">
        <f>DATE(Table13[[#This Row],[_Year]],Table13[[#This Row],[Join_Date_Month]],Table13[[#This Row],[Join_Date_Date]])</f>
        <v>45399</v>
      </c>
      <c r="G440" s="3">
        <v>45399</v>
      </c>
      <c r="H440" s="2">
        <v>11</v>
      </c>
      <c r="I440" s="2">
        <v>24</v>
      </c>
      <c r="J440" s="2">
        <v>2024</v>
      </c>
      <c r="K440" s="3">
        <f>DATE(Table13[[#This Row],[Last_Login_Year]],Table13[[#This Row],[Last_Login_Month]],Table13[[#This Row],[Last_Login_Date]])</f>
        <v>45620</v>
      </c>
      <c r="L440" s="3">
        <v>45620</v>
      </c>
      <c r="M440" s="2">
        <v>7.99</v>
      </c>
      <c r="N440" s="2" t="s">
        <v>759</v>
      </c>
      <c r="O440" s="2">
        <v>278</v>
      </c>
      <c r="P440" s="2" t="s">
        <v>36</v>
      </c>
      <c r="Q440" s="2">
        <v>5</v>
      </c>
      <c r="R440" s="2">
        <v>1</v>
      </c>
      <c r="S440" s="2" t="b">
        <v>0</v>
      </c>
      <c r="T440" s="2">
        <v>743</v>
      </c>
      <c r="U440" s="2">
        <v>180</v>
      </c>
      <c r="V440" s="2" t="s">
        <v>27</v>
      </c>
      <c r="W440" s="2" t="s">
        <v>75</v>
      </c>
      <c r="X440" s="2" t="s">
        <v>29</v>
      </c>
      <c r="Y440" s="2">
        <v>0</v>
      </c>
      <c r="Z440" s="26">
        <f>Table13[[#This Row],[Recommended_Content_Count]]/(Table13[[#This Row],[Total_Movies_Watched]]+Table13[[#This Row],[Total_Series_Watched]])</f>
        <v>0</v>
      </c>
      <c r="AA440" s="2">
        <v>4.3</v>
      </c>
      <c r="AB440" s="2" t="b">
        <v>1</v>
      </c>
      <c r="AC440" s="2" t="s">
        <v>30</v>
      </c>
      <c r="AD440" s="2">
        <v>2568</v>
      </c>
      <c r="AE440" s="2" t="s">
        <v>38</v>
      </c>
      <c r="AF440" s="2" t="s">
        <v>69</v>
      </c>
      <c r="AG440" s="5" t="s">
        <v>60</v>
      </c>
    </row>
    <row r="441" spans="1:33" x14ac:dyDescent="0.25">
      <c r="A441" s="4">
        <v>2180</v>
      </c>
      <c r="B441" s="2" t="s">
        <v>709</v>
      </c>
      <c r="C441" s="2">
        <v>4</v>
      </c>
      <c r="D441" s="2">
        <v>16</v>
      </c>
      <c r="E441" s="2">
        <v>2023</v>
      </c>
      <c r="F441" s="3">
        <f>DATE(Table13[[#This Row],[_Year]],Table13[[#This Row],[Join_Date_Month]],Table13[[#This Row],[Join_Date_Date]])</f>
        <v>45032</v>
      </c>
      <c r="G441" s="3">
        <v>45032</v>
      </c>
      <c r="H441" s="2">
        <v>11</v>
      </c>
      <c r="I441" s="2">
        <v>24</v>
      </c>
      <c r="J441" s="2">
        <v>2024</v>
      </c>
      <c r="K441" s="3">
        <f>DATE(Table13[[#This Row],[Last_Login_Year]],Table13[[#This Row],[Last_Login_Month]],Table13[[#This Row],[Last_Login_Date]])</f>
        <v>45620</v>
      </c>
      <c r="L441" s="3">
        <v>45620</v>
      </c>
      <c r="M441" s="2">
        <v>7.99</v>
      </c>
      <c r="N441" s="2" t="s">
        <v>759</v>
      </c>
      <c r="O441" s="2">
        <v>17</v>
      </c>
      <c r="P441" s="2" t="s">
        <v>63</v>
      </c>
      <c r="Q441" s="2">
        <v>5</v>
      </c>
      <c r="R441" s="2">
        <v>5</v>
      </c>
      <c r="S441" s="2" t="b">
        <v>0</v>
      </c>
      <c r="T441" s="2">
        <v>498</v>
      </c>
      <c r="U441" s="2">
        <v>67</v>
      </c>
      <c r="V441" s="2" t="s">
        <v>49</v>
      </c>
      <c r="W441" s="2" t="s">
        <v>28</v>
      </c>
      <c r="X441" s="2" t="s">
        <v>45</v>
      </c>
      <c r="Y441" s="2">
        <v>67</v>
      </c>
      <c r="Z441" s="26">
        <f>Table13[[#This Row],[Recommended_Content_Count]]/(Table13[[#This Row],[Total_Movies_Watched]]+Table13[[#This Row],[Total_Series_Watched]])</f>
        <v>0.11858407079646018</v>
      </c>
      <c r="AA441" s="2">
        <v>3</v>
      </c>
      <c r="AB441" s="2" t="b">
        <v>1</v>
      </c>
      <c r="AC441" s="2" t="s">
        <v>30</v>
      </c>
      <c r="AD441" s="2">
        <v>1835</v>
      </c>
      <c r="AE441" s="2" t="s">
        <v>58</v>
      </c>
      <c r="AF441" s="2" t="s">
        <v>32</v>
      </c>
      <c r="AG441" s="5" t="s">
        <v>33</v>
      </c>
    </row>
    <row r="442" spans="1:33" x14ac:dyDescent="0.25">
      <c r="A442" s="4">
        <v>4027</v>
      </c>
      <c r="B442" s="2" t="s">
        <v>631</v>
      </c>
      <c r="C442" s="2">
        <v>4</v>
      </c>
      <c r="D442" s="2">
        <v>13</v>
      </c>
      <c r="E442" s="2">
        <v>2024</v>
      </c>
      <c r="F442" s="3">
        <f>DATE(Table13[[#This Row],[_Year]],Table13[[#This Row],[Join_Date_Month]],Table13[[#This Row],[Join_Date_Date]])</f>
        <v>45395</v>
      </c>
      <c r="G442" s="3">
        <v>45395</v>
      </c>
      <c r="H442" s="2">
        <v>11</v>
      </c>
      <c r="I442" s="2">
        <v>24</v>
      </c>
      <c r="J442" s="2">
        <v>2024</v>
      </c>
      <c r="K442" s="3">
        <f>DATE(Table13[[#This Row],[Last_Login_Year]],Table13[[#This Row],[Last_Login_Month]],Table13[[#This Row],[Last_Login_Date]])</f>
        <v>45620</v>
      </c>
      <c r="L442" s="3">
        <v>45620</v>
      </c>
      <c r="M442" s="2">
        <v>15.99</v>
      </c>
      <c r="N442" s="2" t="s">
        <v>761</v>
      </c>
      <c r="O442" s="2">
        <v>82</v>
      </c>
      <c r="P442" s="2" t="s">
        <v>63</v>
      </c>
      <c r="Q442" s="2">
        <v>2</v>
      </c>
      <c r="R442" s="2">
        <v>3</v>
      </c>
      <c r="S442" s="2" t="b">
        <v>0</v>
      </c>
      <c r="T442" s="2">
        <v>999</v>
      </c>
      <c r="U442" s="2">
        <v>190</v>
      </c>
      <c r="V442" s="2" t="s">
        <v>92</v>
      </c>
      <c r="W442" s="2" t="s">
        <v>28</v>
      </c>
      <c r="X442" s="2" t="s">
        <v>57</v>
      </c>
      <c r="Y442" s="2">
        <v>57</v>
      </c>
      <c r="Z442" s="26">
        <f>Table13[[#This Row],[Recommended_Content_Count]]/(Table13[[#This Row],[Total_Movies_Watched]]+Table13[[#This Row],[Total_Series_Watched]])</f>
        <v>4.7939444911690499E-2</v>
      </c>
      <c r="AA442" s="2">
        <v>3.1</v>
      </c>
      <c r="AB442" s="2" t="b">
        <v>1</v>
      </c>
      <c r="AC442" s="2" t="s">
        <v>30</v>
      </c>
      <c r="AD442" s="2">
        <v>4920</v>
      </c>
      <c r="AE442" s="2" t="s">
        <v>76</v>
      </c>
      <c r="AF442" s="2" t="s">
        <v>32</v>
      </c>
      <c r="AG442" s="5" t="s">
        <v>93</v>
      </c>
    </row>
    <row r="443" spans="1:33" x14ac:dyDescent="0.25">
      <c r="A443" s="4">
        <v>2334</v>
      </c>
      <c r="B443" s="2" t="s">
        <v>473</v>
      </c>
      <c r="C443" s="2">
        <v>2</v>
      </c>
      <c r="D443" s="2">
        <v>26</v>
      </c>
      <c r="E443" s="2">
        <v>2024</v>
      </c>
      <c r="F443" s="3">
        <f>DATE(Table13[[#This Row],[_Year]],Table13[[#This Row],[Join_Date_Month]],Table13[[#This Row],[Join_Date_Date]])</f>
        <v>45348</v>
      </c>
      <c r="G443" s="3">
        <v>45348</v>
      </c>
      <c r="H443" s="2">
        <v>11</v>
      </c>
      <c r="I443" s="2">
        <v>24</v>
      </c>
      <c r="J443" s="2">
        <v>2024</v>
      </c>
      <c r="K443" s="3">
        <f>DATE(Table13[[#This Row],[Last_Login_Year]],Table13[[#This Row],[Last_Login_Month]],Table13[[#This Row],[Last_Login_Date]])</f>
        <v>45620</v>
      </c>
      <c r="L443" s="3">
        <v>45620</v>
      </c>
      <c r="M443" s="2">
        <v>11.99</v>
      </c>
      <c r="N443" s="2" t="s">
        <v>760</v>
      </c>
      <c r="O443" s="2">
        <v>285</v>
      </c>
      <c r="P443" s="2" t="s">
        <v>73</v>
      </c>
      <c r="Q443" s="2">
        <v>2</v>
      </c>
      <c r="R443" s="2">
        <v>4</v>
      </c>
      <c r="S443" s="2" t="b">
        <v>0</v>
      </c>
      <c r="T443" s="2">
        <v>805</v>
      </c>
      <c r="U443" s="2">
        <v>42</v>
      </c>
      <c r="V443" s="2" t="s">
        <v>49</v>
      </c>
      <c r="W443" s="2" t="s">
        <v>44</v>
      </c>
      <c r="X443" s="2" t="s">
        <v>29</v>
      </c>
      <c r="Y443" s="2">
        <v>90</v>
      </c>
      <c r="Z443" s="26">
        <f>Table13[[#This Row],[Recommended_Content_Count]]/(Table13[[#This Row],[Total_Movies_Watched]]+Table13[[#This Row],[Total_Series_Watched]])</f>
        <v>0.10625737898465171</v>
      </c>
      <c r="AA443" s="2">
        <v>4.5</v>
      </c>
      <c r="AB443" s="2" t="b">
        <v>0</v>
      </c>
      <c r="AC443" s="2" t="s">
        <v>30</v>
      </c>
      <c r="AD443" s="2">
        <v>1404</v>
      </c>
      <c r="AE443" s="2" t="s">
        <v>31</v>
      </c>
      <c r="AF443" s="2" t="s">
        <v>69</v>
      </c>
      <c r="AG443" s="5" t="s">
        <v>60</v>
      </c>
    </row>
    <row r="444" spans="1:33" x14ac:dyDescent="0.25">
      <c r="A444" s="4">
        <v>6919</v>
      </c>
      <c r="B444" s="2" t="s">
        <v>525</v>
      </c>
      <c r="C444" s="2">
        <v>2</v>
      </c>
      <c r="D444" s="2">
        <v>25</v>
      </c>
      <c r="E444" s="2">
        <v>2023</v>
      </c>
      <c r="F444" s="3">
        <f>DATE(Table13[[#This Row],[_Year]],Table13[[#This Row],[Join_Date_Month]],Table13[[#This Row],[Join_Date_Date]])</f>
        <v>44982</v>
      </c>
      <c r="G444" s="3">
        <v>44982</v>
      </c>
      <c r="H444" s="2">
        <v>11</v>
      </c>
      <c r="I444" s="2">
        <v>24</v>
      </c>
      <c r="J444" s="2">
        <v>2024</v>
      </c>
      <c r="K444" s="3">
        <f>DATE(Table13[[#This Row],[Last_Login_Year]],Table13[[#This Row],[Last_Login_Month]],Table13[[#This Row],[Last_Login_Date]])</f>
        <v>45620</v>
      </c>
      <c r="L444" s="3">
        <v>45620</v>
      </c>
      <c r="M444" s="2">
        <v>7.99</v>
      </c>
      <c r="N444" s="2" t="s">
        <v>759</v>
      </c>
      <c r="O444" s="2">
        <v>195</v>
      </c>
      <c r="P444" s="2" t="s">
        <v>26</v>
      </c>
      <c r="Q444" s="2">
        <v>4</v>
      </c>
      <c r="R444" s="2">
        <v>3</v>
      </c>
      <c r="S444" s="2" t="b">
        <v>1</v>
      </c>
      <c r="T444" s="2">
        <v>49</v>
      </c>
      <c r="U444" s="2">
        <v>30</v>
      </c>
      <c r="V444" s="2" t="s">
        <v>43</v>
      </c>
      <c r="W444" s="2" t="s">
        <v>28</v>
      </c>
      <c r="X444" s="2" t="s">
        <v>37</v>
      </c>
      <c r="Y444" s="2">
        <v>68</v>
      </c>
      <c r="Z444" s="26">
        <f>Table13[[#This Row],[Recommended_Content_Count]]/(Table13[[#This Row],[Total_Movies_Watched]]+Table13[[#This Row],[Total_Series_Watched]])</f>
        <v>0.86075949367088611</v>
      </c>
      <c r="AA444" s="2">
        <v>4.4000000000000004</v>
      </c>
      <c r="AB444" s="2" t="b">
        <v>0</v>
      </c>
      <c r="AC444" s="2" t="s">
        <v>30</v>
      </c>
      <c r="AD444" s="2">
        <v>3157</v>
      </c>
      <c r="AE444" s="2" t="s">
        <v>58</v>
      </c>
      <c r="AF444" s="2" t="s">
        <v>59</v>
      </c>
      <c r="AG444" s="5" t="s">
        <v>60</v>
      </c>
    </row>
    <row r="445" spans="1:33" x14ac:dyDescent="0.25">
      <c r="A445" s="4">
        <v>6956</v>
      </c>
      <c r="B445" s="2" t="s">
        <v>291</v>
      </c>
      <c r="C445" s="2">
        <v>2</v>
      </c>
      <c r="D445" s="2">
        <v>21</v>
      </c>
      <c r="E445" s="2">
        <v>2024</v>
      </c>
      <c r="F445" s="3">
        <f>DATE(Table13[[#This Row],[_Year]],Table13[[#This Row],[Join_Date_Month]],Table13[[#This Row],[Join_Date_Date]])</f>
        <v>45343</v>
      </c>
      <c r="G445" s="3">
        <v>45343</v>
      </c>
      <c r="H445" s="2">
        <v>11</v>
      </c>
      <c r="I445" s="2">
        <v>24</v>
      </c>
      <c r="J445" s="2">
        <v>2024</v>
      </c>
      <c r="K445" s="3">
        <f>DATE(Table13[[#This Row],[Last_Login_Year]],Table13[[#This Row],[Last_Login_Month]],Table13[[#This Row],[Last_Login_Date]])</f>
        <v>45620</v>
      </c>
      <c r="L445" s="3">
        <v>45620</v>
      </c>
      <c r="M445" s="2">
        <v>15.99</v>
      </c>
      <c r="N445" s="2" t="s">
        <v>761</v>
      </c>
      <c r="O445" s="2">
        <v>101</v>
      </c>
      <c r="P445" s="2" t="s">
        <v>48</v>
      </c>
      <c r="Q445" s="2">
        <v>5</v>
      </c>
      <c r="R445" s="2">
        <v>1</v>
      </c>
      <c r="S445" s="2" t="b">
        <v>1</v>
      </c>
      <c r="T445" s="2">
        <v>175</v>
      </c>
      <c r="U445" s="2">
        <v>125</v>
      </c>
      <c r="V445" s="2" t="s">
        <v>55</v>
      </c>
      <c r="W445" s="2" t="s">
        <v>44</v>
      </c>
      <c r="X445" s="2" t="s">
        <v>45</v>
      </c>
      <c r="Y445" s="2">
        <v>44</v>
      </c>
      <c r="Z445" s="26">
        <f>Table13[[#This Row],[Recommended_Content_Count]]/(Table13[[#This Row],[Total_Movies_Watched]]+Table13[[#This Row],[Total_Series_Watched]])</f>
        <v>0.14666666666666667</v>
      </c>
      <c r="AA445" s="2">
        <v>3.6</v>
      </c>
      <c r="AB445" s="2" t="b">
        <v>1</v>
      </c>
      <c r="AC445" s="2" t="s">
        <v>30</v>
      </c>
      <c r="AD445" s="2">
        <v>2517</v>
      </c>
      <c r="AE445" s="2" t="s">
        <v>65</v>
      </c>
      <c r="AF445" s="2" t="s">
        <v>79</v>
      </c>
      <c r="AG445" s="5" t="s">
        <v>40</v>
      </c>
    </row>
    <row r="446" spans="1:33" x14ac:dyDescent="0.25">
      <c r="A446" s="4">
        <v>5000</v>
      </c>
      <c r="B446" s="2" t="s">
        <v>150</v>
      </c>
      <c r="C446" s="2">
        <v>2</v>
      </c>
      <c r="D446" s="2">
        <v>15</v>
      </c>
      <c r="E446" s="2">
        <v>2023</v>
      </c>
      <c r="F446" s="3">
        <f>DATE(Table13[[#This Row],[_Year]],Table13[[#This Row],[Join_Date_Month]],Table13[[#This Row],[Join_Date_Date]])</f>
        <v>44972</v>
      </c>
      <c r="G446" s="3">
        <v>44972</v>
      </c>
      <c r="H446" s="2">
        <v>11</v>
      </c>
      <c r="I446" s="2">
        <v>24</v>
      </c>
      <c r="J446" s="2">
        <v>2024</v>
      </c>
      <c r="K446" s="3">
        <f>DATE(Table13[[#This Row],[Last_Login_Year]],Table13[[#This Row],[Last_Login_Month]],Table13[[#This Row],[Last_Login_Date]])</f>
        <v>45620</v>
      </c>
      <c r="L446" s="3">
        <v>45620</v>
      </c>
      <c r="M446" s="2">
        <v>15.99</v>
      </c>
      <c r="N446" s="2" t="s">
        <v>761</v>
      </c>
      <c r="O446" s="2">
        <v>231</v>
      </c>
      <c r="P446" s="2" t="s">
        <v>63</v>
      </c>
      <c r="Q446" s="2">
        <v>3</v>
      </c>
      <c r="R446" s="2">
        <v>5</v>
      </c>
      <c r="S446" s="2" t="b">
        <v>1</v>
      </c>
      <c r="T446" s="2">
        <v>701</v>
      </c>
      <c r="U446" s="2">
        <v>173</v>
      </c>
      <c r="V446" s="2" t="s">
        <v>55</v>
      </c>
      <c r="W446" s="2" t="s">
        <v>56</v>
      </c>
      <c r="X446" s="2" t="s">
        <v>37</v>
      </c>
      <c r="Y446" s="2">
        <v>65</v>
      </c>
      <c r="Z446" s="26">
        <f>Table13[[#This Row],[Recommended_Content_Count]]/(Table13[[#This Row],[Total_Movies_Watched]]+Table13[[#This Row],[Total_Series_Watched]])</f>
        <v>7.4370709382151026E-2</v>
      </c>
      <c r="AA446" s="2">
        <v>3.4</v>
      </c>
      <c r="AB446" s="2" t="b">
        <v>1</v>
      </c>
      <c r="AC446" s="2" t="s">
        <v>30</v>
      </c>
      <c r="AD446" s="2">
        <v>4177</v>
      </c>
      <c r="AE446" s="2" t="s">
        <v>31</v>
      </c>
      <c r="AF446" s="2" t="s">
        <v>59</v>
      </c>
      <c r="AG446" s="5" t="s">
        <v>60</v>
      </c>
    </row>
    <row r="447" spans="1:33" x14ac:dyDescent="0.25">
      <c r="A447" s="4">
        <v>7408</v>
      </c>
      <c r="B447" s="2" t="s">
        <v>236</v>
      </c>
      <c r="C447" s="2">
        <v>12</v>
      </c>
      <c r="D447" s="2">
        <v>27</v>
      </c>
      <c r="E447" s="2">
        <v>2022</v>
      </c>
      <c r="F447" s="3">
        <f>DATE(Table13[[#This Row],[_Year]],Table13[[#This Row],[Join_Date_Month]],Table13[[#This Row],[Join_Date_Date]])</f>
        <v>44922</v>
      </c>
      <c r="G447" s="3">
        <v>44922</v>
      </c>
      <c r="H447" s="2">
        <v>11</v>
      </c>
      <c r="I447" s="2">
        <v>24</v>
      </c>
      <c r="J447" s="2">
        <v>2024</v>
      </c>
      <c r="K447" s="3">
        <f>DATE(Table13[[#This Row],[Last_Login_Year]],Table13[[#This Row],[Last_Login_Month]],Table13[[#This Row],[Last_Login_Date]])</f>
        <v>45620</v>
      </c>
      <c r="L447" s="3">
        <v>45620</v>
      </c>
      <c r="M447" s="2">
        <v>15.99</v>
      </c>
      <c r="N447" s="2" t="s">
        <v>761</v>
      </c>
      <c r="O447" s="2">
        <v>308</v>
      </c>
      <c r="P447" s="2" t="s">
        <v>100</v>
      </c>
      <c r="Q447" s="2">
        <v>1</v>
      </c>
      <c r="R447" s="2">
        <v>2</v>
      </c>
      <c r="S447" s="2" t="b">
        <v>1</v>
      </c>
      <c r="T447" s="2">
        <v>202</v>
      </c>
      <c r="U447" s="2">
        <v>12</v>
      </c>
      <c r="V447" s="2" t="s">
        <v>55</v>
      </c>
      <c r="W447" s="2" t="s">
        <v>75</v>
      </c>
      <c r="X447" s="2" t="s">
        <v>57</v>
      </c>
      <c r="Y447" s="2">
        <v>21</v>
      </c>
      <c r="Z447" s="26">
        <f>Table13[[#This Row],[Recommended_Content_Count]]/(Table13[[#This Row],[Total_Movies_Watched]]+Table13[[#This Row],[Total_Series_Watched]])</f>
        <v>9.8130841121495324E-2</v>
      </c>
      <c r="AA447" s="2">
        <v>4.5</v>
      </c>
      <c r="AB447" s="2" t="b">
        <v>0</v>
      </c>
      <c r="AC447" s="2" t="s">
        <v>30</v>
      </c>
      <c r="AD447" s="2">
        <v>2097</v>
      </c>
      <c r="AE447" s="2" t="s">
        <v>38</v>
      </c>
      <c r="AF447" s="2" t="s">
        <v>39</v>
      </c>
      <c r="AG447" s="5" t="s">
        <v>60</v>
      </c>
    </row>
    <row r="448" spans="1:33" x14ac:dyDescent="0.25">
      <c r="A448" s="4">
        <v>4767</v>
      </c>
      <c r="B448" s="2" t="s">
        <v>98</v>
      </c>
      <c r="C448" s="2">
        <v>12</v>
      </c>
      <c r="D448" s="2">
        <v>19</v>
      </c>
      <c r="E448" s="2">
        <v>2023</v>
      </c>
      <c r="F448" s="3">
        <f>DATE(Table13[[#This Row],[_Year]],Table13[[#This Row],[Join_Date_Month]],Table13[[#This Row],[Join_Date_Date]])</f>
        <v>45279</v>
      </c>
      <c r="G448" s="3">
        <v>45279</v>
      </c>
      <c r="H448" s="2">
        <v>11</v>
      </c>
      <c r="I448" s="2">
        <v>24</v>
      </c>
      <c r="J448" s="2">
        <v>2024</v>
      </c>
      <c r="K448" s="3">
        <f>DATE(Table13[[#This Row],[Last_Login_Year]],Table13[[#This Row],[Last_Login_Month]],Table13[[#This Row],[Last_Login_Date]])</f>
        <v>45620</v>
      </c>
      <c r="L448" s="3">
        <v>45620</v>
      </c>
      <c r="M448" s="2">
        <v>15.99</v>
      </c>
      <c r="N448" s="2" t="s">
        <v>761</v>
      </c>
      <c r="O448" s="2">
        <v>366</v>
      </c>
      <c r="P448" s="2" t="s">
        <v>51</v>
      </c>
      <c r="Q448" s="2">
        <v>1</v>
      </c>
      <c r="R448" s="2">
        <v>3</v>
      </c>
      <c r="S448" s="2" t="b">
        <v>1</v>
      </c>
      <c r="T448" s="2">
        <v>349</v>
      </c>
      <c r="U448" s="2">
        <v>50</v>
      </c>
      <c r="V448" s="2" t="s">
        <v>68</v>
      </c>
      <c r="W448" s="2" t="s">
        <v>75</v>
      </c>
      <c r="X448" s="2" t="s">
        <v>78</v>
      </c>
      <c r="Y448" s="2">
        <v>21</v>
      </c>
      <c r="Z448" s="26">
        <f>Table13[[#This Row],[Recommended_Content_Count]]/(Table13[[#This Row],[Total_Movies_Watched]]+Table13[[#This Row],[Total_Series_Watched]])</f>
        <v>5.2631578947368418E-2</v>
      </c>
      <c r="AA448" s="2">
        <v>5</v>
      </c>
      <c r="AB448" s="2" t="b">
        <v>1</v>
      </c>
      <c r="AC448" s="2" t="s">
        <v>30</v>
      </c>
      <c r="AD448" s="2">
        <v>4513</v>
      </c>
      <c r="AE448" s="2" t="s">
        <v>31</v>
      </c>
      <c r="AF448" s="2" t="s">
        <v>39</v>
      </c>
      <c r="AG448" s="5" t="s">
        <v>33</v>
      </c>
    </row>
    <row r="449" spans="1:33" x14ac:dyDescent="0.25">
      <c r="A449" s="4">
        <v>7512</v>
      </c>
      <c r="B449" s="2" t="s">
        <v>505</v>
      </c>
      <c r="C449" s="2">
        <v>12</v>
      </c>
      <c r="D449" s="2">
        <v>13</v>
      </c>
      <c r="E449" s="2">
        <v>2023</v>
      </c>
      <c r="F449" s="3">
        <f>DATE(Table13[[#This Row],[_Year]],Table13[[#This Row],[Join_Date_Month]],Table13[[#This Row],[Join_Date_Date]])</f>
        <v>45273</v>
      </c>
      <c r="G449" s="3">
        <v>45273</v>
      </c>
      <c r="H449" s="2">
        <v>11</v>
      </c>
      <c r="I449" s="2">
        <v>24</v>
      </c>
      <c r="J449" s="2">
        <v>2024</v>
      </c>
      <c r="K449" s="3">
        <f>DATE(Table13[[#This Row],[Last_Login_Year]],Table13[[#This Row],[Last_Login_Month]],Table13[[#This Row],[Last_Login_Date]])</f>
        <v>45620</v>
      </c>
      <c r="L449" s="3">
        <v>45620</v>
      </c>
      <c r="M449" s="2">
        <v>11.99</v>
      </c>
      <c r="N449" s="2" t="s">
        <v>760</v>
      </c>
      <c r="O449" s="2">
        <v>479</v>
      </c>
      <c r="P449" s="2" t="s">
        <v>73</v>
      </c>
      <c r="Q449" s="2">
        <v>2</v>
      </c>
      <c r="R449" s="2">
        <v>4</v>
      </c>
      <c r="S449" s="2" t="b">
        <v>1</v>
      </c>
      <c r="T449" s="2">
        <v>923</v>
      </c>
      <c r="U449" s="2">
        <v>182</v>
      </c>
      <c r="V449" s="2" t="s">
        <v>55</v>
      </c>
      <c r="W449" s="2" t="s">
        <v>44</v>
      </c>
      <c r="X449" s="2" t="s">
        <v>29</v>
      </c>
      <c r="Y449" s="2">
        <v>14</v>
      </c>
      <c r="Z449" s="26">
        <f>Table13[[#This Row],[Recommended_Content_Count]]/(Table13[[#This Row],[Total_Movies_Watched]]+Table13[[#This Row],[Total_Series_Watched]])</f>
        <v>1.2669683257918552E-2</v>
      </c>
      <c r="AA449" s="2">
        <v>4.9000000000000004</v>
      </c>
      <c r="AB449" s="2" t="b">
        <v>1</v>
      </c>
      <c r="AC449" s="2" t="s">
        <v>30</v>
      </c>
      <c r="AD449" s="2">
        <v>2666</v>
      </c>
      <c r="AE449" s="2" t="s">
        <v>65</v>
      </c>
      <c r="AF449" s="2" t="s">
        <v>79</v>
      </c>
      <c r="AG449" s="5" t="s">
        <v>93</v>
      </c>
    </row>
    <row r="450" spans="1:33" x14ac:dyDescent="0.25">
      <c r="A450" s="4">
        <v>4115</v>
      </c>
      <c r="B450" s="2" t="s">
        <v>698</v>
      </c>
      <c r="C450" s="2">
        <v>11</v>
      </c>
      <c r="D450" s="2">
        <v>24</v>
      </c>
      <c r="E450" s="2">
        <v>2024</v>
      </c>
      <c r="F450" s="3">
        <f>DATE(Table13[[#This Row],[_Year]],Table13[[#This Row],[Join_Date_Month]],Table13[[#This Row],[Join_Date_Date]])</f>
        <v>45620</v>
      </c>
      <c r="G450" s="3">
        <v>45620</v>
      </c>
      <c r="H450" s="2">
        <v>11</v>
      </c>
      <c r="I450" s="2">
        <v>24</v>
      </c>
      <c r="J450" s="2">
        <v>2024</v>
      </c>
      <c r="K450" s="3">
        <f>DATE(Table13[[#This Row],[Last_Login_Year]],Table13[[#This Row],[Last_Login_Month]],Table13[[#This Row],[Last_Login_Date]])</f>
        <v>45620</v>
      </c>
      <c r="L450" s="3">
        <v>45620</v>
      </c>
      <c r="M450" s="2">
        <v>15.99</v>
      </c>
      <c r="N450" s="2" t="s">
        <v>761</v>
      </c>
      <c r="O450" s="2">
        <v>158</v>
      </c>
      <c r="P450" s="2" t="s">
        <v>73</v>
      </c>
      <c r="Q450" s="2">
        <v>1</v>
      </c>
      <c r="R450" s="2">
        <v>5</v>
      </c>
      <c r="S450" s="2" t="b">
        <v>1</v>
      </c>
      <c r="T450" s="2">
        <v>603</v>
      </c>
      <c r="U450" s="2">
        <v>72</v>
      </c>
      <c r="V450" s="2" t="s">
        <v>55</v>
      </c>
      <c r="W450" s="2" t="s">
        <v>56</v>
      </c>
      <c r="X450" s="2" t="s">
        <v>29</v>
      </c>
      <c r="Y450" s="2">
        <v>88</v>
      </c>
      <c r="Z450" s="26">
        <f>Table13[[#This Row],[Recommended_Content_Count]]/(Table13[[#This Row],[Total_Movies_Watched]]+Table13[[#This Row],[Total_Series_Watched]])</f>
        <v>0.13037037037037036</v>
      </c>
      <c r="AA450" s="2">
        <v>3.3</v>
      </c>
      <c r="AB450" s="2" t="b">
        <v>0</v>
      </c>
      <c r="AC450" s="2" t="s">
        <v>30</v>
      </c>
      <c r="AD450" s="2">
        <v>3508</v>
      </c>
      <c r="AE450" s="2" t="s">
        <v>58</v>
      </c>
      <c r="AF450" s="2" t="s">
        <v>79</v>
      </c>
      <c r="AG450" s="5" t="s">
        <v>93</v>
      </c>
    </row>
    <row r="451" spans="1:33" x14ac:dyDescent="0.25">
      <c r="A451" s="4">
        <v>4979</v>
      </c>
      <c r="B451" s="2" t="s">
        <v>255</v>
      </c>
      <c r="C451" s="2">
        <v>11</v>
      </c>
      <c r="D451" s="2">
        <v>16</v>
      </c>
      <c r="E451" s="2">
        <v>2024</v>
      </c>
      <c r="F451" s="3">
        <f>DATE(Table13[[#This Row],[_Year]],Table13[[#This Row],[Join_Date_Month]],Table13[[#This Row],[Join_Date_Date]])</f>
        <v>45612</v>
      </c>
      <c r="G451" s="3">
        <v>45612</v>
      </c>
      <c r="H451" s="2">
        <v>11</v>
      </c>
      <c r="I451" s="2">
        <v>24</v>
      </c>
      <c r="J451" s="2">
        <v>2024</v>
      </c>
      <c r="K451" s="3">
        <f>DATE(Table13[[#This Row],[Last_Login_Year]],Table13[[#This Row],[Last_Login_Month]],Table13[[#This Row],[Last_Login_Date]])</f>
        <v>45620</v>
      </c>
      <c r="L451" s="3">
        <v>45620</v>
      </c>
      <c r="M451" s="2">
        <v>15.99</v>
      </c>
      <c r="N451" s="2" t="s">
        <v>761</v>
      </c>
      <c r="O451" s="2">
        <v>312</v>
      </c>
      <c r="P451" s="2" t="s">
        <v>36</v>
      </c>
      <c r="Q451" s="2">
        <v>4</v>
      </c>
      <c r="R451" s="2">
        <v>4</v>
      </c>
      <c r="S451" s="2" t="b">
        <v>0</v>
      </c>
      <c r="T451" s="2">
        <v>321</v>
      </c>
      <c r="U451" s="2">
        <v>19</v>
      </c>
      <c r="V451" s="2" t="s">
        <v>68</v>
      </c>
      <c r="W451" s="2" t="s">
        <v>28</v>
      </c>
      <c r="X451" s="2" t="s">
        <v>57</v>
      </c>
      <c r="Y451" s="2">
        <v>18</v>
      </c>
      <c r="Z451" s="26">
        <f>Table13[[#This Row],[Recommended_Content_Count]]/(Table13[[#This Row],[Total_Movies_Watched]]+Table13[[#This Row],[Total_Series_Watched]])</f>
        <v>5.2941176470588235E-2</v>
      </c>
      <c r="AA451" s="2">
        <v>4.3</v>
      </c>
      <c r="AB451" s="2" t="b">
        <v>1</v>
      </c>
      <c r="AC451" s="2" t="s">
        <v>30</v>
      </c>
      <c r="AD451" s="2">
        <v>3980</v>
      </c>
      <c r="AE451" s="2" t="s">
        <v>65</v>
      </c>
      <c r="AF451" s="2" t="s">
        <v>39</v>
      </c>
      <c r="AG451" s="5" t="s">
        <v>40</v>
      </c>
    </row>
    <row r="452" spans="1:33" x14ac:dyDescent="0.25">
      <c r="A452" s="4">
        <v>9770</v>
      </c>
      <c r="B452" s="2" t="s">
        <v>224</v>
      </c>
      <c r="C452" s="2">
        <v>10</v>
      </c>
      <c r="D452" s="2">
        <v>28</v>
      </c>
      <c r="E452" s="2">
        <v>2023</v>
      </c>
      <c r="F452" s="3">
        <f>DATE(Table13[[#This Row],[_Year]],Table13[[#This Row],[Join_Date_Month]],Table13[[#This Row],[Join_Date_Date]])</f>
        <v>45227</v>
      </c>
      <c r="G452" s="3">
        <v>45227</v>
      </c>
      <c r="H452" s="2">
        <v>11</v>
      </c>
      <c r="I452" s="2">
        <v>24</v>
      </c>
      <c r="J452" s="2">
        <v>2024</v>
      </c>
      <c r="K452" s="3">
        <f>DATE(Table13[[#This Row],[Last_Login_Year]],Table13[[#This Row],[Last_Login_Month]],Table13[[#This Row],[Last_Login_Date]])</f>
        <v>45620</v>
      </c>
      <c r="L452" s="3">
        <v>45620</v>
      </c>
      <c r="M452" s="2">
        <v>7.99</v>
      </c>
      <c r="N452" s="2" t="s">
        <v>759</v>
      </c>
      <c r="O452" s="2">
        <v>327</v>
      </c>
      <c r="P452" s="2" t="s">
        <v>100</v>
      </c>
      <c r="Q452" s="2">
        <v>4</v>
      </c>
      <c r="R452" s="2">
        <v>3</v>
      </c>
      <c r="S452" s="2" t="b">
        <v>0</v>
      </c>
      <c r="T452" s="2">
        <v>451</v>
      </c>
      <c r="U452" s="2">
        <v>108</v>
      </c>
      <c r="V452" s="2" t="s">
        <v>49</v>
      </c>
      <c r="W452" s="2" t="s">
        <v>28</v>
      </c>
      <c r="X452" s="2" t="s">
        <v>57</v>
      </c>
      <c r="Y452" s="2">
        <v>91</v>
      </c>
      <c r="Z452" s="26">
        <f>Table13[[#This Row],[Recommended_Content_Count]]/(Table13[[#This Row],[Total_Movies_Watched]]+Table13[[#This Row],[Total_Series_Watched]])</f>
        <v>0.16279069767441862</v>
      </c>
      <c r="AA452" s="2">
        <v>3.2</v>
      </c>
      <c r="AB452" s="2" t="b">
        <v>1</v>
      </c>
      <c r="AC452" s="2" t="s">
        <v>30</v>
      </c>
      <c r="AD452" s="2">
        <v>4131</v>
      </c>
      <c r="AE452" s="2" t="s">
        <v>58</v>
      </c>
      <c r="AF452" s="2" t="s">
        <v>39</v>
      </c>
      <c r="AG452" s="5" t="s">
        <v>40</v>
      </c>
    </row>
    <row r="453" spans="1:33" x14ac:dyDescent="0.25">
      <c r="A453" s="4">
        <v>2214</v>
      </c>
      <c r="B453" s="2" t="s">
        <v>318</v>
      </c>
      <c r="C453" s="2">
        <v>10</v>
      </c>
      <c r="D453" s="2">
        <v>21</v>
      </c>
      <c r="E453" s="2">
        <v>2024</v>
      </c>
      <c r="F453" s="3">
        <f>DATE(Table13[[#This Row],[_Year]],Table13[[#This Row],[Join_Date_Month]],Table13[[#This Row],[Join_Date_Date]])</f>
        <v>45586</v>
      </c>
      <c r="G453" s="3">
        <v>45586</v>
      </c>
      <c r="H453" s="2">
        <v>11</v>
      </c>
      <c r="I453" s="2">
        <v>24</v>
      </c>
      <c r="J453" s="2">
        <v>2024</v>
      </c>
      <c r="K453" s="3">
        <f>DATE(Table13[[#This Row],[Last_Login_Year]],Table13[[#This Row],[Last_Login_Month]],Table13[[#This Row],[Last_Login_Date]])</f>
        <v>45620</v>
      </c>
      <c r="L453" s="3">
        <v>45620</v>
      </c>
      <c r="M453" s="2">
        <v>7.99</v>
      </c>
      <c r="N453" s="2" t="s">
        <v>759</v>
      </c>
      <c r="O453" s="2">
        <v>375</v>
      </c>
      <c r="P453" s="2" t="s">
        <v>100</v>
      </c>
      <c r="Q453" s="2">
        <v>1</v>
      </c>
      <c r="R453" s="2">
        <v>1</v>
      </c>
      <c r="S453" s="2" t="b">
        <v>1</v>
      </c>
      <c r="T453" s="2">
        <v>244</v>
      </c>
      <c r="U453" s="2">
        <v>106</v>
      </c>
      <c r="V453" s="2" t="s">
        <v>55</v>
      </c>
      <c r="W453" s="2" t="s">
        <v>28</v>
      </c>
      <c r="X453" s="2" t="s">
        <v>78</v>
      </c>
      <c r="Y453" s="2">
        <v>16</v>
      </c>
      <c r="Z453" s="26">
        <f>Table13[[#This Row],[Recommended_Content_Count]]/(Table13[[#This Row],[Total_Movies_Watched]]+Table13[[#This Row],[Total_Series_Watched]])</f>
        <v>4.5714285714285714E-2</v>
      </c>
      <c r="AA453" s="2">
        <v>3.9</v>
      </c>
      <c r="AB453" s="2" t="b">
        <v>1</v>
      </c>
      <c r="AC453" s="2" t="s">
        <v>30</v>
      </c>
      <c r="AD453" s="2">
        <v>3596</v>
      </c>
      <c r="AE453" s="2" t="s">
        <v>31</v>
      </c>
      <c r="AF453" s="2" t="s">
        <v>39</v>
      </c>
      <c r="AG453" s="5" t="s">
        <v>33</v>
      </c>
    </row>
    <row r="454" spans="1:33" x14ac:dyDescent="0.25">
      <c r="A454" s="4">
        <v>5635</v>
      </c>
      <c r="B454" s="2" t="s">
        <v>492</v>
      </c>
      <c r="C454" s="2">
        <v>10</v>
      </c>
      <c r="D454" s="2">
        <v>18</v>
      </c>
      <c r="E454" s="2">
        <v>2023</v>
      </c>
      <c r="F454" s="3">
        <f>DATE(Table13[[#This Row],[_Year]],Table13[[#This Row],[Join_Date_Month]],Table13[[#This Row],[Join_Date_Date]])</f>
        <v>45217</v>
      </c>
      <c r="G454" s="3">
        <v>45217</v>
      </c>
      <c r="H454" s="2">
        <v>11</v>
      </c>
      <c r="I454" s="2">
        <v>24</v>
      </c>
      <c r="J454" s="2">
        <v>2024</v>
      </c>
      <c r="K454" s="3">
        <f>DATE(Table13[[#This Row],[Last_Login_Year]],Table13[[#This Row],[Last_Login_Month]],Table13[[#This Row],[Last_Login_Date]])</f>
        <v>45620</v>
      </c>
      <c r="L454" s="3">
        <v>45620</v>
      </c>
      <c r="M454" s="2">
        <v>7.99</v>
      </c>
      <c r="N454" s="2" t="s">
        <v>759</v>
      </c>
      <c r="O454" s="2">
        <v>12</v>
      </c>
      <c r="P454" s="2" t="s">
        <v>63</v>
      </c>
      <c r="Q454" s="2">
        <v>2</v>
      </c>
      <c r="R454" s="2">
        <v>4</v>
      </c>
      <c r="S454" s="2" t="b">
        <v>0</v>
      </c>
      <c r="T454" s="2">
        <v>928</v>
      </c>
      <c r="U454" s="2">
        <v>147</v>
      </c>
      <c r="V454" s="2" t="s">
        <v>68</v>
      </c>
      <c r="W454" s="2" t="s">
        <v>44</v>
      </c>
      <c r="X454" s="2" t="s">
        <v>64</v>
      </c>
      <c r="Y454" s="2">
        <v>92</v>
      </c>
      <c r="Z454" s="26">
        <f>Table13[[#This Row],[Recommended_Content_Count]]/(Table13[[#This Row],[Total_Movies_Watched]]+Table13[[#This Row],[Total_Series_Watched]])</f>
        <v>8.5581395348837214E-2</v>
      </c>
      <c r="AA454" s="2">
        <v>4.7</v>
      </c>
      <c r="AB454" s="2" t="b">
        <v>0</v>
      </c>
      <c r="AC454" s="2" t="s">
        <v>30</v>
      </c>
      <c r="AD454" s="2">
        <v>3452</v>
      </c>
      <c r="AE454" s="2" t="s">
        <v>76</v>
      </c>
      <c r="AF454" s="2" t="s">
        <v>39</v>
      </c>
      <c r="AG454" s="5" t="s">
        <v>33</v>
      </c>
    </row>
    <row r="455" spans="1:33" x14ac:dyDescent="0.25">
      <c r="A455" s="4">
        <v>4029</v>
      </c>
      <c r="B455" s="2" t="s">
        <v>263</v>
      </c>
      <c r="C455" s="2">
        <v>10</v>
      </c>
      <c r="D455" s="2">
        <v>15</v>
      </c>
      <c r="E455" s="2">
        <v>2024</v>
      </c>
      <c r="F455" s="3">
        <f>DATE(Table13[[#This Row],[_Year]],Table13[[#This Row],[Join_Date_Month]],Table13[[#This Row],[Join_Date_Date]])</f>
        <v>45580</v>
      </c>
      <c r="G455" s="3">
        <v>45580</v>
      </c>
      <c r="H455" s="2">
        <v>11</v>
      </c>
      <c r="I455" s="2">
        <v>24</v>
      </c>
      <c r="J455" s="2">
        <v>2024</v>
      </c>
      <c r="K455" s="3">
        <f>DATE(Table13[[#This Row],[Last_Login_Year]],Table13[[#This Row],[Last_Login_Month]],Table13[[#This Row],[Last_Login_Date]])</f>
        <v>45620</v>
      </c>
      <c r="L455" s="3">
        <v>45620</v>
      </c>
      <c r="M455" s="2">
        <v>11.99</v>
      </c>
      <c r="N455" s="2" t="s">
        <v>760</v>
      </c>
      <c r="O455" s="2">
        <v>308</v>
      </c>
      <c r="P455" s="2" t="s">
        <v>36</v>
      </c>
      <c r="Q455" s="2">
        <v>2</v>
      </c>
      <c r="R455" s="2">
        <v>3</v>
      </c>
      <c r="S455" s="2" t="b">
        <v>0</v>
      </c>
      <c r="T455" s="2">
        <v>392</v>
      </c>
      <c r="U455" s="2">
        <v>151</v>
      </c>
      <c r="V455" s="2" t="s">
        <v>43</v>
      </c>
      <c r="W455" s="2" t="s">
        <v>44</v>
      </c>
      <c r="X455" s="2" t="s">
        <v>37</v>
      </c>
      <c r="Y455" s="2">
        <v>27</v>
      </c>
      <c r="Z455" s="26">
        <f>Table13[[#This Row],[Recommended_Content_Count]]/(Table13[[#This Row],[Total_Movies_Watched]]+Table13[[#This Row],[Total_Series_Watched]])</f>
        <v>4.9723756906077346E-2</v>
      </c>
      <c r="AA455" s="2">
        <v>4.2</v>
      </c>
      <c r="AB455" s="2" t="b">
        <v>1</v>
      </c>
      <c r="AC455" s="2" t="s">
        <v>30</v>
      </c>
      <c r="AD455" s="2">
        <v>1176</v>
      </c>
      <c r="AE455" s="2" t="s">
        <v>31</v>
      </c>
      <c r="AF455" s="2" t="s">
        <v>59</v>
      </c>
      <c r="AG455" s="5" t="s">
        <v>40</v>
      </c>
    </row>
    <row r="456" spans="1:33" x14ac:dyDescent="0.25">
      <c r="A456" s="4">
        <v>4463</v>
      </c>
      <c r="B456" s="2" t="s">
        <v>387</v>
      </c>
      <c r="C456" s="2">
        <v>10</v>
      </c>
      <c r="D456" s="2">
        <v>15</v>
      </c>
      <c r="E456" s="2">
        <v>2023</v>
      </c>
      <c r="F456" s="3">
        <f>DATE(Table13[[#This Row],[_Year]],Table13[[#This Row],[Join_Date_Month]],Table13[[#This Row],[Join_Date_Date]])</f>
        <v>45214</v>
      </c>
      <c r="G456" s="3">
        <v>45214</v>
      </c>
      <c r="H456" s="2">
        <v>11</v>
      </c>
      <c r="I456" s="2">
        <v>24</v>
      </c>
      <c r="J456" s="2">
        <v>2024</v>
      </c>
      <c r="K456" s="3">
        <f>DATE(Table13[[#This Row],[Last_Login_Year]],Table13[[#This Row],[Last_Login_Month]],Table13[[#This Row],[Last_Login_Date]])</f>
        <v>45620</v>
      </c>
      <c r="L456" s="3">
        <v>45620</v>
      </c>
      <c r="M456" s="2">
        <v>15.99</v>
      </c>
      <c r="N456" s="2" t="s">
        <v>761</v>
      </c>
      <c r="O456" s="2">
        <v>141</v>
      </c>
      <c r="P456" s="2" t="s">
        <v>63</v>
      </c>
      <c r="Q456" s="2">
        <v>5</v>
      </c>
      <c r="R456" s="2">
        <v>5</v>
      </c>
      <c r="S456" s="2" t="b">
        <v>1</v>
      </c>
      <c r="T456" s="2">
        <v>636</v>
      </c>
      <c r="U456" s="2">
        <v>186</v>
      </c>
      <c r="V456" s="2" t="s">
        <v>49</v>
      </c>
      <c r="W456" s="2" t="s">
        <v>56</v>
      </c>
      <c r="X456" s="2" t="s">
        <v>45</v>
      </c>
      <c r="Y456" s="2">
        <v>95</v>
      </c>
      <c r="Z456" s="26">
        <f>Table13[[#This Row],[Recommended_Content_Count]]/(Table13[[#This Row],[Total_Movies_Watched]]+Table13[[#This Row],[Total_Series_Watched]])</f>
        <v>0.11557177615571776</v>
      </c>
      <c r="AA456" s="2">
        <v>3.6</v>
      </c>
      <c r="AB456" s="2" t="b">
        <v>0</v>
      </c>
      <c r="AC456" s="2" t="s">
        <v>30</v>
      </c>
      <c r="AD456" s="2">
        <v>3865</v>
      </c>
      <c r="AE456" s="2" t="s">
        <v>65</v>
      </c>
      <c r="AF456" s="2" t="s">
        <v>59</v>
      </c>
      <c r="AG456" s="5" t="s">
        <v>33</v>
      </c>
    </row>
    <row r="457" spans="1:33" x14ac:dyDescent="0.25">
      <c r="A457" s="4">
        <v>6391</v>
      </c>
      <c r="B457" s="2" t="s">
        <v>257</v>
      </c>
      <c r="C457" s="3">
        <v>45601</v>
      </c>
      <c r="D457" s="2"/>
      <c r="E457" s="2"/>
      <c r="F457" s="3"/>
      <c r="G457" s="3">
        <v>45601</v>
      </c>
      <c r="H457" s="2">
        <v>11</v>
      </c>
      <c r="I457" s="2">
        <v>24</v>
      </c>
      <c r="J457" s="2">
        <v>2024</v>
      </c>
      <c r="K457" s="3">
        <f>DATE(Table13[[#This Row],[Last_Login_Year]],Table13[[#This Row],[Last_Login_Month]],Table13[[#This Row],[Last_Login_Date]])</f>
        <v>45620</v>
      </c>
      <c r="L457" s="3">
        <v>45620</v>
      </c>
      <c r="M457" s="2">
        <v>15.99</v>
      </c>
      <c r="N457" s="2" t="s">
        <v>761</v>
      </c>
      <c r="O457" s="2">
        <v>389</v>
      </c>
      <c r="P457" s="2" t="s">
        <v>36</v>
      </c>
      <c r="Q457" s="2">
        <v>2</v>
      </c>
      <c r="R457" s="2">
        <v>2</v>
      </c>
      <c r="S457" s="2" t="b">
        <v>0</v>
      </c>
      <c r="T457" s="2">
        <v>120</v>
      </c>
      <c r="U457" s="2">
        <v>191</v>
      </c>
      <c r="V457" s="2" t="s">
        <v>49</v>
      </c>
      <c r="W457" s="2" t="s">
        <v>44</v>
      </c>
      <c r="X457" s="2" t="s">
        <v>64</v>
      </c>
      <c r="Y457" s="2">
        <v>75</v>
      </c>
      <c r="Z457" s="26">
        <f>Table13[[#This Row],[Recommended_Content_Count]]/(Table13[[#This Row],[Total_Movies_Watched]]+Table13[[#This Row],[Total_Series_Watched]])</f>
        <v>0.24115755627009647</v>
      </c>
      <c r="AA457" s="2">
        <v>3.8</v>
      </c>
      <c r="AB457" s="2" t="b">
        <v>1</v>
      </c>
      <c r="AC457" s="2" t="s">
        <v>30</v>
      </c>
      <c r="AD457" s="2">
        <v>237</v>
      </c>
      <c r="AE457" s="2" t="s">
        <v>38</v>
      </c>
      <c r="AF457" s="2" t="s">
        <v>59</v>
      </c>
      <c r="AG457" s="5" t="s">
        <v>60</v>
      </c>
    </row>
    <row r="458" spans="1:33" x14ac:dyDescent="0.25">
      <c r="A458" s="4">
        <v>8225</v>
      </c>
      <c r="B458" s="2" t="s">
        <v>380</v>
      </c>
      <c r="C458" s="3">
        <v>45509</v>
      </c>
      <c r="D458" s="2"/>
      <c r="E458" s="2"/>
      <c r="F458" s="3"/>
      <c r="G458" s="3">
        <v>45509</v>
      </c>
      <c r="H458" s="2">
        <v>11</v>
      </c>
      <c r="I458" s="2">
        <v>24</v>
      </c>
      <c r="J458" s="2">
        <v>2024</v>
      </c>
      <c r="K458" s="3">
        <f>DATE(Table13[[#This Row],[Last_Login_Year]],Table13[[#This Row],[Last_Login_Month]],Table13[[#This Row],[Last_Login_Date]])</f>
        <v>45620</v>
      </c>
      <c r="L458" s="3">
        <v>45620</v>
      </c>
      <c r="M458" s="2">
        <v>15.99</v>
      </c>
      <c r="N458" s="2" t="s">
        <v>761</v>
      </c>
      <c r="O458" s="2">
        <v>282</v>
      </c>
      <c r="P458" s="2" t="s">
        <v>63</v>
      </c>
      <c r="Q458" s="2">
        <v>1</v>
      </c>
      <c r="R458" s="2">
        <v>1</v>
      </c>
      <c r="S458" s="2" t="b">
        <v>1</v>
      </c>
      <c r="T458" s="2">
        <v>386</v>
      </c>
      <c r="U458" s="2">
        <v>177</v>
      </c>
      <c r="V458" s="2" t="s">
        <v>74</v>
      </c>
      <c r="W458" s="2" t="s">
        <v>28</v>
      </c>
      <c r="X458" s="2" t="s">
        <v>57</v>
      </c>
      <c r="Y458" s="2">
        <v>17</v>
      </c>
      <c r="Z458" s="26">
        <f>Table13[[#This Row],[Recommended_Content_Count]]/(Table13[[#This Row],[Total_Movies_Watched]]+Table13[[#This Row],[Total_Series_Watched]])</f>
        <v>3.0195381882770871E-2</v>
      </c>
      <c r="AA458" s="2">
        <v>3.4</v>
      </c>
      <c r="AB458" s="2" t="b">
        <v>1</v>
      </c>
      <c r="AC458" s="2" t="s">
        <v>30</v>
      </c>
      <c r="AD458" s="2">
        <v>1231</v>
      </c>
      <c r="AE458" s="2" t="s">
        <v>65</v>
      </c>
      <c r="AF458" s="2" t="s">
        <v>79</v>
      </c>
      <c r="AG458" s="5" t="s">
        <v>93</v>
      </c>
    </row>
    <row r="459" spans="1:33" x14ac:dyDescent="0.25">
      <c r="A459" s="4">
        <v>3135</v>
      </c>
      <c r="B459" s="2" t="s">
        <v>325</v>
      </c>
      <c r="C459" s="3">
        <v>45479</v>
      </c>
      <c r="D459" s="2"/>
      <c r="E459" s="2"/>
      <c r="F459" s="3"/>
      <c r="G459" s="3">
        <v>45479</v>
      </c>
      <c r="H459" s="2">
        <v>11</v>
      </c>
      <c r="I459" s="2">
        <v>24</v>
      </c>
      <c r="J459" s="2">
        <v>2024</v>
      </c>
      <c r="K459" s="3">
        <f>DATE(Table13[[#This Row],[Last_Login_Year]],Table13[[#This Row],[Last_Login_Month]],Table13[[#This Row],[Last_Login_Date]])</f>
        <v>45620</v>
      </c>
      <c r="L459" s="3">
        <v>45620</v>
      </c>
      <c r="M459" s="2">
        <v>7.99</v>
      </c>
      <c r="N459" s="2" t="s">
        <v>759</v>
      </c>
      <c r="O459" s="2">
        <v>368</v>
      </c>
      <c r="P459" s="2" t="s">
        <v>63</v>
      </c>
      <c r="Q459" s="2">
        <v>5</v>
      </c>
      <c r="R459" s="2">
        <v>1</v>
      </c>
      <c r="S459" s="2" t="b">
        <v>0</v>
      </c>
      <c r="T459" s="2">
        <v>481</v>
      </c>
      <c r="U459" s="2">
        <v>58</v>
      </c>
      <c r="V459" s="2" t="s">
        <v>92</v>
      </c>
      <c r="W459" s="2" t="s">
        <v>75</v>
      </c>
      <c r="X459" s="2" t="s">
        <v>37</v>
      </c>
      <c r="Y459" s="2">
        <v>97</v>
      </c>
      <c r="Z459" s="26">
        <f>Table13[[#This Row],[Recommended_Content_Count]]/(Table13[[#This Row],[Total_Movies_Watched]]+Table13[[#This Row],[Total_Series_Watched]])</f>
        <v>0.17996289424860853</v>
      </c>
      <c r="AA459" s="2">
        <v>4</v>
      </c>
      <c r="AB459" s="2" t="b">
        <v>0</v>
      </c>
      <c r="AC459" s="2" t="s">
        <v>30</v>
      </c>
      <c r="AD459" s="2">
        <v>1108</v>
      </c>
      <c r="AE459" s="2" t="s">
        <v>38</v>
      </c>
      <c r="AF459" s="2" t="s">
        <v>39</v>
      </c>
      <c r="AG459" s="5" t="s">
        <v>40</v>
      </c>
    </row>
    <row r="460" spans="1:33" x14ac:dyDescent="0.25">
      <c r="A460" s="4">
        <v>9267</v>
      </c>
      <c r="B460" s="2" t="s">
        <v>284</v>
      </c>
      <c r="C460" s="3">
        <v>45478</v>
      </c>
      <c r="D460" s="2"/>
      <c r="E460" s="2"/>
      <c r="F460" s="3"/>
      <c r="G460" s="3">
        <v>45478</v>
      </c>
      <c r="H460" s="2">
        <v>11</v>
      </c>
      <c r="I460" s="2">
        <v>24</v>
      </c>
      <c r="J460" s="2">
        <v>2024</v>
      </c>
      <c r="K460" s="3">
        <f>DATE(Table13[[#This Row],[Last_Login_Year]],Table13[[#This Row],[Last_Login_Month]],Table13[[#This Row],[Last_Login_Date]])</f>
        <v>45620</v>
      </c>
      <c r="L460" s="3">
        <v>45620</v>
      </c>
      <c r="M460" s="2">
        <v>15.99</v>
      </c>
      <c r="N460" s="2" t="s">
        <v>761</v>
      </c>
      <c r="O460" s="2">
        <v>245</v>
      </c>
      <c r="P460" s="2" t="s">
        <v>100</v>
      </c>
      <c r="Q460" s="2">
        <v>3</v>
      </c>
      <c r="R460" s="2">
        <v>5</v>
      </c>
      <c r="S460" s="2" t="b">
        <v>1</v>
      </c>
      <c r="T460" s="2">
        <v>862</v>
      </c>
      <c r="U460" s="2">
        <v>129</v>
      </c>
      <c r="V460" s="2" t="s">
        <v>55</v>
      </c>
      <c r="W460" s="2" t="s">
        <v>44</v>
      </c>
      <c r="X460" s="2" t="s">
        <v>45</v>
      </c>
      <c r="Y460" s="2">
        <v>6</v>
      </c>
      <c r="Z460" s="26">
        <f>Table13[[#This Row],[Recommended_Content_Count]]/(Table13[[#This Row],[Total_Movies_Watched]]+Table13[[#This Row],[Total_Series_Watched]])</f>
        <v>6.0544904137235112E-3</v>
      </c>
      <c r="AA460" s="2">
        <v>3.7</v>
      </c>
      <c r="AB460" s="2" t="b">
        <v>1</v>
      </c>
      <c r="AC460" s="2" t="s">
        <v>30</v>
      </c>
      <c r="AD460" s="2">
        <v>2130</v>
      </c>
      <c r="AE460" s="2" t="s">
        <v>76</v>
      </c>
      <c r="AF460" s="2" t="s">
        <v>39</v>
      </c>
      <c r="AG460" s="5" t="s">
        <v>40</v>
      </c>
    </row>
    <row r="461" spans="1:33" x14ac:dyDescent="0.25">
      <c r="A461" s="4">
        <v>5634</v>
      </c>
      <c r="B461" s="2" t="s">
        <v>176</v>
      </c>
      <c r="C461" s="3">
        <v>45447</v>
      </c>
      <c r="D461" s="2"/>
      <c r="E461" s="2"/>
      <c r="F461" s="3"/>
      <c r="G461" s="3">
        <v>45447</v>
      </c>
      <c r="H461" s="2">
        <v>11</v>
      </c>
      <c r="I461" s="2">
        <v>24</v>
      </c>
      <c r="J461" s="2">
        <v>2024</v>
      </c>
      <c r="K461" s="3">
        <f>DATE(Table13[[#This Row],[Last_Login_Year]],Table13[[#This Row],[Last_Login_Month]],Table13[[#This Row],[Last_Login_Date]])</f>
        <v>45620</v>
      </c>
      <c r="L461" s="3">
        <v>45620</v>
      </c>
      <c r="M461" s="2">
        <v>7.99</v>
      </c>
      <c r="N461" s="2" t="s">
        <v>759</v>
      </c>
      <c r="O461" s="2">
        <v>187</v>
      </c>
      <c r="P461" s="2" t="s">
        <v>63</v>
      </c>
      <c r="Q461" s="2">
        <v>3</v>
      </c>
      <c r="R461" s="2">
        <v>3</v>
      </c>
      <c r="S461" s="2" t="b">
        <v>0</v>
      </c>
      <c r="T461" s="2">
        <v>987</v>
      </c>
      <c r="U461" s="2">
        <v>166</v>
      </c>
      <c r="V461" s="2" t="s">
        <v>68</v>
      </c>
      <c r="W461" s="2" t="s">
        <v>28</v>
      </c>
      <c r="X461" s="2" t="s">
        <v>57</v>
      </c>
      <c r="Y461" s="2">
        <v>24</v>
      </c>
      <c r="Z461" s="26">
        <f>Table13[[#This Row],[Recommended_Content_Count]]/(Table13[[#This Row],[Total_Movies_Watched]]+Table13[[#This Row],[Total_Series_Watched]])</f>
        <v>2.0815264527320035E-2</v>
      </c>
      <c r="AA461" s="2">
        <v>4.7</v>
      </c>
      <c r="AB461" s="2" t="b">
        <v>0</v>
      </c>
      <c r="AC461" s="2" t="s">
        <v>30</v>
      </c>
      <c r="AD461" s="2">
        <v>215</v>
      </c>
      <c r="AE461" s="2" t="s">
        <v>38</v>
      </c>
      <c r="AF461" s="2" t="s">
        <v>79</v>
      </c>
      <c r="AG461" s="5" t="s">
        <v>40</v>
      </c>
    </row>
    <row r="462" spans="1:33" x14ac:dyDescent="0.25">
      <c r="A462" s="4">
        <v>3010</v>
      </c>
      <c r="B462" s="2" t="s">
        <v>280</v>
      </c>
      <c r="C462" s="3">
        <v>45362</v>
      </c>
      <c r="D462" s="2"/>
      <c r="E462" s="2"/>
      <c r="F462" s="3"/>
      <c r="G462" s="3">
        <v>45362</v>
      </c>
      <c r="H462" s="2">
        <v>11</v>
      </c>
      <c r="I462" s="2">
        <v>24</v>
      </c>
      <c r="J462" s="2">
        <v>2024</v>
      </c>
      <c r="K462" s="3">
        <f>DATE(Table13[[#This Row],[Last_Login_Year]],Table13[[#This Row],[Last_Login_Month]],Table13[[#This Row],[Last_Login_Date]])</f>
        <v>45620</v>
      </c>
      <c r="L462" s="3">
        <v>45620</v>
      </c>
      <c r="M462" s="2">
        <v>11.99</v>
      </c>
      <c r="N462" s="2" t="s">
        <v>760</v>
      </c>
      <c r="O462" s="2">
        <v>318</v>
      </c>
      <c r="P462" s="2" t="s">
        <v>48</v>
      </c>
      <c r="Q462" s="2">
        <v>1</v>
      </c>
      <c r="R462" s="2">
        <v>5</v>
      </c>
      <c r="S462" s="2" t="b">
        <v>0</v>
      </c>
      <c r="T462" s="2">
        <v>925</v>
      </c>
      <c r="U462" s="2">
        <v>191</v>
      </c>
      <c r="V462" s="2" t="s">
        <v>68</v>
      </c>
      <c r="W462" s="2" t="s">
        <v>28</v>
      </c>
      <c r="X462" s="2" t="s">
        <v>45</v>
      </c>
      <c r="Y462" s="2">
        <v>38</v>
      </c>
      <c r="Z462" s="26">
        <f>Table13[[#This Row],[Recommended_Content_Count]]/(Table13[[#This Row],[Total_Movies_Watched]]+Table13[[#This Row],[Total_Series_Watched]])</f>
        <v>3.4050179211469536E-2</v>
      </c>
      <c r="AA462" s="2">
        <v>4.5999999999999996</v>
      </c>
      <c r="AB462" s="2" t="b">
        <v>1</v>
      </c>
      <c r="AC462" s="2" t="s">
        <v>30</v>
      </c>
      <c r="AD462" s="2">
        <v>167</v>
      </c>
      <c r="AE462" s="2" t="s">
        <v>76</v>
      </c>
      <c r="AF462" s="2" t="s">
        <v>39</v>
      </c>
      <c r="AG462" s="5" t="s">
        <v>93</v>
      </c>
    </row>
    <row r="463" spans="1:33" x14ac:dyDescent="0.25">
      <c r="A463" s="4">
        <v>1947</v>
      </c>
      <c r="B463" s="2" t="s">
        <v>347</v>
      </c>
      <c r="C463" s="3">
        <v>45300</v>
      </c>
      <c r="D463" s="2"/>
      <c r="E463" s="2"/>
      <c r="F463" s="3"/>
      <c r="G463" s="3">
        <v>45300</v>
      </c>
      <c r="H463" s="2">
        <v>11</v>
      </c>
      <c r="I463" s="2">
        <v>24</v>
      </c>
      <c r="J463" s="2">
        <v>2024</v>
      </c>
      <c r="K463" s="3">
        <f>DATE(Table13[[#This Row],[Last_Login_Year]],Table13[[#This Row],[Last_Login_Month]],Table13[[#This Row],[Last_Login_Date]])</f>
        <v>45620</v>
      </c>
      <c r="L463" s="3">
        <v>45620</v>
      </c>
      <c r="M463" s="2">
        <v>11.99</v>
      </c>
      <c r="N463" s="2" t="s">
        <v>760</v>
      </c>
      <c r="O463" s="2">
        <v>469</v>
      </c>
      <c r="P463" s="2" t="s">
        <v>26</v>
      </c>
      <c r="Q463" s="2">
        <v>4</v>
      </c>
      <c r="R463" s="2">
        <v>6</v>
      </c>
      <c r="S463" s="2" t="b">
        <v>1</v>
      </c>
      <c r="T463" s="2">
        <v>866</v>
      </c>
      <c r="U463" s="2">
        <v>120</v>
      </c>
      <c r="V463" s="2" t="s">
        <v>43</v>
      </c>
      <c r="W463" s="2" t="s">
        <v>56</v>
      </c>
      <c r="X463" s="2" t="s">
        <v>64</v>
      </c>
      <c r="Y463" s="2">
        <v>92</v>
      </c>
      <c r="Z463" s="26">
        <f>Table13[[#This Row],[Recommended_Content_Count]]/(Table13[[#This Row],[Total_Movies_Watched]]+Table13[[#This Row],[Total_Series_Watched]])</f>
        <v>9.330628803245436E-2</v>
      </c>
      <c r="AA463" s="2">
        <v>3.6</v>
      </c>
      <c r="AB463" s="2" t="b">
        <v>1</v>
      </c>
      <c r="AC463" s="2" t="s">
        <v>30</v>
      </c>
      <c r="AD463" s="2">
        <v>1764</v>
      </c>
      <c r="AE463" s="2" t="s">
        <v>58</v>
      </c>
      <c r="AF463" s="2" t="s">
        <v>59</v>
      </c>
      <c r="AG463" s="5" t="s">
        <v>33</v>
      </c>
    </row>
    <row r="464" spans="1:33" x14ac:dyDescent="0.25">
      <c r="A464" s="4">
        <v>9593</v>
      </c>
      <c r="B464" s="2" t="s">
        <v>592</v>
      </c>
      <c r="C464" s="3">
        <v>45270</v>
      </c>
      <c r="D464" s="2"/>
      <c r="E464" s="2"/>
      <c r="F464" s="3"/>
      <c r="G464" s="3">
        <v>45270</v>
      </c>
      <c r="H464" s="2">
        <v>11</v>
      </c>
      <c r="I464" s="2">
        <v>24</v>
      </c>
      <c r="J464" s="2">
        <v>2024</v>
      </c>
      <c r="K464" s="3">
        <f>DATE(Table13[[#This Row],[Last_Login_Year]],Table13[[#This Row],[Last_Login_Month]],Table13[[#This Row],[Last_Login_Date]])</f>
        <v>45620</v>
      </c>
      <c r="L464" s="3">
        <v>45620</v>
      </c>
      <c r="M464" s="2">
        <v>15.99</v>
      </c>
      <c r="N464" s="2" t="s">
        <v>761</v>
      </c>
      <c r="O464" s="2">
        <v>330</v>
      </c>
      <c r="P464" s="2" t="s">
        <v>63</v>
      </c>
      <c r="Q464" s="2">
        <v>3</v>
      </c>
      <c r="R464" s="2">
        <v>1</v>
      </c>
      <c r="S464" s="2" t="b">
        <v>1</v>
      </c>
      <c r="T464" s="2">
        <v>69</v>
      </c>
      <c r="U464" s="2">
        <v>101</v>
      </c>
      <c r="V464" s="2" t="s">
        <v>49</v>
      </c>
      <c r="W464" s="2" t="s">
        <v>28</v>
      </c>
      <c r="X464" s="2" t="s">
        <v>64</v>
      </c>
      <c r="Y464" s="2">
        <v>38</v>
      </c>
      <c r="Z464" s="26">
        <f>Table13[[#This Row],[Recommended_Content_Count]]/(Table13[[#This Row],[Total_Movies_Watched]]+Table13[[#This Row],[Total_Series_Watched]])</f>
        <v>0.22352941176470589</v>
      </c>
      <c r="AA464" s="2">
        <v>3</v>
      </c>
      <c r="AB464" s="2" t="b">
        <v>1</v>
      </c>
      <c r="AC464" s="2" t="s">
        <v>30</v>
      </c>
      <c r="AD464" s="2">
        <v>4990</v>
      </c>
      <c r="AE464" s="2" t="s">
        <v>38</v>
      </c>
      <c r="AF464" s="2" t="s">
        <v>79</v>
      </c>
      <c r="AG464" s="5" t="s">
        <v>40</v>
      </c>
    </row>
    <row r="465" spans="1:33" x14ac:dyDescent="0.25">
      <c r="A465" s="4">
        <v>7498</v>
      </c>
      <c r="B465" s="2" t="s">
        <v>389</v>
      </c>
      <c r="C465" s="3">
        <v>45171</v>
      </c>
      <c r="D465" s="2"/>
      <c r="E465" s="2"/>
      <c r="F465" s="3"/>
      <c r="G465" s="3">
        <v>45171</v>
      </c>
      <c r="H465" s="2">
        <v>11</v>
      </c>
      <c r="I465" s="2">
        <v>24</v>
      </c>
      <c r="J465" s="2">
        <v>2024</v>
      </c>
      <c r="K465" s="3">
        <f>DATE(Table13[[#This Row],[Last_Login_Year]],Table13[[#This Row],[Last_Login_Month]],Table13[[#This Row],[Last_Login_Date]])</f>
        <v>45620</v>
      </c>
      <c r="L465" s="3">
        <v>45620</v>
      </c>
      <c r="M465" s="2">
        <v>11.99</v>
      </c>
      <c r="N465" s="2" t="s">
        <v>760</v>
      </c>
      <c r="O465" s="2">
        <v>15</v>
      </c>
      <c r="P465" s="2" t="s">
        <v>51</v>
      </c>
      <c r="Q465" s="2">
        <v>1</v>
      </c>
      <c r="R465" s="2">
        <v>3</v>
      </c>
      <c r="S465" s="2" t="b">
        <v>1</v>
      </c>
      <c r="T465" s="2">
        <v>700</v>
      </c>
      <c r="U465" s="2">
        <v>64</v>
      </c>
      <c r="V465" s="2" t="s">
        <v>68</v>
      </c>
      <c r="W465" s="2" t="s">
        <v>75</v>
      </c>
      <c r="X465" s="2" t="s">
        <v>57</v>
      </c>
      <c r="Y465" s="2">
        <v>35</v>
      </c>
      <c r="Z465" s="26">
        <f>Table13[[#This Row],[Recommended_Content_Count]]/(Table13[[#This Row],[Total_Movies_Watched]]+Table13[[#This Row],[Total_Series_Watched]])</f>
        <v>4.581151832460733E-2</v>
      </c>
      <c r="AA465" s="2">
        <v>4.7</v>
      </c>
      <c r="AB465" s="2" t="b">
        <v>0</v>
      </c>
      <c r="AC465" s="2" t="s">
        <v>30</v>
      </c>
      <c r="AD465" s="2">
        <v>380</v>
      </c>
      <c r="AE465" s="2" t="s">
        <v>65</v>
      </c>
      <c r="AF465" s="2" t="s">
        <v>39</v>
      </c>
      <c r="AG465" s="5" t="s">
        <v>33</v>
      </c>
    </row>
    <row r="466" spans="1:33" x14ac:dyDescent="0.25">
      <c r="A466" s="4">
        <v>5253</v>
      </c>
      <c r="B466" s="2" t="s">
        <v>502</v>
      </c>
      <c r="C466" s="3">
        <v>45119</v>
      </c>
      <c r="D466" s="2"/>
      <c r="E466" s="2"/>
      <c r="F466" s="3"/>
      <c r="G466" s="3">
        <v>45119</v>
      </c>
      <c r="H466" s="2">
        <v>11</v>
      </c>
      <c r="I466" s="2">
        <v>24</v>
      </c>
      <c r="J466" s="2">
        <v>2024</v>
      </c>
      <c r="K466" s="3">
        <f>DATE(Table13[[#This Row],[Last_Login_Year]],Table13[[#This Row],[Last_Login_Month]],Table13[[#This Row],[Last_Login_Date]])</f>
        <v>45620</v>
      </c>
      <c r="L466" s="3">
        <v>45620</v>
      </c>
      <c r="M466" s="2">
        <v>11.99</v>
      </c>
      <c r="N466" s="2" t="s">
        <v>760</v>
      </c>
      <c r="O466" s="2">
        <v>436</v>
      </c>
      <c r="P466" s="2" t="s">
        <v>73</v>
      </c>
      <c r="Q466" s="2">
        <v>5</v>
      </c>
      <c r="R466" s="2">
        <v>5</v>
      </c>
      <c r="S466" s="2" t="b">
        <v>1</v>
      </c>
      <c r="T466" s="2">
        <v>228</v>
      </c>
      <c r="U466" s="2">
        <v>110</v>
      </c>
      <c r="V466" s="2" t="s">
        <v>68</v>
      </c>
      <c r="W466" s="2" t="s">
        <v>75</v>
      </c>
      <c r="X466" s="2" t="s">
        <v>29</v>
      </c>
      <c r="Y466" s="2">
        <v>78</v>
      </c>
      <c r="Z466" s="26">
        <f>Table13[[#This Row],[Recommended_Content_Count]]/(Table13[[#This Row],[Total_Movies_Watched]]+Table13[[#This Row],[Total_Series_Watched]])</f>
        <v>0.23076923076923078</v>
      </c>
      <c r="AA466" s="2">
        <v>4.5</v>
      </c>
      <c r="AB466" s="2" t="b">
        <v>1</v>
      </c>
      <c r="AC466" s="2" t="s">
        <v>30</v>
      </c>
      <c r="AD466" s="2">
        <v>1518</v>
      </c>
      <c r="AE466" s="2" t="s">
        <v>38</v>
      </c>
      <c r="AF466" s="2" t="s">
        <v>32</v>
      </c>
      <c r="AG466" s="5" t="s">
        <v>60</v>
      </c>
    </row>
    <row r="467" spans="1:33" x14ac:dyDescent="0.25">
      <c r="A467" s="4">
        <v>5630</v>
      </c>
      <c r="B467" s="2" t="s">
        <v>328</v>
      </c>
      <c r="C467" s="3">
        <v>45028</v>
      </c>
      <c r="D467" s="2"/>
      <c r="E467" s="2"/>
      <c r="F467" s="3"/>
      <c r="G467" s="3">
        <v>45028</v>
      </c>
      <c r="H467" s="2">
        <v>11</v>
      </c>
      <c r="I467" s="2">
        <v>24</v>
      </c>
      <c r="J467" s="2">
        <v>2024</v>
      </c>
      <c r="K467" s="3">
        <f>DATE(Table13[[#This Row],[Last_Login_Year]],Table13[[#This Row],[Last_Login_Month]],Table13[[#This Row],[Last_Login_Date]])</f>
        <v>45620</v>
      </c>
      <c r="L467" s="3">
        <v>45620</v>
      </c>
      <c r="M467" s="2">
        <v>7.99</v>
      </c>
      <c r="N467" s="2" t="s">
        <v>759</v>
      </c>
      <c r="O467" s="2">
        <v>88</v>
      </c>
      <c r="P467" s="2" t="s">
        <v>36</v>
      </c>
      <c r="Q467" s="2">
        <v>4</v>
      </c>
      <c r="R467" s="2">
        <v>6</v>
      </c>
      <c r="S467" s="2" t="b">
        <v>1</v>
      </c>
      <c r="T467" s="2">
        <v>782</v>
      </c>
      <c r="U467" s="2">
        <v>180</v>
      </c>
      <c r="V467" s="2" t="s">
        <v>27</v>
      </c>
      <c r="W467" s="2" t="s">
        <v>44</v>
      </c>
      <c r="X467" s="2" t="s">
        <v>78</v>
      </c>
      <c r="Y467" s="2">
        <v>86</v>
      </c>
      <c r="Z467" s="26">
        <f>Table13[[#This Row],[Recommended_Content_Count]]/(Table13[[#This Row],[Total_Movies_Watched]]+Table13[[#This Row],[Total_Series_Watched]])</f>
        <v>8.9397089397089402E-2</v>
      </c>
      <c r="AA467" s="2">
        <v>5</v>
      </c>
      <c r="AB467" s="2" t="b">
        <v>1</v>
      </c>
      <c r="AC467" s="2" t="s">
        <v>30</v>
      </c>
      <c r="AD467" s="2">
        <v>2928</v>
      </c>
      <c r="AE467" s="2" t="s">
        <v>58</v>
      </c>
      <c r="AF467" s="2" t="s">
        <v>69</v>
      </c>
      <c r="AG467" s="5" t="s">
        <v>33</v>
      </c>
    </row>
    <row r="468" spans="1:33" x14ac:dyDescent="0.25">
      <c r="A468" s="4">
        <v>2723</v>
      </c>
      <c r="B468" s="2" t="s">
        <v>337</v>
      </c>
      <c r="C468" s="3">
        <v>44935</v>
      </c>
      <c r="D468" s="2"/>
      <c r="E468" s="2"/>
      <c r="F468" s="3"/>
      <c r="G468" s="3">
        <v>44935</v>
      </c>
      <c r="H468" s="2">
        <v>11</v>
      </c>
      <c r="I468" s="2">
        <v>24</v>
      </c>
      <c r="J468" s="2">
        <v>2024</v>
      </c>
      <c r="K468" s="3">
        <f>DATE(Table13[[#This Row],[Last_Login_Year]],Table13[[#This Row],[Last_Login_Month]],Table13[[#This Row],[Last_Login_Date]])</f>
        <v>45620</v>
      </c>
      <c r="L468" s="3">
        <v>45620</v>
      </c>
      <c r="M468" s="2">
        <v>15.99</v>
      </c>
      <c r="N468" s="2" t="s">
        <v>761</v>
      </c>
      <c r="O468" s="2">
        <v>416</v>
      </c>
      <c r="P468" s="2" t="s">
        <v>26</v>
      </c>
      <c r="Q468" s="2">
        <v>1</v>
      </c>
      <c r="R468" s="2">
        <v>2</v>
      </c>
      <c r="S468" s="2" t="b">
        <v>1</v>
      </c>
      <c r="T468" s="2">
        <v>920</v>
      </c>
      <c r="U468" s="2">
        <v>79</v>
      </c>
      <c r="V468" s="2" t="s">
        <v>55</v>
      </c>
      <c r="W468" s="2" t="s">
        <v>44</v>
      </c>
      <c r="X468" s="2" t="s">
        <v>78</v>
      </c>
      <c r="Y468" s="2">
        <v>20</v>
      </c>
      <c r="Z468" s="26">
        <f>Table13[[#This Row],[Recommended_Content_Count]]/(Table13[[#This Row],[Total_Movies_Watched]]+Table13[[#This Row],[Total_Series_Watched]])</f>
        <v>2.002002002002002E-2</v>
      </c>
      <c r="AA468" s="2">
        <v>4.4000000000000004</v>
      </c>
      <c r="AB468" s="2" t="b">
        <v>0</v>
      </c>
      <c r="AC468" s="2" t="s">
        <v>30</v>
      </c>
      <c r="AD468" s="2">
        <v>3834</v>
      </c>
      <c r="AE468" s="2" t="s">
        <v>31</v>
      </c>
      <c r="AF468" s="2" t="s">
        <v>79</v>
      </c>
      <c r="AG468" s="5" t="s">
        <v>40</v>
      </c>
    </row>
    <row r="469" spans="1:33" x14ac:dyDescent="0.25">
      <c r="A469" s="4">
        <v>8321</v>
      </c>
      <c r="B469" s="2" t="s">
        <v>112</v>
      </c>
      <c r="C469" s="2">
        <v>9</v>
      </c>
      <c r="D469" s="2">
        <v>22</v>
      </c>
      <c r="E469" s="2">
        <v>2023</v>
      </c>
      <c r="F469" s="3">
        <f>DATE(Table13[[#This Row],[_Year]],Table13[[#This Row],[Join_Date_Month]],Table13[[#This Row],[Join_Date_Date]])</f>
        <v>45191</v>
      </c>
      <c r="G469" s="3">
        <v>45191</v>
      </c>
      <c r="H469" s="2">
        <v>11</v>
      </c>
      <c r="I469" s="2">
        <v>23</v>
      </c>
      <c r="J469" s="2">
        <v>2024</v>
      </c>
      <c r="K469" s="3">
        <f>DATE(Table13[[#This Row],[Last_Login_Year]],Table13[[#This Row],[Last_Login_Month]],Table13[[#This Row],[Last_Login_Date]])</f>
        <v>45619</v>
      </c>
      <c r="L469" s="3">
        <v>45619</v>
      </c>
      <c r="M469" s="2">
        <v>11.99</v>
      </c>
      <c r="N469" s="2" t="s">
        <v>760</v>
      </c>
      <c r="O469" s="2">
        <v>496</v>
      </c>
      <c r="P469" s="2" t="s">
        <v>100</v>
      </c>
      <c r="Q469" s="2">
        <v>3</v>
      </c>
      <c r="R469" s="2">
        <v>1</v>
      </c>
      <c r="S469" s="2" t="b">
        <v>1</v>
      </c>
      <c r="T469" s="2">
        <v>431</v>
      </c>
      <c r="U469" s="2">
        <v>41</v>
      </c>
      <c r="V469" s="2" t="s">
        <v>55</v>
      </c>
      <c r="W469" s="2" t="s">
        <v>56</v>
      </c>
      <c r="X469" s="2" t="s">
        <v>64</v>
      </c>
      <c r="Y469" s="2">
        <v>91</v>
      </c>
      <c r="Z469" s="26">
        <f>Table13[[#This Row],[Recommended_Content_Count]]/(Table13[[#This Row],[Total_Movies_Watched]]+Table13[[#This Row],[Total_Series_Watched]])</f>
        <v>0.19279661016949154</v>
      </c>
      <c r="AA469" s="2">
        <v>4</v>
      </c>
      <c r="AB469" s="2" t="b">
        <v>1</v>
      </c>
      <c r="AC469" s="2" t="s">
        <v>30</v>
      </c>
      <c r="AD469" s="2">
        <v>1394</v>
      </c>
      <c r="AE469" s="2" t="s">
        <v>58</v>
      </c>
      <c r="AF469" s="2" t="s">
        <v>79</v>
      </c>
      <c r="AG469" s="5" t="s">
        <v>93</v>
      </c>
    </row>
    <row r="470" spans="1:33" x14ac:dyDescent="0.25">
      <c r="A470" s="4">
        <v>3472</v>
      </c>
      <c r="B470" s="2" t="s">
        <v>153</v>
      </c>
      <c r="C470" s="2">
        <v>9</v>
      </c>
      <c r="D470" s="2">
        <v>19</v>
      </c>
      <c r="E470" s="2">
        <v>2023</v>
      </c>
      <c r="F470" s="3">
        <f>DATE(Table13[[#This Row],[_Year]],Table13[[#This Row],[Join_Date_Month]],Table13[[#This Row],[Join_Date_Date]])</f>
        <v>45188</v>
      </c>
      <c r="G470" s="3">
        <v>45188</v>
      </c>
      <c r="H470" s="2">
        <v>11</v>
      </c>
      <c r="I470" s="2">
        <v>23</v>
      </c>
      <c r="J470" s="2">
        <v>2024</v>
      </c>
      <c r="K470" s="3">
        <f>DATE(Table13[[#This Row],[Last_Login_Year]],Table13[[#This Row],[Last_Login_Month]],Table13[[#This Row],[Last_Login_Date]])</f>
        <v>45619</v>
      </c>
      <c r="L470" s="3">
        <v>45619</v>
      </c>
      <c r="M470" s="2">
        <v>7.99</v>
      </c>
      <c r="N470" s="2" t="s">
        <v>759</v>
      </c>
      <c r="O470" s="2">
        <v>43</v>
      </c>
      <c r="P470" s="2" t="s">
        <v>73</v>
      </c>
      <c r="Q470" s="2">
        <v>4</v>
      </c>
      <c r="R470" s="2">
        <v>1</v>
      </c>
      <c r="S470" s="2" t="b">
        <v>0</v>
      </c>
      <c r="T470" s="2">
        <v>973</v>
      </c>
      <c r="U470" s="2">
        <v>7</v>
      </c>
      <c r="V470" s="2" t="s">
        <v>49</v>
      </c>
      <c r="W470" s="2" t="s">
        <v>56</v>
      </c>
      <c r="X470" s="2" t="s">
        <v>29</v>
      </c>
      <c r="Y470" s="2">
        <v>76</v>
      </c>
      <c r="Z470" s="26">
        <f>Table13[[#This Row],[Recommended_Content_Count]]/(Table13[[#This Row],[Total_Movies_Watched]]+Table13[[#This Row],[Total_Series_Watched]])</f>
        <v>7.7551020408163265E-2</v>
      </c>
      <c r="AA470" s="2">
        <v>4.0999999999999996</v>
      </c>
      <c r="AB470" s="2" t="b">
        <v>1</v>
      </c>
      <c r="AC470" s="2" t="s">
        <v>30</v>
      </c>
      <c r="AD470" s="2">
        <v>941</v>
      </c>
      <c r="AE470" s="2" t="s">
        <v>31</v>
      </c>
      <c r="AF470" s="2" t="s">
        <v>79</v>
      </c>
      <c r="AG470" s="5" t="s">
        <v>60</v>
      </c>
    </row>
    <row r="471" spans="1:33" x14ac:dyDescent="0.25">
      <c r="A471" s="4">
        <v>1650</v>
      </c>
      <c r="B471" s="2" t="s">
        <v>98</v>
      </c>
      <c r="C471" s="2">
        <v>8</v>
      </c>
      <c r="D471" s="2">
        <v>25</v>
      </c>
      <c r="E471" s="2">
        <v>2024</v>
      </c>
      <c r="F471" s="3">
        <f>DATE(Table13[[#This Row],[_Year]],Table13[[#This Row],[Join_Date_Month]],Table13[[#This Row],[Join_Date_Date]])</f>
        <v>45529</v>
      </c>
      <c r="G471" s="3">
        <v>45529</v>
      </c>
      <c r="H471" s="2">
        <v>11</v>
      </c>
      <c r="I471" s="2">
        <v>23</v>
      </c>
      <c r="J471" s="2">
        <v>2024</v>
      </c>
      <c r="K471" s="3">
        <f>DATE(Table13[[#This Row],[Last_Login_Year]],Table13[[#This Row],[Last_Login_Month]],Table13[[#This Row],[Last_Login_Date]])</f>
        <v>45619</v>
      </c>
      <c r="L471" s="3">
        <v>45619</v>
      </c>
      <c r="M471" s="2">
        <v>15.99</v>
      </c>
      <c r="N471" s="2" t="s">
        <v>761</v>
      </c>
      <c r="O471" s="2">
        <v>319</v>
      </c>
      <c r="P471" s="2" t="s">
        <v>100</v>
      </c>
      <c r="Q471" s="2">
        <v>2</v>
      </c>
      <c r="R471" s="2">
        <v>2</v>
      </c>
      <c r="S471" s="2" t="b">
        <v>0</v>
      </c>
      <c r="T471" s="2">
        <v>842</v>
      </c>
      <c r="U471" s="2">
        <v>145</v>
      </c>
      <c r="V471" s="2" t="s">
        <v>92</v>
      </c>
      <c r="W471" s="2" t="s">
        <v>75</v>
      </c>
      <c r="X471" s="2" t="s">
        <v>45</v>
      </c>
      <c r="Y471" s="2">
        <v>27</v>
      </c>
      <c r="Z471" s="26">
        <f>Table13[[#This Row],[Recommended_Content_Count]]/(Table13[[#This Row],[Total_Movies_Watched]]+Table13[[#This Row],[Total_Series_Watched]])</f>
        <v>2.7355623100303952E-2</v>
      </c>
      <c r="AA471" s="2">
        <v>3.6</v>
      </c>
      <c r="AB471" s="2" t="b">
        <v>1</v>
      </c>
      <c r="AC471" s="2" t="s">
        <v>30</v>
      </c>
      <c r="AD471" s="2">
        <v>256</v>
      </c>
      <c r="AE471" s="2" t="s">
        <v>58</v>
      </c>
      <c r="AF471" s="2" t="s">
        <v>32</v>
      </c>
      <c r="AG471" s="5" t="s">
        <v>93</v>
      </c>
    </row>
    <row r="472" spans="1:33" x14ac:dyDescent="0.25">
      <c r="A472" s="4">
        <v>2099</v>
      </c>
      <c r="B472" s="2" t="s">
        <v>157</v>
      </c>
      <c r="C472" s="2">
        <v>7</v>
      </c>
      <c r="D472" s="2">
        <v>20</v>
      </c>
      <c r="E472" s="2">
        <v>2024</v>
      </c>
      <c r="F472" s="3">
        <f>DATE(Table13[[#This Row],[_Year]],Table13[[#This Row],[Join_Date_Month]],Table13[[#This Row],[Join_Date_Date]])</f>
        <v>45493</v>
      </c>
      <c r="G472" s="3">
        <v>45493</v>
      </c>
      <c r="H472" s="2">
        <v>11</v>
      </c>
      <c r="I472" s="2">
        <v>23</v>
      </c>
      <c r="J472" s="2">
        <v>2024</v>
      </c>
      <c r="K472" s="3">
        <f>DATE(Table13[[#This Row],[Last_Login_Year]],Table13[[#This Row],[Last_Login_Month]],Table13[[#This Row],[Last_Login_Date]])</f>
        <v>45619</v>
      </c>
      <c r="L472" s="3">
        <v>45619</v>
      </c>
      <c r="M472" s="2">
        <v>11.99</v>
      </c>
      <c r="N472" s="2" t="s">
        <v>760</v>
      </c>
      <c r="O472" s="2">
        <v>32</v>
      </c>
      <c r="P472" s="2" t="s">
        <v>36</v>
      </c>
      <c r="Q472" s="2">
        <v>1</v>
      </c>
      <c r="R472" s="2">
        <v>6</v>
      </c>
      <c r="S472" s="2" t="b">
        <v>1</v>
      </c>
      <c r="T472" s="2">
        <v>84</v>
      </c>
      <c r="U472" s="2">
        <v>73</v>
      </c>
      <c r="V472" s="2" t="s">
        <v>74</v>
      </c>
      <c r="W472" s="2" t="s">
        <v>75</v>
      </c>
      <c r="X472" s="2" t="s">
        <v>29</v>
      </c>
      <c r="Y472" s="2">
        <v>59</v>
      </c>
      <c r="Z472" s="26">
        <f>Table13[[#This Row],[Recommended_Content_Count]]/(Table13[[#This Row],[Total_Movies_Watched]]+Table13[[#This Row],[Total_Series_Watched]])</f>
        <v>0.37579617834394907</v>
      </c>
      <c r="AA472" s="2">
        <v>3.6</v>
      </c>
      <c r="AB472" s="2" t="b">
        <v>1</v>
      </c>
      <c r="AC472" s="2" t="s">
        <v>30</v>
      </c>
      <c r="AD472" s="2">
        <v>2620</v>
      </c>
      <c r="AE472" s="2" t="s">
        <v>38</v>
      </c>
      <c r="AF472" s="2" t="s">
        <v>32</v>
      </c>
      <c r="AG472" s="5" t="s">
        <v>60</v>
      </c>
    </row>
    <row r="473" spans="1:33" x14ac:dyDescent="0.25">
      <c r="A473" s="4">
        <v>9803</v>
      </c>
      <c r="B473" s="2" t="s">
        <v>405</v>
      </c>
      <c r="C473" s="2">
        <v>7</v>
      </c>
      <c r="D473" s="2">
        <v>14</v>
      </c>
      <c r="E473" s="2">
        <v>2024</v>
      </c>
      <c r="F473" s="3">
        <f>DATE(Table13[[#This Row],[_Year]],Table13[[#This Row],[Join_Date_Month]],Table13[[#This Row],[Join_Date_Date]])</f>
        <v>45487</v>
      </c>
      <c r="G473" s="3">
        <v>45487</v>
      </c>
      <c r="H473" s="2">
        <v>11</v>
      </c>
      <c r="I473" s="2">
        <v>23</v>
      </c>
      <c r="J473" s="2">
        <v>2024</v>
      </c>
      <c r="K473" s="3">
        <f>DATE(Table13[[#This Row],[Last_Login_Year]],Table13[[#This Row],[Last_Login_Month]],Table13[[#This Row],[Last_Login_Date]])</f>
        <v>45619</v>
      </c>
      <c r="L473" s="3">
        <v>45619</v>
      </c>
      <c r="M473" s="2">
        <v>11.99</v>
      </c>
      <c r="N473" s="2" t="s">
        <v>760</v>
      </c>
      <c r="O473" s="2">
        <v>318</v>
      </c>
      <c r="P473" s="2" t="s">
        <v>36</v>
      </c>
      <c r="Q473" s="2">
        <v>2</v>
      </c>
      <c r="R473" s="2">
        <v>1</v>
      </c>
      <c r="S473" s="2" t="b">
        <v>0</v>
      </c>
      <c r="T473" s="2">
        <v>376</v>
      </c>
      <c r="U473" s="2">
        <v>44</v>
      </c>
      <c r="V473" s="2" t="s">
        <v>27</v>
      </c>
      <c r="W473" s="2" t="s">
        <v>75</v>
      </c>
      <c r="X473" s="2" t="s">
        <v>45</v>
      </c>
      <c r="Y473" s="2">
        <v>42</v>
      </c>
      <c r="Z473" s="26">
        <f>Table13[[#This Row],[Recommended_Content_Count]]/(Table13[[#This Row],[Total_Movies_Watched]]+Table13[[#This Row],[Total_Series_Watched]])</f>
        <v>0.1</v>
      </c>
      <c r="AA473" s="2">
        <v>3.9</v>
      </c>
      <c r="AB473" s="2" t="b">
        <v>0</v>
      </c>
      <c r="AC473" s="2" t="s">
        <v>30</v>
      </c>
      <c r="AD473" s="2">
        <v>3078</v>
      </c>
      <c r="AE473" s="2" t="s">
        <v>76</v>
      </c>
      <c r="AF473" s="2" t="s">
        <v>39</v>
      </c>
      <c r="AG473" s="5" t="s">
        <v>60</v>
      </c>
    </row>
    <row r="474" spans="1:33" x14ac:dyDescent="0.25">
      <c r="A474" s="4">
        <v>1101</v>
      </c>
      <c r="B474" s="2" t="s">
        <v>52</v>
      </c>
      <c r="C474" s="2">
        <v>6</v>
      </c>
      <c r="D474" s="2">
        <v>13</v>
      </c>
      <c r="E474" s="2">
        <v>2024</v>
      </c>
      <c r="F474" s="3">
        <f>DATE(Table13[[#This Row],[_Year]],Table13[[#This Row],[Join_Date_Month]],Table13[[#This Row],[Join_Date_Date]])</f>
        <v>45456</v>
      </c>
      <c r="G474" s="3">
        <v>45456</v>
      </c>
      <c r="H474" s="2">
        <v>11</v>
      </c>
      <c r="I474" s="2">
        <v>23</v>
      </c>
      <c r="J474" s="2">
        <v>2024</v>
      </c>
      <c r="K474" s="3">
        <f>DATE(Table13[[#This Row],[Last_Login_Year]],Table13[[#This Row],[Last_Login_Month]],Table13[[#This Row],[Last_Login_Date]])</f>
        <v>45619</v>
      </c>
      <c r="L474" s="3">
        <v>45619</v>
      </c>
      <c r="M474" s="2">
        <v>15.99</v>
      </c>
      <c r="N474" s="2" t="s">
        <v>761</v>
      </c>
      <c r="O474" s="2">
        <v>39</v>
      </c>
      <c r="P474" s="2" t="s">
        <v>63</v>
      </c>
      <c r="Q474" s="2">
        <v>2</v>
      </c>
      <c r="R474" s="2">
        <v>3</v>
      </c>
      <c r="S474" s="2" t="b">
        <v>1</v>
      </c>
      <c r="T474" s="2">
        <v>181</v>
      </c>
      <c r="U474" s="2">
        <v>128</v>
      </c>
      <c r="V474" s="2" t="s">
        <v>68</v>
      </c>
      <c r="W474" s="2" t="s">
        <v>28</v>
      </c>
      <c r="X474" s="2" t="s">
        <v>45</v>
      </c>
      <c r="Y474" s="2">
        <v>3</v>
      </c>
      <c r="Z474" s="26">
        <f>Table13[[#This Row],[Recommended_Content_Count]]/(Table13[[#This Row],[Total_Movies_Watched]]+Table13[[#This Row],[Total_Series_Watched]])</f>
        <v>9.7087378640776691E-3</v>
      </c>
      <c r="AA474" s="2">
        <v>4.5</v>
      </c>
      <c r="AB474" s="2" t="b">
        <v>1</v>
      </c>
      <c r="AC474" s="2" t="s">
        <v>30</v>
      </c>
      <c r="AD474" s="2">
        <v>4602</v>
      </c>
      <c r="AE474" s="2" t="s">
        <v>58</v>
      </c>
      <c r="AF474" s="2" t="s">
        <v>79</v>
      </c>
      <c r="AG474" s="5" t="s">
        <v>40</v>
      </c>
    </row>
    <row r="475" spans="1:33" x14ac:dyDescent="0.25">
      <c r="A475" s="4">
        <v>6527</v>
      </c>
      <c r="B475" s="2" t="s">
        <v>502</v>
      </c>
      <c r="C475" s="2">
        <v>5</v>
      </c>
      <c r="D475" s="2">
        <v>25</v>
      </c>
      <c r="E475" s="2">
        <v>2023</v>
      </c>
      <c r="F475" s="3">
        <f>DATE(Table13[[#This Row],[_Year]],Table13[[#This Row],[Join_Date_Month]],Table13[[#This Row],[Join_Date_Date]])</f>
        <v>45071</v>
      </c>
      <c r="G475" s="3">
        <v>45071</v>
      </c>
      <c r="H475" s="2">
        <v>11</v>
      </c>
      <c r="I475" s="2">
        <v>23</v>
      </c>
      <c r="J475" s="2">
        <v>2024</v>
      </c>
      <c r="K475" s="3">
        <f>DATE(Table13[[#This Row],[Last_Login_Year]],Table13[[#This Row],[Last_Login_Month]],Table13[[#This Row],[Last_Login_Date]])</f>
        <v>45619</v>
      </c>
      <c r="L475" s="3">
        <v>45619</v>
      </c>
      <c r="M475" s="2">
        <v>7.99</v>
      </c>
      <c r="N475" s="2" t="s">
        <v>759</v>
      </c>
      <c r="O475" s="2">
        <v>190</v>
      </c>
      <c r="P475" s="2" t="s">
        <v>100</v>
      </c>
      <c r="Q475" s="2">
        <v>4</v>
      </c>
      <c r="R475" s="2">
        <v>1</v>
      </c>
      <c r="S475" s="2" t="b">
        <v>1</v>
      </c>
      <c r="T475" s="2">
        <v>400</v>
      </c>
      <c r="U475" s="2">
        <v>151</v>
      </c>
      <c r="V475" s="2" t="s">
        <v>68</v>
      </c>
      <c r="W475" s="2" t="s">
        <v>28</v>
      </c>
      <c r="X475" s="2" t="s">
        <v>37</v>
      </c>
      <c r="Y475" s="2">
        <v>52</v>
      </c>
      <c r="Z475" s="26">
        <f>Table13[[#This Row],[Recommended_Content_Count]]/(Table13[[#This Row],[Total_Movies_Watched]]+Table13[[#This Row],[Total_Series_Watched]])</f>
        <v>9.4373865698729589E-2</v>
      </c>
      <c r="AA475" s="2">
        <v>4.3</v>
      </c>
      <c r="AB475" s="2" t="b">
        <v>0</v>
      </c>
      <c r="AC475" s="2" t="s">
        <v>30</v>
      </c>
      <c r="AD475" s="2">
        <v>3775</v>
      </c>
      <c r="AE475" s="2" t="s">
        <v>38</v>
      </c>
      <c r="AF475" s="2" t="s">
        <v>79</v>
      </c>
      <c r="AG475" s="5" t="s">
        <v>33</v>
      </c>
    </row>
    <row r="476" spans="1:33" x14ac:dyDescent="0.25">
      <c r="A476" s="4">
        <v>2851</v>
      </c>
      <c r="B476" s="2" t="s">
        <v>118</v>
      </c>
      <c r="C476" s="2">
        <v>5</v>
      </c>
      <c r="D476" s="2">
        <v>22</v>
      </c>
      <c r="E476" s="2">
        <v>2024</v>
      </c>
      <c r="F476" s="3">
        <f>DATE(Table13[[#This Row],[_Year]],Table13[[#This Row],[Join_Date_Month]],Table13[[#This Row],[Join_Date_Date]])</f>
        <v>45434</v>
      </c>
      <c r="G476" s="3">
        <v>45434</v>
      </c>
      <c r="H476" s="2">
        <v>11</v>
      </c>
      <c r="I476" s="2">
        <v>23</v>
      </c>
      <c r="J476" s="2">
        <v>2024</v>
      </c>
      <c r="K476" s="3">
        <f>DATE(Table13[[#This Row],[Last_Login_Year]],Table13[[#This Row],[Last_Login_Month]],Table13[[#This Row],[Last_Login_Date]])</f>
        <v>45619</v>
      </c>
      <c r="L476" s="3">
        <v>45619</v>
      </c>
      <c r="M476" s="2">
        <v>15.99</v>
      </c>
      <c r="N476" s="2" t="s">
        <v>761</v>
      </c>
      <c r="O476" s="2">
        <v>415</v>
      </c>
      <c r="P476" s="2" t="s">
        <v>100</v>
      </c>
      <c r="Q476" s="2">
        <v>3</v>
      </c>
      <c r="R476" s="2">
        <v>5</v>
      </c>
      <c r="S476" s="2" t="b">
        <v>1</v>
      </c>
      <c r="T476" s="2">
        <v>769</v>
      </c>
      <c r="U476" s="2">
        <v>144</v>
      </c>
      <c r="V476" s="2" t="s">
        <v>68</v>
      </c>
      <c r="W476" s="2" t="s">
        <v>75</v>
      </c>
      <c r="X476" s="2" t="s">
        <v>57</v>
      </c>
      <c r="Y476" s="2">
        <v>98</v>
      </c>
      <c r="Z476" s="26">
        <f>Table13[[#This Row],[Recommended_Content_Count]]/(Table13[[#This Row],[Total_Movies_Watched]]+Table13[[#This Row],[Total_Series_Watched]])</f>
        <v>0.10733844468784227</v>
      </c>
      <c r="AA476" s="2">
        <v>3.9</v>
      </c>
      <c r="AB476" s="2" t="b">
        <v>0</v>
      </c>
      <c r="AC476" s="2" t="s">
        <v>30</v>
      </c>
      <c r="AD476" s="2">
        <v>2759</v>
      </c>
      <c r="AE476" s="2" t="s">
        <v>76</v>
      </c>
      <c r="AF476" s="2" t="s">
        <v>32</v>
      </c>
      <c r="AG476" s="5" t="s">
        <v>40</v>
      </c>
    </row>
    <row r="477" spans="1:33" x14ac:dyDescent="0.25">
      <c r="A477" s="4">
        <v>4477</v>
      </c>
      <c r="B477" s="2" t="s">
        <v>272</v>
      </c>
      <c r="C477" s="2">
        <v>4</v>
      </c>
      <c r="D477" s="2">
        <v>28</v>
      </c>
      <c r="E477" s="2">
        <v>2024</v>
      </c>
      <c r="F477" s="3">
        <f>DATE(Table13[[#This Row],[_Year]],Table13[[#This Row],[Join_Date_Month]],Table13[[#This Row],[Join_Date_Date]])</f>
        <v>45410</v>
      </c>
      <c r="G477" s="3">
        <v>45410</v>
      </c>
      <c r="H477" s="2">
        <v>11</v>
      </c>
      <c r="I477" s="2">
        <v>23</v>
      </c>
      <c r="J477" s="2">
        <v>2024</v>
      </c>
      <c r="K477" s="3">
        <f>DATE(Table13[[#This Row],[Last_Login_Year]],Table13[[#This Row],[Last_Login_Month]],Table13[[#This Row],[Last_Login_Date]])</f>
        <v>45619</v>
      </c>
      <c r="L477" s="3">
        <v>45619</v>
      </c>
      <c r="M477" s="2">
        <v>7.99</v>
      </c>
      <c r="N477" s="2" t="s">
        <v>759</v>
      </c>
      <c r="O477" s="2">
        <v>85</v>
      </c>
      <c r="P477" s="2" t="s">
        <v>36</v>
      </c>
      <c r="Q477" s="2">
        <v>5</v>
      </c>
      <c r="R477" s="2">
        <v>1</v>
      </c>
      <c r="S477" s="2" t="b">
        <v>0</v>
      </c>
      <c r="T477" s="2">
        <v>429</v>
      </c>
      <c r="U477" s="2">
        <v>52</v>
      </c>
      <c r="V477" s="2" t="s">
        <v>49</v>
      </c>
      <c r="W477" s="2" t="s">
        <v>28</v>
      </c>
      <c r="X477" s="2" t="s">
        <v>37</v>
      </c>
      <c r="Y477" s="2">
        <v>16</v>
      </c>
      <c r="Z477" s="26">
        <f>Table13[[#This Row],[Recommended_Content_Count]]/(Table13[[#This Row],[Total_Movies_Watched]]+Table13[[#This Row],[Total_Series_Watched]])</f>
        <v>3.3264033264033266E-2</v>
      </c>
      <c r="AA477" s="2">
        <v>3.8</v>
      </c>
      <c r="AB477" s="2" t="b">
        <v>0</v>
      </c>
      <c r="AC477" s="2" t="s">
        <v>30</v>
      </c>
      <c r="AD477" s="2">
        <v>4971</v>
      </c>
      <c r="AE477" s="2" t="s">
        <v>31</v>
      </c>
      <c r="AF477" s="2" t="s">
        <v>69</v>
      </c>
      <c r="AG477" s="5" t="s">
        <v>40</v>
      </c>
    </row>
    <row r="478" spans="1:33" x14ac:dyDescent="0.25">
      <c r="A478" s="4">
        <v>2057</v>
      </c>
      <c r="B478" s="2" t="s">
        <v>604</v>
      </c>
      <c r="C478" s="2">
        <v>4</v>
      </c>
      <c r="D478" s="2">
        <v>25</v>
      </c>
      <c r="E478" s="2">
        <v>2023</v>
      </c>
      <c r="F478" s="3">
        <f>DATE(Table13[[#This Row],[_Year]],Table13[[#This Row],[Join_Date_Month]],Table13[[#This Row],[Join_Date_Date]])</f>
        <v>45041</v>
      </c>
      <c r="G478" s="3">
        <v>45041</v>
      </c>
      <c r="H478" s="2">
        <v>11</v>
      </c>
      <c r="I478" s="2">
        <v>23</v>
      </c>
      <c r="J478" s="2">
        <v>2024</v>
      </c>
      <c r="K478" s="3">
        <f>DATE(Table13[[#This Row],[Last_Login_Year]],Table13[[#This Row],[Last_Login_Month]],Table13[[#This Row],[Last_Login_Date]])</f>
        <v>45619</v>
      </c>
      <c r="L478" s="3">
        <v>45619</v>
      </c>
      <c r="M478" s="2">
        <v>7.99</v>
      </c>
      <c r="N478" s="2" t="s">
        <v>759</v>
      </c>
      <c r="O478" s="2">
        <v>185</v>
      </c>
      <c r="P478" s="2" t="s">
        <v>63</v>
      </c>
      <c r="Q478" s="2">
        <v>3</v>
      </c>
      <c r="R478" s="2">
        <v>6</v>
      </c>
      <c r="S478" s="2" t="b">
        <v>1</v>
      </c>
      <c r="T478" s="2">
        <v>804</v>
      </c>
      <c r="U478" s="2">
        <v>49</v>
      </c>
      <c r="V478" s="2" t="s">
        <v>27</v>
      </c>
      <c r="W478" s="2" t="s">
        <v>56</v>
      </c>
      <c r="X478" s="2" t="s">
        <v>45</v>
      </c>
      <c r="Y478" s="2">
        <v>32</v>
      </c>
      <c r="Z478" s="26">
        <f>Table13[[#This Row],[Recommended_Content_Count]]/(Table13[[#This Row],[Total_Movies_Watched]]+Table13[[#This Row],[Total_Series_Watched]])</f>
        <v>3.7514654161781943E-2</v>
      </c>
      <c r="AA478" s="2">
        <v>4.0999999999999996</v>
      </c>
      <c r="AB478" s="2" t="b">
        <v>0</v>
      </c>
      <c r="AC478" s="2" t="s">
        <v>30</v>
      </c>
      <c r="AD478" s="2">
        <v>4164</v>
      </c>
      <c r="AE478" s="2" t="s">
        <v>31</v>
      </c>
      <c r="AF478" s="2" t="s">
        <v>32</v>
      </c>
      <c r="AG478" s="5" t="s">
        <v>60</v>
      </c>
    </row>
    <row r="479" spans="1:33" x14ac:dyDescent="0.25">
      <c r="A479" s="4">
        <v>4875</v>
      </c>
      <c r="B479" s="2" t="s">
        <v>272</v>
      </c>
      <c r="C479" s="2">
        <v>4</v>
      </c>
      <c r="D479" s="2">
        <v>21</v>
      </c>
      <c r="E479" s="2">
        <v>2024</v>
      </c>
      <c r="F479" s="3">
        <f>DATE(Table13[[#This Row],[_Year]],Table13[[#This Row],[Join_Date_Month]],Table13[[#This Row],[Join_Date_Date]])</f>
        <v>45403</v>
      </c>
      <c r="G479" s="3">
        <v>45403</v>
      </c>
      <c r="H479" s="2">
        <v>11</v>
      </c>
      <c r="I479" s="2">
        <v>23</v>
      </c>
      <c r="J479" s="2">
        <v>2024</v>
      </c>
      <c r="K479" s="3">
        <f>DATE(Table13[[#This Row],[Last_Login_Year]],Table13[[#This Row],[Last_Login_Month]],Table13[[#This Row],[Last_Login_Date]])</f>
        <v>45619</v>
      </c>
      <c r="L479" s="3">
        <v>45619</v>
      </c>
      <c r="M479" s="2">
        <v>7.99</v>
      </c>
      <c r="N479" s="2" t="s">
        <v>759</v>
      </c>
      <c r="O479" s="2">
        <v>469</v>
      </c>
      <c r="P479" s="2" t="s">
        <v>73</v>
      </c>
      <c r="Q479" s="2">
        <v>2</v>
      </c>
      <c r="R479" s="2">
        <v>1</v>
      </c>
      <c r="S479" s="2" t="b">
        <v>0</v>
      </c>
      <c r="T479" s="2">
        <v>160</v>
      </c>
      <c r="U479" s="2">
        <v>79</v>
      </c>
      <c r="V479" s="2" t="s">
        <v>74</v>
      </c>
      <c r="W479" s="2" t="s">
        <v>44</v>
      </c>
      <c r="X479" s="2" t="s">
        <v>78</v>
      </c>
      <c r="Y479" s="2">
        <v>57</v>
      </c>
      <c r="Z479" s="26">
        <f>Table13[[#This Row],[Recommended_Content_Count]]/(Table13[[#This Row],[Total_Movies_Watched]]+Table13[[#This Row],[Total_Series_Watched]])</f>
        <v>0.2384937238493724</v>
      </c>
      <c r="AA479" s="2">
        <v>4.5</v>
      </c>
      <c r="AB479" s="2" t="b">
        <v>1</v>
      </c>
      <c r="AC479" s="2" t="s">
        <v>30</v>
      </c>
      <c r="AD479" s="2">
        <v>314</v>
      </c>
      <c r="AE479" s="2" t="s">
        <v>31</v>
      </c>
      <c r="AF479" s="2" t="s">
        <v>39</v>
      </c>
      <c r="AG479" s="5" t="s">
        <v>33</v>
      </c>
    </row>
    <row r="480" spans="1:33" x14ac:dyDescent="0.25">
      <c r="A480" s="4">
        <v>8876</v>
      </c>
      <c r="B480" s="2" t="s">
        <v>692</v>
      </c>
      <c r="C480" s="2">
        <v>4</v>
      </c>
      <c r="D480" s="2">
        <v>17</v>
      </c>
      <c r="E480" s="2">
        <v>2023</v>
      </c>
      <c r="F480" s="3">
        <f>DATE(Table13[[#This Row],[_Year]],Table13[[#This Row],[Join_Date_Month]],Table13[[#This Row],[Join_Date_Date]])</f>
        <v>45033</v>
      </c>
      <c r="G480" s="3">
        <v>45033</v>
      </c>
      <c r="H480" s="2">
        <v>11</v>
      </c>
      <c r="I480" s="2">
        <v>23</v>
      </c>
      <c r="J480" s="2">
        <v>2024</v>
      </c>
      <c r="K480" s="3">
        <f>DATE(Table13[[#This Row],[Last_Login_Year]],Table13[[#This Row],[Last_Login_Month]],Table13[[#This Row],[Last_Login_Date]])</f>
        <v>45619</v>
      </c>
      <c r="L480" s="3">
        <v>45619</v>
      </c>
      <c r="M480" s="2">
        <v>11.99</v>
      </c>
      <c r="N480" s="2" t="s">
        <v>760</v>
      </c>
      <c r="O480" s="2">
        <v>491</v>
      </c>
      <c r="P480" s="2" t="s">
        <v>63</v>
      </c>
      <c r="Q480" s="2">
        <v>2</v>
      </c>
      <c r="R480" s="2">
        <v>3</v>
      </c>
      <c r="S480" s="2" t="b">
        <v>1</v>
      </c>
      <c r="T480" s="2">
        <v>194</v>
      </c>
      <c r="U480" s="2">
        <v>187</v>
      </c>
      <c r="V480" s="2" t="s">
        <v>55</v>
      </c>
      <c r="W480" s="2" t="s">
        <v>28</v>
      </c>
      <c r="X480" s="2" t="s">
        <v>78</v>
      </c>
      <c r="Y480" s="2">
        <v>44</v>
      </c>
      <c r="Z480" s="26">
        <f>Table13[[#This Row],[Recommended_Content_Count]]/(Table13[[#This Row],[Total_Movies_Watched]]+Table13[[#This Row],[Total_Series_Watched]])</f>
        <v>0.11548556430446194</v>
      </c>
      <c r="AA480" s="2">
        <v>4.4000000000000004</v>
      </c>
      <c r="AB480" s="2" t="b">
        <v>1</v>
      </c>
      <c r="AC480" s="2" t="s">
        <v>30</v>
      </c>
      <c r="AD480" s="2">
        <v>540</v>
      </c>
      <c r="AE480" s="2" t="s">
        <v>31</v>
      </c>
      <c r="AF480" s="2" t="s">
        <v>39</v>
      </c>
      <c r="AG480" s="5" t="s">
        <v>93</v>
      </c>
    </row>
    <row r="481" spans="1:33" x14ac:dyDescent="0.25">
      <c r="A481" s="4">
        <v>7030</v>
      </c>
      <c r="B481" s="2" t="s">
        <v>583</v>
      </c>
      <c r="C481" s="2">
        <v>3</v>
      </c>
      <c r="D481" s="2">
        <v>19</v>
      </c>
      <c r="E481" s="2">
        <v>2024</v>
      </c>
      <c r="F481" s="3">
        <f>DATE(Table13[[#This Row],[_Year]],Table13[[#This Row],[Join_Date_Month]],Table13[[#This Row],[Join_Date_Date]])</f>
        <v>45370</v>
      </c>
      <c r="G481" s="3">
        <v>45370</v>
      </c>
      <c r="H481" s="2">
        <v>11</v>
      </c>
      <c r="I481" s="2">
        <v>23</v>
      </c>
      <c r="J481" s="2">
        <v>2024</v>
      </c>
      <c r="K481" s="3">
        <f>DATE(Table13[[#This Row],[Last_Login_Year]],Table13[[#This Row],[Last_Login_Month]],Table13[[#This Row],[Last_Login_Date]])</f>
        <v>45619</v>
      </c>
      <c r="L481" s="3">
        <v>45619</v>
      </c>
      <c r="M481" s="2">
        <v>15.99</v>
      </c>
      <c r="N481" s="2" t="s">
        <v>761</v>
      </c>
      <c r="O481" s="2">
        <v>210</v>
      </c>
      <c r="P481" s="2" t="s">
        <v>51</v>
      </c>
      <c r="Q481" s="2">
        <v>3</v>
      </c>
      <c r="R481" s="2">
        <v>4</v>
      </c>
      <c r="S481" s="2" t="b">
        <v>0</v>
      </c>
      <c r="T481" s="2">
        <v>666</v>
      </c>
      <c r="U481" s="2">
        <v>164</v>
      </c>
      <c r="V481" s="2" t="s">
        <v>27</v>
      </c>
      <c r="W481" s="2" t="s">
        <v>28</v>
      </c>
      <c r="X481" s="2" t="s">
        <v>45</v>
      </c>
      <c r="Y481" s="2">
        <v>38</v>
      </c>
      <c r="Z481" s="26">
        <f>Table13[[#This Row],[Recommended_Content_Count]]/(Table13[[#This Row],[Total_Movies_Watched]]+Table13[[#This Row],[Total_Series_Watched]])</f>
        <v>4.5783132530120479E-2</v>
      </c>
      <c r="AA481" s="2">
        <v>4.2</v>
      </c>
      <c r="AB481" s="2" t="b">
        <v>0</v>
      </c>
      <c r="AC481" s="2" t="s">
        <v>30</v>
      </c>
      <c r="AD481" s="2">
        <v>1461</v>
      </c>
      <c r="AE481" s="2" t="s">
        <v>58</v>
      </c>
      <c r="AF481" s="2" t="s">
        <v>79</v>
      </c>
      <c r="AG481" s="5" t="s">
        <v>33</v>
      </c>
    </row>
    <row r="482" spans="1:33" x14ac:dyDescent="0.25">
      <c r="A482" s="4">
        <v>5042</v>
      </c>
      <c r="B482" s="2" t="s">
        <v>140</v>
      </c>
      <c r="C482" s="2">
        <v>2</v>
      </c>
      <c r="D482" s="2">
        <v>16</v>
      </c>
      <c r="E482" s="2">
        <v>2024</v>
      </c>
      <c r="F482" s="3">
        <f>DATE(Table13[[#This Row],[_Year]],Table13[[#This Row],[Join_Date_Month]],Table13[[#This Row],[Join_Date_Date]])</f>
        <v>45338</v>
      </c>
      <c r="G482" s="3">
        <v>45338</v>
      </c>
      <c r="H482" s="2">
        <v>11</v>
      </c>
      <c r="I482" s="2">
        <v>23</v>
      </c>
      <c r="J482" s="2">
        <v>2024</v>
      </c>
      <c r="K482" s="3">
        <f>DATE(Table13[[#This Row],[Last_Login_Year]],Table13[[#This Row],[Last_Login_Month]],Table13[[#This Row],[Last_Login_Date]])</f>
        <v>45619</v>
      </c>
      <c r="L482" s="3">
        <v>45619</v>
      </c>
      <c r="M482" s="2">
        <v>15.99</v>
      </c>
      <c r="N482" s="2" t="s">
        <v>761</v>
      </c>
      <c r="O482" s="2">
        <v>197</v>
      </c>
      <c r="P482" s="2" t="s">
        <v>100</v>
      </c>
      <c r="Q482" s="2">
        <v>4</v>
      </c>
      <c r="R482" s="2">
        <v>2</v>
      </c>
      <c r="S482" s="2" t="b">
        <v>0</v>
      </c>
      <c r="T482" s="2">
        <v>309</v>
      </c>
      <c r="U482" s="2">
        <v>178</v>
      </c>
      <c r="V482" s="2" t="s">
        <v>68</v>
      </c>
      <c r="W482" s="2" t="s">
        <v>75</v>
      </c>
      <c r="X482" s="2" t="s">
        <v>45</v>
      </c>
      <c r="Y482" s="2">
        <v>7</v>
      </c>
      <c r="Z482" s="26">
        <f>Table13[[#This Row],[Recommended_Content_Count]]/(Table13[[#This Row],[Total_Movies_Watched]]+Table13[[#This Row],[Total_Series_Watched]])</f>
        <v>1.4373716632443531E-2</v>
      </c>
      <c r="AA482" s="2">
        <v>4.3</v>
      </c>
      <c r="AB482" s="2" t="b">
        <v>0</v>
      </c>
      <c r="AC482" s="2" t="s">
        <v>30</v>
      </c>
      <c r="AD482" s="2">
        <v>1577</v>
      </c>
      <c r="AE482" s="2" t="s">
        <v>58</v>
      </c>
      <c r="AF482" s="2" t="s">
        <v>32</v>
      </c>
      <c r="AG482" s="5" t="s">
        <v>40</v>
      </c>
    </row>
    <row r="483" spans="1:33" x14ac:dyDescent="0.25">
      <c r="A483" s="4">
        <v>6806</v>
      </c>
      <c r="B483" s="2" t="s">
        <v>268</v>
      </c>
      <c r="C483" s="2">
        <v>12</v>
      </c>
      <c r="D483" s="2">
        <v>18</v>
      </c>
      <c r="E483" s="2">
        <v>2023</v>
      </c>
      <c r="F483" s="3">
        <f>DATE(Table13[[#This Row],[_Year]],Table13[[#This Row],[Join_Date_Month]],Table13[[#This Row],[Join_Date_Date]])</f>
        <v>45278</v>
      </c>
      <c r="G483" s="3">
        <v>45278</v>
      </c>
      <c r="H483" s="2">
        <v>11</v>
      </c>
      <c r="I483" s="2">
        <v>23</v>
      </c>
      <c r="J483" s="2">
        <v>2024</v>
      </c>
      <c r="K483" s="3">
        <f>DATE(Table13[[#This Row],[Last_Login_Year]],Table13[[#This Row],[Last_Login_Month]],Table13[[#This Row],[Last_Login_Date]])</f>
        <v>45619</v>
      </c>
      <c r="L483" s="3">
        <v>45619</v>
      </c>
      <c r="M483" s="2">
        <v>7.99</v>
      </c>
      <c r="N483" s="2" t="s">
        <v>759</v>
      </c>
      <c r="O483" s="2">
        <v>358</v>
      </c>
      <c r="P483" s="2" t="s">
        <v>26</v>
      </c>
      <c r="Q483" s="2">
        <v>2</v>
      </c>
      <c r="R483" s="2">
        <v>3</v>
      </c>
      <c r="S483" s="2" t="b">
        <v>1</v>
      </c>
      <c r="T483" s="2">
        <v>858</v>
      </c>
      <c r="U483" s="2">
        <v>65</v>
      </c>
      <c r="V483" s="2" t="s">
        <v>74</v>
      </c>
      <c r="W483" s="2" t="s">
        <v>44</v>
      </c>
      <c r="X483" s="2" t="s">
        <v>45</v>
      </c>
      <c r="Y483" s="2">
        <v>5</v>
      </c>
      <c r="Z483" s="26">
        <f>Table13[[#This Row],[Recommended_Content_Count]]/(Table13[[#This Row],[Total_Movies_Watched]]+Table13[[#This Row],[Total_Series_Watched]])</f>
        <v>5.4171180931744311E-3</v>
      </c>
      <c r="AA483" s="2">
        <v>4.5999999999999996</v>
      </c>
      <c r="AB483" s="2" t="b">
        <v>1</v>
      </c>
      <c r="AC483" s="2" t="s">
        <v>30</v>
      </c>
      <c r="AD483" s="2">
        <v>1572</v>
      </c>
      <c r="AE483" s="2" t="s">
        <v>65</v>
      </c>
      <c r="AF483" s="2" t="s">
        <v>69</v>
      </c>
      <c r="AG483" s="5" t="s">
        <v>93</v>
      </c>
    </row>
    <row r="484" spans="1:33" x14ac:dyDescent="0.25">
      <c r="A484" s="4">
        <v>8068</v>
      </c>
      <c r="B484" s="2" t="s">
        <v>260</v>
      </c>
      <c r="C484" s="2">
        <v>12</v>
      </c>
      <c r="D484" s="2">
        <v>14</v>
      </c>
      <c r="E484" s="2">
        <v>2024</v>
      </c>
      <c r="F484" s="3">
        <f>DATE(Table13[[#This Row],[_Year]],Table13[[#This Row],[Join_Date_Month]],Table13[[#This Row],[Join_Date_Date]])</f>
        <v>45640</v>
      </c>
      <c r="G484" s="3">
        <v>45640</v>
      </c>
      <c r="H484" s="2">
        <v>11</v>
      </c>
      <c r="I484" s="2">
        <v>23</v>
      </c>
      <c r="J484" s="2">
        <v>2024</v>
      </c>
      <c r="K484" s="3">
        <f>DATE(Table13[[#This Row],[Last_Login_Year]],Table13[[#This Row],[Last_Login_Month]],Table13[[#This Row],[Last_Login_Date]])</f>
        <v>45619</v>
      </c>
      <c r="L484" s="3">
        <v>45619</v>
      </c>
      <c r="M484" s="2">
        <v>15.99</v>
      </c>
      <c r="N484" s="2" t="s">
        <v>761</v>
      </c>
      <c r="O484" s="2">
        <v>77</v>
      </c>
      <c r="P484" s="2" t="s">
        <v>36</v>
      </c>
      <c r="Q484" s="2">
        <v>5</v>
      </c>
      <c r="R484" s="2">
        <v>3</v>
      </c>
      <c r="S484" s="2" t="b">
        <v>0</v>
      </c>
      <c r="T484" s="2">
        <v>780</v>
      </c>
      <c r="U484" s="2">
        <v>138</v>
      </c>
      <c r="V484" s="2" t="s">
        <v>55</v>
      </c>
      <c r="W484" s="2" t="s">
        <v>75</v>
      </c>
      <c r="X484" s="2" t="s">
        <v>78</v>
      </c>
      <c r="Y484" s="2">
        <v>66</v>
      </c>
      <c r="Z484" s="26">
        <f>Table13[[#This Row],[Recommended_Content_Count]]/(Table13[[#This Row],[Total_Movies_Watched]]+Table13[[#This Row],[Total_Series_Watched]])</f>
        <v>7.1895424836601302E-2</v>
      </c>
      <c r="AA484" s="2">
        <v>3.4</v>
      </c>
      <c r="AB484" s="2" t="b">
        <v>0</v>
      </c>
      <c r="AC484" s="2" t="s">
        <v>30</v>
      </c>
      <c r="AD484" s="2">
        <v>1752</v>
      </c>
      <c r="AE484" s="2" t="s">
        <v>76</v>
      </c>
      <c r="AF484" s="2" t="s">
        <v>59</v>
      </c>
      <c r="AG484" s="5" t="s">
        <v>93</v>
      </c>
    </row>
    <row r="485" spans="1:33" x14ac:dyDescent="0.25">
      <c r="A485" s="4">
        <v>7948</v>
      </c>
      <c r="B485" s="2" t="s">
        <v>184</v>
      </c>
      <c r="C485" s="2">
        <v>11</v>
      </c>
      <c r="D485" s="2">
        <v>26</v>
      </c>
      <c r="E485" s="2">
        <v>2023</v>
      </c>
      <c r="F485" s="3">
        <f>DATE(Table13[[#This Row],[_Year]],Table13[[#This Row],[Join_Date_Month]],Table13[[#This Row],[Join_Date_Date]])</f>
        <v>45256</v>
      </c>
      <c r="G485" s="3">
        <v>45256</v>
      </c>
      <c r="H485" s="2">
        <v>11</v>
      </c>
      <c r="I485" s="2">
        <v>23</v>
      </c>
      <c r="J485" s="2">
        <v>2024</v>
      </c>
      <c r="K485" s="3">
        <f>DATE(Table13[[#This Row],[Last_Login_Year]],Table13[[#This Row],[Last_Login_Month]],Table13[[#This Row],[Last_Login_Date]])</f>
        <v>45619</v>
      </c>
      <c r="L485" s="3">
        <v>45619</v>
      </c>
      <c r="M485" s="2">
        <v>15.99</v>
      </c>
      <c r="N485" s="2" t="s">
        <v>761</v>
      </c>
      <c r="O485" s="2">
        <v>298</v>
      </c>
      <c r="P485" s="2" t="s">
        <v>48</v>
      </c>
      <c r="Q485" s="2">
        <v>4</v>
      </c>
      <c r="R485" s="2">
        <v>1</v>
      </c>
      <c r="S485" s="2" t="b">
        <v>0</v>
      </c>
      <c r="T485" s="2">
        <v>603</v>
      </c>
      <c r="U485" s="2">
        <v>161</v>
      </c>
      <c r="V485" s="2" t="s">
        <v>74</v>
      </c>
      <c r="W485" s="2" t="s">
        <v>28</v>
      </c>
      <c r="X485" s="2" t="s">
        <v>57</v>
      </c>
      <c r="Y485" s="2">
        <v>68</v>
      </c>
      <c r="Z485" s="26">
        <f>Table13[[#This Row],[Recommended_Content_Count]]/(Table13[[#This Row],[Total_Movies_Watched]]+Table13[[#This Row],[Total_Series_Watched]])</f>
        <v>8.9005235602094238E-2</v>
      </c>
      <c r="AA485" s="2">
        <v>4.4000000000000004</v>
      </c>
      <c r="AB485" s="2" t="b">
        <v>0</v>
      </c>
      <c r="AC485" s="2" t="s">
        <v>30</v>
      </c>
      <c r="AD485" s="2">
        <v>3941</v>
      </c>
      <c r="AE485" s="2" t="s">
        <v>65</v>
      </c>
      <c r="AF485" s="2" t="s">
        <v>32</v>
      </c>
      <c r="AG485" s="5" t="s">
        <v>93</v>
      </c>
    </row>
    <row r="486" spans="1:33" x14ac:dyDescent="0.25">
      <c r="A486" s="4">
        <v>5083</v>
      </c>
      <c r="B486" s="2" t="s">
        <v>148</v>
      </c>
      <c r="C486" s="2">
        <v>11</v>
      </c>
      <c r="D486" s="2">
        <v>24</v>
      </c>
      <c r="E486" s="2">
        <v>2024</v>
      </c>
      <c r="F486" s="3">
        <f>DATE(Table13[[#This Row],[_Year]],Table13[[#This Row],[Join_Date_Month]],Table13[[#This Row],[Join_Date_Date]])</f>
        <v>45620</v>
      </c>
      <c r="G486" s="3">
        <v>45620</v>
      </c>
      <c r="H486" s="2">
        <v>11</v>
      </c>
      <c r="I486" s="2">
        <v>23</v>
      </c>
      <c r="J486" s="2">
        <v>2024</v>
      </c>
      <c r="K486" s="3">
        <f>DATE(Table13[[#This Row],[Last_Login_Year]],Table13[[#This Row],[Last_Login_Month]],Table13[[#This Row],[Last_Login_Date]])</f>
        <v>45619</v>
      </c>
      <c r="L486" s="3">
        <v>45619</v>
      </c>
      <c r="M486" s="2">
        <v>15.99</v>
      </c>
      <c r="N486" s="2" t="s">
        <v>761</v>
      </c>
      <c r="O486" s="2">
        <v>19</v>
      </c>
      <c r="P486" s="2" t="s">
        <v>100</v>
      </c>
      <c r="Q486" s="2">
        <v>3</v>
      </c>
      <c r="R486" s="2">
        <v>2</v>
      </c>
      <c r="S486" s="2" t="b">
        <v>1</v>
      </c>
      <c r="T486" s="2">
        <v>781</v>
      </c>
      <c r="U486" s="2">
        <v>179</v>
      </c>
      <c r="V486" s="2" t="s">
        <v>43</v>
      </c>
      <c r="W486" s="2" t="s">
        <v>44</v>
      </c>
      <c r="X486" s="2" t="s">
        <v>37</v>
      </c>
      <c r="Y486" s="2">
        <v>8</v>
      </c>
      <c r="Z486" s="26">
        <f>Table13[[#This Row],[Recommended_Content_Count]]/(Table13[[#This Row],[Total_Movies_Watched]]+Table13[[#This Row],[Total_Series_Watched]])</f>
        <v>8.3333333333333332E-3</v>
      </c>
      <c r="AA486" s="2">
        <v>4.3</v>
      </c>
      <c r="AB486" s="2" t="b">
        <v>0</v>
      </c>
      <c r="AC486" s="2" t="s">
        <v>30</v>
      </c>
      <c r="AD486" s="2">
        <v>1525</v>
      </c>
      <c r="AE486" s="2" t="s">
        <v>65</v>
      </c>
      <c r="AF486" s="2" t="s">
        <v>69</v>
      </c>
      <c r="AG486" s="5" t="s">
        <v>40</v>
      </c>
    </row>
    <row r="487" spans="1:33" x14ac:dyDescent="0.25">
      <c r="A487" s="4">
        <v>7445</v>
      </c>
      <c r="B487" s="2" t="s">
        <v>125</v>
      </c>
      <c r="C487" s="2">
        <v>11</v>
      </c>
      <c r="D487" s="2">
        <v>19</v>
      </c>
      <c r="E487" s="2">
        <v>2023</v>
      </c>
      <c r="F487" s="3">
        <f>DATE(Table13[[#This Row],[_Year]],Table13[[#This Row],[Join_Date_Month]],Table13[[#This Row],[Join_Date_Date]])</f>
        <v>45249</v>
      </c>
      <c r="G487" s="3">
        <v>45249</v>
      </c>
      <c r="H487" s="2">
        <v>11</v>
      </c>
      <c r="I487" s="2">
        <v>23</v>
      </c>
      <c r="J487" s="2">
        <v>2024</v>
      </c>
      <c r="K487" s="3">
        <f>DATE(Table13[[#This Row],[Last_Login_Year]],Table13[[#This Row],[Last_Login_Month]],Table13[[#This Row],[Last_Login_Date]])</f>
        <v>45619</v>
      </c>
      <c r="L487" s="3">
        <v>45619</v>
      </c>
      <c r="M487" s="2">
        <v>15.99</v>
      </c>
      <c r="N487" s="2" t="s">
        <v>761</v>
      </c>
      <c r="O487" s="2">
        <v>115</v>
      </c>
      <c r="P487" s="2" t="s">
        <v>63</v>
      </c>
      <c r="Q487" s="2">
        <v>2</v>
      </c>
      <c r="R487" s="2">
        <v>6</v>
      </c>
      <c r="S487" s="2" t="b">
        <v>1</v>
      </c>
      <c r="T487" s="2">
        <v>583</v>
      </c>
      <c r="U487" s="2">
        <v>127</v>
      </c>
      <c r="V487" s="2" t="s">
        <v>27</v>
      </c>
      <c r="W487" s="2" t="s">
        <v>56</v>
      </c>
      <c r="X487" s="2" t="s">
        <v>64</v>
      </c>
      <c r="Y487" s="2">
        <v>0</v>
      </c>
      <c r="Z487" s="26">
        <f>Table13[[#This Row],[Recommended_Content_Count]]/(Table13[[#This Row],[Total_Movies_Watched]]+Table13[[#This Row],[Total_Series_Watched]])</f>
        <v>0</v>
      </c>
      <c r="AA487" s="2">
        <v>3.6</v>
      </c>
      <c r="AB487" s="2" t="b">
        <v>0</v>
      </c>
      <c r="AC487" s="2" t="s">
        <v>30</v>
      </c>
      <c r="AD487" s="2">
        <v>244</v>
      </c>
      <c r="AE487" s="2" t="s">
        <v>38</v>
      </c>
      <c r="AF487" s="2" t="s">
        <v>32</v>
      </c>
      <c r="AG487" s="5" t="s">
        <v>33</v>
      </c>
    </row>
    <row r="488" spans="1:33" x14ac:dyDescent="0.25">
      <c r="A488" s="4">
        <v>4239</v>
      </c>
      <c r="B488" s="2" t="s">
        <v>272</v>
      </c>
      <c r="C488" s="2">
        <v>11</v>
      </c>
      <c r="D488" s="2">
        <v>18</v>
      </c>
      <c r="E488" s="2">
        <v>2024</v>
      </c>
      <c r="F488" s="3">
        <f>DATE(Table13[[#This Row],[_Year]],Table13[[#This Row],[Join_Date_Month]],Table13[[#This Row],[Join_Date_Date]])</f>
        <v>45614</v>
      </c>
      <c r="G488" s="3">
        <v>45614</v>
      </c>
      <c r="H488" s="2">
        <v>11</v>
      </c>
      <c r="I488" s="2">
        <v>23</v>
      </c>
      <c r="J488" s="2">
        <v>2024</v>
      </c>
      <c r="K488" s="3">
        <f>DATE(Table13[[#This Row],[Last_Login_Year]],Table13[[#This Row],[Last_Login_Month]],Table13[[#This Row],[Last_Login_Date]])</f>
        <v>45619</v>
      </c>
      <c r="L488" s="3">
        <v>45619</v>
      </c>
      <c r="M488" s="2">
        <v>7.99</v>
      </c>
      <c r="N488" s="2" t="s">
        <v>759</v>
      </c>
      <c r="O488" s="2">
        <v>470</v>
      </c>
      <c r="P488" s="2" t="s">
        <v>73</v>
      </c>
      <c r="Q488" s="2">
        <v>2</v>
      </c>
      <c r="R488" s="2">
        <v>3</v>
      </c>
      <c r="S488" s="2" t="b">
        <v>0</v>
      </c>
      <c r="T488" s="2">
        <v>89</v>
      </c>
      <c r="U488" s="2">
        <v>135</v>
      </c>
      <c r="V488" s="2" t="s">
        <v>55</v>
      </c>
      <c r="W488" s="2" t="s">
        <v>44</v>
      </c>
      <c r="X488" s="2" t="s">
        <v>45</v>
      </c>
      <c r="Y488" s="2">
        <v>45</v>
      </c>
      <c r="Z488" s="26">
        <f>Table13[[#This Row],[Recommended_Content_Count]]/(Table13[[#This Row],[Total_Movies_Watched]]+Table13[[#This Row],[Total_Series_Watched]])</f>
        <v>0.20089285714285715</v>
      </c>
      <c r="AA488" s="2">
        <v>4.5</v>
      </c>
      <c r="AB488" s="2" t="b">
        <v>0</v>
      </c>
      <c r="AC488" s="2" t="s">
        <v>30</v>
      </c>
      <c r="AD488" s="2">
        <v>4236</v>
      </c>
      <c r="AE488" s="2" t="s">
        <v>31</v>
      </c>
      <c r="AF488" s="2" t="s">
        <v>59</v>
      </c>
      <c r="AG488" s="5" t="s">
        <v>60</v>
      </c>
    </row>
    <row r="489" spans="1:33" x14ac:dyDescent="0.25">
      <c r="A489" s="4">
        <v>5974</v>
      </c>
      <c r="B489" s="2" t="s">
        <v>731</v>
      </c>
      <c r="C489" s="2">
        <v>10</v>
      </c>
      <c r="D489" s="2">
        <v>20</v>
      </c>
      <c r="E489" s="2">
        <v>2024</v>
      </c>
      <c r="F489" s="3">
        <f>DATE(Table13[[#This Row],[_Year]],Table13[[#This Row],[Join_Date_Month]],Table13[[#This Row],[Join_Date_Date]])</f>
        <v>45585</v>
      </c>
      <c r="G489" s="3">
        <v>45585</v>
      </c>
      <c r="H489" s="2">
        <v>11</v>
      </c>
      <c r="I489" s="2">
        <v>23</v>
      </c>
      <c r="J489" s="2">
        <v>2024</v>
      </c>
      <c r="K489" s="3">
        <f>DATE(Table13[[#This Row],[Last_Login_Year]],Table13[[#This Row],[Last_Login_Month]],Table13[[#This Row],[Last_Login_Date]])</f>
        <v>45619</v>
      </c>
      <c r="L489" s="3">
        <v>45619</v>
      </c>
      <c r="M489" s="2">
        <v>15.99</v>
      </c>
      <c r="N489" s="2" t="s">
        <v>761</v>
      </c>
      <c r="O489" s="2">
        <v>236</v>
      </c>
      <c r="P489" s="2" t="s">
        <v>51</v>
      </c>
      <c r="Q489" s="2">
        <v>3</v>
      </c>
      <c r="R489" s="2">
        <v>5</v>
      </c>
      <c r="S489" s="2" t="b">
        <v>1</v>
      </c>
      <c r="T489" s="2">
        <v>600</v>
      </c>
      <c r="U489" s="2">
        <v>199</v>
      </c>
      <c r="V489" s="2" t="s">
        <v>49</v>
      </c>
      <c r="W489" s="2" t="s">
        <v>75</v>
      </c>
      <c r="X489" s="2" t="s">
        <v>37</v>
      </c>
      <c r="Y489" s="2">
        <v>56</v>
      </c>
      <c r="Z489" s="26">
        <f>Table13[[#This Row],[Recommended_Content_Count]]/(Table13[[#This Row],[Total_Movies_Watched]]+Table13[[#This Row],[Total_Series_Watched]])</f>
        <v>7.0087609511889859E-2</v>
      </c>
      <c r="AA489" s="2">
        <v>3.7</v>
      </c>
      <c r="AB489" s="2" t="b">
        <v>0</v>
      </c>
      <c r="AC489" s="2" t="s">
        <v>30</v>
      </c>
      <c r="AD489" s="2">
        <v>3648</v>
      </c>
      <c r="AE489" s="2" t="s">
        <v>76</v>
      </c>
      <c r="AF489" s="2" t="s">
        <v>59</v>
      </c>
      <c r="AG489" s="5" t="s">
        <v>40</v>
      </c>
    </row>
    <row r="490" spans="1:33" x14ac:dyDescent="0.25">
      <c r="A490" s="4">
        <v>6138</v>
      </c>
      <c r="B490" s="2" t="s">
        <v>70</v>
      </c>
      <c r="C490" s="3">
        <v>45536</v>
      </c>
      <c r="D490" s="2"/>
      <c r="E490" s="2"/>
      <c r="F490" s="3"/>
      <c r="G490" s="3">
        <v>45536</v>
      </c>
      <c r="H490" s="2">
        <v>11</v>
      </c>
      <c r="I490" s="2">
        <v>23</v>
      </c>
      <c r="J490" s="2">
        <v>2024</v>
      </c>
      <c r="K490" s="3">
        <f>DATE(Table13[[#This Row],[Last_Login_Year]],Table13[[#This Row],[Last_Login_Month]],Table13[[#This Row],[Last_Login_Date]])</f>
        <v>45619</v>
      </c>
      <c r="L490" s="3">
        <v>45619</v>
      </c>
      <c r="M490" s="2">
        <v>15.99</v>
      </c>
      <c r="N490" s="2" t="s">
        <v>761</v>
      </c>
      <c r="O490" s="2">
        <v>10</v>
      </c>
      <c r="P490" s="2" t="s">
        <v>51</v>
      </c>
      <c r="Q490" s="2">
        <v>4</v>
      </c>
      <c r="R490" s="2">
        <v>6</v>
      </c>
      <c r="S490" s="2" t="b">
        <v>1</v>
      </c>
      <c r="T490" s="2">
        <v>236</v>
      </c>
      <c r="U490" s="2">
        <v>183</v>
      </c>
      <c r="V490" s="2" t="s">
        <v>55</v>
      </c>
      <c r="W490" s="2" t="s">
        <v>56</v>
      </c>
      <c r="X490" s="2" t="s">
        <v>64</v>
      </c>
      <c r="Y490" s="2">
        <v>86</v>
      </c>
      <c r="Z490" s="26">
        <f>Table13[[#This Row],[Recommended_Content_Count]]/(Table13[[#This Row],[Total_Movies_Watched]]+Table13[[#This Row],[Total_Series_Watched]])</f>
        <v>0.2052505966587112</v>
      </c>
      <c r="AA490" s="2">
        <v>3.8</v>
      </c>
      <c r="AB490" s="2" t="b">
        <v>0</v>
      </c>
      <c r="AC490" s="2" t="s">
        <v>30</v>
      </c>
      <c r="AD490" s="2">
        <v>959</v>
      </c>
      <c r="AE490" s="2" t="s">
        <v>31</v>
      </c>
      <c r="AF490" s="2" t="s">
        <v>69</v>
      </c>
      <c r="AG490" s="5" t="s">
        <v>33</v>
      </c>
    </row>
    <row r="491" spans="1:33" x14ac:dyDescent="0.25">
      <c r="A491" s="4">
        <v>6050</v>
      </c>
      <c r="B491" s="2" t="s">
        <v>335</v>
      </c>
      <c r="C491" s="3">
        <v>45512</v>
      </c>
      <c r="D491" s="2"/>
      <c r="E491" s="2"/>
      <c r="F491" s="3"/>
      <c r="G491" s="3">
        <v>45512</v>
      </c>
      <c r="H491" s="2">
        <v>11</v>
      </c>
      <c r="I491" s="2">
        <v>23</v>
      </c>
      <c r="J491" s="2">
        <v>2024</v>
      </c>
      <c r="K491" s="3">
        <f>DATE(Table13[[#This Row],[Last_Login_Year]],Table13[[#This Row],[Last_Login_Month]],Table13[[#This Row],[Last_Login_Date]])</f>
        <v>45619</v>
      </c>
      <c r="L491" s="3">
        <v>45619</v>
      </c>
      <c r="M491" s="2">
        <v>11.99</v>
      </c>
      <c r="N491" s="2" t="s">
        <v>760</v>
      </c>
      <c r="O491" s="2">
        <v>281</v>
      </c>
      <c r="P491" s="2" t="s">
        <v>63</v>
      </c>
      <c r="Q491" s="2">
        <v>5</v>
      </c>
      <c r="R491" s="2">
        <v>3</v>
      </c>
      <c r="S491" s="2" t="b">
        <v>0</v>
      </c>
      <c r="T491" s="2">
        <v>217</v>
      </c>
      <c r="U491" s="2">
        <v>162</v>
      </c>
      <c r="V491" s="2" t="s">
        <v>27</v>
      </c>
      <c r="W491" s="2" t="s">
        <v>44</v>
      </c>
      <c r="X491" s="2" t="s">
        <v>45</v>
      </c>
      <c r="Y491" s="2">
        <v>0</v>
      </c>
      <c r="Z491" s="26">
        <f>Table13[[#This Row],[Recommended_Content_Count]]/(Table13[[#This Row],[Total_Movies_Watched]]+Table13[[#This Row],[Total_Series_Watched]])</f>
        <v>0</v>
      </c>
      <c r="AA491" s="2">
        <v>3.4</v>
      </c>
      <c r="AB491" s="2" t="b">
        <v>0</v>
      </c>
      <c r="AC491" s="2" t="s">
        <v>30</v>
      </c>
      <c r="AD491" s="2">
        <v>225</v>
      </c>
      <c r="AE491" s="2" t="s">
        <v>31</v>
      </c>
      <c r="AF491" s="2" t="s">
        <v>69</v>
      </c>
      <c r="AG491" s="5" t="s">
        <v>33</v>
      </c>
    </row>
    <row r="492" spans="1:33" x14ac:dyDescent="0.25">
      <c r="A492" s="4">
        <v>7751</v>
      </c>
      <c r="B492" s="2" t="s">
        <v>190</v>
      </c>
      <c r="C492" s="3">
        <v>45511</v>
      </c>
      <c r="D492" s="2"/>
      <c r="E492" s="2"/>
      <c r="F492" s="3"/>
      <c r="G492" s="3">
        <v>45511</v>
      </c>
      <c r="H492" s="2">
        <v>11</v>
      </c>
      <c r="I492" s="2">
        <v>23</v>
      </c>
      <c r="J492" s="2">
        <v>2024</v>
      </c>
      <c r="K492" s="3">
        <f>DATE(Table13[[#This Row],[Last_Login_Year]],Table13[[#This Row],[Last_Login_Month]],Table13[[#This Row],[Last_Login_Date]])</f>
        <v>45619</v>
      </c>
      <c r="L492" s="3">
        <v>45619</v>
      </c>
      <c r="M492" s="2">
        <v>11.99</v>
      </c>
      <c r="N492" s="2" t="s">
        <v>760</v>
      </c>
      <c r="O492" s="2">
        <v>457</v>
      </c>
      <c r="P492" s="2" t="s">
        <v>48</v>
      </c>
      <c r="Q492" s="2">
        <v>2</v>
      </c>
      <c r="R492" s="2">
        <v>5</v>
      </c>
      <c r="S492" s="2" t="b">
        <v>1</v>
      </c>
      <c r="T492" s="2">
        <v>754</v>
      </c>
      <c r="U492" s="2">
        <v>98</v>
      </c>
      <c r="V492" s="2" t="s">
        <v>43</v>
      </c>
      <c r="W492" s="2" t="s">
        <v>28</v>
      </c>
      <c r="X492" s="2" t="s">
        <v>45</v>
      </c>
      <c r="Y492" s="2">
        <v>53</v>
      </c>
      <c r="Z492" s="26">
        <f>Table13[[#This Row],[Recommended_Content_Count]]/(Table13[[#This Row],[Total_Movies_Watched]]+Table13[[#This Row],[Total_Series_Watched]])</f>
        <v>6.2206572769953054E-2</v>
      </c>
      <c r="AA492" s="2">
        <v>3.6</v>
      </c>
      <c r="AB492" s="2" t="b">
        <v>1</v>
      </c>
      <c r="AC492" s="2" t="s">
        <v>30</v>
      </c>
      <c r="AD492" s="2">
        <v>935</v>
      </c>
      <c r="AE492" s="2" t="s">
        <v>31</v>
      </c>
      <c r="AF492" s="2" t="s">
        <v>79</v>
      </c>
      <c r="AG492" s="5" t="s">
        <v>40</v>
      </c>
    </row>
    <row r="493" spans="1:33" x14ac:dyDescent="0.25">
      <c r="A493" s="4">
        <v>9363</v>
      </c>
      <c r="B493" s="2" t="s">
        <v>140</v>
      </c>
      <c r="C493" s="3">
        <v>45422</v>
      </c>
      <c r="D493" s="2"/>
      <c r="E493" s="2"/>
      <c r="F493" s="3"/>
      <c r="G493" s="3">
        <v>45422</v>
      </c>
      <c r="H493" s="2">
        <v>11</v>
      </c>
      <c r="I493" s="2">
        <v>23</v>
      </c>
      <c r="J493" s="2">
        <v>2024</v>
      </c>
      <c r="K493" s="3">
        <f>DATE(Table13[[#This Row],[Last_Login_Year]],Table13[[#This Row],[Last_Login_Month]],Table13[[#This Row],[Last_Login_Date]])</f>
        <v>45619</v>
      </c>
      <c r="L493" s="3">
        <v>45619</v>
      </c>
      <c r="M493" s="2">
        <v>11.99</v>
      </c>
      <c r="N493" s="2" t="s">
        <v>760</v>
      </c>
      <c r="O493" s="2">
        <v>190</v>
      </c>
      <c r="P493" s="2" t="s">
        <v>63</v>
      </c>
      <c r="Q493" s="2">
        <v>2</v>
      </c>
      <c r="R493" s="2">
        <v>1</v>
      </c>
      <c r="S493" s="2" t="b">
        <v>0</v>
      </c>
      <c r="T493" s="2">
        <v>359</v>
      </c>
      <c r="U493" s="2">
        <v>192</v>
      </c>
      <c r="V493" s="2" t="s">
        <v>74</v>
      </c>
      <c r="W493" s="2" t="s">
        <v>28</v>
      </c>
      <c r="X493" s="2" t="s">
        <v>64</v>
      </c>
      <c r="Y493" s="2">
        <v>38</v>
      </c>
      <c r="Z493" s="26">
        <f>Table13[[#This Row],[Recommended_Content_Count]]/(Table13[[#This Row],[Total_Movies_Watched]]+Table13[[#This Row],[Total_Series_Watched]])</f>
        <v>6.8965517241379309E-2</v>
      </c>
      <c r="AA493" s="2">
        <v>4.4000000000000004</v>
      </c>
      <c r="AB493" s="2" t="b">
        <v>1</v>
      </c>
      <c r="AC493" s="2" t="s">
        <v>30</v>
      </c>
      <c r="AD493" s="2">
        <v>92</v>
      </c>
      <c r="AE493" s="2" t="s">
        <v>31</v>
      </c>
      <c r="AF493" s="2" t="s">
        <v>69</v>
      </c>
      <c r="AG493" s="5" t="s">
        <v>93</v>
      </c>
    </row>
    <row r="494" spans="1:33" x14ac:dyDescent="0.25">
      <c r="A494" s="4">
        <v>3847</v>
      </c>
      <c r="B494" s="2" t="s">
        <v>114</v>
      </c>
      <c r="C494" s="3">
        <v>45415</v>
      </c>
      <c r="D494" s="2"/>
      <c r="E494" s="2"/>
      <c r="F494" s="3"/>
      <c r="G494" s="3">
        <v>45415</v>
      </c>
      <c r="H494" s="2">
        <v>11</v>
      </c>
      <c r="I494" s="2">
        <v>23</v>
      </c>
      <c r="J494" s="2">
        <v>2024</v>
      </c>
      <c r="K494" s="3">
        <f>DATE(Table13[[#This Row],[Last_Login_Year]],Table13[[#This Row],[Last_Login_Month]],Table13[[#This Row],[Last_Login_Date]])</f>
        <v>45619</v>
      </c>
      <c r="L494" s="3">
        <v>45619</v>
      </c>
      <c r="M494" s="2">
        <v>11.99</v>
      </c>
      <c r="N494" s="2" t="s">
        <v>760</v>
      </c>
      <c r="O494" s="2">
        <v>62</v>
      </c>
      <c r="P494" s="2" t="s">
        <v>26</v>
      </c>
      <c r="Q494" s="2">
        <v>3</v>
      </c>
      <c r="R494" s="2">
        <v>1</v>
      </c>
      <c r="S494" s="2" t="b">
        <v>1</v>
      </c>
      <c r="T494" s="2">
        <v>879</v>
      </c>
      <c r="U494" s="2">
        <v>128</v>
      </c>
      <c r="V494" s="2" t="s">
        <v>55</v>
      </c>
      <c r="W494" s="2" t="s">
        <v>28</v>
      </c>
      <c r="X494" s="2" t="s">
        <v>45</v>
      </c>
      <c r="Y494" s="2">
        <v>56</v>
      </c>
      <c r="Z494" s="26">
        <f>Table13[[#This Row],[Recommended_Content_Count]]/(Table13[[#This Row],[Total_Movies_Watched]]+Table13[[#This Row],[Total_Series_Watched]])</f>
        <v>5.5610724925521347E-2</v>
      </c>
      <c r="AA494" s="2">
        <v>3.4</v>
      </c>
      <c r="AB494" s="2" t="b">
        <v>0</v>
      </c>
      <c r="AC494" s="2" t="s">
        <v>30</v>
      </c>
      <c r="AD494" s="2">
        <v>2886</v>
      </c>
      <c r="AE494" s="2" t="s">
        <v>65</v>
      </c>
      <c r="AF494" s="2" t="s">
        <v>39</v>
      </c>
      <c r="AG494" s="5" t="s">
        <v>33</v>
      </c>
    </row>
    <row r="495" spans="1:33" x14ac:dyDescent="0.25">
      <c r="A495" s="4">
        <v>1857</v>
      </c>
      <c r="B495" s="2" t="s">
        <v>541</v>
      </c>
      <c r="C495" s="3">
        <v>45388</v>
      </c>
      <c r="D495" s="2"/>
      <c r="E495" s="2"/>
      <c r="F495" s="3"/>
      <c r="G495" s="3">
        <v>45388</v>
      </c>
      <c r="H495" s="2">
        <v>11</v>
      </c>
      <c r="I495" s="2">
        <v>23</v>
      </c>
      <c r="J495" s="2">
        <v>2024</v>
      </c>
      <c r="K495" s="3">
        <f>DATE(Table13[[#This Row],[Last_Login_Year]],Table13[[#This Row],[Last_Login_Month]],Table13[[#This Row],[Last_Login_Date]])</f>
        <v>45619</v>
      </c>
      <c r="L495" s="3">
        <v>45619</v>
      </c>
      <c r="M495" s="2">
        <v>15.99</v>
      </c>
      <c r="N495" s="2" t="s">
        <v>761</v>
      </c>
      <c r="O495" s="2">
        <v>376</v>
      </c>
      <c r="P495" s="2" t="s">
        <v>100</v>
      </c>
      <c r="Q495" s="2">
        <v>2</v>
      </c>
      <c r="R495" s="2">
        <v>2</v>
      </c>
      <c r="S495" s="2" t="b">
        <v>0</v>
      </c>
      <c r="T495" s="2">
        <v>326</v>
      </c>
      <c r="U495" s="2">
        <v>89</v>
      </c>
      <c r="V495" s="2" t="s">
        <v>55</v>
      </c>
      <c r="W495" s="2" t="s">
        <v>75</v>
      </c>
      <c r="X495" s="2" t="s">
        <v>57</v>
      </c>
      <c r="Y495" s="2">
        <v>84</v>
      </c>
      <c r="Z495" s="26">
        <f>Table13[[#This Row],[Recommended_Content_Count]]/(Table13[[#This Row],[Total_Movies_Watched]]+Table13[[#This Row],[Total_Series_Watched]])</f>
        <v>0.20240963855421687</v>
      </c>
      <c r="AA495" s="2">
        <v>4.5999999999999996</v>
      </c>
      <c r="AB495" s="2" t="b">
        <v>1</v>
      </c>
      <c r="AC495" s="2" t="s">
        <v>30</v>
      </c>
      <c r="AD495" s="2">
        <v>424</v>
      </c>
      <c r="AE495" s="2" t="s">
        <v>65</v>
      </c>
      <c r="AF495" s="2" t="s">
        <v>79</v>
      </c>
      <c r="AG495" s="5" t="s">
        <v>33</v>
      </c>
    </row>
    <row r="496" spans="1:33" x14ac:dyDescent="0.25">
      <c r="A496" s="4">
        <v>8226</v>
      </c>
      <c r="B496" s="2" t="s">
        <v>138</v>
      </c>
      <c r="C496" s="3">
        <v>45327</v>
      </c>
      <c r="D496" s="2"/>
      <c r="E496" s="2"/>
      <c r="F496" s="3"/>
      <c r="G496" s="3">
        <v>45327</v>
      </c>
      <c r="H496" s="2">
        <v>11</v>
      </c>
      <c r="I496" s="2">
        <v>23</v>
      </c>
      <c r="J496" s="2">
        <v>2024</v>
      </c>
      <c r="K496" s="3">
        <f>DATE(Table13[[#This Row],[Last_Login_Year]],Table13[[#This Row],[Last_Login_Month]],Table13[[#This Row],[Last_Login_Date]])</f>
        <v>45619</v>
      </c>
      <c r="L496" s="3">
        <v>45619</v>
      </c>
      <c r="M496" s="2">
        <v>7.99</v>
      </c>
      <c r="N496" s="2" t="s">
        <v>759</v>
      </c>
      <c r="O496" s="2">
        <v>290</v>
      </c>
      <c r="P496" s="2" t="s">
        <v>36</v>
      </c>
      <c r="Q496" s="2">
        <v>5</v>
      </c>
      <c r="R496" s="2">
        <v>5</v>
      </c>
      <c r="S496" s="2" t="b">
        <v>0</v>
      </c>
      <c r="T496" s="2">
        <v>84</v>
      </c>
      <c r="U496" s="2">
        <v>52</v>
      </c>
      <c r="V496" s="2" t="s">
        <v>43</v>
      </c>
      <c r="W496" s="2" t="s">
        <v>44</v>
      </c>
      <c r="X496" s="2" t="s">
        <v>29</v>
      </c>
      <c r="Y496" s="2">
        <v>91</v>
      </c>
      <c r="Z496" s="26">
        <f>Table13[[#This Row],[Recommended_Content_Count]]/(Table13[[#This Row],[Total_Movies_Watched]]+Table13[[#This Row],[Total_Series_Watched]])</f>
        <v>0.66911764705882348</v>
      </c>
      <c r="AA496" s="2">
        <v>3.1</v>
      </c>
      <c r="AB496" s="2" t="b">
        <v>1</v>
      </c>
      <c r="AC496" s="2" t="s">
        <v>30</v>
      </c>
      <c r="AD496" s="2">
        <v>1408</v>
      </c>
      <c r="AE496" s="2" t="s">
        <v>38</v>
      </c>
      <c r="AF496" s="2" t="s">
        <v>69</v>
      </c>
      <c r="AG496" s="5" t="s">
        <v>93</v>
      </c>
    </row>
    <row r="497" spans="1:33" x14ac:dyDescent="0.25">
      <c r="A497" s="4">
        <v>1953</v>
      </c>
      <c r="B497" s="2" t="s">
        <v>667</v>
      </c>
      <c r="C497" s="3">
        <v>45180</v>
      </c>
      <c r="D497" s="2"/>
      <c r="E497" s="2"/>
      <c r="F497" s="3"/>
      <c r="G497" s="3">
        <v>45180</v>
      </c>
      <c r="H497" s="2">
        <v>11</v>
      </c>
      <c r="I497" s="2">
        <v>23</v>
      </c>
      <c r="J497" s="2">
        <v>2024</v>
      </c>
      <c r="K497" s="3">
        <f>DATE(Table13[[#This Row],[Last_Login_Year]],Table13[[#This Row],[Last_Login_Month]],Table13[[#This Row],[Last_Login_Date]])</f>
        <v>45619</v>
      </c>
      <c r="L497" s="3">
        <v>45619</v>
      </c>
      <c r="M497" s="2">
        <v>15.99</v>
      </c>
      <c r="N497" s="2" t="s">
        <v>761</v>
      </c>
      <c r="O497" s="2">
        <v>39</v>
      </c>
      <c r="P497" s="2" t="s">
        <v>36</v>
      </c>
      <c r="Q497" s="2">
        <v>3</v>
      </c>
      <c r="R497" s="2">
        <v>1</v>
      </c>
      <c r="S497" s="2" t="b">
        <v>1</v>
      </c>
      <c r="T497" s="2">
        <v>791</v>
      </c>
      <c r="U497" s="2">
        <v>3</v>
      </c>
      <c r="V497" s="2" t="s">
        <v>74</v>
      </c>
      <c r="W497" s="2" t="s">
        <v>56</v>
      </c>
      <c r="X497" s="2" t="s">
        <v>57</v>
      </c>
      <c r="Y497" s="2">
        <v>33</v>
      </c>
      <c r="Z497" s="26">
        <f>Table13[[#This Row],[Recommended_Content_Count]]/(Table13[[#This Row],[Total_Movies_Watched]]+Table13[[#This Row],[Total_Series_Watched]])</f>
        <v>4.1561712846347604E-2</v>
      </c>
      <c r="AA497" s="2">
        <v>3.1</v>
      </c>
      <c r="AB497" s="2" t="b">
        <v>1</v>
      </c>
      <c r="AC497" s="2" t="s">
        <v>30</v>
      </c>
      <c r="AD497" s="2">
        <v>631</v>
      </c>
      <c r="AE497" s="2" t="s">
        <v>58</v>
      </c>
      <c r="AF497" s="2" t="s">
        <v>39</v>
      </c>
      <c r="AG497" s="5" t="s">
        <v>60</v>
      </c>
    </row>
    <row r="498" spans="1:33" x14ac:dyDescent="0.25">
      <c r="A498" s="4">
        <v>4213</v>
      </c>
      <c r="B498" s="2" t="s">
        <v>574</v>
      </c>
      <c r="C498" s="3">
        <v>45150</v>
      </c>
      <c r="D498" s="2"/>
      <c r="E498" s="2"/>
      <c r="F498" s="3"/>
      <c r="G498" s="3">
        <v>45150</v>
      </c>
      <c r="H498" s="2">
        <v>11</v>
      </c>
      <c r="I498" s="2">
        <v>23</v>
      </c>
      <c r="J498" s="2">
        <v>2024</v>
      </c>
      <c r="K498" s="3">
        <f>DATE(Table13[[#This Row],[Last_Login_Year]],Table13[[#This Row],[Last_Login_Month]],Table13[[#This Row],[Last_Login_Date]])</f>
        <v>45619</v>
      </c>
      <c r="L498" s="3">
        <v>45619</v>
      </c>
      <c r="M498" s="2">
        <v>7.99</v>
      </c>
      <c r="N498" s="2" t="s">
        <v>759</v>
      </c>
      <c r="O498" s="2">
        <v>141</v>
      </c>
      <c r="P498" s="2" t="s">
        <v>26</v>
      </c>
      <c r="Q498" s="2">
        <v>4</v>
      </c>
      <c r="R498" s="2">
        <v>2</v>
      </c>
      <c r="S498" s="2" t="b">
        <v>1</v>
      </c>
      <c r="T498" s="2">
        <v>379</v>
      </c>
      <c r="U498" s="2">
        <v>35</v>
      </c>
      <c r="V498" s="2" t="s">
        <v>43</v>
      </c>
      <c r="W498" s="2" t="s">
        <v>75</v>
      </c>
      <c r="X498" s="2" t="s">
        <v>29</v>
      </c>
      <c r="Y498" s="2">
        <v>29</v>
      </c>
      <c r="Z498" s="26">
        <f>Table13[[#This Row],[Recommended_Content_Count]]/(Table13[[#This Row],[Total_Movies_Watched]]+Table13[[#This Row],[Total_Series_Watched]])</f>
        <v>7.0048309178743967E-2</v>
      </c>
      <c r="AA498" s="2">
        <v>4.9000000000000004</v>
      </c>
      <c r="AB498" s="2" t="b">
        <v>1</v>
      </c>
      <c r="AC498" s="2" t="s">
        <v>30</v>
      </c>
      <c r="AD498" s="2">
        <v>3840</v>
      </c>
      <c r="AE498" s="2" t="s">
        <v>76</v>
      </c>
      <c r="AF498" s="2" t="s">
        <v>69</v>
      </c>
      <c r="AG498" s="5" t="s">
        <v>33</v>
      </c>
    </row>
    <row r="499" spans="1:33" x14ac:dyDescent="0.25">
      <c r="A499" s="4">
        <v>5788</v>
      </c>
      <c r="B499" s="2" t="s">
        <v>186</v>
      </c>
      <c r="C499" s="3">
        <v>45051</v>
      </c>
      <c r="D499" s="2"/>
      <c r="E499" s="2"/>
      <c r="F499" s="3"/>
      <c r="G499" s="3">
        <v>45051</v>
      </c>
      <c r="H499" s="2">
        <v>11</v>
      </c>
      <c r="I499" s="2">
        <v>23</v>
      </c>
      <c r="J499" s="2">
        <v>2024</v>
      </c>
      <c r="K499" s="3">
        <f>DATE(Table13[[#This Row],[Last_Login_Year]],Table13[[#This Row],[Last_Login_Month]],Table13[[#This Row],[Last_Login_Date]])</f>
        <v>45619</v>
      </c>
      <c r="L499" s="3">
        <v>45619</v>
      </c>
      <c r="M499" s="2">
        <v>11.99</v>
      </c>
      <c r="N499" s="2" t="s">
        <v>760</v>
      </c>
      <c r="O499" s="2">
        <v>131</v>
      </c>
      <c r="P499" s="2" t="s">
        <v>63</v>
      </c>
      <c r="Q499" s="2">
        <v>3</v>
      </c>
      <c r="R499" s="2">
        <v>3</v>
      </c>
      <c r="S499" s="2" t="b">
        <v>1</v>
      </c>
      <c r="T499" s="2">
        <v>382</v>
      </c>
      <c r="U499" s="2">
        <v>50</v>
      </c>
      <c r="V499" s="2" t="s">
        <v>74</v>
      </c>
      <c r="W499" s="2" t="s">
        <v>56</v>
      </c>
      <c r="X499" s="2" t="s">
        <v>57</v>
      </c>
      <c r="Y499" s="2">
        <v>47</v>
      </c>
      <c r="Z499" s="26">
        <f>Table13[[#This Row],[Recommended_Content_Count]]/(Table13[[#This Row],[Total_Movies_Watched]]+Table13[[#This Row],[Total_Series_Watched]])</f>
        <v>0.10879629629629629</v>
      </c>
      <c r="AA499" s="2">
        <v>4.8</v>
      </c>
      <c r="AB499" s="2" t="b">
        <v>0</v>
      </c>
      <c r="AC499" s="2" t="s">
        <v>30</v>
      </c>
      <c r="AD499" s="2">
        <v>4204</v>
      </c>
      <c r="AE499" s="2" t="s">
        <v>65</v>
      </c>
      <c r="AF499" s="2" t="s">
        <v>39</v>
      </c>
      <c r="AG499" s="5" t="s">
        <v>60</v>
      </c>
    </row>
    <row r="500" spans="1:33" x14ac:dyDescent="0.25">
      <c r="A500" s="4">
        <v>4768</v>
      </c>
      <c r="B500" s="2" t="s">
        <v>542</v>
      </c>
      <c r="C500" s="3">
        <v>45028</v>
      </c>
      <c r="D500" s="2"/>
      <c r="E500" s="2"/>
      <c r="F500" s="3"/>
      <c r="G500" s="3">
        <v>45028</v>
      </c>
      <c r="H500" s="2">
        <v>11</v>
      </c>
      <c r="I500" s="2">
        <v>23</v>
      </c>
      <c r="J500" s="2">
        <v>2024</v>
      </c>
      <c r="K500" s="3">
        <f>DATE(Table13[[#This Row],[Last_Login_Year]],Table13[[#This Row],[Last_Login_Month]],Table13[[#This Row],[Last_Login_Date]])</f>
        <v>45619</v>
      </c>
      <c r="L500" s="3">
        <v>45619</v>
      </c>
      <c r="M500" s="2">
        <v>15.99</v>
      </c>
      <c r="N500" s="2" t="s">
        <v>761</v>
      </c>
      <c r="O500" s="2">
        <v>449</v>
      </c>
      <c r="P500" s="2" t="s">
        <v>51</v>
      </c>
      <c r="Q500" s="2">
        <v>5</v>
      </c>
      <c r="R500" s="2">
        <v>4</v>
      </c>
      <c r="S500" s="2" t="b">
        <v>0</v>
      </c>
      <c r="T500" s="2">
        <v>61</v>
      </c>
      <c r="U500" s="2">
        <v>61</v>
      </c>
      <c r="V500" s="2" t="s">
        <v>74</v>
      </c>
      <c r="W500" s="2" t="s">
        <v>44</v>
      </c>
      <c r="X500" s="2" t="s">
        <v>78</v>
      </c>
      <c r="Y500" s="2">
        <v>88</v>
      </c>
      <c r="Z500" s="26">
        <f>Table13[[#This Row],[Recommended_Content_Count]]/(Table13[[#This Row],[Total_Movies_Watched]]+Table13[[#This Row],[Total_Series_Watched]])</f>
        <v>0.72131147540983609</v>
      </c>
      <c r="AA500" s="2">
        <v>3.7</v>
      </c>
      <c r="AB500" s="2" t="b">
        <v>1</v>
      </c>
      <c r="AC500" s="2" t="s">
        <v>30</v>
      </c>
      <c r="AD500" s="2">
        <v>165</v>
      </c>
      <c r="AE500" s="2" t="s">
        <v>76</v>
      </c>
      <c r="AF500" s="2" t="s">
        <v>69</v>
      </c>
      <c r="AG500" s="5" t="s">
        <v>93</v>
      </c>
    </row>
    <row r="501" spans="1:33" x14ac:dyDescent="0.25">
      <c r="A501" s="4">
        <v>4044</v>
      </c>
      <c r="B501" s="2" t="s">
        <v>536</v>
      </c>
      <c r="C501" s="3">
        <v>45022</v>
      </c>
      <c r="D501" s="2"/>
      <c r="E501" s="2"/>
      <c r="F501" s="3"/>
      <c r="G501" s="3">
        <v>45022</v>
      </c>
      <c r="H501" s="2">
        <v>11</v>
      </c>
      <c r="I501" s="2">
        <v>23</v>
      </c>
      <c r="J501" s="2">
        <v>2024</v>
      </c>
      <c r="K501" s="3">
        <f>DATE(Table13[[#This Row],[Last_Login_Year]],Table13[[#This Row],[Last_Login_Month]],Table13[[#This Row],[Last_Login_Date]])</f>
        <v>45619</v>
      </c>
      <c r="L501" s="3">
        <v>45619</v>
      </c>
      <c r="M501" s="2">
        <v>15.99</v>
      </c>
      <c r="N501" s="2" t="s">
        <v>761</v>
      </c>
      <c r="O501" s="2">
        <v>309</v>
      </c>
      <c r="P501" s="2" t="s">
        <v>100</v>
      </c>
      <c r="Q501" s="2">
        <v>5</v>
      </c>
      <c r="R501" s="2">
        <v>5</v>
      </c>
      <c r="S501" s="2" t="b">
        <v>0</v>
      </c>
      <c r="T501" s="2">
        <v>851</v>
      </c>
      <c r="U501" s="2">
        <v>166</v>
      </c>
      <c r="V501" s="2" t="s">
        <v>92</v>
      </c>
      <c r="W501" s="2" t="s">
        <v>75</v>
      </c>
      <c r="X501" s="2" t="s">
        <v>57</v>
      </c>
      <c r="Y501" s="2">
        <v>66</v>
      </c>
      <c r="Z501" s="26">
        <f>Table13[[#This Row],[Recommended_Content_Count]]/(Table13[[#This Row],[Total_Movies_Watched]]+Table13[[#This Row],[Total_Series_Watched]])</f>
        <v>6.4896755162241887E-2</v>
      </c>
      <c r="AA501" s="2">
        <v>4</v>
      </c>
      <c r="AB501" s="2" t="b">
        <v>1</v>
      </c>
      <c r="AC501" s="2" t="s">
        <v>30</v>
      </c>
      <c r="AD501" s="2">
        <v>4783</v>
      </c>
      <c r="AE501" s="2" t="s">
        <v>65</v>
      </c>
      <c r="AF501" s="2" t="s">
        <v>69</v>
      </c>
      <c r="AG501" s="5" t="s">
        <v>93</v>
      </c>
    </row>
    <row r="502" spans="1:33" x14ac:dyDescent="0.25">
      <c r="A502" s="4">
        <v>2533</v>
      </c>
      <c r="B502" s="2" t="s">
        <v>311</v>
      </c>
      <c r="C502" s="3">
        <v>44996</v>
      </c>
      <c r="D502" s="2"/>
      <c r="E502" s="2"/>
      <c r="F502" s="3"/>
      <c r="G502" s="3">
        <v>44996</v>
      </c>
      <c r="H502" s="2">
        <v>11</v>
      </c>
      <c r="I502" s="2">
        <v>23</v>
      </c>
      <c r="J502" s="2">
        <v>2024</v>
      </c>
      <c r="K502" s="3">
        <f>DATE(Table13[[#This Row],[Last_Login_Year]],Table13[[#This Row],[Last_Login_Month]],Table13[[#This Row],[Last_Login_Date]])</f>
        <v>45619</v>
      </c>
      <c r="L502" s="3">
        <v>45619</v>
      </c>
      <c r="M502" s="2">
        <v>15.99</v>
      </c>
      <c r="N502" s="2" t="s">
        <v>761</v>
      </c>
      <c r="O502" s="2">
        <v>338</v>
      </c>
      <c r="P502" s="2" t="s">
        <v>26</v>
      </c>
      <c r="Q502" s="2">
        <v>4</v>
      </c>
      <c r="R502" s="2">
        <v>2</v>
      </c>
      <c r="S502" s="2" t="b">
        <v>0</v>
      </c>
      <c r="T502" s="2">
        <v>525</v>
      </c>
      <c r="U502" s="2">
        <v>140</v>
      </c>
      <c r="V502" s="2" t="s">
        <v>68</v>
      </c>
      <c r="W502" s="2" t="s">
        <v>56</v>
      </c>
      <c r="X502" s="2" t="s">
        <v>78</v>
      </c>
      <c r="Y502" s="2">
        <v>75</v>
      </c>
      <c r="Z502" s="26">
        <f>Table13[[#This Row],[Recommended_Content_Count]]/(Table13[[#This Row],[Total_Movies_Watched]]+Table13[[#This Row],[Total_Series_Watched]])</f>
        <v>0.11278195488721804</v>
      </c>
      <c r="AA502" s="2">
        <v>4.5999999999999996</v>
      </c>
      <c r="AB502" s="2" t="b">
        <v>1</v>
      </c>
      <c r="AC502" s="2" t="s">
        <v>30</v>
      </c>
      <c r="AD502" s="2">
        <v>354</v>
      </c>
      <c r="AE502" s="2" t="s">
        <v>58</v>
      </c>
      <c r="AF502" s="2" t="s">
        <v>59</v>
      </c>
      <c r="AG502" s="5" t="s">
        <v>93</v>
      </c>
    </row>
    <row r="503" spans="1:33" x14ac:dyDescent="0.25">
      <c r="A503" s="4">
        <v>8451</v>
      </c>
      <c r="B503" s="2" t="s">
        <v>637</v>
      </c>
      <c r="C503" s="3">
        <v>44960</v>
      </c>
      <c r="D503" s="2"/>
      <c r="E503" s="2"/>
      <c r="F503" s="3"/>
      <c r="G503" s="3">
        <v>44960</v>
      </c>
      <c r="H503" s="2">
        <v>11</v>
      </c>
      <c r="I503" s="2">
        <v>23</v>
      </c>
      <c r="J503" s="2">
        <v>2024</v>
      </c>
      <c r="K503" s="3">
        <f>DATE(Table13[[#This Row],[Last_Login_Year]],Table13[[#This Row],[Last_Login_Month]],Table13[[#This Row],[Last_Login_Date]])</f>
        <v>45619</v>
      </c>
      <c r="L503" s="3">
        <v>45619</v>
      </c>
      <c r="M503" s="2">
        <v>11.99</v>
      </c>
      <c r="N503" s="2" t="s">
        <v>760</v>
      </c>
      <c r="O503" s="2">
        <v>192</v>
      </c>
      <c r="P503" s="2" t="s">
        <v>26</v>
      </c>
      <c r="Q503" s="2">
        <v>3</v>
      </c>
      <c r="R503" s="2">
        <v>3</v>
      </c>
      <c r="S503" s="2" t="b">
        <v>0</v>
      </c>
      <c r="T503" s="2">
        <v>585</v>
      </c>
      <c r="U503" s="2">
        <v>82</v>
      </c>
      <c r="V503" s="2" t="s">
        <v>74</v>
      </c>
      <c r="W503" s="2" t="s">
        <v>75</v>
      </c>
      <c r="X503" s="2" t="s">
        <v>29</v>
      </c>
      <c r="Y503" s="2">
        <v>59</v>
      </c>
      <c r="Z503" s="26">
        <f>Table13[[#This Row],[Recommended_Content_Count]]/(Table13[[#This Row],[Total_Movies_Watched]]+Table13[[#This Row],[Total_Series_Watched]])</f>
        <v>8.8455772113943024E-2</v>
      </c>
      <c r="AA503" s="2">
        <v>4.0999999999999996</v>
      </c>
      <c r="AB503" s="2" t="b">
        <v>1</v>
      </c>
      <c r="AC503" s="2" t="s">
        <v>30</v>
      </c>
      <c r="AD503" s="2">
        <v>2897</v>
      </c>
      <c r="AE503" s="2" t="s">
        <v>58</v>
      </c>
      <c r="AF503" s="2" t="s">
        <v>69</v>
      </c>
      <c r="AG503" s="5" t="s">
        <v>60</v>
      </c>
    </row>
    <row r="504" spans="1:33" x14ac:dyDescent="0.25">
      <c r="A504" s="4">
        <v>7742</v>
      </c>
      <c r="B504" s="2" t="s">
        <v>153</v>
      </c>
      <c r="C504" s="2">
        <v>9</v>
      </c>
      <c r="D504" s="2">
        <v>27</v>
      </c>
      <c r="E504" s="2">
        <v>2024</v>
      </c>
      <c r="F504" s="3">
        <f>DATE(Table13[[#This Row],[_Year]],Table13[[#This Row],[Join_Date_Month]],Table13[[#This Row],[Join_Date_Date]])</f>
        <v>45562</v>
      </c>
      <c r="G504" s="3">
        <v>45562</v>
      </c>
      <c r="H504" s="2">
        <v>11</v>
      </c>
      <c r="I504" s="2">
        <v>22</v>
      </c>
      <c r="J504" s="2">
        <v>2024</v>
      </c>
      <c r="K504" s="3">
        <f>DATE(Table13[[#This Row],[Last_Login_Year]],Table13[[#This Row],[Last_Login_Month]],Table13[[#This Row],[Last_Login_Date]])</f>
        <v>45618</v>
      </c>
      <c r="L504" s="3">
        <v>45618</v>
      </c>
      <c r="M504" s="2">
        <v>11.99</v>
      </c>
      <c r="N504" s="2" t="s">
        <v>760</v>
      </c>
      <c r="O504" s="2">
        <v>17</v>
      </c>
      <c r="P504" s="2" t="s">
        <v>73</v>
      </c>
      <c r="Q504" s="2">
        <v>2</v>
      </c>
      <c r="R504" s="2">
        <v>3</v>
      </c>
      <c r="S504" s="2" t="b">
        <v>1</v>
      </c>
      <c r="T504" s="2">
        <v>312</v>
      </c>
      <c r="U504" s="2">
        <v>114</v>
      </c>
      <c r="V504" s="2" t="s">
        <v>27</v>
      </c>
      <c r="W504" s="2" t="s">
        <v>28</v>
      </c>
      <c r="X504" s="2" t="s">
        <v>37</v>
      </c>
      <c r="Y504" s="2">
        <v>15</v>
      </c>
      <c r="Z504" s="26">
        <f>Table13[[#This Row],[Recommended_Content_Count]]/(Table13[[#This Row],[Total_Movies_Watched]]+Table13[[#This Row],[Total_Series_Watched]])</f>
        <v>3.5211267605633804E-2</v>
      </c>
      <c r="AA504" s="2">
        <v>3.6</v>
      </c>
      <c r="AB504" s="2" t="b">
        <v>1</v>
      </c>
      <c r="AC504" s="2" t="s">
        <v>30</v>
      </c>
      <c r="AD504" s="2">
        <v>2084</v>
      </c>
      <c r="AE504" s="2" t="s">
        <v>76</v>
      </c>
      <c r="AF504" s="2" t="s">
        <v>59</v>
      </c>
      <c r="AG504" s="5" t="s">
        <v>60</v>
      </c>
    </row>
    <row r="505" spans="1:33" x14ac:dyDescent="0.25">
      <c r="A505" s="4">
        <v>2908</v>
      </c>
      <c r="B505" s="2" t="s">
        <v>248</v>
      </c>
      <c r="C505" s="2">
        <v>9</v>
      </c>
      <c r="D505" s="2">
        <v>26</v>
      </c>
      <c r="E505" s="2">
        <v>2024</v>
      </c>
      <c r="F505" s="3">
        <f>DATE(Table13[[#This Row],[_Year]],Table13[[#This Row],[Join_Date_Month]],Table13[[#This Row],[Join_Date_Date]])</f>
        <v>45561</v>
      </c>
      <c r="G505" s="3">
        <v>45561</v>
      </c>
      <c r="H505" s="2">
        <v>11</v>
      </c>
      <c r="I505" s="2">
        <v>22</v>
      </c>
      <c r="J505" s="2">
        <v>2024</v>
      </c>
      <c r="K505" s="3">
        <f>DATE(Table13[[#This Row],[Last_Login_Year]],Table13[[#This Row],[Last_Login_Month]],Table13[[#This Row],[Last_Login_Date]])</f>
        <v>45618</v>
      </c>
      <c r="L505" s="3">
        <v>45618</v>
      </c>
      <c r="M505" s="2">
        <v>11.99</v>
      </c>
      <c r="N505" s="2" t="s">
        <v>760</v>
      </c>
      <c r="O505" s="2">
        <v>88</v>
      </c>
      <c r="P505" s="2" t="s">
        <v>48</v>
      </c>
      <c r="Q505" s="2">
        <v>4</v>
      </c>
      <c r="R505" s="2">
        <v>2</v>
      </c>
      <c r="S505" s="2" t="b">
        <v>1</v>
      </c>
      <c r="T505" s="2">
        <v>343</v>
      </c>
      <c r="U505" s="2">
        <v>163</v>
      </c>
      <c r="V505" s="2" t="s">
        <v>92</v>
      </c>
      <c r="W505" s="2" t="s">
        <v>75</v>
      </c>
      <c r="X505" s="2" t="s">
        <v>37</v>
      </c>
      <c r="Y505" s="2">
        <v>89</v>
      </c>
      <c r="Z505" s="26">
        <f>Table13[[#This Row],[Recommended_Content_Count]]/(Table13[[#This Row],[Total_Movies_Watched]]+Table13[[#This Row],[Total_Series_Watched]])</f>
        <v>0.17588932806324112</v>
      </c>
      <c r="AA505" s="2">
        <v>5</v>
      </c>
      <c r="AB505" s="2" t="b">
        <v>1</v>
      </c>
      <c r="AC505" s="2" t="s">
        <v>30</v>
      </c>
      <c r="AD505" s="2">
        <v>2914</v>
      </c>
      <c r="AE505" s="2" t="s">
        <v>58</v>
      </c>
      <c r="AF505" s="2" t="s">
        <v>79</v>
      </c>
      <c r="AG505" s="5" t="s">
        <v>40</v>
      </c>
    </row>
    <row r="506" spans="1:33" x14ac:dyDescent="0.25">
      <c r="A506" s="4">
        <v>1495</v>
      </c>
      <c r="B506" s="2" t="s">
        <v>441</v>
      </c>
      <c r="C506" s="2">
        <v>8</v>
      </c>
      <c r="D506" s="2">
        <v>19</v>
      </c>
      <c r="E506" s="2">
        <v>2024</v>
      </c>
      <c r="F506" s="3">
        <f>DATE(Table13[[#This Row],[_Year]],Table13[[#This Row],[Join_Date_Month]],Table13[[#This Row],[Join_Date_Date]])</f>
        <v>45523</v>
      </c>
      <c r="G506" s="3">
        <v>45523</v>
      </c>
      <c r="H506" s="2">
        <v>11</v>
      </c>
      <c r="I506" s="2">
        <v>22</v>
      </c>
      <c r="J506" s="2">
        <v>2024</v>
      </c>
      <c r="K506" s="3">
        <f>DATE(Table13[[#This Row],[Last_Login_Year]],Table13[[#This Row],[Last_Login_Month]],Table13[[#This Row],[Last_Login_Date]])</f>
        <v>45618</v>
      </c>
      <c r="L506" s="3">
        <v>45618</v>
      </c>
      <c r="M506" s="2">
        <v>15.99</v>
      </c>
      <c r="N506" s="2" t="s">
        <v>761</v>
      </c>
      <c r="O506" s="2">
        <v>254</v>
      </c>
      <c r="P506" s="2" t="s">
        <v>100</v>
      </c>
      <c r="Q506" s="2">
        <v>3</v>
      </c>
      <c r="R506" s="2">
        <v>2</v>
      </c>
      <c r="S506" s="2" t="b">
        <v>0</v>
      </c>
      <c r="T506" s="2">
        <v>544</v>
      </c>
      <c r="U506" s="2">
        <v>89</v>
      </c>
      <c r="V506" s="2" t="s">
        <v>92</v>
      </c>
      <c r="W506" s="2" t="s">
        <v>44</v>
      </c>
      <c r="X506" s="2" t="s">
        <v>64</v>
      </c>
      <c r="Y506" s="2">
        <v>97</v>
      </c>
      <c r="Z506" s="26">
        <f>Table13[[#This Row],[Recommended_Content_Count]]/(Table13[[#This Row],[Total_Movies_Watched]]+Table13[[#This Row],[Total_Series_Watched]])</f>
        <v>0.15323854660347552</v>
      </c>
      <c r="AA506" s="2">
        <v>3.1</v>
      </c>
      <c r="AB506" s="2" t="b">
        <v>0</v>
      </c>
      <c r="AC506" s="2" t="s">
        <v>30</v>
      </c>
      <c r="AD506" s="2">
        <v>144</v>
      </c>
      <c r="AE506" s="2" t="s">
        <v>31</v>
      </c>
      <c r="AF506" s="2" t="s">
        <v>39</v>
      </c>
      <c r="AG506" s="5" t="s">
        <v>33</v>
      </c>
    </row>
    <row r="507" spans="1:33" x14ac:dyDescent="0.25">
      <c r="A507" s="4">
        <v>7673</v>
      </c>
      <c r="B507" s="2" t="s">
        <v>712</v>
      </c>
      <c r="C507" s="2">
        <v>8</v>
      </c>
      <c r="D507" s="2">
        <v>18</v>
      </c>
      <c r="E507" s="2">
        <v>2023</v>
      </c>
      <c r="F507" s="3">
        <f>DATE(Table13[[#This Row],[_Year]],Table13[[#This Row],[Join_Date_Month]],Table13[[#This Row],[Join_Date_Date]])</f>
        <v>45156</v>
      </c>
      <c r="G507" s="3">
        <v>45156</v>
      </c>
      <c r="H507" s="2">
        <v>11</v>
      </c>
      <c r="I507" s="2">
        <v>22</v>
      </c>
      <c r="J507" s="2">
        <v>2024</v>
      </c>
      <c r="K507" s="3">
        <f>DATE(Table13[[#This Row],[Last_Login_Year]],Table13[[#This Row],[Last_Login_Month]],Table13[[#This Row],[Last_Login_Date]])</f>
        <v>45618</v>
      </c>
      <c r="L507" s="3">
        <v>45618</v>
      </c>
      <c r="M507" s="2">
        <v>7.99</v>
      </c>
      <c r="N507" s="2" t="s">
        <v>759</v>
      </c>
      <c r="O507" s="2">
        <v>351</v>
      </c>
      <c r="P507" s="2" t="s">
        <v>26</v>
      </c>
      <c r="Q507" s="2">
        <v>4</v>
      </c>
      <c r="R507" s="2">
        <v>2</v>
      </c>
      <c r="S507" s="2" t="b">
        <v>0</v>
      </c>
      <c r="T507" s="2">
        <v>70</v>
      </c>
      <c r="U507" s="2">
        <v>41</v>
      </c>
      <c r="V507" s="2" t="s">
        <v>74</v>
      </c>
      <c r="W507" s="2" t="s">
        <v>75</v>
      </c>
      <c r="X507" s="2" t="s">
        <v>57</v>
      </c>
      <c r="Y507" s="2">
        <v>78</v>
      </c>
      <c r="Z507" s="26">
        <f>Table13[[#This Row],[Recommended_Content_Count]]/(Table13[[#This Row],[Total_Movies_Watched]]+Table13[[#This Row],[Total_Series_Watched]])</f>
        <v>0.70270270270270274</v>
      </c>
      <c r="AA507" s="2">
        <v>3.7</v>
      </c>
      <c r="AB507" s="2" t="b">
        <v>0</v>
      </c>
      <c r="AC507" s="2" t="s">
        <v>30</v>
      </c>
      <c r="AD507" s="2">
        <v>4337</v>
      </c>
      <c r="AE507" s="2" t="s">
        <v>31</v>
      </c>
      <c r="AF507" s="2" t="s">
        <v>79</v>
      </c>
      <c r="AG507" s="5" t="s">
        <v>40</v>
      </c>
    </row>
    <row r="508" spans="1:33" x14ac:dyDescent="0.25">
      <c r="A508" s="4">
        <v>3639</v>
      </c>
      <c r="B508" s="2" t="s">
        <v>682</v>
      </c>
      <c r="C508" s="2">
        <v>7</v>
      </c>
      <c r="D508" s="2">
        <v>21</v>
      </c>
      <c r="E508" s="2">
        <v>2023</v>
      </c>
      <c r="F508" s="3">
        <f>DATE(Table13[[#This Row],[_Year]],Table13[[#This Row],[Join_Date_Month]],Table13[[#This Row],[Join_Date_Date]])</f>
        <v>45128</v>
      </c>
      <c r="G508" s="3">
        <v>45128</v>
      </c>
      <c r="H508" s="2">
        <v>11</v>
      </c>
      <c r="I508" s="2">
        <v>22</v>
      </c>
      <c r="J508" s="2">
        <v>2024</v>
      </c>
      <c r="K508" s="3">
        <f>DATE(Table13[[#This Row],[Last_Login_Year]],Table13[[#This Row],[Last_Login_Month]],Table13[[#This Row],[Last_Login_Date]])</f>
        <v>45618</v>
      </c>
      <c r="L508" s="3">
        <v>45618</v>
      </c>
      <c r="M508" s="2">
        <v>11.99</v>
      </c>
      <c r="N508" s="2" t="s">
        <v>760</v>
      </c>
      <c r="O508" s="2">
        <v>85</v>
      </c>
      <c r="P508" s="2" t="s">
        <v>63</v>
      </c>
      <c r="Q508" s="2">
        <v>3</v>
      </c>
      <c r="R508" s="2">
        <v>1</v>
      </c>
      <c r="S508" s="2" t="b">
        <v>1</v>
      </c>
      <c r="T508" s="2">
        <v>851</v>
      </c>
      <c r="U508" s="2">
        <v>48</v>
      </c>
      <c r="V508" s="2" t="s">
        <v>27</v>
      </c>
      <c r="W508" s="2" t="s">
        <v>75</v>
      </c>
      <c r="X508" s="2" t="s">
        <v>78</v>
      </c>
      <c r="Y508" s="2">
        <v>45</v>
      </c>
      <c r="Z508" s="26">
        <f>Table13[[#This Row],[Recommended_Content_Count]]/(Table13[[#This Row],[Total_Movies_Watched]]+Table13[[#This Row],[Total_Series_Watched]])</f>
        <v>5.0055617352614018E-2</v>
      </c>
      <c r="AA508" s="2">
        <v>4.5999999999999996</v>
      </c>
      <c r="AB508" s="2" t="b">
        <v>0</v>
      </c>
      <c r="AC508" s="2" t="s">
        <v>30</v>
      </c>
      <c r="AD508" s="2">
        <v>2706</v>
      </c>
      <c r="AE508" s="2" t="s">
        <v>76</v>
      </c>
      <c r="AF508" s="2" t="s">
        <v>32</v>
      </c>
      <c r="AG508" s="5" t="s">
        <v>40</v>
      </c>
    </row>
    <row r="509" spans="1:33" x14ac:dyDescent="0.25">
      <c r="A509" s="4">
        <v>1570</v>
      </c>
      <c r="B509" s="2" t="s">
        <v>138</v>
      </c>
      <c r="C509" s="2">
        <v>7</v>
      </c>
      <c r="D509" s="2">
        <v>18</v>
      </c>
      <c r="E509" s="2">
        <v>2023</v>
      </c>
      <c r="F509" s="3">
        <f>DATE(Table13[[#This Row],[_Year]],Table13[[#This Row],[Join_Date_Month]],Table13[[#This Row],[Join_Date_Date]])</f>
        <v>45125</v>
      </c>
      <c r="G509" s="3">
        <v>45125</v>
      </c>
      <c r="H509" s="2">
        <v>11</v>
      </c>
      <c r="I509" s="2">
        <v>22</v>
      </c>
      <c r="J509" s="2">
        <v>2024</v>
      </c>
      <c r="K509" s="3">
        <f>DATE(Table13[[#This Row],[Last_Login_Year]],Table13[[#This Row],[Last_Login_Month]],Table13[[#This Row],[Last_Login_Date]])</f>
        <v>45618</v>
      </c>
      <c r="L509" s="3">
        <v>45618</v>
      </c>
      <c r="M509" s="2">
        <v>11.99</v>
      </c>
      <c r="N509" s="2" t="s">
        <v>760</v>
      </c>
      <c r="O509" s="2">
        <v>97</v>
      </c>
      <c r="P509" s="2" t="s">
        <v>100</v>
      </c>
      <c r="Q509" s="2">
        <v>1</v>
      </c>
      <c r="R509" s="2">
        <v>2</v>
      </c>
      <c r="S509" s="2" t="b">
        <v>0</v>
      </c>
      <c r="T509" s="2">
        <v>836</v>
      </c>
      <c r="U509" s="2">
        <v>122</v>
      </c>
      <c r="V509" s="2" t="s">
        <v>49</v>
      </c>
      <c r="W509" s="2" t="s">
        <v>44</v>
      </c>
      <c r="X509" s="2" t="s">
        <v>57</v>
      </c>
      <c r="Y509" s="2">
        <v>65</v>
      </c>
      <c r="Z509" s="26">
        <f>Table13[[#This Row],[Recommended_Content_Count]]/(Table13[[#This Row],[Total_Movies_Watched]]+Table13[[#This Row],[Total_Series_Watched]])</f>
        <v>6.7849686847599164E-2</v>
      </c>
      <c r="AA509" s="2">
        <v>4.3</v>
      </c>
      <c r="AB509" s="2" t="b">
        <v>1</v>
      </c>
      <c r="AC509" s="2" t="s">
        <v>30</v>
      </c>
      <c r="AD509" s="2">
        <v>4511</v>
      </c>
      <c r="AE509" s="2" t="s">
        <v>31</v>
      </c>
      <c r="AF509" s="2" t="s">
        <v>59</v>
      </c>
      <c r="AG509" s="5" t="s">
        <v>60</v>
      </c>
    </row>
    <row r="510" spans="1:33" x14ac:dyDescent="0.25">
      <c r="A510" s="4">
        <v>6170</v>
      </c>
      <c r="B510" s="2" t="s">
        <v>244</v>
      </c>
      <c r="C510" s="2">
        <v>6</v>
      </c>
      <c r="D510" s="2">
        <v>21</v>
      </c>
      <c r="E510" s="2">
        <v>2024</v>
      </c>
      <c r="F510" s="3">
        <f>DATE(Table13[[#This Row],[_Year]],Table13[[#This Row],[Join_Date_Month]],Table13[[#This Row],[Join_Date_Date]])</f>
        <v>45464</v>
      </c>
      <c r="G510" s="3">
        <v>45464</v>
      </c>
      <c r="H510" s="2">
        <v>11</v>
      </c>
      <c r="I510" s="2">
        <v>22</v>
      </c>
      <c r="J510" s="2">
        <v>2024</v>
      </c>
      <c r="K510" s="3">
        <f>DATE(Table13[[#This Row],[Last_Login_Year]],Table13[[#This Row],[Last_Login_Month]],Table13[[#This Row],[Last_Login_Date]])</f>
        <v>45618</v>
      </c>
      <c r="L510" s="3">
        <v>45618</v>
      </c>
      <c r="M510" s="2">
        <v>15.99</v>
      </c>
      <c r="N510" s="2" t="s">
        <v>761</v>
      </c>
      <c r="O510" s="2">
        <v>298</v>
      </c>
      <c r="P510" s="2" t="s">
        <v>63</v>
      </c>
      <c r="Q510" s="2">
        <v>5</v>
      </c>
      <c r="R510" s="2">
        <v>1</v>
      </c>
      <c r="S510" s="2" t="b">
        <v>1</v>
      </c>
      <c r="T510" s="2">
        <v>943</v>
      </c>
      <c r="U510" s="2">
        <v>187</v>
      </c>
      <c r="V510" s="2" t="s">
        <v>49</v>
      </c>
      <c r="W510" s="2" t="s">
        <v>75</v>
      </c>
      <c r="X510" s="2" t="s">
        <v>57</v>
      </c>
      <c r="Y510" s="2">
        <v>60</v>
      </c>
      <c r="Z510" s="26">
        <f>Table13[[#This Row],[Recommended_Content_Count]]/(Table13[[#This Row],[Total_Movies_Watched]]+Table13[[#This Row],[Total_Series_Watched]])</f>
        <v>5.3097345132743362E-2</v>
      </c>
      <c r="AA510" s="2">
        <v>3.7</v>
      </c>
      <c r="AB510" s="2" t="b">
        <v>0</v>
      </c>
      <c r="AC510" s="2" t="s">
        <v>30</v>
      </c>
      <c r="AD510" s="2">
        <v>4338</v>
      </c>
      <c r="AE510" s="2" t="s">
        <v>38</v>
      </c>
      <c r="AF510" s="2" t="s">
        <v>69</v>
      </c>
      <c r="AG510" s="5" t="s">
        <v>33</v>
      </c>
    </row>
    <row r="511" spans="1:33" x14ac:dyDescent="0.25">
      <c r="A511" s="4">
        <v>6604</v>
      </c>
      <c r="B511" s="2" t="s">
        <v>148</v>
      </c>
      <c r="C511" s="2">
        <v>6</v>
      </c>
      <c r="D511" s="2">
        <v>16</v>
      </c>
      <c r="E511" s="2">
        <v>2024</v>
      </c>
      <c r="F511" s="3">
        <f>DATE(Table13[[#This Row],[_Year]],Table13[[#This Row],[Join_Date_Month]],Table13[[#This Row],[Join_Date_Date]])</f>
        <v>45459</v>
      </c>
      <c r="G511" s="3">
        <v>45459</v>
      </c>
      <c r="H511" s="2">
        <v>11</v>
      </c>
      <c r="I511" s="2">
        <v>22</v>
      </c>
      <c r="J511" s="2">
        <v>2024</v>
      </c>
      <c r="K511" s="3">
        <f>DATE(Table13[[#This Row],[Last_Login_Year]],Table13[[#This Row],[Last_Login_Month]],Table13[[#This Row],[Last_Login_Date]])</f>
        <v>45618</v>
      </c>
      <c r="L511" s="3">
        <v>45618</v>
      </c>
      <c r="M511" s="2">
        <v>15.99</v>
      </c>
      <c r="N511" s="2" t="s">
        <v>761</v>
      </c>
      <c r="O511" s="2">
        <v>247</v>
      </c>
      <c r="P511" s="2" t="s">
        <v>100</v>
      </c>
      <c r="Q511" s="2">
        <v>5</v>
      </c>
      <c r="R511" s="2">
        <v>4</v>
      </c>
      <c r="S511" s="2" t="b">
        <v>0</v>
      </c>
      <c r="T511" s="2">
        <v>186</v>
      </c>
      <c r="U511" s="2">
        <v>158</v>
      </c>
      <c r="V511" s="2" t="s">
        <v>49</v>
      </c>
      <c r="W511" s="2" t="s">
        <v>75</v>
      </c>
      <c r="X511" s="2" t="s">
        <v>57</v>
      </c>
      <c r="Y511" s="2">
        <v>19</v>
      </c>
      <c r="Z511" s="26">
        <f>Table13[[#This Row],[Recommended_Content_Count]]/(Table13[[#This Row],[Total_Movies_Watched]]+Table13[[#This Row],[Total_Series_Watched]])</f>
        <v>5.5232558139534885E-2</v>
      </c>
      <c r="AA511" s="2">
        <v>3.8</v>
      </c>
      <c r="AB511" s="2" t="b">
        <v>0</v>
      </c>
      <c r="AC511" s="2" t="s">
        <v>30</v>
      </c>
      <c r="AD511" s="2">
        <v>125</v>
      </c>
      <c r="AE511" s="2" t="s">
        <v>76</v>
      </c>
      <c r="AF511" s="2" t="s">
        <v>69</v>
      </c>
      <c r="AG511" s="5" t="s">
        <v>40</v>
      </c>
    </row>
    <row r="512" spans="1:33" x14ac:dyDescent="0.25">
      <c r="A512" s="4">
        <v>8264</v>
      </c>
      <c r="B512" s="2" t="s">
        <v>349</v>
      </c>
      <c r="C512" s="2">
        <v>5</v>
      </c>
      <c r="D512" s="2">
        <v>25</v>
      </c>
      <c r="E512" s="2">
        <v>2024</v>
      </c>
      <c r="F512" s="3">
        <f>DATE(Table13[[#This Row],[_Year]],Table13[[#This Row],[Join_Date_Month]],Table13[[#This Row],[Join_Date_Date]])</f>
        <v>45437</v>
      </c>
      <c r="G512" s="3">
        <v>45437</v>
      </c>
      <c r="H512" s="2">
        <v>11</v>
      </c>
      <c r="I512" s="2">
        <v>22</v>
      </c>
      <c r="J512" s="2">
        <v>2024</v>
      </c>
      <c r="K512" s="3">
        <f>DATE(Table13[[#This Row],[Last_Login_Year]],Table13[[#This Row],[Last_Login_Month]],Table13[[#This Row],[Last_Login_Date]])</f>
        <v>45618</v>
      </c>
      <c r="L512" s="3">
        <v>45618</v>
      </c>
      <c r="M512" s="2">
        <v>15.99</v>
      </c>
      <c r="N512" s="2" t="s">
        <v>761</v>
      </c>
      <c r="O512" s="2">
        <v>449</v>
      </c>
      <c r="P512" s="2" t="s">
        <v>63</v>
      </c>
      <c r="Q512" s="2">
        <v>5</v>
      </c>
      <c r="R512" s="2">
        <v>6</v>
      </c>
      <c r="S512" s="2" t="b">
        <v>0</v>
      </c>
      <c r="T512" s="2">
        <v>683</v>
      </c>
      <c r="U512" s="2">
        <v>85</v>
      </c>
      <c r="V512" s="2" t="s">
        <v>74</v>
      </c>
      <c r="W512" s="2" t="s">
        <v>44</v>
      </c>
      <c r="X512" s="2" t="s">
        <v>45</v>
      </c>
      <c r="Y512" s="2">
        <v>25</v>
      </c>
      <c r="Z512" s="26">
        <f>Table13[[#This Row],[Recommended_Content_Count]]/(Table13[[#This Row],[Total_Movies_Watched]]+Table13[[#This Row],[Total_Series_Watched]])</f>
        <v>3.2552083333333336E-2</v>
      </c>
      <c r="AA512" s="2">
        <v>4.2</v>
      </c>
      <c r="AB512" s="2" t="b">
        <v>1</v>
      </c>
      <c r="AC512" s="2" t="s">
        <v>30</v>
      </c>
      <c r="AD512" s="2">
        <v>249</v>
      </c>
      <c r="AE512" s="2" t="s">
        <v>65</v>
      </c>
      <c r="AF512" s="2" t="s">
        <v>39</v>
      </c>
      <c r="AG512" s="5" t="s">
        <v>93</v>
      </c>
    </row>
    <row r="513" spans="1:33" x14ac:dyDescent="0.25">
      <c r="A513" s="4">
        <v>8447</v>
      </c>
      <c r="B513" s="2" t="s">
        <v>80</v>
      </c>
      <c r="C513" s="2">
        <v>3</v>
      </c>
      <c r="D513" s="2">
        <v>28</v>
      </c>
      <c r="E513" s="2">
        <v>2023</v>
      </c>
      <c r="F513" s="3">
        <f>DATE(Table13[[#This Row],[_Year]],Table13[[#This Row],[Join_Date_Month]],Table13[[#This Row],[Join_Date_Date]])</f>
        <v>45013</v>
      </c>
      <c r="G513" s="3">
        <v>45013</v>
      </c>
      <c r="H513" s="2">
        <v>11</v>
      </c>
      <c r="I513" s="2">
        <v>22</v>
      </c>
      <c r="J513" s="2">
        <v>2024</v>
      </c>
      <c r="K513" s="3">
        <f>DATE(Table13[[#This Row],[Last_Login_Year]],Table13[[#This Row],[Last_Login_Month]],Table13[[#This Row],[Last_Login_Date]])</f>
        <v>45618</v>
      </c>
      <c r="L513" s="3">
        <v>45618</v>
      </c>
      <c r="M513" s="2">
        <v>11.99</v>
      </c>
      <c r="N513" s="2" t="s">
        <v>760</v>
      </c>
      <c r="O513" s="2">
        <v>411</v>
      </c>
      <c r="P513" s="2" t="s">
        <v>73</v>
      </c>
      <c r="Q513" s="2">
        <v>5</v>
      </c>
      <c r="R513" s="2">
        <v>4</v>
      </c>
      <c r="S513" s="2" t="b">
        <v>1</v>
      </c>
      <c r="T513" s="2">
        <v>352</v>
      </c>
      <c r="U513" s="2">
        <v>78</v>
      </c>
      <c r="V513" s="2" t="s">
        <v>49</v>
      </c>
      <c r="W513" s="2" t="s">
        <v>56</v>
      </c>
      <c r="X513" s="2" t="s">
        <v>64</v>
      </c>
      <c r="Y513" s="2">
        <v>47</v>
      </c>
      <c r="Z513" s="26">
        <f>Table13[[#This Row],[Recommended_Content_Count]]/(Table13[[#This Row],[Total_Movies_Watched]]+Table13[[#This Row],[Total_Series_Watched]])</f>
        <v>0.10930232558139535</v>
      </c>
      <c r="AA513" s="2">
        <v>3.7</v>
      </c>
      <c r="AB513" s="2" t="b">
        <v>0</v>
      </c>
      <c r="AC513" s="2" t="s">
        <v>30</v>
      </c>
      <c r="AD513" s="2">
        <v>650</v>
      </c>
      <c r="AE513" s="2" t="s">
        <v>76</v>
      </c>
      <c r="AF513" s="2" t="s">
        <v>79</v>
      </c>
      <c r="AG513" s="5" t="s">
        <v>33</v>
      </c>
    </row>
    <row r="514" spans="1:33" x14ac:dyDescent="0.25">
      <c r="A514" s="4">
        <v>6236</v>
      </c>
      <c r="B514" s="2" t="s">
        <v>657</v>
      </c>
      <c r="C514" s="2">
        <v>2</v>
      </c>
      <c r="D514" s="2">
        <v>26</v>
      </c>
      <c r="E514" s="2">
        <v>2023</v>
      </c>
      <c r="F514" s="3">
        <f>DATE(Table13[[#This Row],[_Year]],Table13[[#This Row],[Join_Date_Month]],Table13[[#This Row],[Join_Date_Date]])</f>
        <v>44983</v>
      </c>
      <c r="G514" s="3">
        <v>44983</v>
      </c>
      <c r="H514" s="2">
        <v>11</v>
      </c>
      <c r="I514" s="2">
        <v>22</v>
      </c>
      <c r="J514" s="2">
        <v>2024</v>
      </c>
      <c r="K514" s="3">
        <f>DATE(Table13[[#This Row],[Last_Login_Year]],Table13[[#This Row],[Last_Login_Month]],Table13[[#This Row],[Last_Login_Date]])</f>
        <v>45618</v>
      </c>
      <c r="L514" s="3">
        <v>45618</v>
      </c>
      <c r="M514" s="2">
        <v>11.99</v>
      </c>
      <c r="N514" s="2" t="s">
        <v>760</v>
      </c>
      <c r="O514" s="2">
        <v>293</v>
      </c>
      <c r="P514" s="2" t="s">
        <v>26</v>
      </c>
      <c r="Q514" s="2">
        <v>2</v>
      </c>
      <c r="R514" s="2">
        <v>3</v>
      </c>
      <c r="S514" s="2" t="b">
        <v>0</v>
      </c>
      <c r="T514" s="2">
        <v>514</v>
      </c>
      <c r="U514" s="2">
        <v>68</v>
      </c>
      <c r="V514" s="2" t="s">
        <v>55</v>
      </c>
      <c r="W514" s="2" t="s">
        <v>56</v>
      </c>
      <c r="X514" s="2" t="s">
        <v>45</v>
      </c>
      <c r="Y514" s="2">
        <v>4</v>
      </c>
      <c r="Z514" s="26">
        <f>Table13[[#This Row],[Recommended_Content_Count]]/(Table13[[#This Row],[Total_Movies_Watched]]+Table13[[#This Row],[Total_Series_Watched]])</f>
        <v>6.8728522336769758E-3</v>
      </c>
      <c r="AA514" s="2">
        <v>4.7</v>
      </c>
      <c r="AB514" s="2" t="b">
        <v>0</v>
      </c>
      <c r="AC514" s="2" t="s">
        <v>30</v>
      </c>
      <c r="AD514" s="2">
        <v>1872</v>
      </c>
      <c r="AE514" s="2" t="s">
        <v>76</v>
      </c>
      <c r="AF514" s="2" t="s">
        <v>39</v>
      </c>
      <c r="AG514" s="5" t="s">
        <v>33</v>
      </c>
    </row>
    <row r="515" spans="1:33" x14ac:dyDescent="0.25">
      <c r="A515" s="4">
        <v>3440</v>
      </c>
      <c r="B515" s="2" t="s">
        <v>101</v>
      </c>
      <c r="C515" s="2">
        <v>2</v>
      </c>
      <c r="D515" s="2">
        <v>25</v>
      </c>
      <c r="E515" s="2">
        <v>2023</v>
      </c>
      <c r="F515" s="3">
        <f>DATE(Table13[[#This Row],[_Year]],Table13[[#This Row],[Join_Date_Month]],Table13[[#This Row],[Join_Date_Date]])</f>
        <v>44982</v>
      </c>
      <c r="G515" s="3">
        <v>44982</v>
      </c>
      <c r="H515" s="2">
        <v>11</v>
      </c>
      <c r="I515" s="2">
        <v>22</v>
      </c>
      <c r="J515" s="2">
        <v>2024</v>
      </c>
      <c r="K515" s="3">
        <f>DATE(Table13[[#This Row],[Last_Login_Year]],Table13[[#This Row],[Last_Login_Month]],Table13[[#This Row],[Last_Login_Date]])</f>
        <v>45618</v>
      </c>
      <c r="L515" s="3">
        <v>45618</v>
      </c>
      <c r="M515" s="2">
        <v>7.99</v>
      </c>
      <c r="N515" s="2" t="s">
        <v>759</v>
      </c>
      <c r="O515" s="2">
        <v>16</v>
      </c>
      <c r="P515" s="2" t="s">
        <v>51</v>
      </c>
      <c r="Q515" s="2">
        <v>3</v>
      </c>
      <c r="R515" s="2">
        <v>4</v>
      </c>
      <c r="S515" s="2" t="b">
        <v>0</v>
      </c>
      <c r="T515" s="2">
        <v>964</v>
      </c>
      <c r="U515" s="2">
        <v>111</v>
      </c>
      <c r="V515" s="2" t="s">
        <v>92</v>
      </c>
      <c r="W515" s="2" t="s">
        <v>28</v>
      </c>
      <c r="X515" s="2" t="s">
        <v>45</v>
      </c>
      <c r="Y515" s="2">
        <v>52</v>
      </c>
      <c r="Z515" s="26">
        <f>Table13[[#This Row],[Recommended_Content_Count]]/(Table13[[#This Row],[Total_Movies_Watched]]+Table13[[#This Row],[Total_Series_Watched]])</f>
        <v>4.8372093023255812E-2</v>
      </c>
      <c r="AA515" s="2">
        <v>3.1</v>
      </c>
      <c r="AB515" s="2" t="b">
        <v>1</v>
      </c>
      <c r="AC515" s="2" t="s">
        <v>30</v>
      </c>
      <c r="AD515" s="2">
        <v>3059</v>
      </c>
      <c r="AE515" s="2" t="s">
        <v>76</v>
      </c>
      <c r="AF515" s="2" t="s">
        <v>59</v>
      </c>
      <c r="AG515" s="5" t="s">
        <v>60</v>
      </c>
    </row>
    <row r="516" spans="1:33" x14ac:dyDescent="0.25">
      <c r="A516" s="4">
        <v>1035</v>
      </c>
      <c r="B516" s="2" t="s">
        <v>201</v>
      </c>
      <c r="C516" s="2">
        <v>2</v>
      </c>
      <c r="D516" s="2">
        <v>16</v>
      </c>
      <c r="E516" s="2">
        <v>2024</v>
      </c>
      <c r="F516" s="3">
        <f>DATE(Table13[[#This Row],[_Year]],Table13[[#This Row],[Join_Date_Month]],Table13[[#This Row],[Join_Date_Date]])</f>
        <v>45338</v>
      </c>
      <c r="G516" s="3">
        <v>45338</v>
      </c>
      <c r="H516" s="2">
        <v>11</v>
      </c>
      <c r="I516" s="2">
        <v>22</v>
      </c>
      <c r="J516" s="2">
        <v>2024</v>
      </c>
      <c r="K516" s="3">
        <f>DATE(Table13[[#This Row],[Last_Login_Year]],Table13[[#This Row],[Last_Login_Month]],Table13[[#This Row],[Last_Login_Date]])</f>
        <v>45618</v>
      </c>
      <c r="L516" s="3">
        <v>45618</v>
      </c>
      <c r="M516" s="2">
        <v>11.99</v>
      </c>
      <c r="N516" s="2" t="s">
        <v>760</v>
      </c>
      <c r="O516" s="2">
        <v>395</v>
      </c>
      <c r="P516" s="2" t="s">
        <v>100</v>
      </c>
      <c r="Q516" s="2">
        <v>2</v>
      </c>
      <c r="R516" s="2">
        <v>4</v>
      </c>
      <c r="S516" s="2" t="b">
        <v>1</v>
      </c>
      <c r="T516" s="2">
        <v>139</v>
      </c>
      <c r="U516" s="2">
        <v>29</v>
      </c>
      <c r="V516" s="2" t="s">
        <v>74</v>
      </c>
      <c r="W516" s="2" t="s">
        <v>44</v>
      </c>
      <c r="X516" s="2" t="s">
        <v>57</v>
      </c>
      <c r="Y516" s="2">
        <v>44</v>
      </c>
      <c r="Z516" s="26">
        <f>Table13[[#This Row],[Recommended_Content_Count]]/(Table13[[#This Row],[Total_Movies_Watched]]+Table13[[#This Row],[Total_Series_Watched]])</f>
        <v>0.26190476190476192</v>
      </c>
      <c r="AA516" s="2">
        <v>3.9</v>
      </c>
      <c r="AB516" s="2" t="b">
        <v>1</v>
      </c>
      <c r="AC516" s="2" t="s">
        <v>30</v>
      </c>
      <c r="AD516" s="2">
        <v>3201</v>
      </c>
      <c r="AE516" s="2" t="s">
        <v>76</v>
      </c>
      <c r="AF516" s="2" t="s">
        <v>69</v>
      </c>
      <c r="AG516" s="5" t="s">
        <v>60</v>
      </c>
    </row>
    <row r="517" spans="1:33" x14ac:dyDescent="0.25">
      <c r="A517" s="4">
        <v>7145</v>
      </c>
      <c r="B517" s="2" t="s">
        <v>612</v>
      </c>
      <c r="C517" s="2">
        <v>10</v>
      </c>
      <c r="D517" s="2">
        <v>28</v>
      </c>
      <c r="E517" s="2">
        <v>2024</v>
      </c>
      <c r="F517" s="3">
        <f>DATE(Table13[[#This Row],[_Year]],Table13[[#This Row],[Join_Date_Month]],Table13[[#This Row],[Join_Date_Date]])</f>
        <v>45593</v>
      </c>
      <c r="G517" s="3">
        <v>45593</v>
      </c>
      <c r="H517" s="2">
        <v>11</v>
      </c>
      <c r="I517" s="2">
        <v>22</v>
      </c>
      <c r="J517" s="2">
        <v>2024</v>
      </c>
      <c r="K517" s="3">
        <f>DATE(Table13[[#This Row],[Last_Login_Year]],Table13[[#This Row],[Last_Login_Month]],Table13[[#This Row],[Last_Login_Date]])</f>
        <v>45618</v>
      </c>
      <c r="L517" s="3">
        <v>45618</v>
      </c>
      <c r="M517" s="2">
        <v>7.99</v>
      </c>
      <c r="N517" s="2" t="s">
        <v>759</v>
      </c>
      <c r="O517" s="2">
        <v>53</v>
      </c>
      <c r="P517" s="2" t="s">
        <v>36</v>
      </c>
      <c r="Q517" s="2">
        <v>2</v>
      </c>
      <c r="R517" s="2">
        <v>1</v>
      </c>
      <c r="S517" s="2" t="b">
        <v>0</v>
      </c>
      <c r="T517" s="2">
        <v>647</v>
      </c>
      <c r="U517" s="2">
        <v>165</v>
      </c>
      <c r="V517" s="2" t="s">
        <v>27</v>
      </c>
      <c r="W517" s="2" t="s">
        <v>28</v>
      </c>
      <c r="X517" s="2" t="s">
        <v>57</v>
      </c>
      <c r="Y517" s="2">
        <v>88</v>
      </c>
      <c r="Z517" s="26">
        <f>Table13[[#This Row],[Recommended_Content_Count]]/(Table13[[#This Row],[Total_Movies_Watched]]+Table13[[#This Row],[Total_Series_Watched]])</f>
        <v>0.10837438423645321</v>
      </c>
      <c r="AA517" s="2">
        <v>4</v>
      </c>
      <c r="AB517" s="2" t="b">
        <v>0</v>
      </c>
      <c r="AC517" s="2" t="s">
        <v>30</v>
      </c>
      <c r="AD517" s="2">
        <v>4867</v>
      </c>
      <c r="AE517" s="2" t="s">
        <v>76</v>
      </c>
      <c r="AF517" s="2" t="s">
        <v>69</v>
      </c>
      <c r="AG517" s="5" t="s">
        <v>33</v>
      </c>
    </row>
    <row r="518" spans="1:33" x14ac:dyDescent="0.25">
      <c r="A518" s="4">
        <v>5084</v>
      </c>
      <c r="B518" s="2" t="s">
        <v>599</v>
      </c>
      <c r="C518" s="2">
        <v>10</v>
      </c>
      <c r="D518" s="2">
        <v>25</v>
      </c>
      <c r="E518" s="2">
        <v>2023</v>
      </c>
      <c r="F518" s="3">
        <f>DATE(Table13[[#This Row],[_Year]],Table13[[#This Row],[Join_Date_Month]],Table13[[#This Row],[Join_Date_Date]])</f>
        <v>45224</v>
      </c>
      <c r="G518" s="3">
        <v>45224</v>
      </c>
      <c r="H518" s="2">
        <v>11</v>
      </c>
      <c r="I518" s="2">
        <v>22</v>
      </c>
      <c r="J518" s="2">
        <v>2024</v>
      </c>
      <c r="K518" s="3">
        <f>DATE(Table13[[#This Row],[Last_Login_Year]],Table13[[#This Row],[Last_Login_Month]],Table13[[#This Row],[Last_Login_Date]])</f>
        <v>45618</v>
      </c>
      <c r="L518" s="3">
        <v>45618</v>
      </c>
      <c r="M518" s="2">
        <v>11.99</v>
      </c>
      <c r="N518" s="2" t="s">
        <v>760</v>
      </c>
      <c r="O518" s="2">
        <v>135</v>
      </c>
      <c r="P518" s="2" t="s">
        <v>26</v>
      </c>
      <c r="Q518" s="2">
        <v>4</v>
      </c>
      <c r="R518" s="2">
        <v>6</v>
      </c>
      <c r="S518" s="2" t="b">
        <v>0</v>
      </c>
      <c r="T518" s="2">
        <v>50</v>
      </c>
      <c r="U518" s="2">
        <v>15</v>
      </c>
      <c r="V518" s="2" t="s">
        <v>43</v>
      </c>
      <c r="W518" s="2" t="s">
        <v>56</v>
      </c>
      <c r="X518" s="2" t="s">
        <v>78</v>
      </c>
      <c r="Y518" s="2">
        <v>91</v>
      </c>
      <c r="Z518" s="26">
        <f>Table13[[#This Row],[Recommended_Content_Count]]/(Table13[[#This Row],[Total_Movies_Watched]]+Table13[[#This Row],[Total_Series_Watched]])</f>
        <v>1.4</v>
      </c>
      <c r="AA518" s="2">
        <v>4.4000000000000004</v>
      </c>
      <c r="AB518" s="2" t="b">
        <v>0</v>
      </c>
      <c r="AC518" s="2" t="s">
        <v>30</v>
      </c>
      <c r="AD518" s="2">
        <v>1510</v>
      </c>
      <c r="AE518" s="2" t="s">
        <v>58</v>
      </c>
      <c r="AF518" s="2" t="s">
        <v>79</v>
      </c>
      <c r="AG518" s="5" t="s">
        <v>33</v>
      </c>
    </row>
    <row r="519" spans="1:33" x14ac:dyDescent="0.25">
      <c r="A519" s="4">
        <v>6525</v>
      </c>
      <c r="B519" s="2" t="s">
        <v>284</v>
      </c>
      <c r="C519" s="2">
        <v>1</v>
      </c>
      <c r="D519" s="2">
        <v>25</v>
      </c>
      <c r="E519" s="2">
        <v>2023</v>
      </c>
      <c r="F519" s="3">
        <f>DATE(Table13[[#This Row],[_Year]],Table13[[#This Row],[Join_Date_Month]],Table13[[#This Row],[Join_Date_Date]])</f>
        <v>44951</v>
      </c>
      <c r="G519" s="3">
        <v>44951</v>
      </c>
      <c r="H519" s="2">
        <v>11</v>
      </c>
      <c r="I519" s="2">
        <v>22</v>
      </c>
      <c r="J519" s="2">
        <v>2024</v>
      </c>
      <c r="K519" s="3">
        <f>DATE(Table13[[#This Row],[Last_Login_Year]],Table13[[#This Row],[Last_Login_Month]],Table13[[#This Row],[Last_Login_Date]])</f>
        <v>45618</v>
      </c>
      <c r="L519" s="3">
        <v>45618</v>
      </c>
      <c r="M519" s="2">
        <v>15.99</v>
      </c>
      <c r="N519" s="2" t="s">
        <v>761</v>
      </c>
      <c r="O519" s="2">
        <v>385</v>
      </c>
      <c r="P519" s="2" t="s">
        <v>73</v>
      </c>
      <c r="Q519" s="2">
        <v>3</v>
      </c>
      <c r="R519" s="2">
        <v>1</v>
      </c>
      <c r="S519" s="2" t="b">
        <v>0</v>
      </c>
      <c r="T519" s="2">
        <v>807</v>
      </c>
      <c r="U519" s="2">
        <v>188</v>
      </c>
      <c r="V519" s="2" t="s">
        <v>27</v>
      </c>
      <c r="W519" s="2" t="s">
        <v>56</v>
      </c>
      <c r="X519" s="2" t="s">
        <v>78</v>
      </c>
      <c r="Y519" s="2">
        <v>3</v>
      </c>
      <c r="Z519" s="26">
        <f>Table13[[#This Row],[Recommended_Content_Count]]/(Table13[[#This Row],[Total_Movies_Watched]]+Table13[[#This Row],[Total_Series_Watched]])</f>
        <v>3.015075376884422E-3</v>
      </c>
      <c r="AA519" s="2">
        <v>3.4</v>
      </c>
      <c r="AB519" s="2" t="b">
        <v>0</v>
      </c>
      <c r="AC519" s="2" t="s">
        <v>30</v>
      </c>
      <c r="AD519" s="2">
        <v>4919</v>
      </c>
      <c r="AE519" s="2" t="s">
        <v>76</v>
      </c>
      <c r="AF519" s="2" t="s">
        <v>32</v>
      </c>
      <c r="AG519" s="5" t="s">
        <v>93</v>
      </c>
    </row>
    <row r="520" spans="1:33" x14ac:dyDescent="0.25">
      <c r="A520" s="4">
        <v>8414</v>
      </c>
      <c r="B520" s="2" t="s">
        <v>148</v>
      </c>
      <c r="C520" s="2">
        <v>1</v>
      </c>
      <c r="D520" s="2">
        <v>13</v>
      </c>
      <c r="E520" s="2">
        <v>2024</v>
      </c>
      <c r="F520" s="3">
        <f>DATE(Table13[[#This Row],[_Year]],Table13[[#This Row],[Join_Date_Month]],Table13[[#This Row],[Join_Date_Date]])</f>
        <v>45304</v>
      </c>
      <c r="G520" s="3">
        <v>45304</v>
      </c>
      <c r="H520" s="2">
        <v>11</v>
      </c>
      <c r="I520" s="2">
        <v>22</v>
      </c>
      <c r="J520" s="2">
        <v>2024</v>
      </c>
      <c r="K520" s="3">
        <f>DATE(Table13[[#This Row],[Last_Login_Year]],Table13[[#This Row],[Last_Login_Month]],Table13[[#This Row],[Last_Login_Date]])</f>
        <v>45618</v>
      </c>
      <c r="L520" s="3">
        <v>45618</v>
      </c>
      <c r="M520" s="2">
        <v>11.99</v>
      </c>
      <c r="N520" s="2" t="s">
        <v>760</v>
      </c>
      <c r="O520" s="2">
        <v>70</v>
      </c>
      <c r="P520" s="2" t="s">
        <v>36</v>
      </c>
      <c r="Q520" s="2">
        <v>2</v>
      </c>
      <c r="R520" s="2">
        <v>3</v>
      </c>
      <c r="S520" s="2" t="b">
        <v>1</v>
      </c>
      <c r="T520" s="2">
        <v>803</v>
      </c>
      <c r="U520" s="2">
        <v>51</v>
      </c>
      <c r="V520" s="2" t="s">
        <v>55</v>
      </c>
      <c r="W520" s="2" t="s">
        <v>75</v>
      </c>
      <c r="X520" s="2" t="s">
        <v>45</v>
      </c>
      <c r="Y520" s="2">
        <v>24</v>
      </c>
      <c r="Z520" s="26">
        <f>Table13[[#This Row],[Recommended_Content_Count]]/(Table13[[#This Row],[Total_Movies_Watched]]+Table13[[#This Row],[Total_Series_Watched]])</f>
        <v>2.8103044496487119E-2</v>
      </c>
      <c r="AA520" s="2">
        <v>3.8</v>
      </c>
      <c r="AB520" s="2" t="b">
        <v>0</v>
      </c>
      <c r="AC520" s="2" t="s">
        <v>30</v>
      </c>
      <c r="AD520" s="2">
        <v>1422</v>
      </c>
      <c r="AE520" s="2" t="s">
        <v>65</v>
      </c>
      <c r="AF520" s="2" t="s">
        <v>79</v>
      </c>
      <c r="AG520" s="5" t="s">
        <v>93</v>
      </c>
    </row>
    <row r="521" spans="1:33" x14ac:dyDescent="0.25">
      <c r="A521" s="4">
        <v>1003</v>
      </c>
      <c r="B521" s="2" t="s">
        <v>276</v>
      </c>
      <c r="C521" s="3">
        <v>45638</v>
      </c>
      <c r="D521" s="2"/>
      <c r="E521" s="2"/>
      <c r="F521" s="3"/>
      <c r="G521" s="3">
        <v>45638</v>
      </c>
      <c r="H521" s="2">
        <v>11</v>
      </c>
      <c r="I521" s="2">
        <v>22</v>
      </c>
      <c r="J521" s="2">
        <v>2024</v>
      </c>
      <c r="K521" s="3">
        <f>DATE(Table13[[#This Row],[Last_Login_Year]],Table13[[#This Row],[Last_Login_Month]],Table13[[#This Row],[Last_Login_Date]])</f>
        <v>45618</v>
      </c>
      <c r="L521" s="3">
        <v>45618</v>
      </c>
      <c r="M521" s="2">
        <v>11.99</v>
      </c>
      <c r="N521" s="2" t="s">
        <v>760</v>
      </c>
      <c r="O521" s="2">
        <v>433</v>
      </c>
      <c r="P521" s="2" t="s">
        <v>63</v>
      </c>
      <c r="Q521" s="2">
        <v>5</v>
      </c>
      <c r="R521" s="2">
        <v>4</v>
      </c>
      <c r="S521" s="2" t="b">
        <v>0</v>
      </c>
      <c r="T521" s="2">
        <v>350</v>
      </c>
      <c r="U521" s="2">
        <v>2</v>
      </c>
      <c r="V521" s="2" t="s">
        <v>74</v>
      </c>
      <c r="W521" s="2" t="s">
        <v>75</v>
      </c>
      <c r="X521" s="2" t="s">
        <v>57</v>
      </c>
      <c r="Y521" s="2">
        <v>41</v>
      </c>
      <c r="Z521" s="26">
        <f>Table13[[#This Row],[Recommended_Content_Count]]/(Table13[[#This Row],[Total_Movies_Watched]]+Table13[[#This Row],[Total_Series_Watched]])</f>
        <v>0.11647727272727272</v>
      </c>
      <c r="AA521" s="2">
        <v>3.1</v>
      </c>
      <c r="AB521" s="2" t="b">
        <v>1</v>
      </c>
      <c r="AC521" s="2" t="s">
        <v>30</v>
      </c>
      <c r="AD521" s="2">
        <v>2043</v>
      </c>
      <c r="AE521" s="2" t="s">
        <v>31</v>
      </c>
      <c r="AF521" s="2" t="s">
        <v>32</v>
      </c>
      <c r="AG521" s="5" t="s">
        <v>33</v>
      </c>
    </row>
    <row r="522" spans="1:33" x14ac:dyDescent="0.25">
      <c r="A522" s="4">
        <v>2146</v>
      </c>
      <c r="B522" s="2" t="s">
        <v>254</v>
      </c>
      <c r="C522" s="3">
        <v>45603</v>
      </c>
      <c r="D522" s="2"/>
      <c r="E522" s="2"/>
      <c r="F522" s="3"/>
      <c r="G522" s="3">
        <v>45603</v>
      </c>
      <c r="H522" s="2">
        <v>11</v>
      </c>
      <c r="I522" s="2">
        <v>22</v>
      </c>
      <c r="J522" s="2">
        <v>2024</v>
      </c>
      <c r="K522" s="3">
        <f>DATE(Table13[[#This Row],[Last_Login_Year]],Table13[[#This Row],[Last_Login_Month]],Table13[[#This Row],[Last_Login_Date]])</f>
        <v>45618</v>
      </c>
      <c r="L522" s="3">
        <v>45618</v>
      </c>
      <c r="M522" s="2">
        <v>11.99</v>
      </c>
      <c r="N522" s="2" t="s">
        <v>760</v>
      </c>
      <c r="O522" s="2">
        <v>388</v>
      </c>
      <c r="P522" s="2" t="s">
        <v>63</v>
      </c>
      <c r="Q522" s="2">
        <v>5</v>
      </c>
      <c r="R522" s="2">
        <v>4</v>
      </c>
      <c r="S522" s="2" t="b">
        <v>1</v>
      </c>
      <c r="T522" s="2">
        <v>380</v>
      </c>
      <c r="U522" s="2">
        <v>125</v>
      </c>
      <c r="V522" s="2" t="s">
        <v>68</v>
      </c>
      <c r="W522" s="2" t="s">
        <v>28</v>
      </c>
      <c r="X522" s="2" t="s">
        <v>37</v>
      </c>
      <c r="Y522" s="2">
        <v>14</v>
      </c>
      <c r="Z522" s="26">
        <f>Table13[[#This Row],[Recommended_Content_Count]]/(Table13[[#This Row],[Total_Movies_Watched]]+Table13[[#This Row],[Total_Series_Watched]])</f>
        <v>2.7722772277227723E-2</v>
      </c>
      <c r="AA522" s="2">
        <v>3.2</v>
      </c>
      <c r="AB522" s="2" t="b">
        <v>0</v>
      </c>
      <c r="AC522" s="2" t="s">
        <v>30</v>
      </c>
      <c r="AD522" s="2">
        <v>2381</v>
      </c>
      <c r="AE522" s="2" t="s">
        <v>76</v>
      </c>
      <c r="AF522" s="2" t="s">
        <v>39</v>
      </c>
      <c r="AG522" s="5" t="s">
        <v>93</v>
      </c>
    </row>
    <row r="523" spans="1:33" x14ac:dyDescent="0.25">
      <c r="A523" s="4">
        <v>6250</v>
      </c>
      <c r="B523" s="2" t="s">
        <v>498</v>
      </c>
      <c r="C523" s="3">
        <v>45511</v>
      </c>
      <c r="D523" s="2"/>
      <c r="E523" s="2"/>
      <c r="F523" s="3"/>
      <c r="G523" s="3">
        <v>45511</v>
      </c>
      <c r="H523" s="2">
        <v>11</v>
      </c>
      <c r="I523" s="2">
        <v>22</v>
      </c>
      <c r="J523" s="2">
        <v>2024</v>
      </c>
      <c r="K523" s="3">
        <f>DATE(Table13[[#This Row],[Last_Login_Year]],Table13[[#This Row],[Last_Login_Month]],Table13[[#This Row],[Last_Login_Date]])</f>
        <v>45618</v>
      </c>
      <c r="L523" s="3">
        <v>45618</v>
      </c>
      <c r="M523" s="2">
        <v>15.99</v>
      </c>
      <c r="N523" s="2" t="s">
        <v>761</v>
      </c>
      <c r="O523" s="2">
        <v>207</v>
      </c>
      <c r="P523" s="2" t="s">
        <v>48</v>
      </c>
      <c r="Q523" s="2">
        <v>3</v>
      </c>
      <c r="R523" s="2">
        <v>6</v>
      </c>
      <c r="S523" s="2" t="b">
        <v>0</v>
      </c>
      <c r="T523" s="2">
        <v>909</v>
      </c>
      <c r="U523" s="2">
        <v>164</v>
      </c>
      <c r="V523" s="2" t="s">
        <v>43</v>
      </c>
      <c r="W523" s="2" t="s">
        <v>56</v>
      </c>
      <c r="X523" s="2" t="s">
        <v>29</v>
      </c>
      <c r="Y523" s="2">
        <v>75</v>
      </c>
      <c r="Z523" s="26">
        <f>Table13[[#This Row],[Recommended_Content_Count]]/(Table13[[#This Row],[Total_Movies_Watched]]+Table13[[#This Row],[Total_Series_Watched]])</f>
        <v>6.9897483690587139E-2</v>
      </c>
      <c r="AA523" s="2">
        <v>4.2</v>
      </c>
      <c r="AB523" s="2" t="b">
        <v>1</v>
      </c>
      <c r="AC523" s="2" t="s">
        <v>30</v>
      </c>
      <c r="AD523" s="2">
        <v>4820</v>
      </c>
      <c r="AE523" s="2" t="s">
        <v>65</v>
      </c>
      <c r="AF523" s="2" t="s">
        <v>69</v>
      </c>
      <c r="AG523" s="5" t="s">
        <v>93</v>
      </c>
    </row>
    <row r="524" spans="1:33" x14ac:dyDescent="0.25">
      <c r="A524" s="4">
        <v>8703</v>
      </c>
      <c r="B524" s="2" t="s">
        <v>254</v>
      </c>
      <c r="C524" s="3">
        <v>45450</v>
      </c>
      <c r="D524" s="2"/>
      <c r="E524" s="2"/>
      <c r="F524" s="3"/>
      <c r="G524" s="3">
        <v>45450</v>
      </c>
      <c r="H524" s="2">
        <v>11</v>
      </c>
      <c r="I524" s="2">
        <v>22</v>
      </c>
      <c r="J524" s="2">
        <v>2024</v>
      </c>
      <c r="K524" s="3">
        <f>DATE(Table13[[#This Row],[Last_Login_Year]],Table13[[#This Row],[Last_Login_Month]],Table13[[#This Row],[Last_Login_Date]])</f>
        <v>45618</v>
      </c>
      <c r="L524" s="3">
        <v>45618</v>
      </c>
      <c r="M524" s="2">
        <v>15.99</v>
      </c>
      <c r="N524" s="2" t="s">
        <v>761</v>
      </c>
      <c r="O524" s="2">
        <v>336</v>
      </c>
      <c r="P524" s="2" t="s">
        <v>36</v>
      </c>
      <c r="Q524" s="2">
        <v>1</v>
      </c>
      <c r="R524" s="2">
        <v>4</v>
      </c>
      <c r="S524" s="2" t="b">
        <v>1</v>
      </c>
      <c r="T524" s="2">
        <v>855</v>
      </c>
      <c r="U524" s="2">
        <v>186</v>
      </c>
      <c r="V524" s="2" t="s">
        <v>43</v>
      </c>
      <c r="W524" s="2" t="s">
        <v>28</v>
      </c>
      <c r="X524" s="2" t="s">
        <v>45</v>
      </c>
      <c r="Y524" s="2">
        <v>54</v>
      </c>
      <c r="Z524" s="26">
        <f>Table13[[#This Row],[Recommended_Content_Count]]/(Table13[[#This Row],[Total_Movies_Watched]]+Table13[[#This Row],[Total_Series_Watched]])</f>
        <v>5.1873198847262249E-2</v>
      </c>
      <c r="AA524" s="2">
        <v>3.6</v>
      </c>
      <c r="AB524" s="2" t="b">
        <v>0</v>
      </c>
      <c r="AC524" s="2" t="s">
        <v>30</v>
      </c>
      <c r="AD524" s="2">
        <v>3674</v>
      </c>
      <c r="AE524" s="2" t="s">
        <v>76</v>
      </c>
      <c r="AF524" s="2" t="s">
        <v>39</v>
      </c>
      <c r="AG524" s="5" t="s">
        <v>33</v>
      </c>
    </row>
    <row r="525" spans="1:33" x14ac:dyDescent="0.25">
      <c r="A525" s="4">
        <v>5063</v>
      </c>
      <c r="B525" s="2" t="s">
        <v>491</v>
      </c>
      <c r="C525" s="3">
        <v>45388</v>
      </c>
      <c r="D525" s="2"/>
      <c r="E525" s="2"/>
      <c r="F525" s="3"/>
      <c r="G525" s="3">
        <v>45388</v>
      </c>
      <c r="H525" s="2">
        <v>11</v>
      </c>
      <c r="I525" s="2">
        <v>22</v>
      </c>
      <c r="J525" s="2">
        <v>2024</v>
      </c>
      <c r="K525" s="3">
        <f>DATE(Table13[[#This Row],[Last_Login_Year]],Table13[[#This Row],[Last_Login_Month]],Table13[[#This Row],[Last_Login_Date]])</f>
        <v>45618</v>
      </c>
      <c r="L525" s="3">
        <v>45618</v>
      </c>
      <c r="M525" s="2">
        <v>7.99</v>
      </c>
      <c r="N525" s="2" t="s">
        <v>759</v>
      </c>
      <c r="O525" s="2">
        <v>159</v>
      </c>
      <c r="P525" s="2" t="s">
        <v>26</v>
      </c>
      <c r="Q525" s="2">
        <v>4</v>
      </c>
      <c r="R525" s="2">
        <v>5</v>
      </c>
      <c r="S525" s="2" t="b">
        <v>1</v>
      </c>
      <c r="T525" s="2">
        <v>138</v>
      </c>
      <c r="U525" s="2">
        <v>3</v>
      </c>
      <c r="V525" s="2" t="s">
        <v>74</v>
      </c>
      <c r="W525" s="2" t="s">
        <v>44</v>
      </c>
      <c r="X525" s="2" t="s">
        <v>29</v>
      </c>
      <c r="Y525" s="2">
        <v>12</v>
      </c>
      <c r="Z525" s="26">
        <f>Table13[[#This Row],[Recommended_Content_Count]]/(Table13[[#This Row],[Total_Movies_Watched]]+Table13[[#This Row],[Total_Series_Watched]])</f>
        <v>8.5106382978723402E-2</v>
      </c>
      <c r="AA525" s="2">
        <v>3.9</v>
      </c>
      <c r="AB525" s="2" t="b">
        <v>1</v>
      </c>
      <c r="AC525" s="2" t="s">
        <v>30</v>
      </c>
      <c r="AD525" s="2">
        <v>3604</v>
      </c>
      <c r="AE525" s="2" t="s">
        <v>65</v>
      </c>
      <c r="AF525" s="2" t="s">
        <v>39</v>
      </c>
      <c r="AG525" s="5" t="s">
        <v>60</v>
      </c>
    </row>
    <row r="526" spans="1:33" x14ac:dyDescent="0.25">
      <c r="A526" s="4">
        <v>4945</v>
      </c>
      <c r="B526" s="2" t="s">
        <v>313</v>
      </c>
      <c r="C526" s="3">
        <v>45387</v>
      </c>
      <c r="D526" s="2"/>
      <c r="E526" s="2"/>
      <c r="F526" s="3"/>
      <c r="G526" s="3">
        <v>45387</v>
      </c>
      <c r="H526" s="2">
        <v>11</v>
      </c>
      <c r="I526" s="2">
        <v>22</v>
      </c>
      <c r="J526" s="2">
        <v>2024</v>
      </c>
      <c r="K526" s="3">
        <f>DATE(Table13[[#This Row],[Last_Login_Year]],Table13[[#This Row],[Last_Login_Month]],Table13[[#This Row],[Last_Login_Date]])</f>
        <v>45618</v>
      </c>
      <c r="L526" s="3">
        <v>45618</v>
      </c>
      <c r="M526" s="2">
        <v>11.99</v>
      </c>
      <c r="N526" s="2" t="s">
        <v>760</v>
      </c>
      <c r="O526" s="2">
        <v>485</v>
      </c>
      <c r="P526" s="2" t="s">
        <v>100</v>
      </c>
      <c r="Q526" s="2">
        <v>1</v>
      </c>
      <c r="R526" s="2">
        <v>1</v>
      </c>
      <c r="S526" s="2" t="b">
        <v>1</v>
      </c>
      <c r="T526" s="2">
        <v>230</v>
      </c>
      <c r="U526" s="2">
        <v>21</v>
      </c>
      <c r="V526" s="2" t="s">
        <v>43</v>
      </c>
      <c r="W526" s="2" t="s">
        <v>28</v>
      </c>
      <c r="X526" s="2" t="s">
        <v>57</v>
      </c>
      <c r="Y526" s="2">
        <v>83</v>
      </c>
      <c r="Z526" s="26">
        <f>Table13[[#This Row],[Recommended_Content_Count]]/(Table13[[#This Row],[Total_Movies_Watched]]+Table13[[#This Row],[Total_Series_Watched]])</f>
        <v>0.33067729083665337</v>
      </c>
      <c r="AA526" s="2">
        <v>4.0999999999999996</v>
      </c>
      <c r="AB526" s="2" t="b">
        <v>0</v>
      </c>
      <c r="AC526" s="2" t="s">
        <v>30</v>
      </c>
      <c r="AD526" s="2">
        <v>2284</v>
      </c>
      <c r="AE526" s="2" t="s">
        <v>31</v>
      </c>
      <c r="AF526" s="2" t="s">
        <v>69</v>
      </c>
      <c r="AG526" s="5" t="s">
        <v>93</v>
      </c>
    </row>
    <row r="527" spans="1:33" x14ac:dyDescent="0.25">
      <c r="A527" s="4">
        <v>9026</v>
      </c>
      <c r="B527" s="2" t="s">
        <v>197</v>
      </c>
      <c r="C527" s="3">
        <v>45356</v>
      </c>
      <c r="D527" s="2"/>
      <c r="E527" s="2"/>
      <c r="F527" s="3"/>
      <c r="G527" s="3">
        <v>45356</v>
      </c>
      <c r="H527" s="2">
        <v>11</v>
      </c>
      <c r="I527" s="2">
        <v>22</v>
      </c>
      <c r="J527" s="2">
        <v>2024</v>
      </c>
      <c r="K527" s="3">
        <f>DATE(Table13[[#This Row],[Last_Login_Year]],Table13[[#This Row],[Last_Login_Month]],Table13[[#This Row],[Last_Login_Date]])</f>
        <v>45618</v>
      </c>
      <c r="L527" s="3">
        <v>45618</v>
      </c>
      <c r="M527" s="2">
        <v>11.99</v>
      </c>
      <c r="N527" s="2" t="s">
        <v>760</v>
      </c>
      <c r="O527" s="2">
        <v>139</v>
      </c>
      <c r="P527" s="2" t="s">
        <v>73</v>
      </c>
      <c r="Q527" s="2">
        <v>1</v>
      </c>
      <c r="R527" s="2">
        <v>5</v>
      </c>
      <c r="S527" s="2" t="b">
        <v>1</v>
      </c>
      <c r="T527" s="2">
        <v>12</v>
      </c>
      <c r="U527" s="2">
        <v>9</v>
      </c>
      <c r="V527" s="2" t="s">
        <v>49</v>
      </c>
      <c r="W527" s="2" t="s">
        <v>56</v>
      </c>
      <c r="X527" s="2" t="s">
        <v>57</v>
      </c>
      <c r="Y527" s="2">
        <v>21</v>
      </c>
      <c r="Z527" s="26">
        <f>Table13[[#This Row],[Recommended_Content_Count]]/(Table13[[#This Row],[Total_Movies_Watched]]+Table13[[#This Row],[Total_Series_Watched]])</f>
        <v>1</v>
      </c>
      <c r="AA527" s="2">
        <v>4.8</v>
      </c>
      <c r="AB527" s="2" t="b">
        <v>1</v>
      </c>
      <c r="AC527" s="2" t="s">
        <v>30</v>
      </c>
      <c r="AD527" s="2">
        <v>2571</v>
      </c>
      <c r="AE527" s="2" t="s">
        <v>76</v>
      </c>
      <c r="AF527" s="2" t="s">
        <v>32</v>
      </c>
      <c r="AG527" s="5" t="s">
        <v>40</v>
      </c>
    </row>
    <row r="528" spans="1:33" x14ac:dyDescent="0.25">
      <c r="A528" s="4">
        <v>9555</v>
      </c>
      <c r="B528" s="2" t="s">
        <v>345</v>
      </c>
      <c r="C528" s="3">
        <v>45330</v>
      </c>
      <c r="D528" s="2"/>
      <c r="E528" s="2"/>
      <c r="F528" s="3"/>
      <c r="G528" s="3">
        <v>45330</v>
      </c>
      <c r="H528" s="2">
        <v>11</v>
      </c>
      <c r="I528" s="2">
        <v>22</v>
      </c>
      <c r="J528" s="2">
        <v>2024</v>
      </c>
      <c r="K528" s="3">
        <f>DATE(Table13[[#This Row],[Last_Login_Year]],Table13[[#This Row],[Last_Login_Month]],Table13[[#This Row],[Last_Login_Date]])</f>
        <v>45618</v>
      </c>
      <c r="L528" s="3">
        <v>45618</v>
      </c>
      <c r="M528" s="2">
        <v>11.99</v>
      </c>
      <c r="N528" s="2" t="s">
        <v>760</v>
      </c>
      <c r="O528" s="2">
        <v>354</v>
      </c>
      <c r="P528" s="2" t="s">
        <v>51</v>
      </c>
      <c r="Q528" s="2">
        <v>1</v>
      </c>
      <c r="R528" s="2">
        <v>1</v>
      </c>
      <c r="S528" s="2" t="b">
        <v>1</v>
      </c>
      <c r="T528" s="2">
        <v>225</v>
      </c>
      <c r="U528" s="2">
        <v>1</v>
      </c>
      <c r="V528" s="2" t="s">
        <v>49</v>
      </c>
      <c r="W528" s="2" t="s">
        <v>75</v>
      </c>
      <c r="X528" s="2" t="s">
        <v>29</v>
      </c>
      <c r="Y528" s="2">
        <v>83</v>
      </c>
      <c r="Z528" s="26">
        <f>Table13[[#This Row],[Recommended_Content_Count]]/(Table13[[#This Row],[Total_Movies_Watched]]+Table13[[#This Row],[Total_Series_Watched]])</f>
        <v>0.36725663716814161</v>
      </c>
      <c r="AA528" s="2">
        <v>4.3</v>
      </c>
      <c r="AB528" s="2" t="b">
        <v>1</v>
      </c>
      <c r="AC528" s="2" t="s">
        <v>30</v>
      </c>
      <c r="AD528" s="2">
        <v>548</v>
      </c>
      <c r="AE528" s="2" t="s">
        <v>76</v>
      </c>
      <c r="AF528" s="2" t="s">
        <v>79</v>
      </c>
      <c r="AG528" s="5" t="s">
        <v>40</v>
      </c>
    </row>
    <row r="529" spans="1:33" x14ac:dyDescent="0.25">
      <c r="A529" s="4">
        <v>9664</v>
      </c>
      <c r="B529" s="2" t="s">
        <v>456</v>
      </c>
      <c r="C529" s="3">
        <v>45237</v>
      </c>
      <c r="D529" s="2"/>
      <c r="E529" s="2"/>
      <c r="F529" s="3"/>
      <c r="G529" s="3">
        <v>45237</v>
      </c>
      <c r="H529" s="2">
        <v>11</v>
      </c>
      <c r="I529" s="2">
        <v>22</v>
      </c>
      <c r="J529" s="2">
        <v>2024</v>
      </c>
      <c r="K529" s="3">
        <f>DATE(Table13[[#This Row],[Last_Login_Year]],Table13[[#This Row],[Last_Login_Month]],Table13[[#This Row],[Last_Login_Date]])</f>
        <v>45618</v>
      </c>
      <c r="L529" s="3">
        <v>45618</v>
      </c>
      <c r="M529" s="2">
        <v>11.99</v>
      </c>
      <c r="N529" s="2" t="s">
        <v>760</v>
      </c>
      <c r="O529" s="2">
        <v>463</v>
      </c>
      <c r="P529" s="2" t="s">
        <v>73</v>
      </c>
      <c r="Q529" s="2">
        <v>5</v>
      </c>
      <c r="R529" s="2">
        <v>4</v>
      </c>
      <c r="S529" s="2" t="b">
        <v>0</v>
      </c>
      <c r="T529" s="2">
        <v>961</v>
      </c>
      <c r="U529" s="2">
        <v>9</v>
      </c>
      <c r="V529" s="2" t="s">
        <v>49</v>
      </c>
      <c r="W529" s="2" t="s">
        <v>75</v>
      </c>
      <c r="X529" s="2" t="s">
        <v>57</v>
      </c>
      <c r="Y529" s="2">
        <v>62</v>
      </c>
      <c r="Z529" s="26">
        <f>Table13[[#This Row],[Recommended_Content_Count]]/(Table13[[#This Row],[Total_Movies_Watched]]+Table13[[#This Row],[Total_Series_Watched]])</f>
        <v>6.3917525773195871E-2</v>
      </c>
      <c r="AA529" s="2">
        <v>3.4</v>
      </c>
      <c r="AB529" s="2" t="b">
        <v>1</v>
      </c>
      <c r="AC529" s="2" t="s">
        <v>30</v>
      </c>
      <c r="AD529" s="2">
        <v>3556</v>
      </c>
      <c r="AE529" s="2" t="s">
        <v>65</v>
      </c>
      <c r="AF529" s="2" t="s">
        <v>59</v>
      </c>
      <c r="AG529" s="5" t="s">
        <v>40</v>
      </c>
    </row>
    <row r="530" spans="1:33" x14ac:dyDescent="0.25">
      <c r="A530" s="4">
        <v>7172</v>
      </c>
      <c r="B530" s="2" t="s">
        <v>448</v>
      </c>
      <c r="C530" s="3">
        <v>45176</v>
      </c>
      <c r="D530" s="2"/>
      <c r="E530" s="2"/>
      <c r="F530" s="3"/>
      <c r="G530" s="3">
        <v>45176</v>
      </c>
      <c r="H530" s="2">
        <v>11</v>
      </c>
      <c r="I530" s="2">
        <v>22</v>
      </c>
      <c r="J530" s="2">
        <v>2024</v>
      </c>
      <c r="K530" s="3">
        <f>DATE(Table13[[#This Row],[Last_Login_Year]],Table13[[#This Row],[Last_Login_Month]],Table13[[#This Row],[Last_Login_Date]])</f>
        <v>45618</v>
      </c>
      <c r="L530" s="3">
        <v>45618</v>
      </c>
      <c r="M530" s="2">
        <v>11.99</v>
      </c>
      <c r="N530" s="2" t="s">
        <v>760</v>
      </c>
      <c r="O530" s="2">
        <v>477</v>
      </c>
      <c r="P530" s="2" t="s">
        <v>51</v>
      </c>
      <c r="Q530" s="2">
        <v>5</v>
      </c>
      <c r="R530" s="2">
        <v>4</v>
      </c>
      <c r="S530" s="2" t="b">
        <v>0</v>
      </c>
      <c r="T530" s="2">
        <v>426</v>
      </c>
      <c r="U530" s="2">
        <v>137</v>
      </c>
      <c r="V530" s="2" t="s">
        <v>92</v>
      </c>
      <c r="W530" s="2" t="s">
        <v>56</v>
      </c>
      <c r="X530" s="2" t="s">
        <v>29</v>
      </c>
      <c r="Y530" s="2">
        <v>31</v>
      </c>
      <c r="Z530" s="26">
        <f>Table13[[#This Row],[Recommended_Content_Count]]/(Table13[[#This Row],[Total_Movies_Watched]]+Table13[[#This Row],[Total_Series_Watched]])</f>
        <v>5.5062166962699825E-2</v>
      </c>
      <c r="AA530" s="2">
        <v>5</v>
      </c>
      <c r="AB530" s="2" t="b">
        <v>0</v>
      </c>
      <c r="AC530" s="2" t="s">
        <v>30</v>
      </c>
      <c r="AD530" s="2">
        <v>2039</v>
      </c>
      <c r="AE530" s="2" t="s">
        <v>58</v>
      </c>
      <c r="AF530" s="2" t="s">
        <v>69</v>
      </c>
      <c r="AG530" s="5" t="s">
        <v>60</v>
      </c>
    </row>
    <row r="531" spans="1:33" x14ac:dyDescent="0.25">
      <c r="A531" s="4">
        <v>7960</v>
      </c>
      <c r="B531" s="2" t="s">
        <v>521</v>
      </c>
      <c r="C531" s="3">
        <v>45170</v>
      </c>
      <c r="D531" s="2"/>
      <c r="E531" s="2"/>
      <c r="F531" s="3"/>
      <c r="G531" s="3">
        <v>45170</v>
      </c>
      <c r="H531" s="2">
        <v>11</v>
      </c>
      <c r="I531" s="2">
        <v>22</v>
      </c>
      <c r="J531" s="2">
        <v>2024</v>
      </c>
      <c r="K531" s="3">
        <f>DATE(Table13[[#This Row],[Last_Login_Year]],Table13[[#This Row],[Last_Login_Month]],Table13[[#This Row],[Last_Login_Date]])</f>
        <v>45618</v>
      </c>
      <c r="L531" s="3">
        <v>45618</v>
      </c>
      <c r="M531" s="2">
        <v>15.99</v>
      </c>
      <c r="N531" s="2" t="s">
        <v>761</v>
      </c>
      <c r="O531" s="2">
        <v>373</v>
      </c>
      <c r="P531" s="2" t="s">
        <v>73</v>
      </c>
      <c r="Q531" s="2">
        <v>1</v>
      </c>
      <c r="R531" s="2">
        <v>3</v>
      </c>
      <c r="S531" s="2" t="b">
        <v>0</v>
      </c>
      <c r="T531" s="2">
        <v>507</v>
      </c>
      <c r="U531" s="2">
        <v>130</v>
      </c>
      <c r="V531" s="2" t="s">
        <v>43</v>
      </c>
      <c r="W531" s="2" t="s">
        <v>56</v>
      </c>
      <c r="X531" s="2" t="s">
        <v>64</v>
      </c>
      <c r="Y531" s="2">
        <v>41</v>
      </c>
      <c r="Z531" s="26">
        <f>Table13[[#This Row],[Recommended_Content_Count]]/(Table13[[#This Row],[Total_Movies_Watched]]+Table13[[#This Row],[Total_Series_Watched]])</f>
        <v>6.4364207221350084E-2</v>
      </c>
      <c r="AA531" s="2">
        <v>3.3</v>
      </c>
      <c r="AB531" s="2" t="b">
        <v>1</v>
      </c>
      <c r="AC531" s="2" t="s">
        <v>30</v>
      </c>
      <c r="AD531" s="2">
        <v>3221</v>
      </c>
      <c r="AE531" s="2" t="s">
        <v>31</v>
      </c>
      <c r="AF531" s="2" t="s">
        <v>59</v>
      </c>
      <c r="AG531" s="5" t="s">
        <v>60</v>
      </c>
    </row>
    <row r="532" spans="1:33" x14ac:dyDescent="0.25">
      <c r="A532" s="4">
        <v>8952</v>
      </c>
      <c r="B532" s="2" t="s">
        <v>183</v>
      </c>
      <c r="C532" s="3">
        <v>45140</v>
      </c>
      <c r="D532" s="2"/>
      <c r="E532" s="2"/>
      <c r="F532" s="3"/>
      <c r="G532" s="3">
        <v>45140</v>
      </c>
      <c r="H532" s="2">
        <v>11</v>
      </c>
      <c r="I532" s="2">
        <v>22</v>
      </c>
      <c r="J532" s="2">
        <v>2024</v>
      </c>
      <c r="K532" s="3">
        <f>DATE(Table13[[#This Row],[Last_Login_Year]],Table13[[#This Row],[Last_Login_Month]],Table13[[#This Row],[Last_Login_Date]])</f>
        <v>45618</v>
      </c>
      <c r="L532" s="3">
        <v>45618</v>
      </c>
      <c r="M532" s="2">
        <v>11.99</v>
      </c>
      <c r="N532" s="2" t="s">
        <v>760</v>
      </c>
      <c r="O532" s="2">
        <v>216</v>
      </c>
      <c r="P532" s="2" t="s">
        <v>100</v>
      </c>
      <c r="Q532" s="2">
        <v>1</v>
      </c>
      <c r="R532" s="2">
        <v>1</v>
      </c>
      <c r="S532" s="2" t="b">
        <v>0</v>
      </c>
      <c r="T532" s="2">
        <v>872</v>
      </c>
      <c r="U532" s="2">
        <v>150</v>
      </c>
      <c r="V532" s="2" t="s">
        <v>92</v>
      </c>
      <c r="W532" s="2" t="s">
        <v>56</v>
      </c>
      <c r="X532" s="2" t="s">
        <v>64</v>
      </c>
      <c r="Y532" s="2">
        <v>10</v>
      </c>
      <c r="Z532" s="26">
        <f>Table13[[#This Row],[Recommended_Content_Count]]/(Table13[[#This Row],[Total_Movies_Watched]]+Table13[[#This Row],[Total_Series_Watched]])</f>
        <v>9.7847358121330719E-3</v>
      </c>
      <c r="AA532" s="2">
        <v>3.8</v>
      </c>
      <c r="AB532" s="2" t="b">
        <v>1</v>
      </c>
      <c r="AC532" s="2" t="s">
        <v>30</v>
      </c>
      <c r="AD532" s="2">
        <v>4037</v>
      </c>
      <c r="AE532" s="2" t="s">
        <v>76</v>
      </c>
      <c r="AF532" s="2" t="s">
        <v>59</v>
      </c>
      <c r="AG532" s="5" t="s">
        <v>33</v>
      </c>
    </row>
    <row r="533" spans="1:33" x14ac:dyDescent="0.25">
      <c r="A533" s="4">
        <v>9256</v>
      </c>
      <c r="B533" s="2" t="s">
        <v>257</v>
      </c>
      <c r="C533" s="3">
        <v>45109</v>
      </c>
      <c r="D533" s="2"/>
      <c r="E533" s="2"/>
      <c r="F533" s="3"/>
      <c r="G533" s="3">
        <v>45109</v>
      </c>
      <c r="H533" s="2">
        <v>11</v>
      </c>
      <c r="I533" s="2">
        <v>22</v>
      </c>
      <c r="J533" s="2">
        <v>2024</v>
      </c>
      <c r="K533" s="3">
        <f>DATE(Table13[[#This Row],[Last_Login_Year]],Table13[[#This Row],[Last_Login_Month]],Table13[[#This Row],[Last_Login_Date]])</f>
        <v>45618</v>
      </c>
      <c r="L533" s="3">
        <v>45618</v>
      </c>
      <c r="M533" s="2">
        <v>7.99</v>
      </c>
      <c r="N533" s="2" t="s">
        <v>759</v>
      </c>
      <c r="O533" s="2">
        <v>331</v>
      </c>
      <c r="P533" s="2" t="s">
        <v>100</v>
      </c>
      <c r="Q533" s="2">
        <v>5</v>
      </c>
      <c r="R533" s="2">
        <v>1</v>
      </c>
      <c r="S533" s="2" t="b">
        <v>0</v>
      </c>
      <c r="T533" s="2">
        <v>85</v>
      </c>
      <c r="U533" s="2">
        <v>117</v>
      </c>
      <c r="V533" s="2" t="s">
        <v>92</v>
      </c>
      <c r="W533" s="2" t="s">
        <v>56</v>
      </c>
      <c r="X533" s="2" t="s">
        <v>78</v>
      </c>
      <c r="Y533" s="2">
        <v>21</v>
      </c>
      <c r="Z533" s="26">
        <f>Table13[[#This Row],[Recommended_Content_Count]]/(Table13[[#This Row],[Total_Movies_Watched]]+Table13[[#This Row],[Total_Series_Watched]])</f>
        <v>0.10396039603960396</v>
      </c>
      <c r="AA533" s="2">
        <v>4.8</v>
      </c>
      <c r="AB533" s="2" t="b">
        <v>1</v>
      </c>
      <c r="AC533" s="2" t="s">
        <v>30</v>
      </c>
      <c r="AD533" s="2">
        <v>1454</v>
      </c>
      <c r="AE533" s="2" t="s">
        <v>58</v>
      </c>
      <c r="AF533" s="2" t="s">
        <v>39</v>
      </c>
      <c r="AG533" s="5" t="s">
        <v>93</v>
      </c>
    </row>
    <row r="534" spans="1:33" x14ac:dyDescent="0.25">
      <c r="A534" s="4">
        <v>8210</v>
      </c>
      <c r="B534" s="2" t="s">
        <v>114</v>
      </c>
      <c r="C534" s="3">
        <v>45047</v>
      </c>
      <c r="D534" s="2"/>
      <c r="E534" s="2"/>
      <c r="F534" s="3"/>
      <c r="G534" s="3">
        <v>45047</v>
      </c>
      <c r="H534" s="2">
        <v>11</v>
      </c>
      <c r="I534" s="2">
        <v>22</v>
      </c>
      <c r="J534" s="2">
        <v>2024</v>
      </c>
      <c r="K534" s="3">
        <f>DATE(Table13[[#This Row],[Last_Login_Year]],Table13[[#This Row],[Last_Login_Month]],Table13[[#This Row],[Last_Login_Date]])</f>
        <v>45618</v>
      </c>
      <c r="L534" s="3">
        <v>45618</v>
      </c>
      <c r="M534" s="2">
        <v>15.99</v>
      </c>
      <c r="N534" s="2" t="s">
        <v>761</v>
      </c>
      <c r="O534" s="2">
        <v>243</v>
      </c>
      <c r="P534" s="2" t="s">
        <v>63</v>
      </c>
      <c r="Q534" s="2">
        <v>2</v>
      </c>
      <c r="R534" s="2">
        <v>6</v>
      </c>
      <c r="S534" s="2" t="b">
        <v>1</v>
      </c>
      <c r="T534" s="2">
        <v>532</v>
      </c>
      <c r="U534" s="2">
        <v>110</v>
      </c>
      <c r="V534" s="2" t="s">
        <v>74</v>
      </c>
      <c r="W534" s="2" t="s">
        <v>28</v>
      </c>
      <c r="X534" s="2" t="s">
        <v>57</v>
      </c>
      <c r="Y534" s="2">
        <v>73</v>
      </c>
      <c r="Z534" s="26">
        <f>Table13[[#This Row],[Recommended_Content_Count]]/(Table13[[#This Row],[Total_Movies_Watched]]+Table13[[#This Row],[Total_Series_Watched]])</f>
        <v>0.11370716510903427</v>
      </c>
      <c r="AA534" s="2">
        <v>4.7</v>
      </c>
      <c r="AB534" s="2" t="b">
        <v>0</v>
      </c>
      <c r="AC534" s="2" t="s">
        <v>30</v>
      </c>
      <c r="AD534" s="2">
        <v>525</v>
      </c>
      <c r="AE534" s="2" t="s">
        <v>31</v>
      </c>
      <c r="AF534" s="2" t="s">
        <v>69</v>
      </c>
      <c r="AG534" s="5" t="s">
        <v>93</v>
      </c>
    </row>
    <row r="535" spans="1:33" x14ac:dyDescent="0.25">
      <c r="A535" s="4">
        <v>7975</v>
      </c>
      <c r="B535" s="2" t="s">
        <v>671</v>
      </c>
      <c r="C535" s="3">
        <v>44995</v>
      </c>
      <c r="D535" s="2"/>
      <c r="E535" s="2"/>
      <c r="F535" s="3"/>
      <c r="G535" s="3">
        <v>44995</v>
      </c>
      <c r="H535" s="2">
        <v>11</v>
      </c>
      <c r="I535" s="2">
        <v>22</v>
      </c>
      <c r="J535" s="2">
        <v>2024</v>
      </c>
      <c r="K535" s="3">
        <f>DATE(Table13[[#This Row],[Last_Login_Year]],Table13[[#This Row],[Last_Login_Month]],Table13[[#This Row],[Last_Login_Date]])</f>
        <v>45618</v>
      </c>
      <c r="L535" s="3">
        <v>45618</v>
      </c>
      <c r="M535" s="2">
        <v>15.99</v>
      </c>
      <c r="N535" s="2" t="s">
        <v>761</v>
      </c>
      <c r="O535" s="2">
        <v>437</v>
      </c>
      <c r="P535" s="2" t="s">
        <v>63</v>
      </c>
      <c r="Q535" s="2">
        <v>2</v>
      </c>
      <c r="R535" s="2">
        <v>2</v>
      </c>
      <c r="S535" s="2" t="b">
        <v>1</v>
      </c>
      <c r="T535" s="2">
        <v>328</v>
      </c>
      <c r="U535" s="2">
        <v>170</v>
      </c>
      <c r="V535" s="2" t="s">
        <v>92</v>
      </c>
      <c r="W535" s="2" t="s">
        <v>44</v>
      </c>
      <c r="X535" s="2" t="s">
        <v>64</v>
      </c>
      <c r="Y535" s="2">
        <v>25</v>
      </c>
      <c r="Z535" s="26">
        <f>Table13[[#This Row],[Recommended_Content_Count]]/(Table13[[#This Row],[Total_Movies_Watched]]+Table13[[#This Row],[Total_Series_Watched]])</f>
        <v>5.0200803212851405E-2</v>
      </c>
      <c r="AA535" s="2">
        <v>3.6</v>
      </c>
      <c r="AB535" s="2" t="b">
        <v>0</v>
      </c>
      <c r="AC535" s="2" t="s">
        <v>30</v>
      </c>
      <c r="AD535" s="2">
        <v>2406</v>
      </c>
      <c r="AE535" s="2" t="s">
        <v>58</v>
      </c>
      <c r="AF535" s="2" t="s">
        <v>39</v>
      </c>
      <c r="AG535" s="5" t="s">
        <v>33</v>
      </c>
    </row>
    <row r="536" spans="1:33" x14ac:dyDescent="0.25">
      <c r="A536" s="4">
        <v>3354</v>
      </c>
      <c r="B536" s="2" t="s">
        <v>148</v>
      </c>
      <c r="C536" s="3">
        <v>44936</v>
      </c>
      <c r="D536" s="2"/>
      <c r="E536" s="2"/>
      <c r="F536" s="3"/>
      <c r="G536" s="3">
        <v>44936</v>
      </c>
      <c r="H536" s="2">
        <v>11</v>
      </c>
      <c r="I536" s="2">
        <v>22</v>
      </c>
      <c r="J536" s="2">
        <v>2024</v>
      </c>
      <c r="K536" s="3">
        <f>DATE(Table13[[#This Row],[Last_Login_Year]],Table13[[#This Row],[Last_Login_Month]],Table13[[#This Row],[Last_Login_Date]])</f>
        <v>45618</v>
      </c>
      <c r="L536" s="3">
        <v>45618</v>
      </c>
      <c r="M536" s="2">
        <v>11.99</v>
      </c>
      <c r="N536" s="2" t="s">
        <v>760</v>
      </c>
      <c r="O536" s="2">
        <v>342</v>
      </c>
      <c r="P536" s="2" t="s">
        <v>73</v>
      </c>
      <c r="Q536" s="2">
        <v>2</v>
      </c>
      <c r="R536" s="2">
        <v>2</v>
      </c>
      <c r="S536" s="2" t="b">
        <v>0</v>
      </c>
      <c r="T536" s="2">
        <v>503</v>
      </c>
      <c r="U536" s="2">
        <v>6</v>
      </c>
      <c r="V536" s="2" t="s">
        <v>92</v>
      </c>
      <c r="W536" s="2" t="s">
        <v>28</v>
      </c>
      <c r="X536" s="2" t="s">
        <v>78</v>
      </c>
      <c r="Y536" s="2">
        <v>23</v>
      </c>
      <c r="Z536" s="26">
        <f>Table13[[#This Row],[Recommended_Content_Count]]/(Table13[[#This Row],[Total_Movies_Watched]]+Table13[[#This Row],[Total_Series_Watched]])</f>
        <v>4.5186640471512773E-2</v>
      </c>
      <c r="AA536" s="2">
        <v>3.2</v>
      </c>
      <c r="AB536" s="2" t="b">
        <v>1</v>
      </c>
      <c r="AC536" s="2" t="s">
        <v>30</v>
      </c>
      <c r="AD536" s="2">
        <v>3496</v>
      </c>
      <c r="AE536" s="2" t="s">
        <v>65</v>
      </c>
      <c r="AF536" s="2" t="s">
        <v>69</v>
      </c>
      <c r="AG536" s="5" t="s">
        <v>93</v>
      </c>
    </row>
    <row r="537" spans="1:33" x14ac:dyDescent="0.25">
      <c r="A537" s="4">
        <v>5216</v>
      </c>
      <c r="B537" s="2" t="s">
        <v>367</v>
      </c>
      <c r="C537" s="2">
        <v>9</v>
      </c>
      <c r="D537" s="2">
        <v>22</v>
      </c>
      <c r="E537" s="2">
        <v>2024</v>
      </c>
      <c r="F537" s="3">
        <f>DATE(Table13[[#This Row],[_Year]],Table13[[#This Row],[Join_Date_Month]],Table13[[#This Row],[Join_Date_Date]])</f>
        <v>45557</v>
      </c>
      <c r="G537" s="3">
        <v>45557</v>
      </c>
      <c r="H537" s="2">
        <v>11</v>
      </c>
      <c r="I537" s="2">
        <v>21</v>
      </c>
      <c r="J537" s="2">
        <v>2024</v>
      </c>
      <c r="K537" s="3">
        <f>DATE(Table13[[#This Row],[Last_Login_Year]],Table13[[#This Row],[Last_Login_Month]],Table13[[#This Row],[Last_Login_Date]])</f>
        <v>45617</v>
      </c>
      <c r="L537" s="3">
        <v>45617</v>
      </c>
      <c r="M537" s="2">
        <v>15.99</v>
      </c>
      <c r="N537" s="2" t="s">
        <v>761</v>
      </c>
      <c r="O537" s="2">
        <v>135</v>
      </c>
      <c r="P537" s="2" t="s">
        <v>73</v>
      </c>
      <c r="Q537" s="2">
        <v>3</v>
      </c>
      <c r="R537" s="2">
        <v>2</v>
      </c>
      <c r="S537" s="2" t="b">
        <v>0</v>
      </c>
      <c r="T537" s="2">
        <v>523</v>
      </c>
      <c r="U537" s="2">
        <v>159</v>
      </c>
      <c r="V537" s="2" t="s">
        <v>27</v>
      </c>
      <c r="W537" s="2" t="s">
        <v>44</v>
      </c>
      <c r="X537" s="2" t="s">
        <v>29</v>
      </c>
      <c r="Y537" s="2">
        <v>11</v>
      </c>
      <c r="Z537" s="26">
        <f>Table13[[#This Row],[Recommended_Content_Count]]/(Table13[[#This Row],[Total_Movies_Watched]]+Table13[[#This Row],[Total_Series_Watched]])</f>
        <v>1.6129032258064516E-2</v>
      </c>
      <c r="AA537" s="2">
        <v>4.8</v>
      </c>
      <c r="AB537" s="2" t="b">
        <v>1</v>
      </c>
      <c r="AC537" s="2" t="s">
        <v>30</v>
      </c>
      <c r="AD537" s="2">
        <v>2872</v>
      </c>
      <c r="AE537" s="2" t="s">
        <v>65</v>
      </c>
      <c r="AF537" s="2" t="s">
        <v>39</v>
      </c>
      <c r="AG537" s="5" t="s">
        <v>33</v>
      </c>
    </row>
    <row r="538" spans="1:33" x14ac:dyDescent="0.25">
      <c r="A538" s="4">
        <v>6293</v>
      </c>
      <c r="B538" s="2" t="s">
        <v>224</v>
      </c>
      <c r="C538" s="2">
        <v>9</v>
      </c>
      <c r="D538" s="2">
        <v>16</v>
      </c>
      <c r="E538" s="2">
        <v>2024</v>
      </c>
      <c r="F538" s="3">
        <f>DATE(Table13[[#This Row],[_Year]],Table13[[#This Row],[Join_Date_Month]],Table13[[#This Row],[Join_Date_Date]])</f>
        <v>45551</v>
      </c>
      <c r="G538" s="3">
        <v>45551</v>
      </c>
      <c r="H538" s="2">
        <v>11</v>
      </c>
      <c r="I538" s="2">
        <v>21</v>
      </c>
      <c r="J538" s="2">
        <v>2024</v>
      </c>
      <c r="K538" s="3">
        <f>DATE(Table13[[#This Row],[Last_Login_Year]],Table13[[#This Row],[Last_Login_Month]],Table13[[#This Row],[Last_Login_Date]])</f>
        <v>45617</v>
      </c>
      <c r="L538" s="3">
        <v>45617</v>
      </c>
      <c r="M538" s="2">
        <v>15.99</v>
      </c>
      <c r="N538" s="2" t="s">
        <v>761</v>
      </c>
      <c r="O538" s="2">
        <v>473</v>
      </c>
      <c r="P538" s="2" t="s">
        <v>48</v>
      </c>
      <c r="Q538" s="2">
        <v>4</v>
      </c>
      <c r="R538" s="2">
        <v>4</v>
      </c>
      <c r="S538" s="2" t="b">
        <v>0</v>
      </c>
      <c r="T538" s="2">
        <v>605</v>
      </c>
      <c r="U538" s="2">
        <v>93</v>
      </c>
      <c r="V538" s="2" t="s">
        <v>74</v>
      </c>
      <c r="W538" s="2" t="s">
        <v>44</v>
      </c>
      <c r="X538" s="2" t="s">
        <v>45</v>
      </c>
      <c r="Y538" s="2">
        <v>13</v>
      </c>
      <c r="Z538" s="26">
        <f>Table13[[#This Row],[Recommended_Content_Count]]/(Table13[[#This Row],[Total_Movies_Watched]]+Table13[[#This Row],[Total_Series_Watched]])</f>
        <v>1.8624641833810889E-2</v>
      </c>
      <c r="AA538" s="2">
        <v>4.8</v>
      </c>
      <c r="AB538" s="2" t="b">
        <v>0</v>
      </c>
      <c r="AC538" s="2" t="s">
        <v>30</v>
      </c>
      <c r="AD538" s="2">
        <v>2141</v>
      </c>
      <c r="AE538" s="2" t="s">
        <v>38</v>
      </c>
      <c r="AF538" s="2" t="s">
        <v>32</v>
      </c>
      <c r="AG538" s="5" t="s">
        <v>33</v>
      </c>
    </row>
    <row r="539" spans="1:33" x14ac:dyDescent="0.25">
      <c r="A539" s="4">
        <v>5045</v>
      </c>
      <c r="B539" s="2" t="s">
        <v>140</v>
      </c>
      <c r="C539" s="2">
        <v>8</v>
      </c>
      <c r="D539" s="2">
        <v>25</v>
      </c>
      <c r="E539" s="2">
        <v>2024</v>
      </c>
      <c r="F539" s="3">
        <f>DATE(Table13[[#This Row],[_Year]],Table13[[#This Row],[Join_Date_Month]],Table13[[#This Row],[Join_Date_Date]])</f>
        <v>45529</v>
      </c>
      <c r="G539" s="3">
        <v>45529</v>
      </c>
      <c r="H539" s="2">
        <v>11</v>
      </c>
      <c r="I539" s="2">
        <v>21</v>
      </c>
      <c r="J539" s="2">
        <v>2024</v>
      </c>
      <c r="K539" s="3">
        <f>DATE(Table13[[#This Row],[Last_Login_Year]],Table13[[#This Row],[Last_Login_Month]],Table13[[#This Row],[Last_Login_Date]])</f>
        <v>45617</v>
      </c>
      <c r="L539" s="3">
        <v>45617</v>
      </c>
      <c r="M539" s="2">
        <v>11.99</v>
      </c>
      <c r="N539" s="2" t="s">
        <v>760</v>
      </c>
      <c r="O539" s="2">
        <v>100</v>
      </c>
      <c r="P539" s="2" t="s">
        <v>73</v>
      </c>
      <c r="Q539" s="2">
        <v>4</v>
      </c>
      <c r="R539" s="2">
        <v>1</v>
      </c>
      <c r="S539" s="2" t="b">
        <v>1</v>
      </c>
      <c r="T539" s="2">
        <v>983</v>
      </c>
      <c r="U539" s="2">
        <v>191</v>
      </c>
      <c r="V539" s="2" t="s">
        <v>92</v>
      </c>
      <c r="W539" s="2" t="s">
        <v>28</v>
      </c>
      <c r="X539" s="2" t="s">
        <v>45</v>
      </c>
      <c r="Y539" s="2">
        <v>53</v>
      </c>
      <c r="Z539" s="26">
        <f>Table13[[#This Row],[Recommended_Content_Count]]/(Table13[[#This Row],[Total_Movies_Watched]]+Table13[[#This Row],[Total_Series_Watched]])</f>
        <v>4.5144804088586031E-2</v>
      </c>
      <c r="AA539" s="2">
        <v>4.5</v>
      </c>
      <c r="AB539" s="2" t="b">
        <v>0</v>
      </c>
      <c r="AC539" s="2" t="s">
        <v>30</v>
      </c>
      <c r="AD539" s="2">
        <v>2575</v>
      </c>
      <c r="AE539" s="2" t="s">
        <v>76</v>
      </c>
      <c r="AF539" s="2" t="s">
        <v>59</v>
      </c>
      <c r="AG539" s="5" t="s">
        <v>93</v>
      </c>
    </row>
    <row r="540" spans="1:33" x14ac:dyDescent="0.25">
      <c r="A540" s="4">
        <v>8439</v>
      </c>
      <c r="B540" s="2" t="s">
        <v>395</v>
      </c>
      <c r="C540" s="2">
        <v>7</v>
      </c>
      <c r="D540" s="2">
        <v>26</v>
      </c>
      <c r="E540" s="2">
        <v>2023</v>
      </c>
      <c r="F540" s="3">
        <f>DATE(Table13[[#This Row],[_Year]],Table13[[#This Row],[Join_Date_Month]],Table13[[#This Row],[Join_Date_Date]])</f>
        <v>45133</v>
      </c>
      <c r="G540" s="3">
        <v>45133</v>
      </c>
      <c r="H540" s="2">
        <v>11</v>
      </c>
      <c r="I540" s="2">
        <v>21</v>
      </c>
      <c r="J540" s="2">
        <v>2024</v>
      </c>
      <c r="K540" s="3">
        <f>DATE(Table13[[#This Row],[Last_Login_Year]],Table13[[#This Row],[Last_Login_Month]],Table13[[#This Row],[Last_Login_Date]])</f>
        <v>45617</v>
      </c>
      <c r="L540" s="3">
        <v>45617</v>
      </c>
      <c r="M540" s="2">
        <v>11.99</v>
      </c>
      <c r="N540" s="2" t="s">
        <v>760</v>
      </c>
      <c r="O540" s="2">
        <v>392</v>
      </c>
      <c r="P540" s="2" t="s">
        <v>63</v>
      </c>
      <c r="Q540" s="2">
        <v>4</v>
      </c>
      <c r="R540" s="2">
        <v>1</v>
      </c>
      <c r="S540" s="2" t="b">
        <v>1</v>
      </c>
      <c r="T540" s="2">
        <v>813</v>
      </c>
      <c r="U540" s="2">
        <v>2</v>
      </c>
      <c r="V540" s="2" t="s">
        <v>49</v>
      </c>
      <c r="W540" s="2" t="s">
        <v>75</v>
      </c>
      <c r="X540" s="2" t="s">
        <v>64</v>
      </c>
      <c r="Y540" s="2">
        <v>57</v>
      </c>
      <c r="Z540" s="26">
        <f>Table13[[#This Row],[Recommended_Content_Count]]/(Table13[[#This Row],[Total_Movies_Watched]]+Table13[[#This Row],[Total_Series_Watched]])</f>
        <v>6.9938650306748465E-2</v>
      </c>
      <c r="AA540" s="2">
        <v>3</v>
      </c>
      <c r="AB540" s="2" t="b">
        <v>1</v>
      </c>
      <c r="AC540" s="2" t="s">
        <v>30</v>
      </c>
      <c r="AD540" s="2">
        <v>1025</v>
      </c>
      <c r="AE540" s="2" t="s">
        <v>38</v>
      </c>
      <c r="AF540" s="2" t="s">
        <v>59</v>
      </c>
      <c r="AG540" s="5" t="s">
        <v>93</v>
      </c>
    </row>
    <row r="541" spans="1:33" x14ac:dyDescent="0.25">
      <c r="A541" s="4">
        <v>6020</v>
      </c>
      <c r="B541" s="2" t="s">
        <v>640</v>
      </c>
      <c r="C541" s="2">
        <v>7</v>
      </c>
      <c r="D541" s="2">
        <v>25</v>
      </c>
      <c r="E541" s="2">
        <v>2024</v>
      </c>
      <c r="F541" s="3">
        <f>DATE(Table13[[#This Row],[_Year]],Table13[[#This Row],[Join_Date_Month]],Table13[[#This Row],[Join_Date_Date]])</f>
        <v>45498</v>
      </c>
      <c r="G541" s="3">
        <v>45498</v>
      </c>
      <c r="H541" s="2">
        <v>11</v>
      </c>
      <c r="I541" s="2">
        <v>21</v>
      </c>
      <c r="J541" s="2">
        <v>2024</v>
      </c>
      <c r="K541" s="3">
        <f>DATE(Table13[[#This Row],[Last_Login_Year]],Table13[[#This Row],[Last_Login_Month]],Table13[[#This Row],[Last_Login_Date]])</f>
        <v>45617</v>
      </c>
      <c r="L541" s="3">
        <v>45617</v>
      </c>
      <c r="M541" s="2">
        <v>11.99</v>
      </c>
      <c r="N541" s="2" t="s">
        <v>760</v>
      </c>
      <c r="O541" s="2">
        <v>136</v>
      </c>
      <c r="P541" s="2" t="s">
        <v>63</v>
      </c>
      <c r="Q541" s="2">
        <v>5</v>
      </c>
      <c r="R541" s="2">
        <v>2</v>
      </c>
      <c r="S541" s="2" t="b">
        <v>1</v>
      </c>
      <c r="T541" s="2">
        <v>821</v>
      </c>
      <c r="U541" s="2">
        <v>174</v>
      </c>
      <c r="V541" s="2" t="s">
        <v>92</v>
      </c>
      <c r="W541" s="2" t="s">
        <v>56</v>
      </c>
      <c r="X541" s="2" t="s">
        <v>37</v>
      </c>
      <c r="Y541" s="2">
        <v>92</v>
      </c>
      <c r="Z541" s="26">
        <f>Table13[[#This Row],[Recommended_Content_Count]]/(Table13[[#This Row],[Total_Movies_Watched]]+Table13[[#This Row],[Total_Series_Watched]])</f>
        <v>9.2462311557788945E-2</v>
      </c>
      <c r="AA541" s="2">
        <v>3.6</v>
      </c>
      <c r="AB541" s="2" t="b">
        <v>1</v>
      </c>
      <c r="AC541" s="2" t="s">
        <v>30</v>
      </c>
      <c r="AD541" s="2">
        <v>868</v>
      </c>
      <c r="AE541" s="2" t="s">
        <v>38</v>
      </c>
      <c r="AF541" s="2" t="s">
        <v>69</v>
      </c>
      <c r="AG541" s="5" t="s">
        <v>93</v>
      </c>
    </row>
    <row r="542" spans="1:33" x14ac:dyDescent="0.25">
      <c r="A542" s="4">
        <v>7813</v>
      </c>
      <c r="B542" s="2" t="s">
        <v>191</v>
      </c>
      <c r="C542" s="2">
        <v>7</v>
      </c>
      <c r="D542" s="2">
        <v>20</v>
      </c>
      <c r="E542" s="2">
        <v>2024</v>
      </c>
      <c r="F542" s="3">
        <f>DATE(Table13[[#This Row],[_Year]],Table13[[#This Row],[Join_Date_Month]],Table13[[#This Row],[Join_Date_Date]])</f>
        <v>45493</v>
      </c>
      <c r="G542" s="3">
        <v>45493</v>
      </c>
      <c r="H542" s="2">
        <v>11</v>
      </c>
      <c r="I542" s="2">
        <v>21</v>
      </c>
      <c r="J542" s="2">
        <v>2024</v>
      </c>
      <c r="K542" s="3">
        <f>DATE(Table13[[#This Row],[Last_Login_Year]],Table13[[#This Row],[Last_Login_Month]],Table13[[#This Row],[Last_Login_Date]])</f>
        <v>45617</v>
      </c>
      <c r="L542" s="3">
        <v>45617</v>
      </c>
      <c r="M542" s="2">
        <v>15.99</v>
      </c>
      <c r="N542" s="2" t="s">
        <v>761</v>
      </c>
      <c r="O542" s="2">
        <v>373</v>
      </c>
      <c r="P542" s="2" t="s">
        <v>36</v>
      </c>
      <c r="Q542" s="2">
        <v>4</v>
      </c>
      <c r="R542" s="2">
        <v>4</v>
      </c>
      <c r="S542" s="2" t="b">
        <v>1</v>
      </c>
      <c r="T542" s="2">
        <v>782</v>
      </c>
      <c r="U542" s="2">
        <v>7</v>
      </c>
      <c r="V542" s="2" t="s">
        <v>55</v>
      </c>
      <c r="W542" s="2" t="s">
        <v>75</v>
      </c>
      <c r="X542" s="2" t="s">
        <v>57</v>
      </c>
      <c r="Y542" s="2">
        <v>18</v>
      </c>
      <c r="Z542" s="26">
        <f>Table13[[#This Row],[Recommended_Content_Count]]/(Table13[[#This Row],[Total_Movies_Watched]]+Table13[[#This Row],[Total_Series_Watched]])</f>
        <v>2.2813688212927757E-2</v>
      </c>
      <c r="AA542" s="2">
        <v>3.2</v>
      </c>
      <c r="AB542" s="2" t="b">
        <v>1</v>
      </c>
      <c r="AC542" s="2" t="s">
        <v>30</v>
      </c>
      <c r="AD542" s="2">
        <v>4641</v>
      </c>
      <c r="AE542" s="2" t="s">
        <v>58</v>
      </c>
      <c r="AF542" s="2" t="s">
        <v>79</v>
      </c>
      <c r="AG542" s="5" t="s">
        <v>40</v>
      </c>
    </row>
    <row r="543" spans="1:33" x14ac:dyDescent="0.25">
      <c r="A543" s="4">
        <v>8793</v>
      </c>
      <c r="B543" s="2" t="s">
        <v>148</v>
      </c>
      <c r="C543" s="2">
        <v>5</v>
      </c>
      <c r="D543" s="2">
        <v>18</v>
      </c>
      <c r="E543" s="2">
        <v>2024</v>
      </c>
      <c r="F543" s="3">
        <f>DATE(Table13[[#This Row],[_Year]],Table13[[#This Row],[Join_Date_Month]],Table13[[#This Row],[Join_Date_Date]])</f>
        <v>45430</v>
      </c>
      <c r="G543" s="3">
        <v>45430</v>
      </c>
      <c r="H543" s="2">
        <v>11</v>
      </c>
      <c r="I543" s="2">
        <v>21</v>
      </c>
      <c r="J543" s="2">
        <v>2024</v>
      </c>
      <c r="K543" s="3">
        <f>DATE(Table13[[#This Row],[Last_Login_Year]],Table13[[#This Row],[Last_Login_Month]],Table13[[#This Row],[Last_Login_Date]])</f>
        <v>45617</v>
      </c>
      <c r="L543" s="3">
        <v>45617</v>
      </c>
      <c r="M543" s="2">
        <v>7.99</v>
      </c>
      <c r="N543" s="2" t="s">
        <v>759</v>
      </c>
      <c r="O543" s="2">
        <v>162</v>
      </c>
      <c r="P543" s="2" t="s">
        <v>48</v>
      </c>
      <c r="Q543" s="2">
        <v>2</v>
      </c>
      <c r="R543" s="2">
        <v>5</v>
      </c>
      <c r="S543" s="2" t="b">
        <v>1</v>
      </c>
      <c r="T543" s="2">
        <v>672</v>
      </c>
      <c r="U543" s="2">
        <v>57</v>
      </c>
      <c r="V543" s="2" t="s">
        <v>68</v>
      </c>
      <c r="W543" s="2" t="s">
        <v>44</v>
      </c>
      <c r="X543" s="2" t="s">
        <v>45</v>
      </c>
      <c r="Y543" s="2">
        <v>16</v>
      </c>
      <c r="Z543" s="26">
        <f>Table13[[#This Row],[Recommended_Content_Count]]/(Table13[[#This Row],[Total_Movies_Watched]]+Table13[[#This Row],[Total_Series_Watched]])</f>
        <v>2.194787379972565E-2</v>
      </c>
      <c r="AA543" s="2">
        <v>4.3</v>
      </c>
      <c r="AB543" s="2" t="b">
        <v>0</v>
      </c>
      <c r="AC543" s="2" t="s">
        <v>30</v>
      </c>
      <c r="AD543" s="2">
        <v>3930</v>
      </c>
      <c r="AE543" s="2" t="s">
        <v>65</v>
      </c>
      <c r="AF543" s="2" t="s">
        <v>59</v>
      </c>
      <c r="AG543" s="5" t="s">
        <v>93</v>
      </c>
    </row>
    <row r="544" spans="1:33" x14ac:dyDescent="0.25">
      <c r="A544" s="4">
        <v>8878</v>
      </c>
      <c r="B544" s="2" t="s">
        <v>241</v>
      </c>
      <c r="C544" s="2">
        <v>2</v>
      </c>
      <c r="D544" s="2">
        <v>29</v>
      </c>
      <c r="E544" s="2">
        <v>2024</v>
      </c>
      <c r="F544" s="3">
        <f>DATE(Table13[[#This Row],[_Year]],Table13[[#This Row],[Join_Date_Month]],Table13[[#This Row],[Join_Date_Date]])</f>
        <v>45351</v>
      </c>
      <c r="G544" s="3">
        <v>45351</v>
      </c>
      <c r="H544" s="2">
        <v>11</v>
      </c>
      <c r="I544" s="2">
        <v>21</v>
      </c>
      <c r="J544" s="2">
        <v>2024</v>
      </c>
      <c r="K544" s="3">
        <f>DATE(Table13[[#This Row],[Last_Login_Year]],Table13[[#This Row],[Last_Login_Month]],Table13[[#This Row],[Last_Login_Date]])</f>
        <v>45617</v>
      </c>
      <c r="L544" s="3">
        <v>45617</v>
      </c>
      <c r="M544" s="2">
        <v>7.99</v>
      </c>
      <c r="N544" s="2" t="s">
        <v>759</v>
      </c>
      <c r="O544" s="2">
        <v>337</v>
      </c>
      <c r="P544" s="2" t="s">
        <v>73</v>
      </c>
      <c r="Q544" s="2">
        <v>5</v>
      </c>
      <c r="R544" s="2">
        <v>1</v>
      </c>
      <c r="S544" s="2" t="b">
        <v>1</v>
      </c>
      <c r="T544" s="2">
        <v>429</v>
      </c>
      <c r="U544" s="2">
        <v>190</v>
      </c>
      <c r="V544" s="2" t="s">
        <v>43</v>
      </c>
      <c r="W544" s="2" t="s">
        <v>56</v>
      </c>
      <c r="X544" s="2" t="s">
        <v>45</v>
      </c>
      <c r="Y544" s="2">
        <v>88</v>
      </c>
      <c r="Z544" s="26">
        <f>Table13[[#This Row],[Recommended_Content_Count]]/(Table13[[#This Row],[Total_Movies_Watched]]+Table13[[#This Row],[Total_Series_Watched]])</f>
        <v>0.1421647819063005</v>
      </c>
      <c r="AA544" s="2">
        <v>4.8</v>
      </c>
      <c r="AB544" s="2" t="b">
        <v>0</v>
      </c>
      <c r="AC544" s="2" t="s">
        <v>30</v>
      </c>
      <c r="AD544" s="2">
        <v>4884</v>
      </c>
      <c r="AE544" s="2" t="s">
        <v>31</v>
      </c>
      <c r="AF544" s="2" t="s">
        <v>32</v>
      </c>
      <c r="AG544" s="5" t="s">
        <v>93</v>
      </c>
    </row>
    <row r="545" spans="1:33" x14ac:dyDescent="0.25">
      <c r="A545" s="4">
        <v>9916</v>
      </c>
      <c r="B545" s="2" t="s">
        <v>531</v>
      </c>
      <c r="C545" s="2">
        <v>2</v>
      </c>
      <c r="D545" s="2">
        <v>28</v>
      </c>
      <c r="E545" s="2">
        <v>2024</v>
      </c>
      <c r="F545" s="3">
        <f>DATE(Table13[[#This Row],[_Year]],Table13[[#This Row],[Join_Date_Month]],Table13[[#This Row],[Join_Date_Date]])</f>
        <v>45350</v>
      </c>
      <c r="G545" s="3">
        <v>45350</v>
      </c>
      <c r="H545" s="2">
        <v>11</v>
      </c>
      <c r="I545" s="2">
        <v>21</v>
      </c>
      <c r="J545" s="2">
        <v>2024</v>
      </c>
      <c r="K545" s="3">
        <f>DATE(Table13[[#This Row],[Last_Login_Year]],Table13[[#This Row],[Last_Login_Month]],Table13[[#This Row],[Last_Login_Date]])</f>
        <v>45617</v>
      </c>
      <c r="L545" s="3">
        <v>45617</v>
      </c>
      <c r="M545" s="2">
        <v>7.99</v>
      </c>
      <c r="N545" s="2" t="s">
        <v>759</v>
      </c>
      <c r="O545" s="2">
        <v>227</v>
      </c>
      <c r="P545" s="2" t="s">
        <v>73</v>
      </c>
      <c r="Q545" s="2">
        <v>5</v>
      </c>
      <c r="R545" s="2">
        <v>2</v>
      </c>
      <c r="S545" s="2" t="b">
        <v>1</v>
      </c>
      <c r="T545" s="2">
        <v>969</v>
      </c>
      <c r="U545" s="2">
        <v>175</v>
      </c>
      <c r="V545" s="2" t="s">
        <v>49</v>
      </c>
      <c r="W545" s="2" t="s">
        <v>56</v>
      </c>
      <c r="X545" s="2" t="s">
        <v>57</v>
      </c>
      <c r="Y545" s="2">
        <v>11</v>
      </c>
      <c r="Z545" s="26">
        <f>Table13[[#This Row],[Recommended_Content_Count]]/(Table13[[#This Row],[Total_Movies_Watched]]+Table13[[#This Row],[Total_Series_Watched]])</f>
        <v>9.6153846153846159E-3</v>
      </c>
      <c r="AA545" s="2">
        <v>5</v>
      </c>
      <c r="AB545" s="2" t="b">
        <v>0</v>
      </c>
      <c r="AC545" s="2" t="s">
        <v>30</v>
      </c>
      <c r="AD545" s="2">
        <v>4510</v>
      </c>
      <c r="AE545" s="2" t="s">
        <v>58</v>
      </c>
      <c r="AF545" s="2" t="s">
        <v>32</v>
      </c>
      <c r="AG545" s="5" t="s">
        <v>40</v>
      </c>
    </row>
    <row r="546" spans="1:33" x14ac:dyDescent="0.25">
      <c r="A546" s="4">
        <v>2428</v>
      </c>
      <c r="B546" s="2" t="s">
        <v>345</v>
      </c>
      <c r="C546" s="2">
        <v>2</v>
      </c>
      <c r="D546" s="2">
        <v>27</v>
      </c>
      <c r="E546" s="2">
        <v>2024</v>
      </c>
      <c r="F546" s="3">
        <f>DATE(Table13[[#This Row],[_Year]],Table13[[#This Row],[Join_Date_Month]],Table13[[#This Row],[Join_Date_Date]])</f>
        <v>45349</v>
      </c>
      <c r="G546" s="3">
        <v>45349</v>
      </c>
      <c r="H546" s="2">
        <v>11</v>
      </c>
      <c r="I546" s="2">
        <v>21</v>
      </c>
      <c r="J546" s="2">
        <v>2024</v>
      </c>
      <c r="K546" s="3">
        <f>DATE(Table13[[#This Row],[Last_Login_Year]],Table13[[#This Row],[Last_Login_Month]],Table13[[#This Row],[Last_Login_Date]])</f>
        <v>45617</v>
      </c>
      <c r="L546" s="3">
        <v>45617</v>
      </c>
      <c r="M546" s="2">
        <v>7.99</v>
      </c>
      <c r="N546" s="2" t="s">
        <v>759</v>
      </c>
      <c r="O546" s="2">
        <v>180</v>
      </c>
      <c r="P546" s="2" t="s">
        <v>73</v>
      </c>
      <c r="Q546" s="2">
        <v>2</v>
      </c>
      <c r="R546" s="2">
        <v>4</v>
      </c>
      <c r="S546" s="2" t="b">
        <v>1</v>
      </c>
      <c r="T546" s="2">
        <v>297</v>
      </c>
      <c r="U546" s="2">
        <v>19</v>
      </c>
      <c r="V546" s="2" t="s">
        <v>92</v>
      </c>
      <c r="W546" s="2" t="s">
        <v>56</v>
      </c>
      <c r="X546" s="2" t="s">
        <v>29</v>
      </c>
      <c r="Y546" s="2">
        <v>84</v>
      </c>
      <c r="Z546" s="26">
        <f>Table13[[#This Row],[Recommended_Content_Count]]/(Table13[[#This Row],[Total_Movies_Watched]]+Table13[[#This Row],[Total_Series_Watched]])</f>
        <v>0.26582278481012656</v>
      </c>
      <c r="AA546" s="2">
        <v>4.9000000000000004</v>
      </c>
      <c r="AB546" s="2" t="b">
        <v>0</v>
      </c>
      <c r="AC546" s="2" t="s">
        <v>30</v>
      </c>
      <c r="AD546" s="2">
        <v>1960</v>
      </c>
      <c r="AE546" s="2" t="s">
        <v>31</v>
      </c>
      <c r="AF546" s="2" t="s">
        <v>59</v>
      </c>
      <c r="AG546" s="5" t="s">
        <v>93</v>
      </c>
    </row>
    <row r="547" spans="1:33" x14ac:dyDescent="0.25">
      <c r="A547" s="4">
        <v>9294</v>
      </c>
      <c r="B547" s="2" t="s">
        <v>539</v>
      </c>
      <c r="C547" s="2">
        <v>2</v>
      </c>
      <c r="D547" s="2">
        <v>20</v>
      </c>
      <c r="E547" s="2">
        <v>2023</v>
      </c>
      <c r="F547" s="3">
        <f>DATE(Table13[[#This Row],[_Year]],Table13[[#This Row],[Join_Date_Month]],Table13[[#This Row],[Join_Date_Date]])</f>
        <v>44977</v>
      </c>
      <c r="G547" s="3">
        <v>44977</v>
      </c>
      <c r="H547" s="2">
        <v>11</v>
      </c>
      <c r="I547" s="2">
        <v>21</v>
      </c>
      <c r="J547" s="2">
        <v>2024</v>
      </c>
      <c r="K547" s="3">
        <f>DATE(Table13[[#This Row],[Last_Login_Year]],Table13[[#This Row],[Last_Login_Month]],Table13[[#This Row],[Last_Login_Date]])</f>
        <v>45617</v>
      </c>
      <c r="L547" s="3">
        <v>45617</v>
      </c>
      <c r="M547" s="2">
        <v>11.99</v>
      </c>
      <c r="N547" s="2" t="s">
        <v>760</v>
      </c>
      <c r="O547" s="2">
        <v>352</v>
      </c>
      <c r="P547" s="2" t="s">
        <v>63</v>
      </c>
      <c r="Q547" s="2">
        <v>4</v>
      </c>
      <c r="R547" s="2">
        <v>4</v>
      </c>
      <c r="S547" s="2" t="b">
        <v>1</v>
      </c>
      <c r="T547" s="2">
        <v>358</v>
      </c>
      <c r="U547" s="2">
        <v>6</v>
      </c>
      <c r="V547" s="2" t="s">
        <v>43</v>
      </c>
      <c r="W547" s="2" t="s">
        <v>44</v>
      </c>
      <c r="X547" s="2" t="s">
        <v>45</v>
      </c>
      <c r="Y547" s="2">
        <v>32</v>
      </c>
      <c r="Z547" s="26">
        <f>Table13[[#This Row],[Recommended_Content_Count]]/(Table13[[#This Row],[Total_Movies_Watched]]+Table13[[#This Row],[Total_Series_Watched]])</f>
        <v>8.7912087912087919E-2</v>
      </c>
      <c r="AA547" s="2">
        <v>3.8</v>
      </c>
      <c r="AB547" s="2" t="b">
        <v>0</v>
      </c>
      <c r="AC547" s="2" t="s">
        <v>30</v>
      </c>
      <c r="AD547" s="2">
        <v>2218</v>
      </c>
      <c r="AE547" s="2" t="s">
        <v>31</v>
      </c>
      <c r="AF547" s="2" t="s">
        <v>39</v>
      </c>
      <c r="AG547" s="5" t="s">
        <v>40</v>
      </c>
    </row>
    <row r="548" spans="1:33" x14ac:dyDescent="0.25">
      <c r="A548" s="4">
        <v>9832</v>
      </c>
      <c r="B548" s="2" t="s">
        <v>311</v>
      </c>
      <c r="C548" s="2">
        <v>12</v>
      </c>
      <c r="D548" s="2">
        <v>21</v>
      </c>
      <c r="E548" s="2">
        <v>2022</v>
      </c>
      <c r="F548" s="3">
        <f>DATE(Table13[[#This Row],[_Year]],Table13[[#This Row],[Join_Date_Month]],Table13[[#This Row],[Join_Date_Date]])</f>
        <v>44916</v>
      </c>
      <c r="G548" s="3">
        <v>44916</v>
      </c>
      <c r="H548" s="2">
        <v>11</v>
      </c>
      <c r="I548" s="2">
        <v>21</v>
      </c>
      <c r="J548" s="2">
        <v>2024</v>
      </c>
      <c r="K548" s="3">
        <f>DATE(Table13[[#This Row],[Last_Login_Year]],Table13[[#This Row],[Last_Login_Month]],Table13[[#This Row],[Last_Login_Date]])</f>
        <v>45617</v>
      </c>
      <c r="L548" s="3">
        <v>45617</v>
      </c>
      <c r="M548" s="2">
        <v>7.99</v>
      </c>
      <c r="N548" s="2" t="s">
        <v>759</v>
      </c>
      <c r="O548" s="2">
        <v>380</v>
      </c>
      <c r="P548" s="2" t="s">
        <v>36</v>
      </c>
      <c r="Q548" s="2">
        <v>2</v>
      </c>
      <c r="R548" s="2">
        <v>5</v>
      </c>
      <c r="S548" s="2" t="b">
        <v>1</v>
      </c>
      <c r="T548" s="2">
        <v>820</v>
      </c>
      <c r="U548" s="2">
        <v>17</v>
      </c>
      <c r="V548" s="2" t="s">
        <v>68</v>
      </c>
      <c r="W548" s="2" t="s">
        <v>28</v>
      </c>
      <c r="X548" s="2" t="s">
        <v>78</v>
      </c>
      <c r="Y548" s="2">
        <v>93</v>
      </c>
      <c r="Z548" s="26">
        <f>Table13[[#This Row],[Recommended_Content_Count]]/(Table13[[#This Row],[Total_Movies_Watched]]+Table13[[#This Row],[Total_Series_Watched]])</f>
        <v>0.1111111111111111</v>
      </c>
      <c r="AA548" s="2">
        <v>3</v>
      </c>
      <c r="AB548" s="2" t="b">
        <v>0</v>
      </c>
      <c r="AC548" s="2" t="s">
        <v>30</v>
      </c>
      <c r="AD548" s="2">
        <v>4565</v>
      </c>
      <c r="AE548" s="2" t="s">
        <v>65</v>
      </c>
      <c r="AF548" s="2" t="s">
        <v>39</v>
      </c>
      <c r="AG548" s="5" t="s">
        <v>40</v>
      </c>
    </row>
    <row r="549" spans="1:33" x14ac:dyDescent="0.25">
      <c r="A549" s="4">
        <v>3287</v>
      </c>
      <c r="B549" s="2" t="s">
        <v>508</v>
      </c>
      <c r="C549" s="2">
        <v>12</v>
      </c>
      <c r="D549" s="2">
        <v>20</v>
      </c>
      <c r="E549" s="2">
        <v>2023</v>
      </c>
      <c r="F549" s="3">
        <f>DATE(Table13[[#This Row],[_Year]],Table13[[#This Row],[Join_Date_Month]],Table13[[#This Row],[Join_Date_Date]])</f>
        <v>45280</v>
      </c>
      <c r="G549" s="3">
        <v>45280</v>
      </c>
      <c r="H549" s="2">
        <v>11</v>
      </c>
      <c r="I549" s="2">
        <v>21</v>
      </c>
      <c r="J549" s="2">
        <v>2024</v>
      </c>
      <c r="K549" s="3">
        <f>DATE(Table13[[#This Row],[Last_Login_Year]],Table13[[#This Row],[Last_Login_Month]],Table13[[#This Row],[Last_Login_Date]])</f>
        <v>45617</v>
      </c>
      <c r="L549" s="3">
        <v>45617</v>
      </c>
      <c r="M549" s="2">
        <v>15.99</v>
      </c>
      <c r="N549" s="2" t="s">
        <v>761</v>
      </c>
      <c r="O549" s="2">
        <v>90</v>
      </c>
      <c r="P549" s="2" t="s">
        <v>63</v>
      </c>
      <c r="Q549" s="2">
        <v>3</v>
      </c>
      <c r="R549" s="2">
        <v>2</v>
      </c>
      <c r="S549" s="2" t="b">
        <v>0</v>
      </c>
      <c r="T549" s="2">
        <v>399</v>
      </c>
      <c r="U549" s="2">
        <v>9</v>
      </c>
      <c r="V549" s="2" t="s">
        <v>92</v>
      </c>
      <c r="W549" s="2" t="s">
        <v>28</v>
      </c>
      <c r="X549" s="2" t="s">
        <v>45</v>
      </c>
      <c r="Y549" s="2">
        <v>73</v>
      </c>
      <c r="Z549" s="26">
        <f>Table13[[#This Row],[Recommended_Content_Count]]/(Table13[[#This Row],[Total_Movies_Watched]]+Table13[[#This Row],[Total_Series_Watched]])</f>
        <v>0.17892156862745098</v>
      </c>
      <c r="AA549" s="2">
        <v>4.4000000000000004</v>
      </c>
      <c r="AB549" s="2" t="b">
        <v>1</v>
      </c>
      <c r="AC549" s="2" t="s">
        <v>30</v>
      </c>
      <c r="AD549" s="2">
        <v>4332</v>
      </c>
      <c r="AE549" s="2" t="s">
        <v>31</v>
      </c>
      <c r="AF549" s="2" t="s">
        <v>79</v>
      </c>
      <c r="AG549" s="5" t="s">
        <v>93</v>
      </c>
    </row>
    <row r="550" spans="1:33" x14ac:dyDescent="0.25">
      <c r="A550" s="4">
        <v>9239</v>
      </c>
      <c r="B550" s="2" t="s">
        <v>257</v>
      </c>
      <c r="C550" s="2">
        <v>11</v>
      </c>
      <c r="D550" s="2">
        <v>25</v>
      </c>
      <c r="E550" s="2">
        <v>2024</v>
      </c>
      <c r="F550" s="3">
        <f>DATE(Table13[[#This Row],[_Year]],Table13[[#This Row],[Join_Date_Month]],Table13[[#This Row],[Join_Date_Date]])</f>
        <v>45621</v>
      </c>
      <c r="G550" s="3">
        <v>45621</v>
      </c>
      <c r="H550" s="2">
        <v>11</v>
      </c>
      <c r="I550" s="2">
        <v>21</v>
      </c>
      <c r="J550" s="2">
        <v>2024</v>
      </c>
      <c r="K550" s="3">
        <f>DATE(Table13[[#This Row],[Last_Login_Year]],Table13[[#This Row],[Last_Login_Month]],Table13[[#This Row],[Last_Login_Date]])</f>
        <v>45617</v>
      </c>
      <c r="L550" s="3">
        <v>45617</v>
      </c>
      <c r="M550" s="2">
        <v>15.99</v>
      </c>
      <c r="N550" s="2" t="s">
        <v>761</v>
      </c>
      <c r="O550" s="2">
        <v>274</v>
      </c>
      <c r="P550" s="2" t="s">
        <v>36</v>
      </c>
      <c r="Q550" s="2">
        <v>5</v>
      </c>
      <c r="R550" s="2">
        <v>6</v>
      </c>
      <c r="S550" s="2" t="b">
        <v>0</v>
      </c>
      <c r="T550" s="2">
        <v>732</v>
      </c>
      <c r="U550" s="2">
        <v>105</v>
      </c>
      <c r="V550" s="2" t="s">
        <v>49</v>
      </c>
      <c r="W550" s="2" t="s">
        <v>28</v>
      </c>
      <c r="X550" s="2" t="s">
        <v>29</v>
      </c>
      <c r="Y550" s="2">
        <v>36</v>
      </c>
      <c r="Z550" s="26">
        <f>Table13[[#This Row],[Recommended_Content_Count]]/(Table13[[#This Row],[Total_Movies_Watched]]+Table13[[#This Row],[Total_Series_Watched]])</f>
        <v>4.3010752688172046E-2</v>
      </c>
      <c r="AA550" s="2">
        <v>4.0999999999999996</v>
      </c>
      <c r="AB550" s="2" t="b">
        <v>1</v>
      </c>
      <c r="AC550" s="2" t="s">
        <v>30</v>
      </c>
      <c r="AD550" s="2">
        <v>4194</v>
      </c>
      <c r="AE550" s="2" t="s">
        <v>58</v>
      </c>
      <c r="AF550" s="2" t="s">
        <v>69</v>
      </c>
      <c r="AG550" s="5" t="s">
        <v>40</v>
      </c>
    </row>
    <row r="551" spans="1:33" x14ac:dyDescent="0.25">
      <c r="A551" s="4">
        <v>1123</v>
      </c>
      <c r="B551" s="2" t="s">
        <v>650</v>
      </c>
      <c r="C551" s="2">
        <v>10</v>
      </c>
      <c r="D551" s="2">
        <v>25</v>
      </c>
      <c r="E551" s="2">
        <v>2024</v>
      </c>
      <c r="F551" s="3">
        <f>DATE(Table13[[#This Row],[_Year]],Table13[[#This Row],[Join_Date_Month]],Table13[[#This Row],[Join_Date_Date]])</f>
        <v>45590</v>
      </c>
      <c r="G551" s="3">
        <v>45590</v>
      </c>
      <c r="H551" s="2">
        <v>11</v>
      </c>
      <c r="I551" s="2">
        <v>21</v>
      </c>
      <c r="J551" s="2">
        <v>2024</v>
      </c>
      <c r="K551" s="3">
        <f>DATE(Table13[[#This Row],[Last_Login_Year]],Table13[[#This Row],[Last_Login_Month]],Table13[[#This Row],[Last_Login_Date]])</f>
        <v>45617</v>
      </c>
      <c r="L551" s="3">
        <v>45617</v>
      </c>
      <c r="M551" s="2">
        <v>7.99</v>
      </c>
      <c r="N551" s="2" t="s">
        <v>759</v>
      </c>
      <c r="O551" s="2">
        <v>252</v>
      </c>
      <c r="P551" s="2" t="s">
        <v>26</v>
      </c>
      <c r="Q551" s="2">
        <v>1</v>
      </c>
      <c r="R551" s="2">
        <v>1</v>
      </c>
      <c r="S551" s="2" t="b">
        <v>1</v>
      </c>
      <c r="T551" s="2">
        <v>968</v>
      </c>
      <c r="U551" s="2">
        <v>197</v>
      </c>
      <c r="V551" s="2" t="s">
        <v>55</v>
      </c>
      <c r="W551" s="2" t="s">
        <v>44</v>
      </c>
      <c r="X551" s="2" t="s">
        <v>29</v>
      </c>
      <c r="Y551" s="2">
        <v>46</v>
      </c>
      <c r="Z551" s="26">
        <f>Table13[[#This Row],[Recommended_Content_Count]]/(Table13[[#This Row],[Total_Movies_Watched]]+Table13[[#This Row],[Total_Series_Watched]])</f>
        <v>3.9484978540772535E-2</v>
      </c>
      <c r="AA551" s="2">
        <v>4</v>
      </c>
      <c r="AB551" s="2" t="b">
        <v>0</v>
      </c>
      <c r="AC551" s="2" t="s">
        <v>30</v>
      </c>
      <c r="AD551" s="2">
        <v>3842</v>
      </c>
      <c r="AE551" s="2" t="s">
        <v>76</v>
      </c>
      <c r="AF551" s="2" t="s">
        <v>59</v>
      </c>
      <c r="AG551" s="5" t="s">
        <v>93</v>
      </c>
    </row>
    <row r="552" spans="1:33" x14ac:dyDescent="0.25">
      <c r="A552" s="4">
        <v>1175</v>
      </c>
      <c r="B552" s="2" t="s">
        <v>584</v>
      </c>
      <c r="C552" s="3">
        <v>45629</v>
      </c>
      <c r="D552" s="2"/>
      <c r="E552" s="2"/>
      <c r="F552" s="3"/>
      <c r="G552" s="3">
        <v>45629</v>
      </c>
      <c r="H552" s="2">
        <v>11</v>
      </c>
      <c r="I552" s="2">
        <v>21</v>
      </c>
      <c r="J552" s="2">
        <v>2024</v>
      </c>
      <c r="K552" s="3">
        <f>DATE(Table13[[#This Row],[Last_Login_Year]],Table13[[#This Row],[Last_Login_Month]],Table13[[#This Row],[Last_Login_Date]])</f>
        <v>45617</v>
      </c>
      <c r="L552" s="3">
        <v>45617</v>
      </c>
      <c r="M552" s="2">
        <v>15.99</v>
      </c>
      <c r="N552" s="2" t="s">
        <v>761</v>
      </c>
      <c r="O552" s="2">
        <v>325</v>
      </c>
      <c r="P552" s="2" t="s">
        <v>73</v>
      </c>
      <c r="Q552" s="2">
        <v>3</v>
      </c>
      <c r="R552" s="2">
        <v>6</v>
      </c>
      <c r="S552" s="2" t="b">
        <v>1</v>
      </c>
      <c r="T552" s="2">
        <v>412</v>
      </c>
      <c r="U552" s="2">
        <v>117</v>
      </c>
      <c r="V552" s="2" t="s">
        <v>74</v>
      </c>
      <c r="W552" s="2" t="s">
        <v>56</v>
      </c>
      <c r="X552" s="2" t="s">
        <v>29</v>
      </c>
      <c r="Y552" s="2">
        <v>48</v>
      </c>
      <c r="Z552" s="26">
        <f>Table13[[#This Row],[Recommended_Content_Count]]/(Table13[[#This Row],[Total_Movies_Watched]]+Table13[[#This Row],[Total_Series_Watched]])</f>
        <v>9.0737240075614373E-2</v>
      </c>
      <c r="AA552" s="2">
        <v>4</v>
      </c>
      <c r="AB552" s="2" t="b">
        <v>1</v>
      </c>
      <c r="AC552" s="2" t="s">
        <v>30</v>
      </c>
      <c r="AD552" s="2">
        <v>2050</v>
      </c>
      <c r="AE552" s="2" t="s">
        <v>76</v>
      </c>
      <c r="AF552" s="2" t="s">
        <v>39</v>
      </c>
      <c r="AG552" s="5" t="s">
        <v>93</v>
      </c>
    </row>
    <row r="553" spans="1:33" x14ac:dyDescent="0.25">
      <c r="A553" s="4">
        <v>6135</v>
      </c>
      <c r="B553" s="2" t="s">
        <v>112</v>
      </c>
      <c r="C553" s="3">
        <v>45575</v>
      </c>
      <c r="D553" s="2"/>
      <c r="E553" s="2"/>
      <c r="F553" s="3"/>
      <c r="G553" s="3">
        <v>45575</v>
      </c>
      <c r="H553" s="2">
        <v>11</v>
      </c>
      <c r="I553" s="2">
        <v>21</v>
      </c>
      <c r="J553" s="2">
        <v>2024</v>
      </c>
      <c r="K553" s="3">
        <f>DATE(Table13[[#This Row],[Last_Login_Year]],Table13[[#This Row],[Last_Login_Month]],Table13[[#This Row],[Last_Login_Date]])</f>
        <v>45617</v>
      </c>
      <c r="L553" s="3">
        <v>45617</v>
      </c>
      <c r="M553" s="2">
        <v>7.99</v>
      </c>
      <c r="N553" s="2" t="s">
        <v>759</v>
      </c>
      <c r="O553" s="2">
        <v>322</v>
      </c>
      <c r="P553" s="2" t="s">
        <v>36</v>
      </c>
      <c r="Q553" s="2">
        <v>1</v>
      </c>
      <c r="R553" s="2">
        <v>5</v>
      </c>
      <c r="S553" s="2" t="b">
        <v>1</v>
      </c>
      <c r="T553" s="2">
        <v>446</v>
      </c>
      <c r="U553" s="2">
        <v>114</v>
      </c>
      <c r="V553" s="2" t="s">
        <v>68</v>
      </c>
      <c r="W553" s="2" t="s">
        <v>56</v>
      </c>
      <c r="X553" s="2" t="s">
        <v>64</v>
      </c>
      <c r="Y553" s="2">
        <v>84</v>
      </c>
      <c r="Z553" s="26">
        <f>Table13[[#This Row],[Recommended_Content_Count]]/(Table13[[#This Row],[Total_Movies_Watched]]+Table13[[#This Row],[Total_Series_Watched]])</f>
        <v>0.15</v>
      </c>
      <c r="AA553" s="2">
        <v>4.5</v>
      </c>
      <c r="AB553" s="2" t="b">
        <v>1</v>
      </c>
      <c r="AC553" s="2" t="s">
        <v>30</v>
      </c>
      <c r="AD553" s="2">
        <v>1539</v>
      </c>
      <c r="AE553" s="2" t="s">
        <v>76</v>
      </c>
      <c r="AF553" s="2" t="s">
        <v>39</v>
      </c>
      <c r="AG553" s="5" t="s">
        <v>33</v>
      </c>
    </row>
    <row r="554" spans="1:33" x14ac:dyDescent="0.25">
      <c r="A554" s="4">
        <v>7168</v>
      </c>
      <c r="B554" s="2" t="s">
        <v>367</v>
      </c>
      <c r="C554" s="3">
        <v>45566</v>
      </c>
      <c r="D554" s="2"/>
      <c r="E554" s="2"/>
      <c r="F554" s="3"/>
      <c r="G554" s="3">
        <v>45566</v>
      </c>
      <c r="H554" s="2">
        <v>11</v>
      </c>
      <c r="I554" s="2">
        <v>21</v>
      </c>
      <c r="J554" s="2">
        <v>2024</v>
      </c>
      <c r="K554" s="3">
        <f>DATE(Table13[[#This Row],[Last_Login_Year]],Table13[[#This Row],[Last_Login_Month]],Table13[[#This Row],[Last_Login_Date]])</f>
        <v>45617</v>
      </c>
      <c r="L554" s="3">
        <v>45617</v>
      </c>
      <c r="M554" s="2">
        <v>11.99</v>
      </c>
      <c r="N554" s="2" t="s">
        <v>760</v>
      </c>
      <c r="O554" s="2">
        <v>416</v>
      </c>
      <c r="P554" s="2" t="s">
        <v>48</v>
      </c>
      <c r="Q554" s="2">
        <v>3</v>
      </c>
      <c r="R554" s="2">
        <v>1</v>
      </c>
      <c r="S554" s="2" t="b">
        <v>1</v>
      </c>
      <c r="T554" s="2">
        <v>774</v>
      </c>
      <c r="U554" s="2">
        <v>55</v>
      </c>
      <c r="V554" s="2" t="s">
        <v>92</v>
      </c>
      <c r="W554" s="2" t="s">
        <v>28</v>
      </c>
      <c r="X554" s="2" t="s">
        <v>78</v>
      </c>
      <c r="Y554" s="2">
        <v>41</v>
      </c>
      <c r="Z554" s="26">
        <f>Table13[[#This Row],[Recommended_Content_Count]]/(Table13[[#This Row],[Total_Movies_Watched]]+Table13[[#This Row],[Total_Series_Watched]])</f>
        <v>4.9457177322074788E-2</v>
      </c>
      <c r="AA554" s="2">
        <v>3.3</v>
      </c>
      <c r="AB554" s="2" t="b">
        <v>0</v>
      </c>
      <c r="AC554" s="2" t="s">
        <v>30</v>
      </c>
      <c r="AD554" s="2">
        <v>173</v>
      </c>
      <c r="AE554" s="2" t="s">
        <v>31</v>
      </c>
      <c r="AF554" s="2" t="s">
        <v>59</v>
      </c>
      <c r="AG554" s="5" t="s">
        <v>40</v>
      </c>
    </row>
    <row r="555" spans="1:33" x14ac:dyDescent="0.25">
      <c r="A555" s="4">
        <v>7484</v>
      </c>
      <c r="B555" s="2" t="s">
        <v>340</v>
      </c>
      <c r="C555" s="3">
        <v>45516</v>
      </c>
      <c r="D555" s="2"/>
      <c r="E555" s="2"/>
      <c r="F555" s="3"/>
      <c r="G555" s="3">
        <v>45516</v>
      </c>
      <c r="H555" s="2">
        <v>11</v>
      </c>
      <c r="I555" s="2">
        <v>21</v>
      </c>
      <c r="J555" s="2">
        <v>2024</v>
      </c>
      <c r="K555" s="3">
        <f>DATE(Table13[[#This Row],[Last_Login_Year]],Table13[[#This Row],[Last_Login_Month]],Table13[[#This Row],[Last_Login_Date]])</f>
        <v>45617</v>
      </c>
      <c r="L555" s="3">
        <v>45617</v>
      </c>
      <c r="M555" s="2">
        <v>11.99</v>
      </c>
      <c r="N555" s="2" t="s">
        <v>760</v>
      </c>
      <c r="O555" s="2">
        <v>152</v>
      </c>
      <c r="P555" s="2" t="s">
        <v>100</v>
      </c>
      <c r="Q555" s="2">
        <v>5</v>
      </c>
      <c r="R555" s="2">
        <v>1</v>
      </c>
      <c r="S555" s="2" t="b">
        <v>0</v>
      </c>
      <c r="T555" s="2">
        <v>623</v>
      </c>
      <c r="U555" s="2">
        <v>180</v>
      </c>
      <c r="V555" s="2" t="s">
        <v>43</v>
      </c>
      <c r="W555" s="2" t="s">
        <v>75</v>
      </c>
      <c r="X555" s="2" t="s">
        <v>78</v>
      </c>
      <c r="Y555" s="2">
        <v>89</v>
      </c>
      <c r="Z555" s="26">
        <f>Table13[[#This Row],[Recommended_Content_Count]]/(Table13[[#This Row],[Total_Movies_Watched]]+Table13[[#This Row],[Total_Series_Watched]])</f>
        <v>0.11083437110834371</v>
      </c>
      <c r="AA555" s="2">
        <v>4.5</v>
      </c>
      <c r="AB555" s="2" t="b">
        <v>1</v>
      </c>
      <c r="AC555" s="2" t="s">
        <v>30</v>
      </c>
      <c r="AD555" s="2">
        <v>1594</v>
      </c>
      <c r="AE555" s="2" t="s">
        <v>31</v>
      </c>
      <c r="AF555" s="2" t="s">
        <v>39</v>
      </c>
      <c r="AG555" s="5" t="s">
        <v>33</v>
      </c>
    </row>
    <row r="556" spans="1:33" x14ac:dyDescent="0.25">
      <c r="A556" s="4">
        <v>5836</v>
      </c>
      <c r="B556" s="2" t="s">
        <v>504</v>
      </c>
      <c r="C556" s="3">
        <v>45512</v>
      </c>
      <c r="D556" s="2"/>
      <c r="E556" s="2"/>
      <c r="F556" s="3"/>
      <c r="G556" s="3">
        <v>45512</v>
      </c>
      <c r="H556" s="2">
        <v>11</v>
      </c>
      <c r="I556" s="2">
        <v>21</v>
      </c>
      <c r="J556" s="2">
        <v>2024</v>
      </c>
      <c r="K556" s="3">
        <f>DATE(Table13[[#This Row],[Last_Login_Year]],Table13[[#This Row],[Last_Login_Month]],Table13[[#This Row],[Last_Login_Date]])</f>
        <v>45617</v>
      </c>
      <c r="L556" s="3">
        <v>45617</v>
      </c>
      <c r="M556" s="2">
        <v>15.99</v>
      </c>
      <c r="N556" s="2" t="s">
        <v>761</v>
      </c>
      <c r="O556" s="2">
        <v>219</v>
      </c>
      <c r="P556" s="2" t="s">
        <v>48</v>
      </c>
      <c r="Q556" s="2">
        <v>1</v>
      </c>
      <c r="R556" s="2">
        <v>5</v>
      </c>
      <c r="S556" s="2" t="b">
        <v>1</v>
      </c>
      <c r="T556" s="2">
        <v>347</v>
      </c>
      <c r="U556" s="2">
        <v>55</v>
      </c>
      <c r="V556" s="2" t="s">
        <v>92</v>
      </c>
      <c r="W556" s="2" t="s">
        <v>75</v>
      </c>
      <c r="X556" s="2" t="s">
        <v>45</v>
      </c>
      <c r="Y556" s="2">
        <v>64</v>
      </c>
      <c r="Z556" s="26">
        <f>Table13[[#This Row],[Recommended_Content_Count]]/(Table13[[#This Row],[Total_Movies_Watched]]+Table13[[#This Row],[Total_Series_Watched]])</f>
        <v>0.15920398009950248</v>
      </c>
      <c r="AA556" s="2">
        <v>4.5999999999999996</v>
      </c>
      <c r="AB556" s="2" t="b">
        <v>1</v>
      </c>
      <c r="AC556" s="2" t="s">
        <v>30</v>
      </c>
      <c r="AD556" s="2">
        <v>4817</v>
      </c>
      <c r="AE556" s="2" t="s">
        <v>58</v>
      </c>
      <c r="AF556" s="2" t="s">
        <v>32</v>
      </c>
      <c r="AG556" s="5" t="s">
        <v>40</v>
      </c>
    </row>
    <row r="557" spans="1:33" x14ac:dyDescent="0.25">
      <c r="A557" s="4">
        <v>3168</v>
      </c>
      <c r="B557" s="2" t="s">
        <v>373</v>
      </c>
      <c r="C557" s="3">
        <v>45477</v>
      </c>
      <c r="D557" s="2"/>
      <c r="E557" s="2"/>
      <c r="F557" s="3"/>
      <c r="G557" s="3">
        <v>45477</v>
      </c>
      <c r="H557" s="2">
        <v>11</v>
      </c>
      <c r="I557" s="2">
        <v>21</v>
      </c>
      <c r="J557" s="2">
        <v>2024</v>
      </c>
      <c r="K557" s="3">
        <f>DATE(Table13[[#This Row],[Last_Login_Year]],Table13[[#This Row],[Last_Login_Month]],Table13[[#This Row],[Last_Login_Date]])</f>
        <v>45617</v>
      </c>
      <c r="L557" s="3">
        <v>45617</v>
      </c>
      <c r="M557" s="2">
        <v>7.99</v>
      </c>
      <c r="N557" s="2" t="s">
        <v>759</v>
      </c>
      <c r="O557" s="2">
        <v>348</v>
      </c>
      <c r="P557" s="2" t="s">
        <v>26</v>
      </c>
      <c r="Q557" s="2">
        <v>2</v>
      </c>
      <c r="R557" s="2">
        <v>2</v>
      </c>
      <c r="S557" s="2" t="b">
        <v>1</v>
      </c>
      <c r="T557" s="2">
        <v>797</v>
      </c>
      <c r="U557" s="2">
        <v>81</v>
      </c>
      <c r="V557" s="2" t="s">
        <v>68</v>
      </c>
      <c r="W557" s="2" t="s">
        <v>28</v>
      </c>
      <c r="X557" s="2" t="s">
        <v>57</v>
      </c>
      <c r="Y557" s="2">
        <v>12</v>
      </c>
      <c r="Z557" s="26">
        <f>Table13[[#This Row],[Recommended_Content_Count]]/(Table13[[#This Row],[Total_Movies_Watched]]+Table13[[#This Row],[Total_Series_Watched]])</f>
        <v>1.366742596810934E-2</v>
      </c>
      <c r="AA557" s="2">
        <v>5</v>
      </c>
      <c r="AB557" s="2" t="b">
        <v>1</v>
      </c>
      <c r="AC557" s="2" t="s">
        <v>30</v>
      </c>
      <c r="AD557" s="2">
        <v>2657</v>
      </c>
      <c r="AE557" s="2" t="s">
        <v>58</v>
      </c>
      <c r="AF557" s="2" t="s">
        <v>69</v>
      </c>
      <c r="AG557" s="5" t="s">
        <v>60</v>
      </c>
    </row>
    <row r="558" spans="1:33" x14ac:dyDescent="0.25">
      <c r="A558" s="4">
        <v>8912</v>
      </c>
      <c r="B558" s="2" t="s">
        <v>169</v>
      </c>
      <c r="C558" s="3">
        <v>45421</v>
      </c>
      <c r="D558" s="2"/>
      <c r="E558" s="2"/>
      <c r="F558" s="3"/>
      <c r="G558" s="3">
        <v>45421</v>
      </c>
      <c r="H558" s="2">
        <v>11</v>
      </c>
      <c r="I558" s="2">
        <v>21</v>
      </c>
      <c r="J558" s="2">
        <v>2024</v>
      </c>
      <c r="K558" s="3">
        <f>DATE(Table13[[#This Row],[Last_Login_Year]],Table13[[#This Row],[Last_Login_Month]],Table13[[#This Row],[Last_Login_Date]])</f>
        <v>45617</v>
      </c>
      <c r="L558" s="3">
        <v>45617</v>
      </c>
      <c r="M558" s="2">
        <v>15.99</v>
      </c>
      <c r="N558" s="2" t="s">
        <v>761</v>
      </c>
      <c r="O558" s="2">
        <v>287</v>
      </c>
      <c r="P558" s="2" t="s">
        <v>100</v>
      </c>
      <c r="Q558" s="2">
        <v>3</v>
      </c>
      <c r="R558" s="2">
        <v>6</v>
      </c>
      <c r="S558" s="2" t="b">
        <v>0</v>
      </c>
      <c r="T558" s="2">
        <v>714</v>
      </c>
      <c r="U558" s="2">
        <v>3</v>
      </c>
      <c r="V558" s="2" t="s">
        <v>55</v>
      </c>
      <c r="W558" s="2" t="s">
        <v>44</v>
      </c>
      <c r="X558" s="2" t="s">
        <v>45</v>
      </c>
      <c r="Y558" s="2">
        <v>45</v>
      </c>
      <c r="Z558" s="26">
        <f>Table13[[#This Row],[Recommended_Content_Count]]/(Table13[[#This Row],[Total_Movies_Watched]]+Table13[[#This Row],[Total_Series_Watched]])</f>
        <v>6.2761506276150625E-2</v>
      </c>
      <c r="AA558" s="2">
        <v>4.3</v>
      </c>
      <c r="AB558" s="2" t="b">
        <v>1</v>
      </c>
      <c r="AC558" s="2" t="s">
        <v>30</v>
      </c>
      <c r="AD558" s="2">
        <v>4556</v>
      </c>
      <c r="AE558" s="2" t="s">
        <v>76</v>
      </c>
      <c r="AF558" s="2" t="s">
        <v>69</v>
      </c>
      <c r="AG558" s="5" t="s">
        <v>60</v>
      </c>
    </row>
    <row r="559" spans="1:33" x14ac:dyDescent="0.25">
      <c r="A559" s="4">
        <v>9389</v>
      </c>
      <c r="B559" s="2" t="s">
        <v>133</v>
      </c>
      <c r="C559" s="3">
        <v>45361</v>
      </c>
      <c r="D559" s="2"/>
      <c r="E559" s="2"/>
      <c r="F559" s="3"/>
      <c r="G559" s="3">
        <v>45361</v>
      </c>
      <c r="H559" s="2">
        <v>11</v>
      </c>
      <c r="I559" s="2">
        <v>21</v>
      </c>
      <c r="J559" s="2">
        <v>2024</v>
      </c>
      <c r="K559" s="3">
        <f>DATE(Table13[[#This Row],[Last_Login_Year]],Table13[[#This Row],[Last_Login_Month]],Table13[[#This Row],[Last_Login_Date]])</f>
        <v>45617</v>
      </c>
      <c r="L559" s="3">
        <v>45617</v>
      </c>
      <c r="M559" s="2">
        <v>15.99</v>
      </c>
      <c r="N559" s="2" t="s">
        <v>761</v>
      </c>
      <c r="O559" s="2">
        <v>53</v>
      </c>
      <c r="P559" s="2" t="s">
        <v>48</v>
      </c>
      <c r="Q559" s="2">
        <v>1</v>
      </c>
      <c r="R559" s="2">
        <v>2</v>
      </c>
      <c r="S559" s="2" t="b">
        <v>0</v>
      </c>
      <c r="T559" s="2">
        <v>849</v>
      </c>
      <c r="U559" s="2">
        <v>98</v>
      </c>
      <c r="V559" s="2" t="s">
        <v>55</v>
      </c>
      <c r="W559" s="2" t="s">
        <v>56</v>
      </c>
      <c r="X559" s="2" t="s">
        <v>45</v>
      </c>
      <c r="Y559" s="2">
        <v>14</v>
      </c>
      <c r="Z559" s="26">
        <f>Table13[[#This Row],[Recommended_Content_Count]]/(Table13[[#This Row],[Total_Movies_Watched]]+Table13[[#This Row],[Total_Series_Watched]])</f>
        <v>1.4783526927138331E-2</v>
      </c>
      <c r="AA559" s="2">
        <v>3.1</v>
      </c>
      <c r="AB559" s="2" t="b">
        <v>0</v>
      </c>
      <c r="AC559" s="2" t="s">
        <v>30</v>
      </c>
      <c r="AD559" s="2">
        <v>2318</v>
      </c>
      <c r="AE559" s="2" t="s">
        <v>31</v>
      </c>
      <c r="AF559" s="2" t="s">
        <v>32</v>
      </c>
      <c r="AG559" s="5" t="s">
        <v>40</v>
      </c>
    </row>
    <row r="560" spans="1:33" x14ac:dyDescent="0.25">
      <c r="A560" s="4">
        <v>7088</v>
      </c>
      <c r="B560" s="2" t="s">
        <v>120</v>
      </c>
      <c r="C560" s="3">
        <v>45292</v>
      </c>
      <c r="D560" s="2"/>
      <c r="E560" s="2"/>
      <c r="F560" s="3"/>
      <c r="G560" s="3">
        <v>45292</v>
      </c>
      <c r="H560" s="2">
        <v>11</v>
      </c>
      <c r="I560" s="2">
        <v>21</v>
      </c>
      <c r="J560" s="2">
        <v>2024</v>
      </c>
      <c r="K560" s="3">
        <f>DATE(Table13[[#This Row],[Last_Login_Year]],Table13[[#This Row],[Last_Login_Month]],Table13[[#This Row],[Last_Login_Date]])</f>
        <v>45617</v>
      </c>
      <c r="L560" s="3">
        <v>45617</v>
      </c>
      <c r="M560" s="2">
        <v>11.99</v>
      </c>
      <c r="N560" s="2" t="s">
        <v>760</v>
      </c>
      <c r="O560" s="2">
        <v>176</v>
      </c>
      <c r="P560" s="2" t="s">
        <v>51</v>
      </c>
      <c r="Q560" s="2">
        <v>5</v>
      </c>
      <c r="R560" s="2">
        <v>5</v>
      </c>
      <c r="S560" s="2" t="b">
        <v>1</v>
      </c>
      <c r="T560" s="2">
        <v>276</v>
      </c>
      <c r="U560" s="2">
        <v>138</v>
      </c>
      <c r="V560" s="2" t="s">
        <v>68</v>
      </c>
      <c r="W560" s="2" t="s">
        <v>28</v>
      </c>
      <c r="X560" s="2" t="s">
        <v>57</v>
      </c>
      <c r="Y560" s="2">
        <v>56</v>
      </c>
      <c r="Z560" s="26">
        <f>Table13[[#This Row],[Recommended_Content_Count]]/(Table13[[#This Row],[Total_Movies_Watched]]+Table13[[#This Row],[Total_Series_Watched]])</f>
        <v>0.13526570048309178</v>
      </c>
      <c r="AA560" s="2">
        <v>4.7</v>
      </c>
      <c r="AB560" s="2" t="b">
        <v>0</v>
      </c>
      <c r="AC560" s="2" t="s">
        <v>30</v>
      </c>
      <c r="AD560" s="2">
        <v>2891</v>
      </c>
      <c r="AE560" s="2" t="s">
        <v>31</v>
      </c>
      <c r="AF560" s="2" t="s">
        <v>59</v>
      </c>
      <c r="AG560" s="5" t="s">
        <v>60</v>
      </c>
    </row>
    <row r="561" spans="1:33" x14ac:dyDescent="0.25">
      <c r="A561" s="4">
        <v>8770</v>
      </c>
      <c r="B561" s="2" t="s">
        <v>106</v>
      </c>
      <c r="C561" s="3">
        <v>45268</v>
      </c>
      <c r="D561" s="2"/>
      <c r="E561" s="2"/>
      <c r="F561" s="3"/>
      <c r="G561" s="3">
        <v>45268</v>
      </c>
      <c r="H561" s="2">
        <v>11</v>
      </c>
      <c r="I561" s="2">
        <v>21</v>
      </c>
      <c r="J561" s="2">
        <v>2024</v>
      </c>
      <c r="K561" s="3">
        <f>DATE(Table13[[#This Row],[Last_Login_Year]],Table13[[#This Row],[Last_Login_Month]],Table13[[#This Row],[Last_Login_Date]])</f>
        <v>45617</v>
      </c>
      <c r="L561" s="3">
        <v>45617</v>
      </c>
      <c r="M561" s="2">
        <v>7.99</v>
      </c>
      <c r="N561" s="2" t="s">
        <v>759</v>
      </c>
      <c r="O561" s="2">
        <v>48</v>
      </c>
      <c r="P561" s="2" t="s">
        <v>36</v>
      </c>
      <c r="Q561" s="2">
        <v>4</v>
      </c>
      <c r="R561" s="2">
        <v>2</v>
      </c>
      <c r="S561" s="2" t="b">
        <v>0</v>
      </c>
      <c r="T561" s="2">
        <v>938</v>
      </c>
      <c r="U561" s="2">
        <v>92</v>
      </c>
      <c r="V561" s="2" t="s">
        <v>43</v>
      </c>
      <c r="W561" s="2" t="s">
        <v>75</v>
      </c>
      <c r="X561" s="2" t="s">
        <v>78</v>
      </c>
      <c r="Y561" s="2">
        <v>99</v>
      </c>
      <c r="Z561" s="26">
        <f>Table13[[#This Row],[Recommended_Content_Count]]/(Table13[[#This Row],[Total_Movies_Watched]]+Table13[[#This Row],[Total_Series_Watched]])</f>
        <v>9.6116504854368928E-2</v>
      </c>
      <c r="AA561" s="2">
        <v>4.2</v>
      </c>
      <c r="AB561" s="2" t="b">
        <v>1</v>
      </c>
      <c r="AC561" s="2" t="s">
        <v>30</v>
      </c>
      <c r="AD561" s="2">
        <v>3288</v>
      </c>
      <c r="AE561" s="2" t="s">
        <v>58</v>
      </c>
      <c r="AF561" s="2" t="s">
        <v>79</v>
      </c>
      <c r="AG561" s="5" t="s">
        <v>33</v>
      </c>
    </row>
    <row r="562" spans="1:33" x14ac:dyDescent="0.25">
      <c r="A562" s="4">
        <v>3131</v>
      </c>
      <c r="B562" s="2" t="s">
        <v>153</v>
      </c>
      <c r="C562" s="3">
        <v>45236</v>
      </c>
      <c r="D562" s="2"/>
      <c r="E562" s="2"/>
      <c r="F562" s="3"/>
      <c r="G562" s="3">
        <v>45236</v>
      </c>
      <c r="H562" s="2">
        <v>11</v>
      </c>
      <c r="I562" s="2">
        <v>21</v>
      </c>
      <c r="J562" s="2">
        <v>2024</v>
      </c>
      <c r="K562" s="3">
        <f>DATE(Table13[[#This Row],[Last_Login_Year]],Table13[[#This Row],[Last_Login_Month]],Table13[[#This Row],[Last_Login_Date]])</f>
        <v>45617</v>
      </c>
      <c r="L562" s="3">
        <v>45617</v>
      </c>
      <c r="M562" s="2">
        <v>15.99</v>
      </c>
      <c r="N562" s="2" t="s">
        <v>761</v>
      </c>
      <c r="O562" s="2">
        <v>399</v>
      </c>
      <c r="P562" s="2" t="s">
        <v>48</v>
      </c>
      <c r="Q562" s="2">
        <v>3</v>
      </c>
      <c r="R562" s="2">
        <v>5</v>
      </c>
      <c r="S562" s="2" t="b">
        <v>0</v>
      </c>
      <c r="T562" s="2">
        <v>541</v>
      </c>
      <c r="U562" s="2">
        <v>158</v>
      </c>
      <c r="V562" s="2" t="s">
        <v>49</v>
      </c>
      <c r="W562" s="2" t="s">
        <v>44</v>
      </c>
      <c r="X562" s="2" t="s">
        <v>78</v>
      </c>
      <c r="Y562" s="2">
        <v>4</v>
      </c>
      <c r="Z562" s="26">
        <f>Table13[[#This Row],[Recommended_Content_Count]]/(Table13[[#This Row],[Total_Movies_Watched]]+Table13[[#This Row],[Total_Series_Watched]])</f>
        <v>5.7224606580829757E-3</v>
      </c>
      <c r="AA562" s="2">
        <v>4.9000000000000004</v>
      </c>
      <c r="AB562" s="2" t="b">
        <v>1</v>
      </c>
      <c r="AC562" s="2" t="s">
        <v>30</v>
      </c>
      <c r="AD562" s="2">
        <v>948</v>
      </c>
      <c r="AE562" s="2" t="s">
        <v>65</v>
      </c>
      <c r="AF562" s="2" t="s">
        <v>79</v>
      </c>
      <c r="AG562" s="5" t="s">
        <v>60</v>
      </c>
    </row>
    <row r="563" spans="1:33" x14ac:dyDescent="0.25">
      <c r="A563" s="4">
        <v>7949</v>
      </c>
      <c r="B563" s="2" t="s">
        <v>391</v>
      </c>
      <c r="C563" s="3">
        <v>45231</v>
      </c>
      <c r="D563" s="2"/>
      <c r="E563" s="2"/>
      <c r="F563" s="3"/>
      <c r="G563" s="3">
        <v>45231</v>
      </c>
      <c r="H563" s="2">
        <v>11</v>
      </c>
      <c r="I563" s="2">
        <v>21</v>
      </c>
      <c r="J563" s="2">
        <v>2024</v>
      </c>
      <c r="K563" s="3">
        <f>DATE(Table13[[#This Row],[Last_Login_Year]],Table13[[#This Row],[Last_Login_Month]],Table13[[#This Row],[Last_Login_Date]])</f>
        <v>45617</v>
      </c>
      <c r="L563" s="3">
        <v>45617</v>
      </c>
      <c r="M563" s="2">
        <v>11.99</v>
      </c>
      <c r="N563" s="2" t="s">
        <v>760</v>
      </c>
      <c r="O563" s="2">
        <v>301</v>
      </c>
      <c r="P563" s="2" t="s">
        <v>73</v>
      </c>
      <c r="Q563" s="2">
        <v>5</v>
      </c>
      <c r="R563" s="2">
        <v>4</v>
      </c>
      <c r="S563" s="2" t="b">
        <v>0</v>
      </c>
      <c r="T563" s="2">
        <v>906</v>
      </c>
      <c r="U563" s="2">
        <v>141</v>
      </c>
      <c r="V563" s="2" t="s">
        <v>68</v>
      </c>
      <c r="W563" s="2" t="s">
        <v>56</v>
      </c>
      <c r="X563" s="2" t="s">
        <v>29</v>
      </c>
      <c r="Y563" s="2">
        <v>56</v>
      </c>
      <c r="Z563" s="26">
        <f>Table13[[#This Row],[Recommended_Content_Count]]/(Table13[[#This Row],[Total_Movies_Watched]]+Table13[[#This Row],[Total_Series_Watched]])</f>
        <v>5.3486150907354348E-2</v>
      </c>
      <c r="AA563" s="2">
        <v>4.5</v>
      </c>
      <c r="AB563" s="2" t="b">
        <v>1</v>
      </c>
      <c r="AC563" s="2" t="s">
        <v>30</v>
      </c>
      <c r="AD563" s="2">
        <v>1657</v>
      </c>
      <c r="AE563" s="2" t="s">
        <v>38</v>
      </c>
      <c r="AF563" s="2" t="s">
        <v>32</v>
      </c>
      <c r="AG563" s="5" t="s">
        <v>93</v>
      </c>
    </row>
    <row r="564" spans="1:33" x14ac:dyDescent="0.25">
      <c r="A564" s="4">
        <v>8145</v>
      </c>
      <c r="B564" s="2" t="s">
        <v>546</v>
      </c>
      <c r="C564" s="3">
        <v>45201</v>
      </c>
      <c r="D564" s="2"/>
      <c r="E564" s="2"/>
      <c r="F564" s="3"/>
      <c r="G564" s="3">
        <v>45201</v>
      </c>
      <c r="H564" s="2">
        <v>11</v>
      </c>
      <c r="I564" s="2">
        <v>21</v>
      </c>
      <c r="J564" s="2">
        <v>2024</v>
      </c>
      <c r="K564" s="3">
        <f>DATE(Table13[[#This Row],[Last_Login_Year]],Table13[[#This Row],[Last_Login_Month]],Table13[[#This Row],[Last_Login_Date]])</f>
        <v>45617</v>
      </c>
      <c r="L564" s="3">
        <v>45617</v>
      </c>
      <c r="M564" s="2">
        <v>15.99</v>
      </c>
      <c r="N564" s="2" t="s">
        <v>761</v>
      </c>
      <c r="O564" s="2">
        <v>96</v>
      </c>
      <c r="P564" s="2" t="s">
        <v>73</v>
      </c>
      <c r="Q564" s="2">
        <v>5</v>
      </c>
      <c r="R564" s="2">
        <v>1</v>
      </c>
      <c r="S564" s="2" t="b">
        <v>1</v>
      </c>
      <c r="T564" s="2">
        <v>273</v>
      </c>
      <c r="U564" s="2">
        <v>79</v>
      </c>
      <c r="V564" s="2" t="s">
        <v>49</v>
      </c>
      <c r="W564" s="2" t="s">
        <v>28</v>
      </c>
      <c r="X564" s="2" t="s">
        <v>64</v>
      </c>
      <c r="Y564" s="2">
        <v>60</v>
      </c>
      <c r="Z564" s="26">
        <f>Table13[[#This Row],[Recommended_Content_Count]]/(Table13[[#This Row],[Total_Movies_Watched]]+Table13[[#This Row],[Total_Series_Watched]])</f>
        <v>0.17045454545454544</v>
      </c>
      <c r="AA564" s="2">
        <v>4.3</v>
      </c>
      <c r="AB564" s="2" t="b">
        <v>0</v>
      </c>
      <c r="AC564" s="2" t="s">
        <v>30</v>
      </c>
      <c r="AD564" s="2">
        <v>1960</v>
      </c>
      <c r="AE564" s="2" t="s">
        <v>38</v>
      </c>
      <c r="AF564" s="2" t="s">
        <v>39</v>
      </c>
      <c r="AG564" s="5" t="s">
        <v>93</v>
      </c>
    </row>
    <row r="565" spans="1:33" x14ac:dyDescent="0.25">
      <c r="A565" s="4">
        <v>7580</v>
      </c>
      <c r="B565" s="2" t="s">
        <v>52</v>
      </c>
      <c r="C565" s="3">
        <v>45140</v>
      </c>
      <c r="D565" s="2"/>
      <c r="E565" s="2"/>
      <c r="F565" s="3"/>
      <c r="G565" s="3">
        <v>45140</v>
      </c>
      <c r="H565" s="2">
        <v>11</v>
      </c>
      <c r="I565" s="2">
        <v>21</v>
      </c>
      <c r="J565" s="2">
        <v>2024</v>
      </c>
      <c r="K565" s="3">
        <f>DATE(Table13[[#This Row],[Last_Login_Year]],Table13[[#This Row],[Last_Login_Month]],Table13[[#This Row],[Last_Login_Date]])</f>
        <v>45617</v>
      </c>
      <c r="L565" s="3">
        <v>45617</v>
      </c>
      <c r="M565" s="2">
        <v>7.99</v>
      </c>
      <c r="N565" s="2" t="s">
        <v>759</v>
      </c>
      <c r="O565" s="2">
        <v>112</v>
      </c>
      <c r="P565" s="2" t="s">
        <v>63</v>
      </c>
      <c r="Q565" s="2">
        <v>5</v>
      </c>
      <c r="R565" s="2">
        <v>6</v>
      </c>
      <c r="S565" s="2" t="b">
        <v>0</v>
      </c>
      <c r="T565" s="2">
        <v>535</v>
      </c>
      <c r="U565" s="2">
        <v>43</v>
      </c>
      <c r="V565" s="2" t="s">
        <v>49</v>
      </c>
      <c r="W565" s="2" t="s">
        <v>75</v>
      </c>
      <c r="X565" s="2" t="s">
        <v>64</v>
      </c>
      <c r="Y565" s="2">
        <v>89</v>
      </c>
      <c r="Z565" s="26">
        <f>Table13[[#This Row],[Recommended_Content_Count]]/(Table13[[#This Row],[Total_Movies_Watched]]+Table13[[#This Row],[Total_Series_Watched]])</f>
        <v>0.15397923875432526</v>
      </c>
      <c r="AA565" s="2">
        <v>3.1</v>
      </c>
      <c r="AB565" s="2" t="b">
        <v>1</v>
      </c>
      <c r="AC565" s="2" t="s">
        <v>30</v>
      </c>
      <c r="AD565" s="2">
        <v>775</v>
      </c>
      <c r="AE565" s="2" t="s">
        <v>38</v>
      </c>
      <c r="AF565" s="2" t="s">
        <v>59</v>
      </c>
      <c r="AG565" s="5" t="s">
        <v>40</v>
      </c>
    </row>
    <row r="566" spans="1:33" x14ac:dyDescent="0.25">
      <c r="A566" s="4">
        <v>9430</v>
      </c>
      <c r="B566" s="2" t="s">
        <v>329</v>
      </c>
      <c r="C566" s="3">
        <v>44996</v>
      </c>
      <c r="D566" s="2"/>
      <c r="E566" s="2"/>
      <c r="F566" s="3"/>
      <c r="G566" s="3">
        <v>44996</v>
      </c>
      <c r="H566" s="2">
        <v>11</v>
      </c>
      <c r="I566" s="2">
        <v>21</v>
      </c>
      <c r="J566" s="2">
        <v>2024</v>
      </c>
      <c r="K566" s="3">
        <f>DATE(Table13[[#This Row],[Last_Login_Year]],Table13[[#This Row],[Last_Login_Month]],Table13[[#This Row],[Last_Login_Date]])</f>
        <v>45617</v>
      </c>
      <c r="L566" s="3">
        <v>45617</v>
      </c>
      <c r="M566" s="2">
        <v>7.99</v>
      </c>
      <c r="N566" s="2" t="s">
        <v>759</v>
      </c>
      <c r="O566" s="2">
        <v>312</v>
      </c>
      <c r="P566" s="2" t="s">
        <v>48</v>
      </c>
      <c r="Q566" s="2">
        <v>4</v>
      </c>
      <c r="R566" s="2">
        <v>1</v>
      </c>
      <c r="S566" s="2" t="b">
        <v>0</v>
      </c>
      <c r="T566" s="2">
        <v>769</v>
      </c>
      <c r="U566" s="2">
        <v>140</v>
      </c>
      <c r="V566" s="2" t="s">
        <v>49</v>
      </c>
      <c r="W566" s="2" t="s">
        <v>44</v>
      </c>
      <c r="X566" s="2" t="s">
        <v>45</v>
      </c>
      <c r="Y566" s="2">
        <v>94</v>
      </c>
      <c r="Z566" s="26">
        <f>Table13[[#This Row],[Recommended_Content_Count]]/(Table13[[#This Row],[Total_Movies_Watched]]+Table13[[#This Row],[Total_Series_Watched]])</f>
        <v>0.1034103410341034</v>
      </c>
      <c r="AA566" s="2">
        <v>4.8</v>
      </c>
      <c r="AB566" s="2" t="b">
        <v>1</v>
      </c>
      <c r="AC566" s="2" t="s">
        <v>30</v>
      </c>
      <c r="AD566" s="2">
        <v>3674</v>
      </c>
      <c r="AE566" s="2" t="s">
        <v>58</v>
      </c>
      <c r="AF566" s="2" t="s">
        <v>69</v>
      </c>
      <c r="AG566" s="5" t="s">
        <v>40</v>
      </c>
    </row>
    <row r="567" spans="1:33" x14ac:dyDescent="0.25">
      <c r="A567" s="4">
        <v>8867</v>
      </c>
      <c r="B567" s="2" t="s">
        <v>223</v>
      </c>
      <c r="C567" s="3">
        <v>44991</v>
      </c>
      <c r="D567" s="2"/>
      <c r="E567" s="2"/>
      <c r="F567" s="3"/>
      <c r="G567" s="3">
        <v>44991</v>
      </c>
      <c r="H567" s="2">
        <v>11</v>
      </c>
      <c r="I567" s="2">
        <v>21</v>
      </c>
      <c r="J567" s="2">
        <v>2024</v>
      </c>
      <c r="K567" s="3">
        <f>DATE(Table13[[#This Row],[Last_Login_Year]],Table13[[#This Row],[Last_Login_Month]],Table13[[#This Row],[Last_Login_Date]])</f>
        <v>45617</v>
      </c>
      <c r="L567" s="3">
        <v>45617</v>
      </c>
      <c r="M567" s="2">
        <v>15.99</v>
      </c>
      <c r="N567" s="2" t="s">
        <v>761</v>
      </c>
      <c r="O567" s="2">
        <v>281</v>
      </c>
      <c r="P567" s="2" t="s">
        <v>73</v>
      </c>
      <c r="Q567" s="2">
        <v>1</v>
      </c>
      <c r="R567" s="2">
        <v>2</v>
      </c>
      <c r="S567" s="2" t="b">
        <v>1</v>
      </c>
      <c r="T567" s="2">
        <v>601</v>
      </c>
      <c r="U567" s="2">
        <v>75</v>
      </c>
      <c r="V567" s="2" t="s">
        <v>92</v>
      </c>
      <c r="W567" s="2" t="s">
        <v>56</v>
      </c>
      <c r="X567" s="2" t="s">
        <v>37</v>
      </c>
      <c r="Y567" s="2">
        <v>92</v>
      </c>
      <c r="Z567" s="26">
        <f>Table13[[#This Row],[Recommended_Content_Count]]/(Table13[[#This Row],[Total_Movies_Watched]]+Table13[[#This Row],[Total_Series_Watched]])</f>
        <v>0.13609467455621302</v>
      </c>
      <c r="AA567" s="2">
        <v>4.5</v>
      </c>
      <c r="AB567" s="2" t="b">
        <v>0</v>
      </c>
      <c r="AC567" s="2" t="s">
        <v>30</v>
      </c>
      <c r="AD567" s="2">
        <v>373</v>
      </c>
      <c r="AE567" s="2" t="s">
        <v>58</v>
      </c>
      <c r="AF567" s="2" t="s">
        <v>69</v>
      </c>
      <c r="AG567" s="5" t="s">
        <v>60</v>
      </c>
    </row>
    <row r="568" spans="1:33" x14ac:dyDescent="0.25">
      <c r="A568" s="4">
        <v>8554</v>
      </c>
      <c r="B568" s="2" t="s">
        <v>153</v>
      </c>
      <c r="C568" s="3">
        <v>44969</v>
      </c>
      <c r="D568" s="2"/>
      <c r="E568" s="2"/>
      <c r="F568" s="3"/>
      <c r="G568" s="3">
        <v>44969</v>
      </c>
      <c r="H568" s="2">
        <v>11</v>
      </c>
      <c r="I568" s="2">
        <v>21</v>
      </c>
      <c r="J568" s="2">
        <v>2024</v>
      </c>
      <c r="K568" s="3">
        <f>DATE(Table13[[#This Row],[Last_Login_Year]],Table13[[#This Row],[Last_Login_Month]],Table13[[#This Row],[Last_Login_Date]])</f>
        <v>45617</v>
      </c>
      <c r="L568" s="3">
        <v>45617</v>
      </c>
      <c r="M568" s="2">
        <v>15.99</v>
      </c>
      <c r="N568" s="2" t="s">
        <v>761</v>
      </c>
      <c r="O568" s="2">
        <v>182</v>
      </c>
      <c r="P568" s="2" t="s">
        <v>100</v>
      </c>
      <c r="Q568" s="2">
        <v>1</v>
      </c>
      <c r="R568" s="2">
        <v>2</v>
      </c>
      <c r="S568" s="2" t="b">
        <v>1</v>
      </c>
      <c r="T568" s="2">
        <v>442</v>
      </c>
      <c r="U568" s="2">
        <v>87</v>
      </c>
      <c r="V568" s="2" t="s">
        <v>27</v>
      </c>
      <c r="W568" s="2" t="s">
        <v>56</v>
      </c>
      <c r="X568" s="2" t="s">
        <v>45</v>
      </c>
      <c r="Y568" s="2">
        <v>62</v>
      </c>
      <c r="Z568" s="26">
        <f>Table13[[#This Row],[Recommended_Content_Count]]/(Table13[[#This Row],[Total_Movies_Watched]]+Table13[[#This Row],[Total_Series_Watched]])</f>
        <v>0.11720226843100189</v>
      </c>
      <c r="AA568" s="2">
        <v>4.9000000000000004</v>
      </c>
      <c r="AB568" s="2" t="b">
        <v>0</v>
      </c>
      <c r="AC568" s="2" t="s">
        <v>30</v>
      </c>
      <c r="AD568" s="2">
        <v>1901</v>
      </c>
      <c r="AE568" s="2" t="s">
        <v>38</v>
      </c>
      <c r="AF568" s="2" t="s">
        <v>69</v>
      </c>
      <c r="AG568" s="5" t="s">
        <v>40</v>
      </c>
    </row>
    <row r="569" spans="1:33" x14ac:dyDescent="0.25">
      <c r="A569" s="4">
        <v>4104</v>
      </c>
      <c r="B569" s="2" t="s">
        <v>706</v>
      </c>
      <c r="C569" s="2">
        <v>7</v>
      </c>
      <c r="D569" s="2">
        <v>22</v>
      </c>
      <c r="E569" s="2">
        <v>2023</v>
      </c>
      <c r="F569" s="3">
        <f>DATE(Table13[[#This Row],[_Year]],Table13[[#This Row],[Join_Date_Month]],Table13[[#This Row],[Join_Date_Date]])</f>
        <v>45129</v>
      </c>
      <c r="G569" s="3">
        <v>45129</v>
      </c>
      <c r="H569" s="2">
        <v>11</v>
      </c>
      <c r="I569" s="2">
        <v>20</v>
      </c>
      <c r="J569" s="2">
        <v>2024</v>
      </c>
      <c r="K569" s="3">
        <f>DATE(Table13[[#This Row],[Last_Login_Year]],Table13[[#This Row],[Last_Login_Month]],Table13[[#This Row],[Last_Login_Date]])</f>
        <v>45616</v>
      </c>
      <c r="L569" s="3">
        <v>45616</v>
      </c>
      <c r="M569" s="2">
        <v>15.99</v>
      </c>
      <c r="N569" s="2" t="s">
        <v>761</v>
      </c>
      <c r="O569" s="2">
        <v>182</v>
      </c>
      <c r="P569" s="2" t="s">
        <v>48</v>
      </c>
      <c r="Q569" s="2">
        <v>4</v>
      </c>
      <c r="R569" s="2">
        <v>5</v>
      </c>
      <c r="S569" s="2" t="b">
        <v>0</v>
      </c>
      <c r="T569" s="2">
        <v>247</v>
      </c>
      <c r="U569" s="2">
        <v>197</v>
      </c>
      <c r="V569" s="2" t="s">
        <v>27</v>
      </c>
      <c r="W569" s="2" t="s">
        <v>75</v>
      </c>
      <c r="X569" s="2" t="s">
        <v>78</v>
      </c>
      <c r="Y569" s="2">
        <v>90</v>
      </c>
      <c r="Z569" s="26">
        <f>Table13[[#This Row],[Recommended_Content_Count]]/(Table13[[#This Row],[Total_Movies_Watched]]+Table13[[#This Row],[Total_Series_Watched]])</f>
        <v>0.20270270270270271</v>
      </c>
      <c r="AA569" s="2">
        <v>4.7</v>
      </c>
      <c r="AB569" s="2" t="b">
        <v>0</v>
      </c>
      <c r="AC569" s="2" t="s">
        <v>30</v>
      </c>
      <c r="AD569" s="2">
        <v>4726</v>
      </c>
      <c r="AE569" s="2" t="s">
        <v>65</v>
      </c>
      <c r="AF569" s="2" t="s">
        <v>32</v>
      </c>
      <c r="AG569" s="5" t="s">
        <v>40</v>
      </c>
    </row>
    <row r="570" spans="1:33" x14ac:dyDescent="0.25">
      <c r="A570" s="4">
        <v>1272</v>
      </c>
      <c r="B570" s="2" t="s">
        <v>272</v>
      </c>
      <c r="C570" s="2">
        <v>7</v>
      </c>
      <c r="D570" s="2">
        <v>17</v>
      </c>
      <c r="E570" s="2">
        <v>2024</v>
      </c>
      <c r="F570" s="3">
        <f>DATE(Table13[[#This Row],[_Year]],Table13[[#This Row],[Join_Date_Month]],Table13[[#This Row],[Join_Date_Date]])</f>
        <v>45490</v>
      </c>
      <c r="G570" s="3">
        <v>45490</v>
      </c>
      <c r="H570" s="2">
        <v>11</v>
      </c>
      <c r="I570" s="2">
        <v>20</v>
      </c>
      <c r="J570" s="2">
        <v>2024</v>
      </c>
      <c r="K570" s="3">
        <f>DATE(Table13[[#This Row],[Last_Login_Year]],Table13[[#This Row],[Last_Login_Month]],Table13[[#This Row],[Last_Login_Date]])</f>
        <v>45616</v>
      </c>
      <c r="L570" s="3">
        <v>45616</v>
      </c>
      <c r="M570" s="2">
        <v>15.99</v>
      </c>
      <c r="N570" s="2" t="s">
        <v>761</v>
      </c>
      <c r="O570" s="2">
        <v>163</v>
      </c>
      <c r="P570" s="2" t="s">
        <v>73</v>
      </c>
      <c r="Q570" s="2">
        <v>5</v>
      </c>
      <c r="R570" s="2">
        <v>1</v>
      </c>
      <c r="S570" s="2" t="b">
        <v>0</v>
      </c>
      <c r="T570" s="2">
        <v>683</v>
      </c>
      <c r="U570" s="2">
        <v>108</v>
      </c>
      <c r="V570" s="2" t="s">
        <v>49</v>
      </c>
      <c r="W570" s="2" t="s">
        <v>75</v>
      </c>
      <c r="X570" s="2" t="s">
        <v>45</v>
      </c>
      <c r="Y570" s="2">
        <v>10</v>
      </c>
      <c r="Z570" s="26">
        <f>Table13[[#This Row],[Recommended_Content_Count]]/(Table13[[#This Row],[Total_Movies_Watched]]+Table13[[#This Row],[Total_Series_Watched]])</f>
        <v>1.2642225031605562E-2</v>
      </c>
      <c r="AA570" s="2">
        <v>4.2</v>
      </c>
      <c r="AB570" s="2" t="b">
        <v>0</v>
      </c>
      <c r="AC570" s="2" t="s">
        <v>30</v>
      </c>
      <c r="AD570" s="2">
        <v>809</v>
      </c>
      <c r="AE570" s="2" t="s">
        <v>31</v>
      </c>
      <c r="AF570" s="2" t="s">
        <v>79</v>
      </c>
      <c r="AG570" s="5" t="s">
        <v>40</v>
      </c>
    </row>
    <row r="571" spans="1:33" x14ac:dyDescent="0.25">
      <c r="A571" s="4">
        <v>6100</v>
      </c>
      <c r="B571" s="2" t="s">
        <v>517</v>
      </c>
      <c r="C571" s="2">
        <v>6</v>
      </c>
      <c r="D571" s="2">
        <v>24</v>
      </c>
      <c r="E571" s="2">
        <v>2024</v>
      </c>
      <c r="F571" s="3">
        <f>DATE(Table13[[#This Row],[_Year]],Table13[[#This Row],[Join_Date_Month]],Table13[[#This Row],[Join_Date_Date]])</f>
        <v>45467</v>
      </c>
      <c r="G571" s="3">
        <v>45467</v>
      </c>
      <c r="H571" s="2">
        <v>11</v>
      </c>
      <c r="I571" s="2">
        <v>20</v>
      </c>
      <c r="J571" s="2">
        <v>2024</v>
      </c>
      <c r="K571" s="3">
        <f>DATE(Table13[[#This Row],[Last_Login_Year]],Table13[[#This Row],[Last_Login_Month]],Table13[[#This Row],[Last_Login_Date]])</f>
        <v>45616</v>
      </c>
      <c r="L571" s="3">
        <v>45616</v>
      </c>
      <c r="M571" s="2">
        <v>11.99</v>
      </c>
      <c r="N571" s="2" t="s">
        <v>760</v>
      </c>
      <c r="O571" s="2">
        <v>191</v>
      </c>
      <c r="P571" s="2" t="s">
        <v>73</v>
      </c>
      <c r="Q571" s="2">
        <v>1</v>
      </c>
      <c r="R571" s="2">
        <v>4</v>
      </c>
      <c r="S571" s="2" t="b">
        <v>0</v>
      </c>
      <c r="T571" s="2">
        <v>925</v>
      </c>
      <c r="U571" s="2">
        <v>124</v>
      </c>
      <c r="V571" s="2" t="s">
        <v>74</v>
      </c>
      <c r="W571" s="2" t="s">
        <v>75</v>
      </c>
      <c r="X571" s="2" t="s">
        <v>29</v>
      </c>
      <c r="Y571" s="2">
        <v>37</v>
      </c>
      <c r="Z571" s="26">
        <f>Table13[[#This Row],[Recommended_Content_Count]]/(Table13[[#This Row],[Total_Movies_Watched]]+Table13[[#This Row],[Total_Series_Watched]])</f>
        <v>3.5271687321258342E-2</v>
      </c>
      <c r="AA571" s="2">
        <v>4.0999999999999996</v>
      </c>
      <c r="AB571" s="2" t="b">
        <v>0</v>
      </c>
      <c r="AC571" s="2" t="s">
        <v>30</v>
      </c>
      <c r="AD571" s="2">
        <v>608</v>
      </c>
      <c r="AE571" s="2" t="s">
        <v>31</v>
      </c>
      <c r="AF571" s="2" t="s">
        <v>59</v>
      </c>
      <c r="AG571" s="5" t="s">
        <v>40</v>
      </c>
    </row>
    <row r="572" spans="1:33" x14ac:dyDescent="0.25">
      <c r="A572" s="4">
        <v>1754</v>
      </c>
      <c r="B572" s="2" t="s">
        <v>70</v>
      </c>
      <c r="C572" s="2">
        <v>6</v>
      </c>
      <c r="D572" s="2">
        <v>13</v>
      </c>
      <c r="E572" s="2">
        <v>2024</v>
      </c>
      <c r="F572" s="3">
        <f>DATE(Table13[[#This Row],[_Year]],Table13[[#This Row],[Join_Date_Month]],Table13[[#This Row],[Join_Date_Date]])</f>
        <v>45456</v>
      </c>
      <c r="G572" s="3">
        <v>45456</v>
      </c>
      <c r="H572" s="2">
        <v>11</v>
      </c>
      <c r="I572" s="2">
        <v>20</v>
      </c>
      <c r="J572" s="2">
        <v>2024</v>
      </c>
      <c r="K572" s="3">
        <f>DATE(Table13[[#This Row],[Last_Login_Year]],Table13[[#This Row],[Last_Login_Month]],Table13[[#This Row],[Last_Login_Date]])</f>
        <v>45616</v>
      </c>
      <c r="L572" s="3">
        <v>45616</v>
      </c>
      <c r="M572" s="2">
        <v>15.99</v>
      </c>
      <c r="N572" s="2" t="s">
        <v>761</v>
      </c>
      <c r="O572" s="2">
        <v>309</v>
      </c>
      <c r="P572" s="2" t="s">
        <v>100</v>
      </c>
      <c r="Q572" s="2">
        <v>5</v>
      </c>
      <c r="R572" s="2">
        <v>6</v>
      </c>
      <c r="S572" s="2" t="b">
        <v>0</v>
      </c>
      <c r="T572" s="2">
        <v>760</v>
      </c>
      <c r="U572" s="2">
        <v>72</v>
      </c>
      <c r="V572" s="2" t="s">
        <v>92</v>
      </c>
      <c r="W572" s="2" t="s">
        <v>56</v>
      </c>
      <c r="X572" s="2" t="s">
        <v>78</v>
      </c>
      <c r="Y572" s="2">
        <v>91</v>
      </c>
      <c r="Z572" s="26">
        <f>Table13[[#This Row],[Recommended_Content_Count]]/(Table13[[#This Row],[Total_Movies_Watched]]+Table13[[#This Row],[Total_Series_Watched]])</f>
        <v>0.109375</v>
      </c>
      <c r="AA572" s="2">
        <v>4.8</v>
      </c>
      <c r="AB572" s="2" t="b">
        <v>1</v>
      </c>
      <c r="AC572" s="2" t="s">
        <v>30</v>
      </c>
      <c r="AD572" s="2">
        <v>2336</v>
      </c>
      <c r="AE572" s="2" t="s">
        <v>58</v>
      </c>
      <c r="AF572" s="2" t="s">
        <v>69</v>
      </c>
      <c r="AG572" s="5" t="s">
        <v>93</v>
      </c>
    </row>
    <row r="573" spans="1:33" x14ac:dyDescent="0.25">
      <c r="A573" s="4">
        <v>7447</v>
      </c>
      <c r="B573" s="2" t="s">
        <v>130</v>
      </c>
      <c r="C573" s="2">
        <v>5</v>
      </c>
      <c r="D573" s="2">
        <v>31</v>
      </c>
      <c r="E573" s="2">
        <v>2023</v>
      </c>
      <c r="F573" s="3">
        <f>DATE(Table13[[#This Row],[_Year]],Table13[[#This Row],[Join_Date_Month]],Table13[[#This Row],[Join_Date_Date]])</f>
        <v>45077</v>
      </c>
      <c r="G573" s="3">
        <v>45077</v>
      </c>
      <c r="H573" s="2">
        <v>11</v>
      </c>
      <c r="I573" s="2">
        <v>20</v>
      </c>
      <c r="J573" s="2">
        <v>2024</v>
      </c>
      <c r="K573" s="3">
        <f>DATE(Table13[[#This Row],[Last_Login_Year]],Table13[[#This Row],[Last_Login_Month]],Table13[[#This Row],[Last_Login_Date]])</f>
        <v>45616</v>
      </c>
      <c r="L573" s="3">
        <v>45616</v>
      </c>
      <c r="M573" s="2">
        <v>7.99</v>
      </c>
      <c r="N573" s="2" t="s">
        <v>759</v>
      </c>
      <c r="O573" s="2">
        <v>108</v>
      </c>
      <c r="P573" s="2" t="s">
        <v>36</v>
      </c>
      <c r="Q573" s="2">
        <v>2</v>
      </c>
      <c r="R573" s="2">
        <v>1</v>
      </c>
      <c r="S573" s="2" t="b">
        <v>0</v>
      </c>
      <c r="T573" s="2">
        <v>717</v>
      </c>
      <c r="U573" s="2">
        <v>84</v>
      </c>
      <c r="V573" s="2" t="s">
        <v>74</v>
      </c>
      <c r="W573" s="2" t="s">
        <v>28</v>
      </c>
      <c r="X573" s="2" t="s">
        <v>29</v>
      </c>
      <c r="Y573" s="2">
        <v>82</v>
      </c>
      <c r="Z573" s="26">
        <f>Table13[[#This Row],[Recommended_Content_Count]]/(Table13[[#This Row],[Total_Movies_Watched]]+Table13[[#This Row],[Total_Series_Watched]])</f>
        <v>0.10237203495630462</v>
      </c>
      <c r="AA573" s="2">
        <v>3.9</v>
      </c>
      <c r="AB573" s="2" t="b">
        <v>0</v>
      </c>
      <c r="AC573" s="2" t="s">
        <v>30</v>
      </c>
      <c r="AD573" s="2">
        <v>1559</v>
      </c>
      <c r="AE573" s="2" t="s">
        <v>58</v>
      </c>
      <c r="AF573" s="2" t="s">
        <v>32</v>
      </c>
      <c r="AG573" s="5" t="s">
        <v>33</v>
      </c>
    </row>
    <row r="574" spans="1:33" x14ac:dyDescent="0.25">
      <c r="A574" s="4">
        <v>2603</v>
      </c>
      <c r="B574" s="2" t="s">
        <v>659</v>
      </c>
      <c r="C574" s="2">
        <v>5</v>
      </c>
      <c r="D574" s="2">
        <v>18</v>
      </c>
      <c r="E574" s="2">
        <v>2024</v>
      </c>
      <c r="F574" s="3">
        <f>DATE(Table13[[#This Row],[_Year]],Table13[[#This Row],[Join_Date_Month]],Table13[[#This Row],[Join_Date_Date]])</f>
        <v>45430</v>
      </c>
      <c r="G574" s="3">
        <v>45430</v>
      </c>
      <c r="H574" s="2">
        <v>11</v>
      </c>
      <c r="I574" s="2">
        <v>20</v>
      </c>
      <c r="J574" s="2">
        <v>2024</v>
      </c>
      <c r="K574" s="3">
        <f>DATE(Table13[[#This Row],[Last_Login_Year]],Table13[[#This Row],[Last_Login_Month]],Table13[[#This Row],[Last_Login_Date]])</f>
        <v>45616</v>
      </c>
      <c r="L574" s="3">
        <v>45616</v>
      </c>
      <c r="M574" s="2">
        <v>11.99</v>
      </c>
      <c r="N574" s="2" t="s">
        <v>760</v>
      </c>
      <c r="O574" s="2">
        <v>416</v>
      </c>
      <c r="P574" s="2" t="s">
        <v>100</v>
      </c>
      <c r="Q574" s="2">
        <v>3</v>
      </c>
      <c r="R574" s="2">
        <v>5</v>
      </c>
      <c r="S574" s="2" t="b">
        <v>0</v>
      </c>
      <c r="T574" s="2">
        <v>97</v>
      </c>
      <c r="U574" s="2">
        <v>172</v>
      </c>
      <c r="V574" s="2" t="s">
        <v>27</v>
      </c>
      <c r="W574" s="2" t="s">
        <v>56</v>
      </c>
      <c r="X574" s="2" t="s">
        <v>57</v>
      </c>
      <c r="Y574" s="2">
        <v>89</v>
      </c>
      <c r="Z574" s="26">
        <f>Table13[[#This Row],[Recommended_Content_Count]]/(Table13[[#This Row],[Total_Movies_Watched]]+Table13[[#This Row],[Total_Series_Watched]])</f>
        <v>0.33085501858736061</v>
      </c>
      <c r="AA574" s="2">
        <v>4.3</v>
      </c>
      <c r="AB574" s="2" t="b">
        <v>1</v>
      </c>
      <c r="AC574" s="2" t="s">
        <v>30</v>
      </c>
      <c r="AD574" s="2">
        <v>786</v>
      </c>
      <c r="AE574" s="2" t="s">
        <v>58</v>
      </c>
      <c r="AF574" s="2" t="s">
        <v>59</v>
      </c>
      <c r="AG574" s="5" t="s">
        <v>93</v>
      </c>
    </row>
    <row r="575" spans="1:33" x14ac:dyDescent="0.25">
      <c r="A575" s="4">
        <v>2739</v>
      </c>
      <c r="B575" s="2" t="s">
        <v>374</v>
      </c>
      <c r="C575" s="2">
        <v>4</v>
      </c>
      <c r="D575" s="2">
        <v>24</v>
      </c>
      <c r="E575" s="2">
        <v>2023</v>
      </c>
      <c r="F575" s="3">
        <f>DATE(Table13[[#This Row],[_Year]],Table13[[#This Row],[Join_Date_Month]],Table13[[#This Row],[Join_Date_Date]])</f>
        <v>45040</v>
      </c>
      <c r="G575" s="3">
        <v>45040</v>
      </c>
      <c r="H575" s="2">
        <v>11</v>
      </c>
      <c r="I575" s="2">
        <v>20</v>
      </c>
      <c r="J575" s="2">
        <v>2024</v>
      </c>
      <c r="K575" s="3">
        <f>DATE(Table13[[#This Row],[Last_Login_Year]],Table13[[#This Row],[Last_Login_Month]],Table13[[#This Row],[Last_Login_Date]])</f>
        <v>45616</v>
      </c>
      <c r="L575" s="3">
        <v>45616</v>
      </c>
      <c r="M575" s="2">
        <v>15.99</v>
      </c>
      <c r="N575" s="2" t="s">
        <v>761</v>
      </c>
      <c r="O575" s="2">
        <v>285</v>
      </c>
      <c r="P575" s="2" t="s">
        <v>51</v>
      </c>
      <c r="Q575" s="2">
        <v>1</v>
      </c>
      <c r="R575" s="2">
        <v>3</v>
      </c>
      <c r="S575" s="2" t="b">
        <v>0</v>
      </c>
      <c r="T575" s="2">
        <v>706</v>
      </c>
      <c r="U575" s="2">
        <v>22</v>
      </c>
      <c r="V575" s="2" t="s">
        <v>49</v>
      </c>
      <c r="W575" s="2" t="s">
        <v>28</v>
      </c>
      <c r="X575" s="2" t="s">
        <v>45</v>
      </c>
      <c r="Y575" s="2">
        <v>4</v>
      </c>
      <c r="Z575" s="26">
        <f>Table13[[#This Row],[Recommended_Content_Count]]/(Table13[[#This Row],[Total_Movies_Watched]]+Table13[[#This Row],[Total_Series_Watched]])</f>
        <v>5.4945054945054949E-3</v>
      </c>
      <c r="AA575" s="2">
        <v>3.4</v>
      </c>
      <c r="AB575" s="2" t="b">
        <v>1</v>
      </c>
      <c r="AC575" s="2" t="s">
        <v>30</v>
      </c>
      <c r="AD575" s="2">
        <v>368</v>
      </c>
      <c r="AE575" s="2" t="s">
        <v>38</v>
      </c>
      <c r="AF575" s="2" t="s">
        <v>39</v>
      </c>
      <c r="AG575" s="5" t="s">
        <v>33</v>
      </c>
    </row>
    <row r="576" spans="1:33" x14ac:dyDescent="0.25">
      <c r="A576" s="4">
        <v>5666</v>
      </c>
      <c r="B576" s="2" t="s">
        <v>272</v>
      </c>
      <c r="C576" s="2">
        <v>4</v>
      </c>
      <c r="D576" s="2">
        <v>22</v>
      </c>
      <c r="E576" s="2">
        <v>2023</v>
      </c>
      <c r="F576" s="3">
        <f>DATE(Table13[[#This Row],[_Year]],Table13[[#This Row],[Join_Date_Month]],Table13[[#This Row],[Join_Date_Date]])</f>
        <v>45038</v>
      </c>
      <c r="G576" s="3">
        <v>45038</v>
      </c>
      <c r="H576" s="2">
        <v>11</v>
      </c>
      <c r="I576" s="2">
        <v>20</v>
      </c>
      <c r="J576" s="2">
        <v>2024</v>
      </c>
      <c r="K576" s="3">
        <f>DATE(Table13[[#This Row],[Last_Login_Year]],Table13[[#This Row],[Last_Login_Month]],Table13[[#This Row],[Last_Login_Date]])</f>
        <v>45616</v>
      </c>
      <c r="L576" s="3">
        <v>45616</v>
      </c>
      <c r="M576" s="2">
        <v>7.99</v>
      </c>
      <c r="N576" s="2" t="s">
        <v>759</v>
      </c>
      <c r="O576" s="2">
        <v>109</v>
      </c>
      <c r="P576" s="2" t="s">
        <v>36</v>
      </c>
      <c r="Q576" s="2">
        <v>4</v>
      </c>
      <c r="R576" s="2">
        <v>4</v>
      </c>
      <c r="S576" s="2" t="b">
        <v>1</v>
      </c>
      <c r="T576" s="2">
        <v>899</v>
      </c>
      <c r="U576" s="2">
        <v>11</v>
      </c>
      <c r="V576" s="2" t="s">
        <v>49</v>
      </c>
      <c r="W576" s="2" t="s">
        <v>56</v>
      </c>
      <c r="X576" s="2" t="s">
        <v>37</v>
      </c>
      <c r="Y576" s="2">
        <v>63</v>
      </c>
      <c r="Z576" s="26">
        <f>Table13[[#This Row],[Recommended_Content_Count]]/(Table13[[#This Row],[Total_Movies_Watched]]+Table13[[#This Row],[Total_Series_Watched]])</f>
        <v>6.9230769230769235E-2</v>
      </c>
      <c r="AA576" s="2">
        <v>4.3</v>
      </c>
      <c r="AB576" s="2" t="b">
        <v>0</v>
      </c>
      <c r="AC576" s="2" t="s">
        <v>30</v>
      </c>
      <c r="AD576" s="2">
        <v>1185</v>
      </c>
      <c r="AE576" s="2" t="s">
        <v>65</v>
      </c>
      <c r="AF576" s="2" t="s">
        <v>59</v>
      </c>
      <c r="AG576" s="5" t="s">
        <v>33</v>
      </c>
    </row>
    <row r="577" spans="1:33" x14ac:dyDescent="0.25">
      <c r="A577" s="4">
        <v>8195</v>
      </c>
      <c r="B577" s="2" t="s">
        <v>507</v>
      </c>
      <c r="C577" s="2">
        <v>4</v>
      </c>
      <c r="D577" s="2">
        <v>17</v>
      </c>
      <c r="E577" s="2">
        <v>2023</v>
      </c>
      <c r="F577" s="3">
        <f>DATE(Table13[[#This Row],[_Year]],Table13[[#This Row],[Join_Date_Month]],Table13[[#This Row],[Join_Date_Date]])</f>
        <v>45033</v>
      </c>
      <c r="G577" s="3">
        <v>45033</v>
      </c>
      <c r="H577" s="2">
        <v>11</v>
      </c>
      <c r="I577" s="2">
        <v>20</v>
      </c>
      <c r="J577" s="2">
        <v>2024</v>
      </c>
      <c r="K577" s="3">
        <f>DATE(Table13[[#This Row],[Last_Login_Year]],Table13[[#This Row],[Last_Login_Month]],Table13[[#This Row],[Last_Login_Date]])</f>
        <v>45616</v>
      </c>
      <c r="L577" s="3">
        <v>45616</v>
      </c>
      <c r="M577" s="2">
        <v>11.99</v>
      </c>
      <c r="N577" s="2" t="s">
        <v>760</v>
      </c>
      <c r="O577" s="2">
        <v>415</v>
      </c>
      <c r="P577" s="2" t="s">
        <v>36</v>
      </c>
      <c r="Q577" s="2">
        <v>3</v>
      </c>
      <c r="R577" s="2">
        <v>1</v>
      </c>
      <c r="S577" s="2" t="b">
        <v>0</v>
      </c>
      <c r="T577" s="2">
        <v>381</v>
      </c>
      <c r="U577" s="2">
        <v>78</v>
      </c>
      <c r="V577" s="2" t="s">
        <v>74</v>
      </c>
      <c r="W577" s="2" t="s">
        <v>44</v>
      </c>
      <c r="X577" s="2" t="s">
        <v>45</v>
      </c>
      <c r="Y577" s="2">
        <v>84</v>
      </c>
      <c r="Z577" s="26">
        <f>Table13[[#This Row],[Recommended_Content_Count]]/(Table13[[#This Row],[Total_Movies_Watched]]+Table13[[#This Row],[Total_Series_Watched]])</f>
        <v>0.18300653594771241</v>
      </c>
      <c r="AA577" s="2">
        <v>4.4000000000000004</v>
      </c>
      <c r="AB577" s="2" t="b">
        <v>1</v>
      </c>
      <c r="AC577" s="2" t="s">
        <v>30</v>
      </c>
      <c r="AD577" s="2">
        <v>4221</v>
      </c>
      <c r="AE577" s="2" t="s">
        <v>76</v>
      </c>
      <c r="AF577" s="2" t="s">
        <v>79</v>
      </c>
      <c r="AG577" s="5" t="s">
        <v>60</v>
      </c>
    </row>
    <row r="578" spans="1:33" x14ac:dyDescent="0.25">
      <c r="A578" s="4">
        <v>2481</v>
      </c>
      <c r="B578" s="2" t="s">
        <v>361</v>
      </c>
      <c r="C578" s="2">
        <v>3</v>
      </c>
      <c r="D578" s="2">
        <v>23</v>
      </c>
      <c r="E578" s="2">
        <v>2024</v>
      </c>
      <c r="F578" s="3">
        <f>DATE(Table13[[#This Row],[_Year]],Table13[[#This Row],[Join_Date_Month]],Table13[[#This Row],[Join_Date_Date]])</f>
        <v>45374</v>
      </c>
      <c r="G578" s="3">
        <v>45374</v>
      </c>
      <c r="H578" s="2">
        <v>11</v>
      </c>
      <c r="I578" s="2">
        <v>20</v>
      </c>
      <c r="J578" s="2">
        <v>2024</v>
      </c>
      <c r="K578" s="3">
        <f>DATE(Table13[[#This Row],[Last_Login_Year]],Table13[[#This Row],[Last_Login_Month]],Table13[[#This Row],[Last_Login_Date]])</f>
        <v>45616</v>
      </c>
      <c r="L578" s="3">
        <v>45616</v>
      </c>
      <c r="M578" s="2">
        <v>7.99</v>
      </c>
      <c r="N578" s="2" t="s">
        <v>759</v>
      </c>
      <c r="O578" s="2">
        <v>487</v>
      </c>
      <c r="P578" s="2" t="s">
        <v>100</v>
      </c>
      <c r="Q578" s="2">
        <v>2</v>
      </c>
      <c r="R578" s="2">
        <v>6</v>
      </c>
      <c r="S578" s="2" t="b">
        <v>0</v>
      </c>
      <c r="T578" s="2">
        <v>362</v>
      </c>
      <c r="U578" s="2">
        <v>130</v>
      </c>
      <c r="V578" s="2" t="s">
        <v>92</v>
      </c>
      <c r="W578" s="2" t="s">
        <v>75</v>
      </c>
      <c r="X578" s="2" t="s">
        <v>64</v>
      </c>
      <c r="Y578" s="2">
        <v>36</v>
      </c>
      <c r="Z578" s="26">
        <f>Table13[[#This Row],[Recommended_Content_Count]]/(Table13[[#This Row],[Total_Movies_Watched]]+Table13[[#This Row],[Total_Series_Watched]])</f>
        <v>7.3170731707317069E-2</v>
      </c>
      <c r="AA578" s="2">
        <v>3.3</v>
      </c>
      <c r="AB578" s="2" t="b">
        <v>1</v>
      </c>
      <c r="AC578" s="2" t="s">
        <v>30</v>
      </c>
      <c r="AD578" s="2">
        <v>274</v>
      </c>
      <c r="AE578" s="2" t="s">
        <v>58</v>
      </c>
      <c r="AF578" s="2" t="s">
        <v>69</v>
      </c>
      <c r="AG578" s="5" t="s">
        <v>60</v>
      </c>
    </row>
    <row r="579" spans="1:33" x14ac:dyDescent="0.25">
      <c r="A579" s="4">
        <v>1576</v>
      </c>
      <c r="B579" s="2" t="s">
        <v>166</v>
      </c>
      <c r="C579" s="2">
        <v>3</v>
      </c>
      <c r="D579" s="2">
        <v>19</v>
      </c>
      <c r="E579" s="2">
        <v>2023</v>
      </c>
      <c r="F579" s="3">
        <f>DATE(Table13[[#This Row],[_Year]],Table13[[#This Row],[Join_Date_Month]],Table13[[#This Row],[Join_Date_Date]])</f>
        <v>45004</v>
      </c>
      <c r="G579" s="3">
        <v>45004</v>
      </c>
      <c r="H579" s="2">
        <v>11</v>
      </c>
      <c r="I579" s="2">
        <v>20</v>
      </c>
      <c r="J579" s="2">
        <v>2024</v>
      </c>
      <c r="K579" s="3">
        <f>DATE(Table13[[#This Row],[Last_Login_Year]],Table13[[#This Row],[Last_Login_Month]],Table13[[#This Row],[Last_Login_Date]])</f>
        <v>45616</v>
      </c>
      <c r="L579" s="3">
        <v>45616</v>
      </c>
      <c r="M579" s="2">
        <v>11.99</v>
      </c>
      <c r="N579" s="2" t="s">
        <v>760</v>
      </c>
      <c r="O579" s="2">
        <v>385</v>
      </c>
      <c r="P579" s="2" t="s">
        <v>36</v>
      </c>
      <c r="Q579" s="2">
        <v>4</v>
      </c>
      <c r="R579" s="2">
        <v>1</v>
      </c>
      <c r="S579" s="2" t="b">
        <v>1</v>
      </c>
      <c r="T579" s="2">
        <v>390</v>
      </c>
      <c r="U579" s="2">
        <v>163</v>
      </c>
      <c r="V579" s="2" t="s">
        <v>68</v>
      </c>
      <c r="W579" s="2" t="s">
        <v>75</v>
      </c>
      <c r="X579" s="2" t="s">
        <v>78</v>
      </c>
      <c r="Y579" s="2">
        <v>43</v>
      </c>
      <c r="Z579" s="26">
        <f>Table13[[#This Row],[Recommended_Content_Count]]/(Table13[[#This Row],[Total_Movies_Watched]]+Table13[[#This Row],[Total_Series_Watched]])</f>
        <v>7.7757685352622063E-2</v>
      </c>
      <c r="AA579" s="2">
        <v>3.3</v>
      </c>
      <c r="AB579" s="2" t="b">
        <v>0</v>
      </c>
      <c r="AC579" s="2" t="s">
        <v>30</v>
      </c>
      <c r="AD579" s="2">
        <v>3574</v>
      </c>
      <c r="AE579" s="2" t="s">
        <v>58</v>
      </c>
      <c r="AF579" s="2" t="s">
        <v>39</v>
      </c>
      <c r="AG579" s="5" t="s">
        <v>93</v>
      </c>
    </row>
    <row r="580" spans="1:33" x14ac:dyDescent="0.25">
      <c r="A580" s="4">
        <v>9537</v>
      </c>
      <c r="B580" s="2" t="s">
        <v>357</v>
      </c>
      <c r="C580" s="2">
        <v>2</v>
      </c>
      <c r="D580" s="2">
        <v>20</v>
      </c>
      <c r="E580" s="2">
        <v>2024</v>
      </c>
      <c r="F580" s="3">
        <f>DATE(Table13[[#This Row],[_Year]],Table13[[#This Row],[Join_Date_Month]],Table13[[#This Row],[Join_Date_Date]])</f>
        <v>45342</v>
      </c>
      <c r="G580" s="3">
        <v>45342</v>
      </c>
      <c r="H580" s="2">
        <v>11</v>
      </c>
      <c r="I580" s="2">
        <v>20</v>
      </c>
      <c r="J580" s="2">
        <v>2024</v>
      </c>
      <c r="K580" s="3">
        <f>DATE(Table13[[#This Row],[Last_Login_Year]],Table13[[#This Row],[Last_Login_Month]],Table13[[#This Row],[Last_Login_Date]])</f>
        <v>45616</v>
      </c>
      <c r="L580" s="3">
        <v>45616</v>
      </c>
      <c r="M580" s="2">
        <v>11.99</v>
      </c>
      <c r="N580" s="2" t="s">
        <v>760</v>
      </c>
      <c r="O580" s="2">
        <v>386</v>
      </c>
      <c r="P580" s="2" t="s">
        <v>73</v>
      </c>
      <c r="Q580" s="2">
        <v>3</v>
      </c>
      <c r="R580" s="2">
        <v>3</v>
      </c>
      <c r="S580" s="2" t="b">
        <v>0</v>
      </c>
      <c r="T580" s="2">
        <v>693</v>
      </c>
      <c r="U580" s="2">
        <v>61</v>
      </c>
      <c r="V580" s="2" t="s">
        <v>49</v>
      </c>
      <c r="W580" s="2" t="s">
        <v>75</v>
      </c>
      <c r="X580" s="2" t="s">
        <v>29</v>
      </c>
      <c r="Y580" s="2">
        <v>48</v>
      </c>
      <c r="Z580" s="26">
        <f>Table13[[#This Row],[Recommended_Content_Count]]/(Table13[[#This Row],[Total_Movies_Watched]]+Table13[[#This Row],[Total_Series_Watched]])</f>
        <v>6.3660477453580902E-2</v>
      </c>
      <c r="AA580" s="2">
        <v>3.8</v>
      </c>
      <c r="AB580" s="2" t="b">
        <v>0</v>
      </c>
      <c r="AC580" s="2" t="s">
        <v>30</v>
      </c>
      <c r="AD580" s="2">
        <v>4942</v>
      </c>
      <c r="AE580" s="2" t="s">
        <v>58</v>
      </c>
      <c r="AF580" s="2" t="s">
        <v>32</v>
      </c>
      <c r="AG580" s="5" t="s">
        <v>93</v>
      </c>
    </row>
    <row r="581" spans="1:33" x14ac:dyDescent="0.25">
      <c r="A581" s="4">
        <v>4917</v>
      </c>
      <c r="B581" s="2" t="s">
        <v>240</v>
      </c>
      <c r="C581" s="2">
        <v>2</v>
      </c>
      <c r="D581" s="2">
        <v>19</v>
      </c>
      <c r="E581" s="2">
        <v>2023</v>
      </c>
      <c r="F581" s="3">
        <f>DATE(Table13[[#This Row],[_Year]],Table13[[#This Row],[Join_Date_Month]],Table13[[#This Row],[Join_Date_Date]])</f>
        <v>44976</v>
      </c>
      <c r="G581" s="3">
        <v>44976</v>
      </c>
      <c r="H581" s="2">
        <v>11</v>
      </c>
      <c r="I581" s="2">
        <v>20</v>
      </c>
      <c r="J581" s="2">
        <v>2024</v>
      </c>
      <c r="K581" s="3">
        <f>DATE(Table13[[#This Row],[Last_Login_Year]],Table13[[#This Row],[Last_Login_Month]],Table13[[#This Row],[Last_Login_Date]])</f>
        <v>45616</v>
      </c>
      <c r="L581" s="3">
        <v>45616</v>
      </c>
      <c r="M581" s="2">
        <v>11.99</v>
      </c>
      <c r="N581" s="2" t="s">
        <v>760</v>
      </c>
      <c r="O581" s="2">
        <v>487</v>
      </c>
      <c r="P581" s="2" t="s">
        <v>63</v>
      </c>
      <c r="Q581" s="2">
        <v>1</v>
      </c>
      <c r="R581" s="2">
        <v>4</v>
      </c>
      <c r="S581" s="2" t="b">
        <v>0</v>
      </c>
      <c r="T581" s="2">
        <v>636</v>
      </c>
      <c r="U581" s="2">
        <v>66</v>
      </c>
      <c r="V581" s="2" t="s">
        <v>68</v>
      </c>
      <c r="W581" s="2" t="s">
        <v>28</v>
      </c>
      <c r="X581" s="2" t="s">
        <v>78</v>
      </c>
      <c r="Y581" s="2">
        <v>78</v>
      </c>
      <c r="Z581" s="26">
        <f>Table13[[#This Row],[Recommended_Content_Count]]/(Table13[[#This Row],[Total_Movies_Watched]]+Table13[[#This Row],[Total_Series_Watched]])</f>
        <v>0.1111111111111111</v>
      </c>
      <c r="AA581" s="2">
        <v>3.5</v>
      </c>
      <c r="AB581" s="2" t="b">
        <v>0</v>
      </c>
      <c r="AC581" s="2" t="s">
        <v>30</v>
      </c>
      <c r="AD581" s="2">
        <v>1531</v>
      </c>
      <c r="AE581" s="2" t="s">
        <v>31</v>
      </c>
      <c r="AF581" s="2" t="s">
        <v>69</v>
      </c>
      <c r="AG581" s="5" t="s">
        <v>60</v>
      </c>
    </row>
    <row r="582" spans="1:33" x14ac:dyDescent="0.25">
      <c r="A582" s="4">
        <v>8581</v>
      </c>
      <c r="B582" s="2" t="s">
        <v>196</v>
      </c>
      <c r="C582" s="2">
        <v>12</v>
      </c>
      <c r="D582" s="2">
        <v>16</v>
      </c>
      <c r="E582" s="2">
        <v>2023</v>
      </c>
      <c r="F582" s="3">
        <f>DATE(Table13[[#This Row],[_Year]],Table13[[#This Row],[Join_Date_Month]],Table13[[#This Row],[Join_Date_Date]])</f>
        <v>45276</v>
      </c>
      <c r="G582" s="3">
        <v>45276</v>
      </c>
      <c r="H582" s="2">
        <v>11</v>
      </c>
      <c r="I582" s="2">
        <v>20</v>
      </c>
      <c r="J582" s="2">
        <v>2024</v>
      </c>
      <c r="K582" s="3">
        <f>DATE(Table13[[#This Row],[Last_Login_Year]],Table13[[#This Row],[Last_Login_Month]],Table13[[#This Row],[Last_Login_Date]])</f>
        <v>45616</v>
      </c>
      <c r="L582" s="3">
        <v>45616</v>
      </c>
      <c r="M582" s="2">
        <v>11.99</v>
      </c>
      <c r="N582" s="2" t="s">
        <v>760</v>
      </c>
      <c r="O582" s="2">
        <v>390</v>
      </c>
      <c r="P582" s="2" t="s">
        <v>100</v>
      </c>
      <c r="Q582" s="2">
        <v>5</v>
      </c>
      <c r="R582" s="2">
        <v>1</v>
      </c>
      <c r="S582" s="2" t="b">
        <v>1</v>
      </c>
      <c r="T582" s="2">
        <v>889</v>
      </c>
      <c r="U582" s="2">
        <v>145</v>
      </c>
      <c r="V582" s="2" t="s">
        <v>27</v>
      </c>
      <c r="W582" s="2" t="s">
        <v>28</v>
      </c>
      <c r="X582" s="2" t="s">
        <v>29</v>
      </c>
      <c r="Y582" s="2">
        <v>60</v>
      </c>
      <c r="Z582" s="26">
        <f>Table13[[#This Row],[Recommended_Content_Count]]/(Table13[[#This Row],[Total_Movies_Watched]]+Table13[[#This Row],[Total_Series_Watched]])</f>
        <v>5.8027079303675046E-2</v>
      </c>
      <c r="AA582" s="2">
        <v>4.5</v>
      </c>
      <c r="AB582" s="2" t="b">
        <v>1</v>
      </c>
      <c r="AC582" s="2" t="s">
        <v>30</v>
      </c>
      <c r="AD582" s="2">
        <v>3027</v>
      </c>
      <c r="AE582" s="2" t="s">
        <v>58</v>
      </c>
      <c r="AF582" s="2" t="s">
        <v>79</v>
      </c>
      <c r="AG582" s="5" t="s">
        <v>33</v>
      </c>
    </row>
    <row r="583" spans="1:33" x14ac:dyDescent="0.25">
      <c r="A583" s="4">
        <v>6741</v>
      </c>
      <c r="B583" s="2" t="s">
        <v>259</v>
      </c>
      <c r="C583" s="2">
        <v>10</v>
      </c>
      <c r="D583" s="2">
        <v>28</v>
      </c>
      <c r="E583" s="2">
        <v>2023</v>
      </c>
      <c r="F583" s="3">
        <f>DATE(Table13[[#This Row],[_Year]],Table13[[#This Row],[Join_Date_Month]],Table13[[#This Row],[Join_Date_Date]])</f>
        <v>45227</v>
      </c>
      <c r="G583" s="3">
        <v>45227</v>
      </c>
      <c r="H583" s="2">
        <v>11</v>
      </c>
      <c r="I583" s="2">
        <v>20</v>
      </c>
      <c r="J583" s="2">
        <v>2024</v>
      </c>
      <c r="K583" s="3">
        <f>DATE(Table13[[#This Row],[Last_Login_Year]],Table13[[#This Row],[Last_Login_Month]],Table13[[#This Row],[Last_Login_Date]])</f>
        <v>45616</v>
      </c>
      <c r="L583" s="3">
        <v>45616</v>
      </c>
      <c r="M583" s="2">
        <v>7.99</v>
      </c>
      <c r="N583" s="2" t="s">
        <v>759</v>
      </c>
      <c r="O583" s="2">
        <v>180</v>
      </c>
      <c r="P583" s="2" t="s">
        <v>48</v>
      </c>
      <c r="Q583" s="2">
        <v>5</v>
      </c>
      <c r="R583" s="2">
        <v>2</v>
      </c>
      <c r="S583" s="2" t="b">
        <v>1</v>
      </c>
      <c r="T583" s="2">
        <v>647</v>
      </c>
      <c r="U583" s="2">
        <v>2</v>
      </c>
      <c r="V583" s="2" t="s">
        <v>43</v>
      </c>
      <c r="W583" s="2" t="s">
        <v>75</v>
      </c>
      <c r="X583" s="2" t="s">
        <v>78</v>
      </c>
      <c r="Y583" s="2">
        <v>9</v>
      </c>
      <c r="Z583" s="26">
        <f>Table13[[#This Row],[Recommended_Content_Count]]/(Table13[[#This Row],[Total_Movies_Watched]]+Table13[[#This Row],[Total_Series_Watched]])</f>
        <v>1.386748844375963E-2</v>
      </c>
      <c r="AA583" s="2">
        <v>3.5</v>
      </c>
      <c r="AB583" s="2" t="b">
        <v>0</v>
      </c>
      <c r="AC583" s="2" t="s">
        <v>30</v>
      </c>
      <c r="AD583" s="2">
        <v>2989</v>
      </c>
      <c r="AE583" s="2" t="s">
        <v>31</v>
      </c>
      <c r="AF583" s="2" t="s">
        <v>79</v>
      </c>
      <c r="AG583" s="5" t="s">
        <v>93</v>
      </c>
    </row>
    <row r="584" spans="1:33" x14ac:dyDescent="0.25">
      <c r="A584" s="4">
        <v>5081</v>
      </c>
      <c r="B584" s="2" t="s">
        <v>325</v>
      </c>
      <c r="C584" s="2">
        <v>10</v>
      </c>
      <c r="D584" s="2">
        <v>27</v>
      </c>
      <c r="E584" s="2">
        <v>2024</v>
      </c>
      <c r="F584" s="3">
        <f>DATE(Table13[[#This Row],[_Year]],Table13[[#This Row],[Join_Date_Month]],Table13[[#This Row],[Join_Date_Date]])</f>
        <v>45592</v>
      </c>
      <c r="G584" s="3">
        <v>45592</v>
      </c>
      <c r="H584" s="2">
        <v>11</v>
      </c>
      <c r="I584" s="2">
        <v>20</v>
      </c>
      <c r="J584" s="2">
        <v>2024</v>
      </c>
      <c r="K584" s="3">
        <f>DATE(Table13[[#This Row],[Last_Login_Year]],Table13[[#This Row],[Last_Login_Month]],Table13[[#This Row],[Last_Login_Date]])</f>
        <v>45616</v>
      </c>
      <c r="L584" s="3">
        <v>45616</v>
      </c>
      <c r="M584" s="2">
        <v>11.99</v>
      </c>
      <c r="N584" s="2" t="s">
        <v>760</v>
      </c>
      <c r="O584" s="2">
        <v>16</v>
      </c>
      <c r="P584" s="2" t="s">
        <v>100</v>
      </c>
      <c r="Q584" s="2">
        <v>1</v>
      </c>
      <c r="R584" s="2">
        <v>5</v>
      </c>
      <c r="S584" s="2" t="b">
        <v>1</v>
      </c>
      <c r="T584" s="2">
        <v>803</v>
      </c>
      <c r="U584" s="2">
        <v>196</v>
      </c>
      <c r="V584" s="2" t="s">
        <v>68</v>
      </c>
      <c r="W584" s="2" t="s">
        <v>75</v>
      </c>
      <c r="X584" s="2" t="s">
        <v>29</v>
      </c>
      <c r="Y584" s="2">
        <v>90</v>
      </c>
      <c r="Z584" s="26">
        <f>Table13[[#This Row],[Recommended_Content_Count]]/(Table13[[#This Row],[Total_Movies_Watched]]+Table13[[#This Row],[Total_Series_Watched]])</f>
        <v>9.0090090090090086E-2</v>
      </c>
      <c r="AA584" s="2">
        <v>4.3</v>
      </c>
      <c r="AB584" s="2" t="b">
        <v>1</v>
      </c>
      <c r="AC584" s="2" t="s">
        <v>30</v>
      </c>
      <c r="AD584" s="2">
        <v>1946</v>
      </c>
      <c r="AE584" s="2" t="s">
        <v>58</v>
      </c>
      <c r="AF584" s="2" t="s">
        <v>69</v>
      </c>
      <c r="AG584" s="5" t="s">
        <v>33</v>
      </c>
    </row>
    <row r="585" spans="1:33" x14ac:dyDescent="0.25">
      <c r="A585" s="4">
        <v>4458</v>
      </c>
      <c r="B585" s="2" t="s">
        <v>696</v>
      </c>
      <c r="C585" s="2">
        <v>10</v>
      </c>
      <c r="D585" s="2">
        <v>26</v>
      </c>
      <c r="E585" s="2">
        <v>2023</v>
      </c>
      <c r="F585" s="3">
        <f>DATE(Table13[[#This Row],[_Year]],Table13[[#This Row],[Join_Date_Month]],Table13[[#This Row],[Join_Date_Date]])</f>
        <v>45225</v>
      </c>
      <c r="G585" s="3">
        <v>45225</v>
      </c>
      <c r="H585" s="2">
        <v>11</v>
      </c>
      <c r="I585" s="2">
        <v>20</v>
      </c>
      <c r="J585" s="2">
        <v>2024</v>
      </c>
      <c r="K585" s="3">
        <f>DATE(Table13[[#This Row],[Last_Login_Year]],Table13[[#This Row],[Last_Login_Month]],Table13[[#This Row],[Last_Login_Date]])</f>
        <v>45616</v>
      </c>
      <c r="L585" s="3">
        <v>45616</v>
      </c>
      <c r="M585" s="2">
        <v>15.99</v>
      </c>
      <c r="N585" s="2" t="s">
        <v>761</v>
      </c>
      <c r="O585" s="2">
        <v>23</v>
      </c>
      <c r="P585" s="2" t="s">
        <v>48</v>
      </c>
      <c r="Q585" s="2">
        <v>3</v>
      </c>
      <c r="R585" s="2">
        <v>3</v>
      </c>
      <c r="S585" s="2" t="b">
        <v>1</v>
      </c>
      <c r="T585" s="2">
        <v>489</v>
      </c>
      <c r="U585" s="2">
        <v>7</v>
      </c>
      <c r="V585" s="2" t="s">
        <v>55</v>
      </c>
      <c r="W585" s="2" t="s">
        <v>44</v>
      </c>
      <c r="X585" s="2" t="s">
        <v>45</v>
      </c>
      <c r="Y585" s="2">
        <v>54</v>
      </c>
      <c r="Z585" s="26">
        <f>Table13[[#This Row],[Recommended_Content_Count]]/(Table13[[#This Row],[Total_Movies_Watched]]+Table13[[#This Row],[Total_Series_Watched]])</f>
        <v>0.10887096774193548</v>
      </c>
      <c r="AA585" s="2">
        <v>4.5</v>
      </c>
      <c r="AB585" s="2" t="b">
        <v>1</v>
      </c>
      <c r="AC585" s="2" t="s">
        <v>30</v>
      </c>
      <c r="AD585" s="2">
        <v>1485</v>
      </c>
      <c r="AE585" s="2" t="s">
        <v>76</v>
      </c>
      <c r="AF585" s="2" t="s">
        <v>59</v>
      </c>
      <c r="AG585" s="5" t="s">
        <v>40</v>
      </c>
    </row>
    <row r="586" spans="1:33" x14ac:dyDescent="0.25">
      <c r="A586" s="4">
        <v>1776</v>
      </c>
      <c r="B586" s="2" t="s">
        <v>215</v>
      </c>
      <c r="C586" s="2">
        <v>10</v>
      </c>
      <c r="D586" s="2">
        <v>22</v>
      </c>
      <c r="E586" s="2">
        <v>2023</v>
      </c>
      <c r="F586" s="3">
        <f>DATE(Table13[[#This Row],[_Year]],Table13[[#This Row],[Join_Date_Month]],Table13[[#This Row],[Join_Date_Date]])</f>
        <v>45221</v>
      </c>
      <c r="G586" s="3">
        <v>45221</v>
      </c>
      <c r="H586" s="2">
        <v>11</v>
      </c>
      <c r="I586" s="2">
        <v>20</v>
      </c>
      <c r="J586" s="2">
        <v>2024</v>
      </c>
      <c r="K586" s="3">
        <f>DATE(Table13[[#This Row],[Last_Login_Year]],Table13[[#This Row],[Last_Login_Month]],Table13[[#This Row],[Last_Login_Date]])</f>
        <v>45616</v>
      </c>
      <c r="L586" s="3">
        <v>45616</v>
      </c>
      <c r="M586" s="2">
        <v>15.99</v>
      </c>
      <c r="N586" s="2" t="s">
        <v>761</v>
      </c>
      <c r="O586" s="2">
        <v>15</v>
      </c>
      <c r="P586" s="2" t="s">
        <v>73</v>
      </c>
      <c r="Q586" s="2">
        <v>1</v>
      </c>
      <c r="R586" s="2">
        <v>4</v>
      </c>
      <c r="S586" s="2" t="b">
        <v>0</v>
      </c>
      <c r="T586" s="2">
        <v>687</v>
      </c>
      <c r="U586" s="2">
        <v>183</v>
      </c>
      <c r="V586" s="2" t="s">
        <v>92</v>
      </c>
      <c r="W586" s="2" t="s">
        <v>75</v>
      </c>
      <c r="X586" s="2" t="s">
        <v>29</v>
      </c>
      <c r="Y586" s="2">
        <v>46</v>
      </c>
      <c r="Z586" s="26">
        <f>Table13[[#This Row],[Recommended_Content_Count]]/(Table13[[#This Row],[Total_Movies_Watched]]+Table13[[#This Row],[Total_Series_Watched]])</f>
        <v>5.2873563218390804E-2</v>
      </c>
      <c r="AA586" s="2">
        <v>4.2</v>
      </c>
      <c r="AB586" s="2" t="b">
        <v>1</v>
      </c>
      <c r="AC586" s="2" t="s">
        <v>30</v>
      </c>
      <c r="AD586" s="2">
        <v>1250</v>
      </c>
      <c r="AE586" s="2" t="s">
        <v>38</v>
      </c>
      <c r="AF586" s="2" t="s">
        <v>79</v>
      </c>
      <c r="AG586" s="5" t="s">
        <v>33</v>
      </c>
    </row>
    <row r="587" spans="1:33" x14ac:dyDescent="0.25">
      <c r="A587" s="4">
        <v>4714</v>
      </c>
      <c r="B587" s="2" t="s">
        <v>489</v>
      </c>
      <c r="C587" s="2">
        <v>10</v>
      </c>
      <c r="D587" s="2">
        <v>13</v>
      </c>
      <c r="E587" s="2">
        <v>2024</v>
      </c>
      <c r="F587" s="3">
        <f>DATE(Table13[[#This Row],[_Year]],Table13[[#This Row],[Join_Date_Month]],Table13[[#This Row],[Join_Date_Date]])</f>
        <v>45578</v>
      </c>
      <c r="G587" s="3">
        <v>45578</v>
      </c>
      <c r="H587" s="2">
        <v>11</v>
      </c>
      <c r="I587" s="2">
        <v>20</v>
      </c>
      <c r="J587" s="2">
        <v>2024</v>
      </c>
      <c r="K587" s="3">
        <f>DATE(Table13[[#This Row],[Last_Login_Year]],Table13[[#This Row],[Last_Login_Month]],Table13[[#This Row],[Last_Login_Date]])</f>
        <v>45616</v>
      </c>
      <c r="L587" s="3">
        <v>45616</v>
      </c>
      <c r="M587" s="2">
        <v>11.99</v>
      </c>
      <c r="N587" s="2" t="s">
        <v>760</v>
      </c>
      <c r="O587" s="2">
        <v>248</v>
      </c>
      <c r="P587" s="2" t="s">
        <v>48</v>
      </c>
      <c r="Q587" s="2">
        <v>5</v>
      </c>
      <c r="R587" s="2">
        <v>6</v>
      </c>
      <c r="S587" s="2" t="b">
        <v>0</v>
      </c>
      <c r="T587" s="2">
        <v>996</v>
      </c>
      <c r="U587" s="2">
        <v>24</v>
      </c>
      <c r="V587" s="2" t="s">
        <v>68</v>
      </c>
      <c r="W587" s="2" t="s">
        <v>44</v>
      </c>
      <c r="X587" s="2" t="s">
        <v>37</v>
      </c>
      <c r="Y587" s="2">
        <v>53</v>
      </c>
      <c r="Z587" s="26">
        <f>Table13[[#This Row],[Recommended_Content_Count]]/(Table13[[#This Row],[Total_Movies_Watched]]+Table13[[#This Row],[Total_Series_Watched]])</f>
        <v>5.1960784313725493E-2</v>
      </c>
      <c r="AA587" s="2">
        <v>3.3</v>
      </c>
      <c r="AB587" s="2" t="b">
        <v>1</v>
      </c>
      <c r="AC587" s="2" t="s">
        <v>30</v>
      </c>
      <c r="AD587" s="2">
        <v>62</v>
      </c>
      <c r="AE587" s="2" t="s">
        <v>38</v>
      </c>
      <c r="AF587" s="2" t="s">
        <v>39</v>
      </c>
      <c r="AG587" s="5" t="s">
        <v>40</v>
      </c>
    </row>
    <row r="588" spans="1:33" x14ac:dyDescent="0.25">
      <c r="A588" s="4">
        <v>1408</v>
      </c>
      <c r="B588" s="2" t="s">
        <v>266</v>
      </c>
      <c r="C588" s="2">
        <v>1</v>
      </c>
      <c r="D588" s="2">
        <v>23</v>
      </c>
      <c r="E588" s="2">
        <v>2023</v>
      </c>
      <c r="F588" s="3">
        <f>DATE(Table13[[#This Row],[_Year]],Table13[[#This Row],[Join_Date_Month]],Table13[[#This Row],[Join_Date_Date]])</f>
        <v>44949</v>
      </c>
      <c r="G588" s="3">
        <v>44949</v>
      </c>
      <c r="H588" s="2">
        <v>11</v>
      </c>
      <c r="I588" s="2">
        <v>20</v>
      </c>
      <c r="J588" s="2">
        <v>2024</v>
      </c>
      <c r="K588" s="3">
        <f>DATE(Table13[[#This Row],[Last_Login_Year]],Table13[[#This Row],[Last_Login_Month]],Table13[[#This Row],[Last_Login_Date]])</f>
        <v>45616</v>
      </c>
      <c r="L588" s="3">
        <v>45616</v>
      </c>
      <c r="M588" s="2">
        <v>11.99</v>
      </c>
      <c r="N588" s="2" t="s">
        <v>760</v>
      </c>
      <c r="O588" s="2">
        <v>233</v>
      </c>
      <c r="P588" s="2" t="s">
        <v>36</v>
      </c>
      <c r="Q588" s="2">
        <v>5</v>
      </c>
      <c r="R588" s="2">
        <v>6</v>
      </c>
      <c r="S588" s="2" t="b">
        <v>1</v>
      </c>
      <c r="T588" s="2">
        <v>186</v>
      </c>
      <c r="U588" s="2">
        <v>129</v>
      </c>
      <c r="V588" s="2" t="s">
        <v>55</v>
      </c>
      <c r="W588" s="2" t="s">
        <v>44</v>
      </c>
      <c r="X588" s="2" t="s">
        <v>29</v>
      </c>
      <c r="Y588" s="2">
        <v>38</v>
      </c>
      <c r="Z588" s="26">
        <f>Table13[[#This Row],[Recommended_Content_Count]]/(Table13[[#This Row],[Total_Movies_Watched]]+Table13[[#This Row],[Total_Series_Watched]])</f>
        <v>0.12063492063492064</v>
      </c>
      <c r="AA588" s="2">
        <v>4</v>
      </c>
      <c r="AB588" s="2" t="b">
        <v>1</v>
      </c>
      <c r="AC588" s="2" t="s">
        <v>30</v>
      </c>
      <c r="AD588" s="2">
        <v>3953</v>
      </c>
      <c r="AE588" s="2" t="s">
        <v>65</v>
      </c>
      <c r="AF588" s="2" t="s">
        <v>32</v>
      </c>
      <c r="AG588" s="5" t="s">
        <v>40</v>
      </c>
    </row>
    <row r="589" spans="1:33" x14ac:dyDescent="0.25">
      <c r="A589" s="4">
        <v>8589</v>
      </c>
      <c r="B589" s="2" t="s">
        <v>207</v>
      </c>
      <c r="C589" s="2">
        <v>1</v>
      </c>
      <c r="D589" s="2">
        <v>19</v>
      </c>
      <c r="E589" s="2">
        <v>2023</v>
      </c>
      <c r="F589" s="3">
        <f>DATE(Table13[[#This Row],[_Year]],Table13[[#This Row],[Join_Date_Month]],Table13[[#This Row],[Join_Date_Date]])</f>
        <v>44945</v>
      </c>
      <c r="G589" s="3">
        <v>44945</v>
      </c>
      <c r="H589" s="2">
        <v>11</v>
      </c>
      <c r="I589" s="2">
        <v>20</v>
      </c>
      <c r="J589" s="2">
        <v>2024</v>
      </c>
      <c r="K589" s="3">
        <f>DATE(Table13[[#This Row],[Last_Login_Year]],Table13[[#This Row],[Last_Login_Month]],Table13[[#This Row],[Last_Login_Date]])</f>
        <v>45616</v>
      </c>
      <c r="L589" s="3">
        <v>45616</v>
      </c>
      <c r="M589" s="2">
        <v>11.99</v>
      </c>
      <c r="N589" s="2" t="s">
        <v>760</v>
      </c>
      <c r="O589" s="2">
        <v>102</v>
      </c>
      <c r="P589" s="2" t="s">
        <v>100</v>
      </c>
      <c r="Q589" s="2">
        <v>2</v>
      </c>
      <c r="R589" s="2">
        <v>1</v>
      </c>
      <c r="S589" s="2" t="b">
        <v>1</v>
      </c>
      <c r="T589" s="2">
        <v>108</v>
      </c>
      <c r="U589" s="2">
        <v>105</v>
      </c>
      <c r="V589" s="2" t="s">
        <v>92</v>
      </c>
      <c r="W589" s="2" t="s">
        <v>28</v>
      </c>
      <c r="X589" s="2" t="s">
        <v>64</v>
      </c>
      <c r="Y589" s="2">
        <v>76</v>
      </c>
      <c r="Z589" s="26">
        <f>Table13[[#This Row],[Recommended_Content_Count]]/(Table13[[#This Row],[Total_Movies_Watched]]+Table13[[#This Row],[Total_Series_Watched]])</f>
        <v>0.35680751173708919</v>
      </c>
      <c r="AA589" s="2">
        <v>4.7</v>
      </c>
      <c r="AB589" s="2" t="b">
        <v>0</v>
      </c>
      <c r="AC589" s="2" t="s">
        <v>30</v>
      </c>
      <c r="AD589" s="2">
        <v>933</v>
      </c>
      <c r="AE589" s="2" t="s">
        <v>38</v>
      </c>
      <c r="AF589" s="2" t="s">
        <v>32</v>
      </c>
      <c r="AG589" s="5" t="s">
        <v>93</v>
      </c>
    </row>
    <row r="590" spans="1:33" x14ac:dyDescent="0.25">
      <c r="A590" s="4">
        <v>4558</v>
      </c>
      <c r="B590" s="2" t="s">
        <v>204</v>
      </c>
      <c r="C590" s="2">
        <v>1</v>
      </c>
      <c r="D590" s="2">
        <v>18</v>
      </c>
      <c r="E590" s="2">
        <v>2023</v>
      </c>
      <c r="F590" s="3">
        <f>DATE(Table13[[#This Row],[_Year]],Table13[[#This Row],[Join_Date_Month]],Table13[[#This Row],[Join_Date_Date]])</f>
        <v>44944</v>
      </c>
      <c r="G590" s="3">
        <v>44944</v>
      </c>
      <c r="H590" s="2">
        <v>11</v>
      </c>
      <c r="I590" s="2">
        <v>20</v>
      </c>
      <c r="J590" s="2">
        <v>2024</v>
      </c>
      <c r="K590" s="3">
        <f>DATE(Table13[[#This Row],[Last_Login_Year]],Table13[[#This Row],[Last_Login_Month]],Table13[[#This Row],[Last_Login_Date]])</f>
        <v>45616</v>
      </c>
      <c r="L590" s="3">
        <v>45616</v>
      </c>
      <c r="M590" s="2">
        <v>11.99</v>
      </c>
      <c r="N590" s="2" t="s">
        <v>760</v>
      </c>
      <c r="O590" s="2">
        <v>292</v>
      </c>
      <c r="P590" s="2" t="s">
        <v>36</v>
      </c>
      <c r="Q590" s="2">
        <v>4</v>
      </c>
      <c r="R590" s="2">
        <v>2</v>
      </c>
      <c r="S590" s="2" t="b">
        <v>1</v>
      </c>
      <c r="T590" s="2">
        <v>109</v>
      </c>
      <c r="U590" s="2">
        <v>68</v>
      </c>
      <c r="V590" s="2" t="s">
        <v>74</v>
      </c>
      <c r="W590" s="2" t="s">
        <v>56</v>
      </c>
      <c r="X590" s="2" t="s">
        <v>64</v>
      </c>
      <c r="Y590" s="2">
        <v>95</v>
      </c>
      <c r="Z590" s="26">
        <f>Table13[[#This Row],[Recommended_Content_Count]]/(Table13[[#This Row],[Total_Movies_Watched]]+Table13[[#This Row],[Total_Series_Watched]])</f>
        <v>0.53672316384180796</v>
      </c>
      <c r="AA590" s="2">
        <v>4.3</v>
      </c>
      <c r="AB590" s="2" t="b">
        <v>0</v>
      </c>
      <c r="AC590" s="2" t="s">
        <v>30</v>
      </c>
      <c r="AD590" s="2">
        <v>1127</v>
      </c>
      <c r="AE590" s="2" t="s">
        <v>65</v>
      </c>
      <c r="AF590" s="2" t="s">
        <v>79</v>
      </c>
      <c r="AG590" s="5" t="s">
        <v>40</v>
      </c>
    </row>
    <row r="591" spans="1:33" x14ac:dyDescent="0.25">
      <c r="A591" s="4">
        <v>8685</v>
      </c>
      <c r="B591" s="2" t="s">
        <v>138</v>
      </c>
      <c r="C591" s="3">
        <v>45538</v>
      </c>
      <c r="D591" s="2"/>
      <c r="E591" s="2"/>
      <c r="F591" s="3"/>
      <c r="G591" s="3">
        <v>45538</v>
      </c>
      <c r="H591" s="2">
        <v>11</v>
      </c>
      <c r="I591" s="2">
        <v>20</v>
      </c>
      <c r="J591" s="2">
        <v>2024</v>
      </c>
      <c r="K591" s="3">
        <f>DATE(Table13[[#This Row],[Last_Login_Year]],Table13[[#This Row],[Last_Login_Month]],Table13[[#This Row],[Last_Login_Date]])</f>
        <v>45616</v>
      </c>
      <c r="L591" s="3">
        <v>45616</v>
      </c>
      <c r="M591" s="2">
        <v>11.99</v>
      </c>
      <c r="N591" s="2" t="s">
        <v>760</v>
      </c>
      <c r="O591" s="2">
        <v>446</v>
      </c>
      <c r="P591" s="2" t="s">
        <v>51</v>
      </c>
      <c r="Q591" s="2">
        <v>5</v>
      </c>
      <c r="R591" s="2">
        <v>3</v>
      </c>
      <c r="S591" s="2" t="b">
        <v>1</v>
      </c>
      <c r="T591" s="2">
        <v>831</v>
      </c>
      <c r="U591" s="2">
        <v>37</v>
      </c>
      <c r="V591" s="2" t="s">
        <v>92</v>
      </c>
      <c r="W591" s="2" t="s">
        <v>28</v>
      </c>
      <c r="X591" s="2" t="s">
        <v>64</v>
      </c>
      <c r="Y591" s="2">
        <v>54</v>
      </c>
      <c r="Z591" s="26">
        <f>Table13[[#This Row],[Recommended_Content_Count]]/(Table13[[#This Row],[Total_Movies_Watched]]+Table13[[#This Row],[Total_Series_Watched]])</f>
        <v>6.2211981566820278E-2</v>
      </c>
      <c r="AA591" s="2">
        <v>3.3</v>
      </c>
      <c r="AB591" s="2" t="b">
        <v>1</v>
      </c>
      <c r="AC591" s="2" t="s">
        <v>30</v>
      </c>
      <c r="AD591" s="2">
        <v>3007</v>
      </c>
      <c r="AE591" s="2" t="s">
        <v>58</v>
      </c>
      <c r="AF591" s="2" t="s">
        <v>69</v>
      </c>
      <c r="AG591" s="5" t="s">
        <v>40</v>
      </c>
    </row>
    <row r="592" spans="1:33" x14ac:dyDescent="0.25">
      <c r="A592" s="4">
        <v>4815</v>
      </c>
      <c r="B592" s="2" t="s">
        <v>124</v>
      </c>
      <c r="C592" s="3">
        <v>45329</v>
      </c>
      <c r="D592" s="2"/>
      <c r="E592" s="2"/>
      <c r="F592" s="3"/>
      <c r="G592" s="3">
        <v>45329</v>
      </c>
      <c r="H592" s="2">
        <v>11</v>
      </c>
      <c r="I592" s="2">
        <v>20</v>
      </c>
      <c r="J592" s="2">
        <v>2024</v>
      </c>
      <c r="K592" s="3">
        <f>DATE(Table13[[#This Row],[Last_Login_Year]],Table13[[#This Row],[Last_Login_Month]],Table13[[#This Row],[Last_Login_Date]])</f>
        <v>45616</v>
      </c>
      <c r="L592" s="3">
        <v>45616</v>
      </c>
      <c r="M592" s="2">
        <v>7.99</v>
      </c>
      <c r="N592" s="2" t="s">
        <v>759</v>
      </c>
      <c r="O592" s="2">
        <v>52</v>
      </c>
      <c r="P592" s="2" t="s">
        <v>51</v>
      </c>
      <c r="Q592" s="2">
        <v>5</v>
      </c>
      <c r="R592" s="2">
        <v>5</v>
      </c>
      <c r="S592" s="2" t="b">
        <v>0</v>
      </c>
      <c r="T592" s="2">
        <v>467</v>
      </c>
      <c r="U592" s="2">
        <v>23</v>
      </c>
      <c r="V592" s="2" t="s">
        <v>27</v>
      </c>
      <c r="W592" s="2" t="s">
        <v>28</v>
      </c>
      <c r="X592" s="2" t="s">
        <v>57</v>
      </c>
      <c r="Y592" s="2">
        <v>97</v>
      </c>
      <c r="Z592" s="26">
        <f>Table13[[#This Row],[Recommended_Content_Count]]/(Table13[[#This Row],[Total_Movies_Watched]]+Table13[[#This Row],[Total_Series_Watched]])</f>
        <v>0.19795918367346937</v>
      </c>
      <c r="AA592" s="2">
        <v>3.3</v>
      </c>
      <c r="AB592" s="2" t="b">
        <v>1</v>
      </c>
      <c r="AC592" s="2" t="s">
        <v>30</v>
      </c>
      <c r="AD592" s="2">
        <v>4185</v>
      </c>
      <c r="AE592" s="2" t="s">
        <v>38</v>
      </c>
      <c r="AF592" s="2" t="s">
        <v>79</v>
      </c>
      <c r="AG592" s="5" t="s">
        <v>40</v>
      </c>
    </row>
    <row r="593" spans="1:33" x14ac:dyDescent="0.25">
      <c r="A593" s="4">
        <v>5468</v>
      </c>
      <c r="B593" s="2" t="s">
        <v>635</v>
      </c>
      <c r="C593" s="3">
        <v>45326</v>
      </c>
      <c r="D593" s="2"/>
      <c r="E593" s="2"/>
      <c r="F593" s="3"/>
      <c r="G593" s="3">
        <v>45326</v>
      </c>
      <c r="H593" s="2">
        <v>11</v>
      </c>
      <c r="I593" s="2">
        <v>20</v>
      </c>
      <c r="J593" s="2">
        <v>2024</v>
      </c>
      <c r="K593" s="3">
        <f>DATE(Table13[[#This Row],[Last_Login_Year]],Table13[[#This Row],[Last_Login_Month]],Table13[[#This Row],[Last_Login_Date]])</f>
        <v>45616</v>
      </c>
      <c r="L593" s="3">
        <v>45616</v>
      </c>
      <c r="M593" s="2">
        <v>11.99</v>
      </c>
      <c r="N593" s="2" t="s">
        <v>760</v>
      </c>
      <c r="O593" s="2">
        <v>208</v>
      </c>
      <c r="P593" s="2" t="s">
        <v>100</v>
      </c>
      <c r="Q593" s="2">
        <v>4</v>
      </c>
      <c r="R593" s="2">
        <v>6</v>
      </c>
      <c r="S593" s="2" t="b">
        <v>1</v>
      </c>
      <c r="T593" s="2">
        <v>135</v>
      </c>
      <c r="U593" s="2">
        <v>9</v>
      </c>
      <c r="V593" s="2" t="s">
        <v>27</v>
      </c>
      <c r="W593" s="2" t="s">
        <v>28</v>
      </c>
      <c r="X593" s="2" t="s">
        <v>29</v>
      </c>
      <c r="Y593" s="2">
        <v>41</v>
      </c>
      <c r="Z593" s="26">
        <f>Table13[[#This Row],[Recommended_Content_Count]]/(Table13[[#This Row],[Total_Movies_Watched]]+Table13[[#This Row],[Total_Series_Watched]])</f>
        <v>0.28472222222222221</v>
      </c>
      <c r="AA593" s="2">
        <v>3</v>
      </c>
      <c r="AB593" s="2" t="b">
        <v>1</v>
      </c>
      <c r="AC593" s="2" t="s">
        <v>30</v>
      </c>
      <c r="AD593" s="2">
        <v>2465</v>
      </c>
      <c r="AE593" s="2" t="s">
        <v>76</v>
      </c>
      <c r="AF593" s="2" t="s">
        <v>32</v>
      </c>
      <c r="AG593" s="5" t="s">
        <v>33</v>
      </c>
    </row>
    <row r="594" spans="1:33" x14ac:dyDescent="0.25">
      <c r="A594" s="4">
        <v>1433</v>
      </c>
      <c r="B594" s="2" t="s">
        <v>83</v>
      </c>
      <c r="C594" s="3">
        <v>45325</v>
      </c>
      <c r="D594" s="2"/>
      <c r="E594" s="2"/>
      <c r="F594" s="3"/>
      <c r="G594" s="3">
        <v>45325</v>
      </c>
      <c r="H594" s="2">
        <v>11</v>
      </c>
      <c r="I594" s="2">
        <v>20</v>
      </c>
      <c r="J594" s="2">
        <v>2024</v>
      </c>
      <c r="K594" s="3">
        <f>DATE(Table13[[#This Row],[Last_Login_Year]],Table13[[#This Row],[Last_Login_Month]],Table13[[#This Row],[Last_Login_Date]])</f>
        <v>45616</v>
      </c>
      <c r="L594" s="3">
        <v>45616</v>
      </c>
      <c r="M594" s="2">
        <v>15.99</v>
      </c>
      <c r="N594" s="2" t="s">
        <v>761</v>
      </c>
      <c r="O594" s="2">
        <v>160</v>
      </c>
      <c r="P594" s="2" t="s">
        <v>36</v>
      </c>
      <c r="Q594" s="2">
        <v>5</v>
      </c>
      <c r="R594" s="2">
        <v>6</v>
      </c>
      <c r="S594" s="2" t="b">
        <v>1</v>
      </c>
      <c r="T594" s="2">
        <v>391</v>
      </c>
      <c r="U594" s="2">
        <v>132</v>
      </c>
      <c r="V594" s="2" t="s">
        <v>43</v>
      </c>
      <c r="W594" s="2" t="s">
        <v>44</v>
      </c>
      <c r="X594" s="2" t="s">
        <v>37</v>
      </c>
      <c r="Y594" s="2">
        <v>57</v>
      </c>
      <c r="Z594" s="26">
        <f>Table13[[#This Row],[Recommended_Content_Count]]/(Table13[[#This Row],[Total_Movies_Watched]]+Table13[[#This Row],[Total_Series_Watched]])</f>
        <v>0.10898661567877629</v>
      </c>
      <c r="AA594" s="2">
        <v>3</v>
      </c>
      <c r="AB594" s="2" t="b">
        <v>0</v>
      </c>
      <c r="AC594" s="2" t="s">
        <v>30</v>
      </c>
      <c r="AD594" s="2">
        <v>185</v>
      </c>
      <c r="AE594" s="2" t="s">
        <v>65</v>
      </c>
      <c r="AF594" s="2" t="s">
        <v>32</v>
      </c>
      <c r="AG594" s="5" t="s">
        <v>33</v>
      </c>
    </row>
    <row r="595" spans="1:33" x14ac:dyDescent="0.25">
      <c r="A595" s="4">
        <v>7927</v>
      </c>
      <c r="B595" s="2" t="s">
        <v>592</v>
      </c>
      <c r="C595" s="3">
        <v>45231</v>
      </c>
      <c r="D595" s="2"/>
      <c r="E595" s="2"/>
      <c r="F595" s="3"/>
      <c r="G595" s="3">
        <v>45231</v>
      </c>
      <c r="H595" s="2">
        <v>11</v>
      </c>
      <c r="I595" s="2">
        <v>20</v>
      </c>
      <c r="J595" s="2">
        <v>2024</v>
      </c>
      <c r="K595" s="3">
        <f>DATE(Table13[[#This Row],[Last_Login_Year]],Table13[[#This Row],[Last_Login_Month]],Table13[[#This Row],[Last_Login_Date]])</f>
        <v>45616</v>
      </c>
      <c r="L595" s="3">
        <v>45616</v>
      </c>
      <c r="M595" s="2">
        <v>7.99</v>
      </c>
      <c r="N595" s="2" t="s">
        <v>759</v>
      </c>
      <c r="O595" s="2">
        <v>438</v>
      </c>
      <c r="P595" s="2" t="s">
        <v>51</v>
      </c>
      <c r="Q595" s="2">
        <v>4</v>
      </c>
      <c r="R595" s="2">
        <v>3</v>
      </c>
      <c r="S595" s="2" t="b">
        <v>0</v>
      </c>
      <c r="T595" s="2">
        <v>970</v>
      </c>
      <c r="U595" s="2">
        <v>59</v>
      </c>
      <c r="V595" s="2" t="s">
        <v>74</v>
      </c>
      <c r="W595" s="2" t="s">
        <v>56</v>
      </c>
      <c r="X595" s="2" t="s">
        <v>57</v>
      </c>
      <c r="Y595" s="2">
        <v>78</v>
      </c>
      <c r="Z595" s="26">
        <f>Table13[[#This Row],[Recommended_Content_Count]]/(Table13[[#This Row],[Total_Movies_Watched]]+Table13[[#This Row],[Total_Series_Watched]])</f>
        <v>7.5801749271137031E-2</v>
      </c>
      <c r="AA595" s="2">
        <v>4.5999999999999996</v>
      </c>
      <c r="AB595" s="2" t="b">
        <v>1</v>
      </c>
      <c r="AC595" s="2" t="s">
        <v>30</v>
      </c>
      <c r="AD595" s="2">
        <v>4426</v>
      </c>
      <c r="AE595" s="2" t="s">
        <v>76</v>
      </c>
      <c r="AF595" s="2" t="s">
        <v>79</v>
      </c>
      <c r="AG595" s="5" t="s">
        <v>33</v>
      </c>
    </row>
    <row r="596" spans="1:33" x14ac:dyDescent="0.25">
      <c r="A596" s="4">
        <v>4548</v>
      </c>
      <c r="B596" s="2" t="s">
        <v>244</v>
      </c>
      <c r="C596" s="3">
        <v>45144</v>
      </c>
      <c r="D596" s="2"/>
      <c r="E596" s="2"/>
      <c r="F596" s="3"/>
      <c r="G596" s="3">
        <v>45144</v>
      </c>
      <c r="H596" s="2">
        <v>11</v>
      </c>
      <c r="I596" s="2">
        <v>20</v>
      </c>
      <c r="J596" s="2">
        <v>2024</v>
      </c>
      <c r="K596" s="3">
        <f>DATE(Table13[[#This Row],[Last_Login_Year]],Table13[[#This Row],[Last_Login_Month]],Table13[[#This Row],[Last_Login_Date]])</f>
        <v>45616</v>
      </c>
      <c r="L596" s="3">
        <v>45616</v>
      </c>
      <c r="M596" s="2">
        <v>7.99</v>
      </c>
      <c r="N596" s="2" t="s">
        <v>759</v>
      </c>
      <c r="O596" s="2">
        <v>279</v>
      </c>
      <c r="P596" s="2" t="s">
        <v>100</v>
      </c>
      <c r="Q596" s="2">
        <v>4</v>
      </c>
      <c r="R596" s="2">
        <v>6</v>
      </c>
      <c r="S596" s="2" t="b">
        <v>0</v>
      </c>
      <c r="T596" s="2">
        <v>636</v>
      </c>
      <c r="U596" s="2">
        <v>176</v>
      </c>
      <c r="V596" s="2" t="s">
        <v>92</v>
      </c>
      <c r="W596" s="2" t="s">
        <v>75</v>
      </c>
      <c r="X596" s="2" t="s">
        <v>78</v>
      </c>
      <c r="Y596" s="2">
        <v>32</v>
      </c>
      <c r="Z596" s="26">
        <f>Table13[[#This Row],[Recommended_Content_Count]]/(Table13[[#This Row],[Total_Movies_Watched]]+Table13[[#This Row],[Total_Series_Watched]])</f>
        <v>3.9408866995073892E-2</v>
      </c>
      <c r="AA596" s="2">
        <v>3.7</v>
      </c>
      <c r="AB596" s="2" t="b">
        <v>1</v>
      </c>
      <c r="AC596" s="2" t="s">
        <v>30</v>
      </c>
      <c r="AD596" s="2">
        <v>4445</v>
      </c>
      <c r="AE596" s="2" t="s">
        <v>31</v>
      </c>
      <c r="AF596" s="2" t="s">
        <v>39</v>
      </c>
      <c r="AG596" s="5" t="s">
        <v>93</v>
      </c>
    </row>
    <row r="597" spans="1:33" x14ac:dyDescent="0.25">
      <c r="A597" s="4">
        <v>9942</v>
      </c>
      <c r="B597" s="2" t="s">
        <v>157</v>
      </c>
      <c r="C597" s="3">
        <v>45024</v>
      </c>
      <c r="D597" s="2"/>
      <c r="E597" s="2"/>
      <c r="F597" s="3"/>
      <c r="G597" s="3">
        <v>45024</v>
      </c>
      <c r="H597" s="2">
        <v>11</v>
      </c>
      <c r="I597" s="2">
        <v>20</v>
      </c>
      <c r="J597" s="2">
        <v>2024</v>
      </c>
      <c r="K597" s="3">
        <f>DATE(Table13[[#This Row],[Last_Login_Year]],Table13[[#This Row],[Last_Login_Month]],Table13[[#This Row],[Last_Login_Date]])</f>
        <v>45616</v>
      </c>
      <c r="L597" s="3">
        <v>45616</v>
      </c>
      <c r="M597" s="2">
        <v>15.99</v>
      </c>
      <c r="N597" s="2" t="s">
        <v>761</v>
      </c>
      <c r="O597" s="2">
        <v>418</v>
      </c>
      <c r="P597" s="2" t="s">
        <v>51</v>
      </c>
      <c r="Q597" s="2">
        <v>1</v>
      </c>
      <c r="R597" s="2">
        <v>5</v>
      </c>
      <c r="S597" s="2" t="b">
        <v>1</v>
      </c>
      <c r="T597" s="2">
        <v>260</v>
      </c>
      <c r="U597" s="2">
        <v>161</v>
      </c>
      <c r="V597" s="2" t="s">
        <v>43</v>
      </c>
      <c r="W597" s="2" t="s">
        <v>75</v>
      </c>
      <c r="X597" s="2" t="s">
        <v>64</v>
      </c>
      <c r="Y597" s="2">
        <v>49</v>
      </c>
      <c r="Z597" s="26">
        <f>Table13[[#This Row],[Recommended_Content_Count]]/(Table13[[#This Row],[Total_Movies_Watched]]+Table13[[#This Row],[Total_Series_Watched]])</f>
        <v>0.1163895486935867</v>
      </c>
      <c r="AA597" s="2">
        <v>3.6</v>
      </c>
      <c r="AB597" s="2" t="b">
        <v>1</v>
      </c>
      <c r="AC597" s="2" t="s">
        <v>30</v>
      </c>
      <c r="AD597" s="2">
        <v>2871</v>
      </c>
      <c r="AE597" s="2" t="s">
        <v>58</v>
      </c>
      <c r="AF597" s="2" t="s">
        <v>39</v>
      </c>
      <c r="AG597" s="5" t="s">
        <v>33</v>
      </c>
    </row>
    <row r="598" spans="1:33" x14ac:dyDescent="0.25">
      <c r="A598" s="4">
        <v>3603</v>
      </c>
      <c r="B598" s="2" t="s">
        <v>302</v>
      </c>
      <c r="C598" s="3">
        <v>45020</v>
      </c>
      <c r="D598" s="2"/>
      <c r="E598" s="2"/>
      <c r="F598" s="3"/>
      <c r="G598" s="3">
        <v>45020</v>
      </c>
      <c r="H598" s="2">
        <v>11</v>
      </c>
      <c r="I598" s="2">
        <v>20</v>
      </c>
      <c r="J598" s="2">
        <v>2024</v>
      </c>
      <c r="K598" s="3">
        <f>DATE(Table13[[#This Row],[Last_Login_Year]],Table13[[#This Row],[Last_Login_Month]],Table13[[#This Row],[Last_Login_Date]])</f>
        <v>45616</v>
      </c>
      <c r="L598" s="3">
        <v>45616</v>
      </c>
      <c r="M598" s="2">
        <v>7.99</v>
      </c>
      <c r="N598" s="2" t="s">
        <v>759</v>
      </c>
      <c r="O598" s="2">
        <v>216</v>
      </c>
      <c r="P598" s="2" t="s">
        <v>51</v>
      </c>
      <c r="Q598" s="2">
        <v>4</v>
      </c>
      <c r="R598" s="2">
        <v>3</v>
      </c>
      <c r="S598" s="2" t="b">
        <v>1</v>
      </c>
      <c r="T598" s="2">
        <v>923</v>
      </c>
      <c r="U598" s="2">
        <v>143</v>
      </c>
      <c r="V598" s="2" t="s">
        <v>27</v>
      </c>
      <c r="W598" s="2" t="s">
        <v>56</v>
      </c>
      <c r="X598" s="2" t="s">
        <v>45</v>
      </c>
      <c r="Y598" s="2">
        <v>20</v>
      </c>
      <c r="Z598" s="26">
        <f>Table13[[#This Row],[Recommended_Content_Count]]/(Table13[[#This Row],[Total_Movies_Watched]]+Table13[[#This Row],[Total_Series_Watched]])</f>
        <v>1.8761726078799251E-2</v>
      </c>
      <c r="AA598" s="2">
        <v>3.4</v>
      </c>
      <c r="AB598" s="2" t="b">
        <v>0</v>
      </c>
      <c r="AC598" s="2" t="s">
        <v>30</v>
      </c>
      <c r="AD598" s="2">
        <v>4435</v>
      </c>
      <c r="AE598" s="2" t="s">
        <v>38</v>
      </c>
      <c r="AF598" s="2" t="s">
        <v>79</v>
      </c>
      <c r="AG598" s="5" t="s">
        <v>33</v>
      </c>
    </row>
    <row r="599" spans="1:33" x14ac:dyDescent="0.25">
      <c r="A599" s="4">
        <v>2319</v>
      </c>
      <c r="B599" s="2" t="s">
        <v>150</v>
      </c>
      <c r="C599" s="3">
        <v>44932</v>
      </c>
      <c r="D599" s="2"/>
      <c r="E599" s="2"/>
      <c r="F599" s="3"/>
      <c r="G599" s="3">
        <v>44932</v>
      </c>
      <c r="H599" s="2">
        <v>11</v>
      </c>
      <c r="I599" s="2">
        <v>20</v>
      </c>
      <c r="J599" s="2">
        <v>2024</v>
      </c>
      <c r="K599" s="3">
        <f>DATE(Table13[[#This Row],[Last_Login_Year]],Table13[[#This Row],[Last_Login_Month]],Table13[[#This Row],[Last_Login_Date]])</f>
        <v>45616</v>
      </c>
      <c r="L599" s="3">
        <v>45616</v>
      </c>
      <c r="M599" s="2">
        <v>15.99</v>
      </c>
      <c r="N599" s="2" t="s">
        <v>761</v>
      </c>
      <c r="O599" s="2">
        <v>295</v>
      </c>
      <c r="P599" s="2" t="s">
        <v>36</v>
      </c>
      <c r="Q599" s="2">
        <v>5</v>
      </c>
      <c r="R599" s="2">
        <v>4</v>
      </c>
      <c r="S599" s="2" t="b">
        <v>0</v>
      </c>
      <c r="T599" s="2">
        <v>767</v>
      </c>
      <c r="U599" s="2">
        <v>190</v>
      </c>
      <c r="V599" s="2" t="s">
        <v>92</v>
      </c>
      <c r="W599" s="2" t="s">
        <v>56</v>
      </c>
      <c r="X599" s="2" t="s">
        <v>57</v>
      </c>
      <c r="Y599" s="2">
        <v>7</v>
      </c>
      <c r="Z599" s="26">
        <f>Table13[[#This Row],[Recommended_Content_Count]]/(Table13[[#This Row],[Total_Movies_Watched]]+Table13[[#This Row],[Total_Series_Watched]])</f>
        <v>7.3145245559038665E-3</v>
      </c>
      <c r="AA599" s="2">
        <v>4.0999999999999996</v>
      </c>
      <c r="AB599" s="2" t="b">
        <v>0</v>
      </c>
      <c r="AC599" s="2" t="s">
        <v>30</v>
      </c>
      <c r="AD599" s="2">
        <v>2559</v>
      </c>
      <c r="AE599" s="2" t="s">
        <v>31</v>
      </c>
      <c r="AF599" s="2" t="s">
        <v>32</v>
      </c>
      <c r="AG599" s="5" t="s">
        <v>40</v>
      </c>
    </row>
    <row r="600" spans="1:33" x14ac:dyDescent="0.25">
      <c r="A600" s="4">
        <v>8674</v>
      </c>
      <c r="B600" s="2" t="s">
        <v>360</v>
      </c>
      <c r="C600" s="3">
        <v>44927</v>
      </c>
      <c r="D600" s="2"/>
      <c r="E600" s="2"/>
      <c r="F600" s="3"/>
      <c r="G600" s="3">
        <v>44927</v>
      </c>
      <c r="H600" s="2">
        <v>11</v>
      </c>
      <c r="I600" s="2">
        <v>20</v>
      </c>
      <c r="J600" s="2">
        <v>2024</v>
      </c>
      <c r="K600" s="3">
        <f>DATE(Table13[[#This Row],[Last_Login_Year]],Table13[[#This Row],[Last_Login_Month]],Table13[[#This Row],[Last_Login_Date]])</f>
        <v>45616</v>
      </c>
      <c r="L600" s="3">
        <v>45616</v>
      </c>
      <c r="M600" s="2">
        <v>15.99</v>
      </c>
      <c r="N600" s="2" t="s">
        <v>761</v>
      </c>
      <c r="O600" s="2">
        <v>455</v>
      </c>
      <c r="P600" s="2" t="s">
        <v>73</v>
      </c>
      <c r="Q600" s="2">
        <v>5</v>
      </c>
      <c r="R600" s="2">
        <v>6</v>
      </c>
      <c r="S600" s="2" t="b">
        <v>1</v>
      </c>
      <c r="T600" s="2">
        <v>813</v>
      </c>
      <c r="U600" s="2">
        <v>155</v>
      </c>
      <c r="V600" s="2" t="s">
        <v>43</v>
      </c>
      <c r="W600" s="2" t="s">
        <v>75</v>
      </c>
      <c r="X600" s="2" t="s">
        <v>78</v>
      </c>
      <c r="Y600" s="2">
        <v>85</v>
      </c>
      <c r="Z600" s="26">
        <f>Table13[[#This Row],[Recommended_Content_Count]]/(Table13[[#This Row],[Total_Movies_Watched]]+Table13[[#This Row],[Total_Series_Watched]])</f>
        <v>8.78099173553719E-2</v>
      </c>
      <c r="AA600" s="2">
        <v>3.6</v>
      </c>
      <c r="AB600" s="2" t="b">
        <v>1</v>
      </c>
      <c r="AC600" s="2" t="s">
        <v>30</v>
      </c>
      <c r="AD600" s="2">
        <v>2897</v>
      </c>
      <c r="AE600" s="2" t="s">
        <v>58</v>
      </c>
      <c r="AF600" s="2" t="s">
        <v>39</v>
      </c>
      <c r="AG600" s="5" t="s">
        <v>60</v>
      </c>
    </row>
    <row r="601" spans="1:33" x14ac:dyDescent="0.25">
      <c r="A601" s="4">
        <v>5423</v>
      </c>
      <c r="B601" s="2" t="s">
        <v>50</v>
      </c>
      <c r="C601" s="2">
        <v>9</v>
      </c>
      <c r="D601" s="2">
        <v>30</v>
      </c>
      <c r="E601" s="2">
        <v>2024</v>
      </c>
      <c r="F601" s="3">
        <f>DATE(Table13[[#This Row],[_Year]],Table13[[#This Row],[Join_Date_Month]],Table13[[#This Row],[Join_Date_Date]])</f>
        <v>45565</v>
      </c>
      <c r="G601" s="3">
        <v>45565</v>
      </c>
      <c r="H601" s="2">
        <v>11</v>
      </c>
      <c r="I601" s="2">
        <v>19</v>
      </c>
      <c r="J601" s="2">
        <v>2024</v>
      </c>
      <c r="K601" s="3">
        <f>DATE(Table13[[#This Row],[Last_Login_Year]],Table13[[#This Row],[Last_Login_Month]],Table13[[#This Row],[Last_Login_Date]])</f>
        <v>45615</v>
      </c>
      <c r="L601" s="3">
        <v>45615</v>
      </c>
      <c r="M601" s="2">
        <v>7.99</v>
      </c>
      <c r="N601" s="2" t="s">
        <v>759</v>
      </c>
      <c r="O601" s="2">
        <v>278</v>
      </c>
      <c r="P601" s="2" t="s">
        <v>26</v>
      </c>
      <c r="Q601" s="2">
        <v>1</v>
      </c>
      <c r="R601" s="2">
        <v>5</v>
      </c>
      <c r="S601" s="2" t="b">
        <v>1</v>
      </c>
      <c r="T601" s="2">
        <v>163</v>
      </c>
      <c r="U601" s="2">
        <v>88</v>
      </c>
      <c r="V601" s="2" t="s">
        <v>68</v>
      </c>
      <c r="W601" s="2" t="s">
        <v>28</v>
      </c>
      <c r="X601" s="2" t="s">
        <v>45</v>
      </c>
      <c r="Y601" s="2">
        <v>62</v>
      </c>
      <c r="Z601" s="26">
        <f>Table13[[#This Row],[Recommended_Content_Count]]/(Table13[[#This Row],[Total_Movies_Watched]]+Table13[[#This Row],[Total_Series_Watched]])</f>
        <v>0.24701195219123506</v>
      </c>
      <c r="AA601" s="2">
        <v>3.2</v>
      </c>
      <c r="AB601" s="2" t="b">
        <v>0</v>
      </c>
      <c r="AC601" s="2" t="s">
        <v>30</v>
      </c>
      <c r="AD601" s="2">
        <v>4798</v>
      </c>
      <c r="AE601" s="2" t="s">
        <v>31</v>
      </c>
      <c r="AF601" s="2" t="s">
        <v>69</v>
      </c>
      <c r="AG601" s="5" t="s">
        <v>93</v>
      </c>
    </row>
    <row r="602" spans="1:33" x14ac:dyDescent="0.25">
      <c r="A602" s="4">
        <v>6735</v>
      </c>
      <c r="B602" s="2" t="s">
        <v>52</v>
      </c>
      <c r="C602" s="2">
        <v>9</v>
      </c>
      <c r="D602" s="2">
        <v>17</v>
      </c>
      <c r="E602" s="2">
        <v>2023</v>
      </c>
      <c r="F602" s="3">
        <f>DATE(Table13[[#This Row],[_Year]],Table13[[#This Row],[Join_Date_Month]],Table13[[#This Row],[Join_Date_Date]])</f>
        <v>45186</v>
      </c>
      <c r="G602" s="3">
        <v>45186</v>
      </c>
      <c r="H602" s="2">
        <v>11</v>
      </c>
      <c r="I602" s="2">
        <v>19</v>
      </c>
      <c r="J602" s="2">
        <v>2024</v>
      </c>
      <c r="K602" s="3">
        <f>DATE(Table13[[#This Row],[Last_Login_Year]],Table13[[#This Row],[Last_Login_Month]],Table13[[#This Row],[Last_Login_Date]])</f>
        <v>45615</v>
      </c>
      <c r="L602" s="3">
        <v>45615</v>
      </c>
      <c r="M602" s="2">
        <v>15.99</v>
      </c>
      <c r="N602" s="2" t="s">
        <v>761</v>
      </c>
      <c r="O602" s="2">
        <v>408</v>
      </c>
      <c r="P602" s="2" t="s">
        <v>51</v>
      </c>
      <c r="Q602" s="2">
        <v>2</v>
      </c>
      <c r="R602" s="2">
        <v>6</v>
      </c>
      <c r="S602" s="2" t="b">
        <v>1</v>
      </c>
      <c r="T602" s="2">
        <v>837</v>
      </c>
      <c r="U602" s="2">
        <v>105</v>
      </c>
      <c r="V602" s="2" t="s">
        <v>55</v>
      </c>
      <c r="W602" s="2" t="s">
        <v>56</v>
      </c>
      <c r="X602" s="2" t="s">
        <v>57</v>
      </c>
      <c r="Y602" s="2">
        <v>71</v>
      </c>
      <c r="Z602" s="26">
        <f>Table13[[#This Row],[Recommended_Content_Count]]/(Table13[[#This Row],[Total_Movies_Watched]]+Table13[[#This Row],[Total_Series_Watched]])</f>
        <v>7.5371549893842885E-2</v>
      </c>
      <c r="AA602" s="2">
        <v>4.3</v>
      </c>
      <c r="AB602" s="2" t="b">
        <v>1</v>
      </c>
      <c r="AC602" s="2" t="s">
        <v>30</v>
      </c>
      <c r="AD602" s="2">
        <v>33</v>
      </c>
      <c r="AE602" s="2" t="s">
        <v>58</v>
      </c>
      <c r="AF602" s="2" t="s">
        <v>59</v>
      </c>
      <c r="AG602" s="5" t="s">
        <v>60</v>
      </c>
    </row>
    <row r="603" spans="1:33" x14ac:dyDescent="0.25">
      <c r="A603" s="4">
        <v>5809</v>
      </c>
      <c r="B603" s="2" t="s">
        <v>238</v>
      </c>
      <c r="C603" s="2">
        <v>9</v>
      </c>
      <c r="D603" s="2">
        <v>13</v>
      </c>
      <c r="E603" s="2">
        <v>2024</v>
      </c>
      <c r="F603" s="3">
        <f>DATE(Table13[[#This Row],[_Year]],Table13[[#This Row],[Join_Date_Month]],Table13[[#This Row],[Join_Date_Date]])</f>
        <v>45548</v>
      </c>
      <c r="G603" s="3">
        <v>45548</v>
      </c>
      <c r="H603" s="2">
        <v>11</v>
      </c>
      <c r="I603" s="2">
        <v>19</v>
      </c>
      <c r="J603" s="2">
        <v>2024</v>
      </c>
      <c r="K603" s="3">
        <f>DATE(Table13[[#This Row],[Last_Login_Year]],Table13[[#This Row],[Last_Login_Month]],Table13[[#This Row],[Last_Login_Date]])</f>
        <v>45615</v>
      </c>
      <c r="L603" s="3">
        <v>45615</v>
      </c>
      <c r="M603" s="2">
        <v>7.99</v>
      </c>
      <c r="N603" s="2" t="s">
        <v>759</v>
      </c>
      <c r="O603" s="2">
        <v>486</v>
      </c>
      <c r="P603" s="2" t="s">
        <v>63</v>
      </c>
      <c r="Q603" s="2">
        <v>4</v>
      </c>
      <c r="R603" s="2">
        <v>3</v>
      </c>
      <c r="S603" s="2" t="b">
        <v>0</v>
      </c>
      <c r="T603" s="2">
        <v>463</v>
      </c>
      <c r="U603" s="2">
        <v>171</v>
      </c>
      <c r="V603" s="2" t="s">
        <v>49</v>
      </c>
      <c r="W603" s="2" t="s">
        <v>44</v>
      </c>
      <c r="X603" s="2" t="s">
        <v>78</v>
      </c>
      <c r="Y603" s="2">
        <v>10</v>
      </c>
      <c r="Z603" s="26">
        <f>Table13[[#This Row],[Recommended_Content_Count]]/(Table13[[#This Row],[Total_Movies_Watched]]+Table13[[#This Row],[Total_Series_Watched]])</f>
        <v>1.5772870662460567E-2</v>
      </c>
      <c r="AA603" s="2">
        <v>3.2</v>
      </c>
      <c r="AB603" s="2" t="b">
        <v>0</v>
      </c>
      <c r="AC603" s="2" t="s">
        <v>30</v>
      </c>
      <c r="AD603" s="2">
        <v>987</v>
      </c>
      <c r="AE603" s="2" t="s">
        <v>38</v>
      </c>
      <c r="AF603" s="2" t="s">
        <v>79</v>
      </c>
      <c r="AG603" s="5" t="s">
        <v>40</v>
      </c>
    </row>
    <row r="604" spans="1:33" x14ac:dyDescent="0.25">
      <c r="A604" s="4">
        <v>2490</v>
      </c>
      <c r="B604" s="2" t="s">
        <v>138</v>
      </c>
      <c r="C604" s="2">
        <v>8</v>
      </c>
      <c r="D604" s="2">
        <v>18</v>
      </c>
      <c r="E604" s="2">
        <v>2023</v>
      </c>
      <c r="F604" s="3">
        <f>DATE(Table13[[#This Row],[_Year]],Table13[[#This Row],[Join_Date_Month]],Table13[[#This Row],[Join_Date_Date]])</f>
        <v>45156</v>
      </c>
      <c r="G604" s="3">
        <v>45156</v>
      </c>
      <c r="H604" s="2">
        <v>11</v>
      </c>
      <c r="I604" s="2">
        <v>19</v>
      </c>
      <c r="J604" s="2">
        <v>2024</v>
      </c>
      <c r="K604" s="3">
        <f>DATE(Table13[[#This Row],[Last_Login_Year]],Table13[[#This Row],[Last_Login_Month]],Table13[[#This Row],[Last_Login_Date]])</f>
        <v>45615</v>
      </c>
      <c r="L604" s="3">
        <v>45615</v>
      </c>
      <c r="M604" s="2">
        <v>11.99</v>
      </c>
      <c r="N604" s="2" t="s">
        <v>760</v>
      </c>
      <c r="O604" s="2">
        <v>248</v>
      </c>
      <c r="P604" s="2" t="s">
        <v>48</v>
      </c>
      <c r="Q604" s="2">
        <v>4</v>
      </c>
      <c r="R604" s="2">
        <v>1</v>
      </c>
      <c r="S604" s="2" t="b">
        <v>1</v>
      </c>
      <c r="T604" s="2">
        <v>426</v>
      </c>
      <c r="U604" s="2">
        <v>21</v>
      </c>
      <c r="V604" s="2" t="s">
        <v>55</v>
      </c>
      <c r="W604" s="2" t="s">
        <v>44</v>
      </c>
      <c r="X604" s="2" t="s">
        <v>57</v>
      </c>
      <c r="Y604" s="2">
        <v>99</v>
      </c>
      <c r="Z604" s="26">
        <f>Table13[[#This Row],[Recommended_Content_Count]]/(Table13[[#This Row],[Total_Movies_Watched]]+Table13[[#This Row],[Total_Series_Watched]])</f>
        <v>0.22147651006711411</v>
      </c>
      <c r="AA604" s="2">
        <v>4.8</v>
      </c>
      <c r="AB604" s="2" t="b">
        <v>0</v>
      </c>
      <c r="AC604" s="2" t="s">
        <v>30</v>
      </c>
      <c r="AD604" s="2">
        <v>2409</v>
      </c>
      <c r="AE604" s="2" t="s">
        <v>31</v>
      </c>
      <c r="AF604" s="2" t="s">
        <v>32</v>
      </c>
      <c r="AG604" s="5" t="s">
        <v>33</v>
      </c>
    </row>
    <row r="605" spans="1:33" x14ac:dyDescent="0.25">
      <c r="A605" s="4">
        <v>7970</v>
      </c>
      <c r="B605" s="2" t="s">
        <v>169</v>
      </c>
      <c r="C605" s="2">
        <v>7</v>
      </c>
      <c r="D605" s="2">
        <v>21</v>
      </c>
      <c r="E605" s="2">
        <v>2023</v>
      </c>
      <c r="F605" s="3">
        <f>DATE(Table13[[#This Row],[_Year]],Table13[[#This Row],[Join_Date_Month]],Table13[[#This Row],[Join_Date_Date]])</f>
        <v>45128</v>
      </c>
      <c r="G605" s="3">
        <v>45128</v>
      </c>
      <c r="H605" s="2">
        <v>11</v>
      </c>
      <c r="I605" s="2">
        <v>19</v>
      </c>
      <c r="J605" s="2">
        <v>2024</v>
      </c>
      <c r="K605" s="3">
        <f>DATE(Table13[[#This Row],[Last_Login_Year]],Table13[[#This Row],[Last_Login_Month]],Table13[[#This Row],[Last_Login_Date]])</f>
        <v>45615</v>
      </c>
      <c r="L605" s="3">
        <v>45615</v>
      </c>
      <c r="M605" s="2">
        <v>15.99</v>
      </c>
      <c r="N605" s="2" t="s">
        <v>761</v>
      </c>
      <c r="O605" s="2">
        <v>298</v>
      </c>
      <c r="P605" s="2" t="s">
        <v>73</v>
      </c>
      <c r="Q605" s="2">
        <v>3</v>
      </c>
      <c r="R605" s="2">
        <v>1</v>
      </c>
      <c r="S605" s="2" t="b">
        <v>1</v>
      </c>
      <c r="T605" s="2">
        <v>115</v>
      </c>
      <c r="U605" s="2">
        <v>168</v>
      </c>
      <c r="V605" s="2" t="s">
        <v>74</v>
      </c>
      <c r="W605" s="2" t="s">
        <v>28</v>
      </c>
      <c r="X605" s="2" t="s">
        <v>29</v>
      </c>
      <c r="Y605" s="2">
        <v>27</v>
      </c>
      <c r="Z605" s="26">
        <f>Table13[[#This Row],[Recommended_Content_Count]]/(Table13[[#This Row],[Total_Movies_Watched]]+Table13[[#This Row],[Total_Series_Watched]])</f>
        <v>9.5406360424028266E-2</v>
      </c>
      <c r="AA605" s="2">
        <v>3</v>
      </c>
      <c r="AB605" s="2" t="b">
        <v>0</v>
      </c>
      <c r="AC605" s="2" t="s">
        <v>30</v>
      </c>
      <c r="AD605" s="2">
        <v>4216</v>
      </c>
      <c r="AE605" s="2" t="s">
        <v>31</v>
      </c>
      <c r="AF605" s="2" t="s">
        <v>79</v>
      </c>
      <c r="AG605" s="5" t="s">
        <v>60</v>
      </c>
    </row>
    <row r="606" spans="1:33" x14ac:dyDescent="0.25">
      <c r="A606" s="4">
        <v>7309</v>
      </c>
      <c r="B606" s="2" t="s">
        <v>176</v>
      </c>
      <c r="C606" s="2">
        <v>6</v>
      </c>
      <c r="D606" s="2">
        <v>30</v>
      </c>
      <c r="E606" s="2">
        <v>2024</v>
      </c>
      <c r="F606" s="3">
        <f>DATE(Table13[[#This Row],[_Year]],Table13[[#This Row],[Join_Date_Month]],Table13[[#This Row],[Join_Date_Date]])</f>
        <v>45473</v>
      </c>
      <c r="G606" s="3">
        <v>45473</v>
      </c>
      <c r="H606" s="2">
        <v>11</v>
      </c>
      <c r="I606" s="2">
        <v>19</v>
      </c>
      <c r="J606" s="2">
        <v>2024</v>
      </c>
      <c r="K606" s="3">
        <f>DATE(Table13[[#This Row],[Last_Login_Year]],Table13[[#This Row],[Last_Login_Month]],Table13[[#This Row],[Last_Login_Date]])</f>
        <v>45615</v>
      </c>
      <c r="L606" s="3">
        <v>45615</v>
      </c>
      <c r="M606" s="2">
        <v>15.99</v>
      </c>
      <c r="N606" s="2" t="s">
        <v>761</v>
      </c>
      <c r="O606" s="2">
        <v>343</v>
      </c>
      <c r="P606" s="2" t="s">
        <v>51</v>
      </c>
      <c r="Q606" s="2">
        <v>2</v>
      </c>
      <c r="R606" s="2">
        <v>2</v>
      </c>
      <c r="S606" s="2" t="b">
        <v>0</v>
      </c>
      <c r="T606" s="2">
        <v>830</v>
      </c>
      <c r="U606" s="2">
        <v>172</v>
      </c>
      <c r="V606" s="2" t="s">
        <v>43</v>
      </c>
      <c r="W606" s="2" t="s">
        <v>56</v>
      </c>
      <c r="X606" s="2" t="s">
        <v>37</v>
      </c>
      <c r="Y606" s="2">
        <v>99</v>
      </c>
      <c r="Z606" s="26">
        <f>Table13[[#This Row],[Recommended_Content_Count]]/(Table13[[#This Row],[Total_Movies_Watched]]+Table13[[#This Row],[Total_Series_Watched]])</f>
        <v>9.880239520958084E-2</v>
      </c>
      <c r="AA606" s="2">
        <v>4.9000000000000004</v>
      </c>
      <c r="AB606" s="2" t="b">
        <v>0</v>
      </c>
      <c r="AC606" s="2" t="s">
        <v>30</v>
      </c>
      <c r="AD606" s="2">
        <v>1281</v>
      </c>
      <c r="AE606" s="2" t="s">
        <v>58</v>
      </c>
      <c r="AF606" s="2" t="s">
        <v>69</v>
      </c>
      <c r="AG606" s="5" t="s">
        <v>60</v>
      </c>
    </row>
    <row r="607" spans="1:33" x14ac:dyDescent="0.25">
      <c r="A607" s="4">
        <v>5315</v>
      </c>
      <c r="B607" s="2" t="s">
        <v>580</v>
      </c>
      <c r="C607" s="2">
        <v>6</v>
      </c>
      <c r="D607" s="2">
        <v>23</v>
      </c>
      <c r="E607" s="2">
        <v>2023</v>
      </c>
      <c r="F607" s="3">
        <f>DATE(Table13[[#This Row],[_Year]],Table13[[#This Row],[Join_Date_Month]],Table13[[#This Row],[Join_Date_Date]])</f>
        <v>45100</v>
      </c>
      <c r="G607" s="3">
        <v>45100</v>
      </c>
      <c r="H607" s="2">
        <v>11</v>
      </c>
      <c r="I607" s="2">
        <v>19</v>
      </c>
      <c r="J607" s="2">
        <v>2024</v>
      </c>
      <c r="K607" s="3">
        <f>DATE(Table13[[#This Row],[Last_Login_Year]],Table13[[#This Row],[Last_Login_Month]],Table13[[#This Row],[Last_Login_Date]])</f>
        <v>45615</v>
      </c>
      <c r="L607" s="3">
        <v>45615</v>
      </c>
      <c r="M607" s="2">
        <v>7.99</v>
      </c>
      <c r="N607" s="2" t="s">
        <v>759</v>
      </c>
      <c r="O607" s="2">
        <v>198</v>
      </c>
      <c r="P607" s="2" t="s">
        <v>63</v>
      </c>
      <c r="Q607" s="2">
        <v>4</v>
      </c>
      <c r="R607" s="2">
        <v>3</v>
      </c>
      <c r="S607" s="2" t="b">
        <v>0</v>
      </c>
      <c r="T607" s="2">
        <v>202</v>
      </c>
      <c r="U607" s="2">
        <v>26</v>
      </c>
      <c r="V607" s="2" t="s">
        <v>43</v>
      </c>
      <c r="W607" s="2" t="s">
        <v>75</v>
      </c>
      <c r="X607" s="2" t="s">
        <v>78</v>
      </c>
      <c r="Y607" s="2">
        <v>52</v>
      </c>
      <c r="Z607" s="26">
        <f>Table13[[#This Row],[Recommended_Content_Count]]/(Table13[[#This Row],[Total_Movies_Watched]]+Table13[[#This Row],[Total_Series_Watched]])</f>
        <v>0.22807017543859648</v>
      </c>
      <c r="AA607" s="2">
        <v>4.8</v>
      </c>
      <c r="AB607" s="2" t="b">
        <v>0</v>
      </c>
      <c r="AC607" s="2" t="s">
        <v>30</v>
      </c>
      <c r="AD607" s="2">
        <v>1392</v>
      </c>
      <c r="AE607" s="2" t="s">
        <v>65</v>
      </c>
      <c r="AF607" s="2" t="s">
        <v>39</v>
      </c>
      <c r="AG607" s="5" t="s">
        <v>93</v>
      </c>
    </row>
    <row r="608" spans="1:33" x14ac:dyDescent="0.25">
      <c r="A608" s="4">
        <v>8353</v>
      </c>
      <c r="B608" s="2" t="s">
        <v>148</v>
      </c>
      <c r="C608" s="2">
        <v>6</v>
      </c>
      <c r="D608" s="2">
        <v>20</v>
      </c>
      <c r="E608" s="2">
        <v>2023</v>
      </c>
      <c r="F608" s="3">
        <f>DATE(Table13[[#This Row],[_Year]],Table13[[#This Row],[Join_Date_Month]],Table13[[#This Row],[Join_Date_Date]])</f>
        <v>45097</v>
      </c>
      <c r="G608" s="3">
        <v>45097</v>
      </c>
      <c r="H608" s="2">
        <v>11</v>
      </c>
      <c r="I608" s="2">
        <v>19</v>
      </c>
      <c r="J608" s="2">
        <v>2024</v>
      </c>
      <c r="K608" s="3">
        <f>DATE(Table13[[#This Row],[Last_Login_Year]],Table13[[#This Row],[Last_Login_Month]],Table13[[#This Row],[Last_Login_Date]])</f>
        <v>45615</v>
      </c>
      <c r="L608" s="3">
        <v>45615</v>
      </c>
      <c r="M608" s="2">
        <v>15.99</v>
      </c>
      <c r="N608" s="2" t="s">
        <v>761</v>
      </c>
      <c r="O608" s="2">
        <v>89</v>
      </c>
      <c r="P608" s="2" t="s">
        <v>100</v>
      </c>
      <c r="Q608" s="2">
        <v>5</v>
      </c>
      <c r="R608" s="2">
        <v>3</v>
      </c>
      <c r="S608" s="2" t="b">
        <v>0</v>
      </c>
      <c r="T608" s="2">
        <v>387</v>
      </c>
      <c r="U608" s="2">
        <v>81</v>
      </c>
      <c r="V608" s="2" t="s">
        <v>68</v>
      </c>
      <c r="W608" s="2" t="s">
        <v>28</v>
      </c>
      <c r="X608" s="2" t="s">
        <v>64</v>
      </c>
      <c r="Y608" s="2">
        <v>87</v>
      </c>
      <c r="Z608" s="26">
        <f>Table13[[#This Row],[Recommended_Content_Count]]/(Table13[[#This Row],[Total_Movies_Watched]]+Table13[[#This Row],[Total_Series_Watched]])</f>
        <v>0.1858974358974359</v>
      </c>
      <c r="AA608" s="2">
        <v>3.8</v>
      </c>
      <c r="AB608" s="2" t="b">
        <v>1</v>
      </c>
      <c r="AC608" s="2" t="s">
        <v>30</v>
      </c>
      <c r="AD608" s="2">
        <v>2864</v>
      </c>
      <c r="AE608" s="2" t="s">
        <v>76</v>
      </c>
      <c r="AF608" s="2" t="s">
        <v>69</v>
      </c>
      <c r="AG608" s="5" t="s">
        <v>33</v>
      </c>
    </row>
    <row r="609" spans="1:33" x14ac:dyDescent="0.25">
      <c r="A609" s="4">
        <v>9507</v>
      </c>
      <c r="B609" s="2" t="s">
        <v>116</v>
      </c>
      <c r="C609" s="2">
        <v>6</v>
      </c>
      <c r="D609" s="2">
        <v>19</v>
      </c>
      <c r="E609" s="2">
        <v>2023</v>
      </c>
      <c r="F609" s="3">
        <f>DATE(Table13[[#This Row],[_Year]],Table13[[#This Row],[Join_Date_Month]],Table13[[#This Row],[Join_Date_Date]])</f>
        <v>45096</v>
      </c>
      <c r="G609" s="3">
        <v>45096</v>
      </c>
      <c r="H609" s="2">
        <v>11</v>
      </c>
      <c r="I609" s="2">
        <v>19</v>
      </c>
      <c r="J609" s="2">
        <v>2024</v>
      </c>
      <c r="K609" s="3">
        <f>DATE(Table13[[#This Row],[Last_Login_Year]],Table13[[#This Row],[Last_Login_Month]],Table13[[#This Row],[Last_Login_Date]])</f>
        <v>45615</v>
      </c>
      <c r="L609" s="3">
        <v>45615</v>
      </c>
      <c r="M609" s="2">
        <v>11.99</v>
      </c>
      <c r="N609" s="2" t="s">
        <v>760</v>
      </c>
      <c r="O609" s="2">
        <v>201</v>
      </c>
      <c r="P609" s="2" t="s">
        <v>26</v>
      </c>
      <c r="Q609" s="2">
        <v>1</v>
      </c>
      <c r="R609" s="2">
        <v>6</v>
      </c>
      <c r="S609" s="2" t="b">
        <v>1</v>
      </c>
      <c r="T609" s="2">
        <v>902</v>
      </c>
      <c r="U609" s="2">
        <v>86</v>
      </c>
      <c r="V609" s="2" t="s">
        <v>27</v>
      </c>
      <c r="W609" s="2" t="s">
        <v>75</v>
      </c>
      <c r="X609" s="2" t="s">
        <v>78</v>
      </c>
      <c r="Y609" s="2">
        <v>69</v>
      </c>
      <c r="Z609" s="26">
        <f>Table13[[#This Row],[Recommended_Content_Count]]/(Table13[[#This Row],[Total_Movies_Watched]]+Table13[[#This Row],[Total_Series_Watched]])</f>
        <v>6.983805668016195E-2</v>
      </c>
      <c r="AA609" s="2">
        <v>4.9000000000000004</v>
      </c>
      <c r="AB609" s="2" t="b">
        <v>1</v>
      </c>
      <c r="AC609" s="2" t="s">
        <v>30</v>
      </c>
      <c r="AD609" s="2">
        <v>1665</v>
      </c>
      <c r="AE609" s="2" t="s">
        <v>58</v>
      </c>
      <c r="AF609" s="2" t="s">
        <v>59</v>
      </c>
      <c r="AG609" s="5" t="s">
        <v>93</v>
      </c>
    </row>
    <row r="610" spans="1:33" x14ac:dyDescent="0.25">
      <c r="A610" s="4">
        <v>4118</v>
      </c>
      <c r="B610" s="2" t="s">
        <v>349</v>
      </c>
      <c r="C610" s="2">
        <v>5</v>
      </c>
      <c r="D610" s="2">
        <v>16</v>
      </c>
      <c r="E610" s="2">
        <v>2023</v>
      </c>
      <c r="F610" s="3">
        <f>DATE(Table13[[#This Row],[_Year]],Table13[[#This Row],[Join_Date_Month]],Table13[[#This Row],[Join_Date_Date]])</f>
        <v>45062</v>
      </c>
      <c r="G610" s="3">
        <v>45062</v>
      </c>
      <c r="H610" s="2">
        <v>11</v>
      </c>
      <c r="I610" s="2">
        <v>19</v>
      </c>
      <c r="J610" s="2">
        <v>2024</v>
      </c>
      <c r="K610" s="3">
        <f>DATE(Table13[[#This Row],[Last_Login_Year]],Table13[[#This Row],[Last_Login_Month]],Table13[[#This Row],[Last_Login_Date]])</f>
        <v>45615</v>
      </c>
      <c r="L610" s="3">
        <v>45615</v>
      </c>
      <c r="M610" s="2">
        <v>11.99</v>
      </c>
      <c r="N610" s="2" t="s">
        <v>760</v>
      </c>
      <c r="O610" s="2">
        <v>447</v>
      </c>
      <c r="P610" s="2" t="s">
        <v>51</v>
      </c>
      <c r="Q610" s="2">
        <v>3</v>
      </c>
      <c r="R610" s="2">
        <v>4</v>
      </c>
      <c r="S610" s="2" t="b">
        <v>0</v>
      </c>
      <c r="T610" s="2">
        <v>264</v>
      </c>
      <c r="U610" s="2">
        <v>55</v>
      </c>
      <c r="V610" s="2" t="s">
        <v>68</v>
      </c>
      <c r="W610" s="2" t="s">
        <v>28</v>
      </c>
      <c r="X610" s="2" t="s">
        <v>45</v>
      </c>
      <c r="Y610" s="2">
        <v>58</v>
      </c>
      <c r="Z610" s="26">
        <f>Table13[[#This Row],[Recommended_Content_Count]]/(Table13[[#This Row],[Total_Movies_Watched]]+Table13[[#This Row],[Total_Series_Watched]])</f>
        <v>0.18181818181818182</v>
      </c>
      <c r="AA610" s="2">
        <v>3.6</v>
      </c>
      <c r="AB610" s="2" t="b">
        <v>0</v>
      </c>
      <c r="AC610" s="2" t="s">
        <v>30</v>
      </c>
      <c r="AD610" s="2">
        <v>1486</v>
      </c>
      <c r="AE610" s="2" t="s">
        <v>31</v>
      </c>
      <c r="AF610" s="2" t="s">
        <v>79</v>
      </c>
      <c r="AG610" s="5" t="s">
        <v>93</v>
      </c>
    </row>
    <row r="611" spans="1:33" x14ac:dyDescent="0.25">
      <c r="A611" s="4">
        <v>1333</v>
      </c>
      <c r="B611" s="2" t="s">
        <v>106</v>
      </c>
      <c r="C611" s="2">
        <v>4</v>
      </c>
      <c r="D611" s="2">
        <v>16</v>
      </c>
      <c r="E611" s="2">
        <v>2024</v>
      </c>
      <c r="F611" s="3">
        <f>DATE(Table13[[#This Row],[_Year]],Table13[[#This Row],[Join_Date_Month]],Table13[[#This Row],[Join_Date_Date]])</f>
        <v>45398</v>
      </c>
      <c r="G611" s="3">
        <v>45398</v>
      </c>
      <c r="H611" s="2">
        <v>11</v>
      </c>
      <c r="I611" s="2">
        <v>19</v>
      </c>
      <c r="J611" s="2">
        <v>2024</v>
      </c>
      <c r="K611" s="3">
        <f>DATE(Table13[[#This Row],[Last_Login_Year]],Table13[[#This Row],[Last_Login_Month]],Table13[[#This Row],[Last_Login_Date]])</f>
        <v>45615</v>
      </c>
      <c r="L611" s="3">
        <v>45615</v>
      </c>
      <c r="M611" s="2">
        <v>15.99</v>
      </c>
      <c r="N611" s="2" t="s">
        <v>761</v>
      </c>
      <c r="O611" s="2">
        <v>300</v>
      </c>
      <c r="P611" s="2" t="s">
        <v>48</v>
      </c>
      <c r="Q611" s="2">
        <v>5</v>
      </c>
      <c r="R611" s="2">
        <v>4</v>
      </c>
      <c r="S611" s="2" t="b">
        <v>1</v>
      </c>
      <c r="T611" s="2">
        <v>819</v>
      </c>
      <c r="U611" s="2">
        <v>143</v>
      </c>
      <c r="V611" s="2" t="s">
        <v>43</v>
      </c>
      <c r="W611" s="2" t="s">
        <v>56</v>
      </c>
      <c r="X611" s="2" t="s">
        <v>37</v>
      </c>
      <c r="Y611" s="2">
        <v>23</v>
      </c>
      <c r="Z611" s="26">
        <f>Table13[[#This Row],[Recommended_Content_Count]]/(Table13[[#This Row],[Total_Movies_Watched]]+Table13[[#This Row],[Total_Series_Watched]])</f>
        <v>2.390852390852391E-2</v>
      </c>
      <c r="AA611" s="2">
        <v>5</v>
      </c>
      <c r="AB611" s="2" t="b">
        <v>0</v>
      </c>
      <c r="AC611" s="2" t="s">
        <v>30</v>
      </c>
      <c r="AD611" s="2">
        <v>2547</v>
      </c>
      <c r="AE611" s="2" t="s">
        <v>38</v>
      </c>
      <c r="AF611" s="2" t="s">
        <v>69</v>
      </c>
      <c r="AG611" s="5" t="s">
        <v>40</v>
      </c>
    </row>
    <row r="612" spans="1:33" x14ac:dyDescent="0.25">
      <c r="A612" s="4">
        <v>5808</v>
      </c>
      <c r="B612" s="2" t="s">
        <v>491</v>
      </c>
      <c r="C612" s="2">
        <v>3</v>
      </c>
      <c r="D612" s="2">
        <v>22</v>
      </c>
      <c r="E612" s="2">
        <v>2024</v>
      </c>
      <c r="F612" s="3">
        <f>DATE(Table13[[#This Row],[_Year]],Table13[[#This Row],[Join_Date_Month]],Table13[[#This Row],[Join_Date_Date]])</f>
        <v>45373</v>
      </c>
      <c r="G612" s="3">
        <v>45373</v>
      </c>
      <c r="H612" s="2">
        <v>11</v>
      </c>
      <c r="I612" s="2">
        <v>19</v>
      </c>
      <c r="J612" s="2">
        <v>2024</v>
      </c>
      <c r="K612" s="3">
        <f>DATE(Table13[[#This Row],[Last_Login_Year]],Table13[[#This Row],[Last_Login_Month]],Table13[[#This Row],[Last_Login_Date]])</f>
        <v>45615</v>
      </c>
      <c r="L612" s="3">
        <v>45615</v>
      </c>
      <c r="M612" s="2">
        <v>15.99</v>
      </c>
      <c r="N612" s="2" t="s">
        <v>761</v>
      </c>
      <c r="O612" s="2">
        <v>69</v>
      </c>
      <c r="P612" s="2" t="s">
        <v>26</v>
      </c>
      <c r="Q612" s="2">
        <v>4</v>
      </c>
      <c r="R612" s="2">
        <v>5</v>
      </c>
      <c r="S612" s="2" t="b">
        <v>0</v>
      </c>
      <c r="T612" s="2">
        <v>976</v>
      </c>
      <c r="U612" s="2">
        <v>105</v>
      </c>
      <c r="V612" s="2" t="s">
        <v>27</v>
      </c>
      <c r="W612" s="2" t="s">
        <v>75</v>
      </c>
      <c r="X612" s="2" t="s">
        <v>45</v>
      </c>
      <c r="Y612" s="2">
        <v>50</v>
      </c>
      <c r="Z612" s="26">
        <f>Table13[[#This Row],[Recommended_Content_Count]]/(Table13[[#This Row],[Total_Movies_Watched]]+Table13[[#This Row],[Total_Series_Watched]])</f>
        <v>4.6253469010175761E-2</v>
      </c>
      <c r="AA612" s="2">
        <v>4.7</v>
      </c>
      <c r="AB612" s="2" t="b">
        <v>1</v>
      </c>
      <c r="AC612" s="2" t="s">
        <v>30</v>
      </c>
      <c r="AD612" s="2">
        <v>1828</v>
      </c>
      <c r="AE612" s="2" t="s">
        <v>76</v>
      </c>
      <c r="AF612" s="2" t="s">
        <v>69</v>
      </c>
      <c r="AG612" s="5" t="s">
        <v>40</v>
      </c>
    </row>
    <row r="613" spans="1:33" x14ac:dyDescent="0.25">
      <c r="A613" s="4">
        <v>4216</v>
      </c>
      <c r="B613" s="2" t="s">
        <v>424</v>
      </c>
      <c r="C613" s="2">
        <v>3</v>
      </c>
      <c r="D613" s="2">
        <v>14</v>
      </c>
      <c r="E613" s="2">
        <v>2024</v>
      </c>
      <c r="F613" s="3">
        <f>DATE(Table13[[#This Row],[_Year]],Table13[[#This Row],[Join_Date_Month]],Table13[[#This Row],[Join_Date_Date]])</f>
        <v>45365</v>
      </c>
      <c r="G613" s="3">
        <v>45365</v>
      </c>
      <c r="H613" s="2">
        <v>11</v>
      </c>
      <c r="I613" s="2">
        <v>19</v>
      </c>
      <c r="J613" s="2">
        <v>2024</v>
      </c>
      <c r="K613" s="3">
        <f>DATE(Table13[[#This Row],[Last_Login_Year]],Table13[[#This Row],[Last_Login_Month]],Table13[[#This Row],[Last_Login_Date]])</f>
        <v>45615</v>
      </c>
      <c r="L613" s="3">
        <v>45615</v>
      </c>
      <c r="M613" s="2">
        <v>11.99</v>
      </c>
      <c r="N613" s="2" t="s">
        <v>760</v>
      </c>
      <c r="O613" s="2">
        <v>251</v>
      </c>
      <c r="P613" s="2" t="s">
        <v>26</v>
      </c>
      <c r="Q613" s="2">
        <v>3</v>
      </c>
      <c r="R613" s="2">
        <v>3</v>
      </c>
      <c r="S613" s="2" t="b">
        <v>0</v>
      </c>
      <c r="T613" s="2">
        <v>922</v>
      </c>
      <c r="U613" s="2">
        <v>106</v>
      </c>
      <c r="V613" s="2" t="s">
        <v>68</v>
      </c>
      <c r="W613" s="2" t="s">
        <v>44</v>
      </c>
      <c r="X613" s="2" t="s">
        <v>29</v>
      </c>
      <c r="Y613" s="2">
        <v>56</v>
      </c>
      <c r="Z613" s="26">
        <f>Table13[[#This Row],[Recommended_Content_Count]]/(Table13[[#This Row],[Total_Movies_Watched]]+Table13[[#This Row],[Total_Series_Watched]])</f>
        <v>5.4474708171206226E-2</v>
      </c>
      <c r="AA613" s="2">
        <v>4.3</v>
      </c>
      <c r="AB613" s="2" t="b">
        <v>1</v>
      </c>
      <c r="AC613" s="2" t="s">
        <v>30</v>
      </c>
      <c r="AD613" s="2">
        <v>585</v>
      </c>
      <c r="AE613" s="2" t="s">
        <v>31</v>
      </c>
      <c r="AF613" s="2" t="s">
        <v>39</v>
      </c>
      <c r="AG613" s="5" t="s">
        <v>33</v>
      </c>
    </row>
    <row r="614" spans="1:33" x14ac:dyDescent="0.25">
      <c r="A614" s="4">
        <v>8019</v>
      </c>
      <c r="B614" s="2" t="s">
        <v>620</v>
      </c>
      <c r="C614" s="2">
        <v>2</v>
      </c>
      <c r="D614" s="2">
        <v>19</v>
      </c>
      <c r="E614" s="2">
        <v>2023</v>
      </c>
      <c r="F614" s="3">
        <f>DATE(Table13[[#This Row],[_Year]],Table13[[#This Row],[Join_Date_Month]],Table13[[#This Row],[Join_Date_Date]])</f>
        <v>44976</v>
      </c>
      <c r="G614" s="3">
        <v>44976</v>
      </c>
      <c r="H614" s="2">
        <v>11</v>
      </c>
      <c r="I614" s="2">
        <v>19</v>
      </c>
      <c r="J614" s="2">
        <v>2024</v>
      </c>
      <c r="K614" s="3">
        <f>DATE(Table13[[#This Row],[Last_Login_Year]],Table13[[#This Row],[Last_Login_Month]],Table13[[#This Row],[Last_Login_Date]])</f>
        <v>45615</v>
      </c>
      <c r="L614" s="3">
        <v>45615</v>
      </c>
      <c r="M614" s="2">
        <v>11.99</v>
      </c>
      <c r="N614" s="2" t="s">
        <v>760</v>
      </c>
      <c r="O614" s="2">
        <v>240</v>
      </c>
      <c r="P614" s="2" t="s">
        <v>73</v>
      </c>
      <c r="Q614" s="2">
        <v>4</v>
      </c>
      <c r="R614" s="2">
        <v>1</v>
      </c>
      <c r="S614" s="2" t="b">
        <v>0</v>
      </c>
      <c r="T614" s="2">
        <v>304</v>
      </c>
      <c r="U614" s="2">
        <v>25</v>
      </c>
      <c r="V614" s="2" t="s">
        <v>43</v>
      </c>
      <c r="W614" s="2" t="s">
        <v>28</v>
      </c>
      <c r="X614" s="2" t="s">
        <v>37</v>
      </c>
      <c r="Y614" s="2">
        <v>66</v>
      </c>
      <c r="Z614" s="26">
        <f>Table13[[#This Row],[Recommended_Content_Count]]/(Table13[[#This Row],[Total_Movies_Watched]]+Table13[[#This Row],[Total_Series_Watched]])</f>
        <v>0.20060790273556231</v>
      </c>
      <c r="AA614" s="2">
        <v>4.5999999999999996</v>
      </c>
      <c r="AB614" s="2" t="b">
        <v>0</v>
      </c>
      <c r="AC614" s="2" t="s">
        <v>30</v>
      </c>
      <c r="AD614" s="2">
        <v>863</v>
      </c>
      <c r="AE614" s="2" t="s">
        <v>58</v>
      </c>
      <c r="AF614" s="2" t="s">
        <v>59</v>
      </c>
      <c r="AG614" s="5" t="s">
        <v>40</v>
      </c>
    </row>
    <row r="615" spans="1:33" x14ac:dyDescent="0.25">
      <c r="A615" s="4">
        <v>6474</v>
      </c>
      <c r="B615" s="2" t="s">
        <v>272</v>
      </c>
      <c r="C615" s="2">
        <v>10</v>
      </c>
      <c r="D615" s="2">
        <v>31</v>
      </c>
      <c r="E615" s="2">
        <v>2023</v>
      </c>
      <c r="F615" s="3">
        <f>DATE(Table13[[#This Row],[_Year]],Table13[[#This Row],[Join_Date_Month]],Table13[[#This Row],[Join_Date_Date]])</f>
        <v>45230</v>
      </c>
      <c r="G615" s="3">
        <v>45230</v>
      </c>
      <c r="H615" s="2">
        <v>11</v>
      </c>
      <c r="I615" s="2">
        <v>19</v>
      </c>
      <c r="J615" s="2">
        <v>2024</v>
      </c>
      <c r="K615" s="3">
        <f>DATE(Table13[[#This Row],[Last_Login_Year]],Table13[[#This Row],[Last_Login_Month]],Table13[[#This Row],[Last_Login_Date]])</f>
        <v>45615</v>
      </c>
      <c r="L615" s="3">
        <v>45615</v>
      </c>
      <c r="M615" s="2">
        <v>15.99</v>
      </c>
      <c r="N615" s="2" t="s">
        <v>761</v>
      </c>
      <c r="O615" s="2">
        <v>459</v>
      </c>
      <c r="P615" s="2" t="s">
        <v>51</v>
      </c>
      <c r="Q615" s="2">
        <v>5</v>
      </c>
      <c r="R615" s="2">
        <v>5</v>
      </c>
      <c r="S615" s="2" t="b">
        <v>1</v>
      </c>
      <c r="T615" s="2">
        <v>961</v>
      </c>
      <c r="U615" s="2">
        <v>173</v>
      </c>
      <c r="V615" s="2" t="s">
        <v>49</v>
      </c>
      <c r="W615" s="2" t="s">
        <v>28</v>
      </c>
      <c r="X615" s="2" t="s">
        <v>37</v>
      </c>
      <c r="Y615" s="2">
        <v>92</v>
      </c>
      <c r="Z615" s="26">
        <f>Table13[[#This Row],[Recommended_Content_Count]]/(Table13[[#This Row],[Total_Movies_Watched]]+Table13[[#This Row],[Total_Series_Watched]])</f>
        <v>8.1128747795414458E-2</v>
      </c>
      <c r="AA615" s="2">
        <v>3.7</v>
      </c>
      <c r="AB615" s="2" t="b">
        <v>0</v>
      </c>
      <c r="AC615" s="2" t="s">
        <v>30</v>
      </c>
      <c r="AD615" s="2">
        <v>2925</v>
      </c>
      <c r="AE615" s="2" t="s">
        <v>38</v>
      </c>
      <c r="AF615" s="2" t="s">
        <v>79</v>
      </c>
      <c r="AG615" s="5" t="s">
        <v>33</v>
      </c>
    </row>
    <row r="616" spans="1:33" x14ac:dyDescent="0.25">
      <c r="A616" s="4">
        <v>3457</v>
      </c>
      <c r="B616" s="2" t="s">
        <v>286</v>
      </c>
      <c r="C616" s="2">
        <v>10</v>
      </c>
      <c r="D616" s="2">
        <v>25</v>
      </c>
      <c r="E616" s="2">
        <v>2024</v>
      </c>
      <c r="F616" s="3">
        <f>DATE(Table13[[#This Row],[_Year]],Table13[[#This Row],[Join_Date_Month]],Table13[[#This Row],[Join_Date_Date]])</f>
        <v>45590</v>
      </c>
      <c r="G616" s="3">
        <v>45590</v>
      </c>
      <c r="H616" s="2">
        <v>11</v>
      </c>
      <c r="I616" s="2">
        <v>19</v>
      </c>
      <c r="J616" s="2">
        <v>2024</v>
      </c>
      <c r="K616" s="3">
        <f>DATE(Table13[[#This Row],[Last_Login_Year]],Table13[[#This Row],[Last_Login_Month]],Table13[[#This Row],[Last_Login_Date]])</f>
        <v>45615</v>
      </c>
      <c r="L616" s="3">
        <v>45615</v>
      </c>
      <c r="M616" s="2">
        <v>15.99</v>
      </c>
      <c r="N616" s="2" t="s">
        <v>761</v>
      </c>
      <c r="O616" s="2">
        <v>139</v>
      </c>
      <c r="P616" s="2" t="s">
        <v>73</v>
      </c>
      <c r="Q616" s="2">
        <v>2</v>
      </c>
      <c r="R616" s="2">
        <v>1</v>
      </c>
      <c r="S616" s="2" t="b">
        <v>0</v>
      </c>
      <c r="T616" s="2">
        <v>257</v>
      </c>
      <c r="U616" s="2">
        <v>173</v>
      </c>
      <c r="V616" s="2" t="s">
        <v>68</v>
      </c>
      <c r="W616" s="2" t="s">
        <v>44</v>
      </c>
      <c r="X616" s="2" t="s">
        <v>64</v>
      </c>
      <c r="Y616" s="2">
        <v>16</v>
      </c>
      <c r="Z616" s="26">
        <f>Table13[[#This Row],[Recommended_Content_Count]]/(Table13[[#This Row],[Total_Movies_Watched]]+Table13[[#This Row],[Total_Series_Watched]])</f>
        <v>3.7209302325581395E-2</v>
      </c>
      <c r="AA616" s="2">
        <v>3.7</v>
      </c>
      <c r="AB616" s="2" t="b">
        <v>1</v>
      </c>
      <c r="AC616" s="2" t="s">
        <v>30</v>
      </c>
      <c r="AD616" s="2">
        <v>214</v>
      </c>
      <c r="AE616" s="2" t="s">
        <v>58</v>
      </c>
      <c r="AF616" s="2" t="s">
        <v>39</v>
      </c>
      <c r="AG616" s="5" t="s">
        <v>33</v>
      </c>
    </row>
    <row r="617" spans="1:33" x14ac:dyDescent="0.25">
      <c r="A617" s="4">
        <v>9134</v>
      </c>
      <c r="B617" s="2" t="s">
        <v>130</v>
      </c>
      <c r="C617" s="2">
        <v>1</v>
      </c>
      <c r="D617" s="2">
        <v>26</v>
      </c>
      <c r="E617" s="2">
        <v>2023</v>
      </c>
      <c r="F617" s="3">
        <f>DATE(Table13[[#This Row],[_Year]],Table13[[#This Row],[Join_Date_Month]],Table13[[#This Row],[Join_Date_Date]])</f>
        <v>44952</v>
      </c>
      <c r="G617" s="3">
        <v>44952</v>
      </c>
      <c r="H617" s="2">
        <v>11</v>
      </c>
      <c r="I617" s="2">
        <v>19</v>
      </c>
      <c r="J617" s="2">
        <v>2024</v>
      </c>
      <c r="K617" s="3">
        <f>DATE(Table13[[#This Row],[Last_Login_Year]],Table13[[#This Row],[Last_Login_Month]],Table13[[#This Row],[Last_Login_Date]])</f>
        <v>45615</v>
      </c>
      <c r="L617" s="3">
        <v>45615</v>
      </c>
      <c r="M617" s="2">
        <v>15.99</v>
      </c>
      <c r="N617" s="2" t="s">
        <v>761</v>
      </c>
      <c r="O617" s="2">
        <v>241</v>
      </c>
      <c r="P617" s="2" t="s">
        <v>48</v>
      </c>
      <c r="Q617" s="2">
        <v>1</v>
      </c>
      <c r="R617" s="2">
        <v>5</v>
      </c>
      <c r="S617" s="2" t="b">
        <v>1</v>
      </c>
      <c r="T617" s="2">
        <v>775</v>
      </c>
      <c r="U617" s="2">
        <v>194</v>
      </c>
      <c r="V617" s="2" t="s">
        <v>92</v>
      </c>
      <c r="W617" s="2" t="s">
        <v>44</v>
      </c>
      <c r="X617" s="2" t="s">
        <v>29</v>
      </c>
      <c r="Y617" s="2">
        <v>94</v>
      </c>
      <c r="Z617" s="26">
        <f>Table13[[#This Row],[Recommended_Content_Count]]/(Table13[[#This Row],[Total_Movies_Watched]]+Table13[[#This Row],[Total_Series_Watched]])</f>
        <v>9.7007223942208468E-2</v>
      </c>
      <c r="AA617" s="2">
        <v>3.1</v>
      </c>
      <c r="AB617" s="2" t="b">
        <v>0</v>
      </c>
      <c r="AC617" s="2" t="s">
        <v>30</v>
      </c>
      <c r="AD617" s="2">
        <v>2901</v>
      </c>
      <c r="AE617" s="2" t="s">
        <v>65</v>
      </c>
      <c r="AF617" s="2" t="s">
        <v>79</v>
      </c>
      <c r="AG617" s="5" t="s">
        <v>60</v>
      </c>
    </row>
    <row r="618" spans="1:33" x14ac:dyDescent="0.25">
      <c r="A618" s="4">
        <v>4551</v>
      </c>
      <c r="B618" s="2" t="s">
        <v>414</v>
      </c>
      <c r="C618" s="2">
        <v>1</v>
      </c>
      <c r="D618" s="2">
        <v>19</v>
      </c>
      <c r="E618" s="2">
        <v>2024</v>
      </c>
      <c r="F618" s="3">
        <f>DATE(Table13[[#This Row],[_Year]],Table13[[#This Row],[Join_Date_Month]],Table13[[#This Row],[Join_Date_Date]])</f>
        <v>45310</v>
      </c>
      <c r="G618" s="3">
        <v>45310</v>
      </c>
      <c r="H618" s="2">
        <v>11</v>
      </c>
      <c r="I618" s="2">
        <v>19</v>
      </c>
      <c r="J618" s="2">
        <v>2024</v>
      </c>
      <c r="K618" s="3">
        <f>DATE(Table13[[#This Row],[Last_Login_Year]],Table13[[#This Row],[Last_Login_Month]],Table13[[#This Row],[Last_Login_Date]])</f>
        <v>45615</v>
      </c>
      <c r="L618" s="3">
        <v>45615</v>
      </c>
      <c r="M618" s="2">
        <v>11.99</v>
      </c>
      <c r="N618" s="2" t="s">
        <v>760</v>
      </c>
      <c r="O618" s="2">
        <v>174</v>
      </c>
      <c r="P618" s="2" t="s">
        <v>100</v>
      </c>
      <c r="Q618" s="2">
        <v>1</v>
      </c>
      <c r="R618" s="2">
        <v>6</v>
      </c>
      <c r="S618" s="2" t="b">
        <v>1</v>
      </c>
      <c r="T618" s="2">
        <v>239</v>
      </c>
      <c r="U618" s="2">
        <v>175</v>
      </c>
      <c r="V618" s="2" t="s">
        <v>27</v>
      </c>
      <c r="W618" s="2" t="s">
        <v>56</v>
      </c>
      <c r="X618" s="2" t="s">
        <v>64</v>
      </c>
      <c r="Y618" s="2">
        <v>65</v>
      </c>
      <c r="Z618" s="26">
        <f>Table13[[#This Row],[Recommended_Content_Count]]/(Table13[[#This Row],[Total_Movies_Watched]]+Table13[[#This Row],[Total_Series_Watched]])</f>
        <v>0.1570048309178744</v>
      </c>
      <c r="AA618" s="2">
        <v>3.7</v>
      </c>
      <c r="AB618" s="2" t="b">
        <v>0</v>
      </c>
      <c r="AC618" s="2" t="s">
        <v>30</v>
      </c>
      <c r="AD618" s="2">
        <v>2388</v>
      </c>
      <c r="AE618" s="2" t="s">
        <v>76</v>
      </c>
      <c r="AF618" s="2" t="s">
        <v>59</v>
      </c>
      <c r="AG618" s="5" t="s">
        <v>60</v>
      </c>
    </row>
    <row r="619" spans="1:33" x14ac:dyDescent="0.25">
      <c r="A619" s="4">
        <v>5537</v>
      </c>
      <c r="B619" s="2" t="s">
        <v>212</v>
      </c>
      <c r="C619" s="3">
        <v>45635</v>
      </c>
      <c r="D619" s="2"/>
      <c r="E619" s="2"/>
      <c r="F619" s="3"/>
      <c r="G619" s="3">
        <v>45635</v>
      </c>
      <c r="H619" s="2">
        <v>11</v>
      </c>
      <c r="I619" s="2">
        <v>19</v>
      </c>
      <c r="J619" s="2">
        <v>2024</v>
      </c>
      <c r="K619" s="3">
        <f>DATE(Table13[[#This Row],[Last_Login_Year]],Table13[[#This Row],[Last_Login_Month]],Table13[[#This Row],[Last_Login_Date]])</f>
        <v>45615</v>
      </c>
      <c r="L619" s="3">
        <v>45615</v>
      </c>
      <c r="M619" s="2">
        <v>11.99</v>
      </c>
      <c r="N619" s="2" t="s">
        <v>760</v>
      </c>
      <c r="O619" s="2">
        <v>214</v>
      </c>
      <c r="P619" s="2" t="s">
        <v>51</v>
      </c>
      <c r="Q619" s="2">
        <v>1</v>
      </c>
      <c r="R619" s="2">
        <v>3</v>
      </c>
      <c r="S619" s="2" t="b">
        <v>0</v>
      </c>
      <c r="T619" s="2">
        <v>39</v>
      </c>
      <c r="U619" s="2">
        <v>89</v>
      </c>
      <c r="V619" s="2" t="s">
        <v>43</v>
      </c>
      <c r="W619" s="2" t="s">
        <v>44</v>
      </c>
      <c r="X619" s="2" t="s">
        <v>29</v>
      </c>
      <c r="Y619" s="2">
        <v>37</v>
      </c>
      <c r="Z619" s="26">
        <f>Table13[[#This Row],[Recommended_Content_Count]]/(Table13[[#This Row],[Total_Movies_Watched]]+Table13[[#This Row],[Total_Series_Watched]])</f>
        <v>0.2890625</v>
      </c>
      <c r="AA619" s="2">
        <v>3.5</v>
      </c>
      <c r="AB619" s="2" t="b">
        <v>1</v>
      </c>
      <c r="AC619" s="2" t="s">
        <v>30</v>
      </c>
      <c r="AD619" s="2">
        <v>2597</v>
      </c>
      <c r="AE619" s="2" t="s">
        <v>76</v>
      </c>
      <c r="AF619" s="2" t="s">
        <v>69</v>
      </c>
      <c r="AG619" s="5" t="s">
        <v>60</v>
      </c>
    </row>
    <row r="620" spans="1:33" x14ac:dyDescent="0.25">
      <c r="A620" s="4">
        <v>5785</v>
      </c>
      <c r="B620" s="2" t="s">
        <v>101</v>
      </c>
      <c r="C620" s="3">
        <v>45568</v>
      </c>
      <c r="D620" s="2"/>
      <c r="E620" s="2"/>
      <c r="F620" s="3"/>
      <c r="G620" s="3">
        <v>45568</v>
      </c>
      <c r="H620" s="2">
        <v>11</v>
      </c>
      <c r="I620" s="2">
        <v>19</v>
      </c>
      <c r="J620" s="2">
        <v>2024</v>
      </c>
      <c r="K620" s="3">
        <f>DATE(Table13[[#This Row],[Last_Login_Year]],Table13[[#This Row],[Last_Login_Month]],Table13[[#This Row],[Last_Login_Date]])</f>
        <v>45615</v>
      </c>
      <c r="L620" s="3">
        <v>45615</v>
      </c>
      <c r="M620" s="2">
        <v>7.99</v>
      </c>
      <c r="N620" s="2" t="s">
        <v>759</v>
      </c>
      <c r="O620" s="2">
        <v>220</v>
      </c>
      <c r="P620" s="2" t="s">
        <v>26</v>
      </c>
      <c r="Q620" s="2">
        <v>2</v>
      </c>
      <c r="R620" s="2">
        <v>1</v>
      </c>
      <c r="S620" s="2" t="b">
        <v>0</v>
      </c>
      <c r="T620" s="2">
        <v>998</v>
      </c>
      <c r="U620" s="2">
        <v>187</v>
      </c>
      <c r="V620" s="2" t="s">
        <v>55</v>
      </c>
      <c r="W620" s="2" t="s">
        <v>44</v>
      </c>
      <c r="X620" s="2" t="s">
        <v>64</v>
      </c>
      <c r="Y620" s="2">
        <v>17</v>
      </c>
      <c r="Z620" s="26">
        <f>Table13[[#This Row],[Recommended_Content_Count]]/(Table13[[#This Row],[Total_Movies_Watched]]+Table13[[#This Row],[Total_Series_Watched]])</f>
        <v>1.4345991561181435E-2</v>
      </c>
      <c r="AA620" s="2">
        <v>4.4000000000000004</v>
      </c>
      <c r="AB620" s="2" t="b">
        <v>0</v>
      </c>
      <c r="AC620" s="2" t="s">
        <v>30</v>
      </c>
      <c r="AD620" s="2">
        <v>1786</v>
      </c>
      <c r="AE620" s="2" t="s">
        <v>58</v>
      </c>
      <c r="AF620" s="2" t="s">
        <v>79</v>
      </c>
      <c r="AG620" s="5" t="s">
        <v>60</v>
      </c>
    </row>
    <row r="621" spans="1:33" x14ac:dyDescent="0.25">
      <c r="A621" s="4">
        <v>8501</v>
      </c>
      <c r="B621" s="2" t="s">
        <v>106</v>
      </c>
      <c r="C621" s="3">
        <v>45508</v>
      </c>
      <c r="D621" s="2"/>
      <c r="E621" s="2"/>
      <c r="F621" s="3"/>
      <c r="G621" s="3">
        <v>45508</v>
      </c>
      <c r="H621" s="2">
        <v>11</v>
      </c>
      <c r="I621" s="2">
        <v>19</v>
      </c>
      <c r="J621" s="2">
        <v>2024</v>
      </c>
      <c r="K621" s="3">
        <f>DATE(Table13[[#This Row],[Last_Login_Year]],Table13[[#This Row],[Last_Login_Month]],Table13[[#This Row],[Last_Login_Date]])</f>
        <v>45615</v>
      </c>
      <c r="L621" s="3">
        <v>45615</v>
      </c>
      <c r="M621" s="2">
        <v>11.99</v>
      </c>
      <c r="N621" s="2" t="s">
        <v>760</v>
      </c>
      <c r="O621" s="2">
        <v>42</v>
      </c>
      <c r="P621" s="2" t="s">
        <v>51</v>
      </c>
      <c r="Q621" s="2">
        <v>5</v>
      </c>
      <c r="R621" s="2">
        <v>2</v>
      </c>
      <c r="S621" s="2" t="b">
        <v>1</v>
      </c>
      <c r="T621" s="2">
        <v>464</v>
      </c>
      <c r="U621" s="2">
        <v>171</v>
      </c>
      <c r="V621" s="2" t="s">
        <v>27</v>
      </c>
      <c r="W621" s="2" t="s">
        <v>75</v>
      </c>
      <c r="X621" s="2" t="s">
        <v>64</v>
      </c>
      <c r="Y621" s="2">
        <v>88</v>
      </c>
      <c r="Z621" s="26">
        <f>Table13[[#This Row],[Recommended_Content_Count]]/(Table13[[#This Row],[Total_Movies_Watched]]+Table13[[#This Row],[Total_Series_Watched]])</f>
        <v>0.13858267716535433</v>
      </c>
      <c r="AA621" s="2">
        <v>4.5999999999999996</v>
      </c>
      <c r="AB621" s="2" t="b">
        <v>1</v>
      </c>
      <c r="AC621" s="2" t="s">
        <v>30</v>
      </c>
      <c r="AD621" s="2">
        <v>3307</v>
      </c>
      <c r="AE621" s="2" t="s">
        <v>58</v>
      </c>
      <c r="AF621" s="2" t="s">
        <v>59</v>
      </c>
      <c r="AG621" s="5" t="s">
        <v>60</v>
      </c>
    </row>
    <row r="622" spans="1:33" x14ac:dyDescent="0.25">
      <c r="A622" s="4">
        <v>6006</v>
      </c>
      <c r="B622" s="2" t="s">
        <v>106</v>
      </c>
      <c r="C622" s="3">
        <v>45482</v>
      </c>
      <c r="D622" s="2"/>
      <c r="E622" s="2"/>
      <c r="F622" s="3"/>
      <c r="G622" s="3">
        <v>45482</v>
      </c>
      <c r="H622" s="2">
        <v>11</v>
      </c>
      <c r="I622" s="2">
        <v>19</v>
      </c>
      <c r="J622" s="2">
        <v>2024</v>
      </c>
      <c r="K622" s="3">
        <f>DATE(Table13[[#This Row],[Last_Login_Year]],Table13[[#This Row],[Last_Login_Month]],Table13[[#This Row],[Last_Login_Date]])</f>
        <v>45615</v>
      </c>
      <c r="L622" s="3">
        <v>45615</v>
      </c>
      <c r="M622" s="2">
        <v>11.99</v>
      </c>
      <c r="N622" s="2" t="s">
        <v>760</v>
      </c>
      <c r="O622" s="2">
        <v>171</v>
      </c>
      <c r="P622" s="2" t="s">
        <v>63</v>
      </c>
      <c r="Q622" s="2">
        <v>3</v>
      </c>
      <c r="R622" s="2">
        <v>1</v>
      </c>
      <c r="S622" s="2" t="b">
        <v>1</v>
      </c>
      <c r="T622" s="2">
        <v>889</v>
      </c>
      <c r="U622" s="2">
        <v>54</v>
      </c>
      <c r="V622" s="2" t="s">
        <v>92</v>
      </c>
      <c r="W622" s="2" t="s">
        <v>75</v>
      </c>
      <c r="X622" s="2" t="s">
        <v>37</v>
      </c>
      <c r="Y622" s="2">
        <v>1</v>
      </c>
      <c r="Z622" s="26">
        <f>Table13[[#This Row],[Recommended_Content_Count]]/(Table13[[#This Row],[Total_Movies_Watched]]+Table13[[#This Row],[Total_Series_Watched]])</f>
        <v>1.0604453870625664E-3</v>
      </c>
      <c r="AA622" s="2">
        <v>3.3</v>
      </c>
      <c r="AB622" s="2" t="b">
        <v>1</v>
      </c>
      <c r="AC622" s="2" t="s">
        <v>30</v>
      </c>
      <c r="AD622" s="2">
        <v>710</v>
      </c>
      <c r="AE622" s="2" t="s">
        <v>31</v>
      </c>
      <c r="AF622" s="2" t="s">
        <v>69</v>
      </c>
      <c r="AG622" s="5" t="s">
        <v>33</v>
      </c>
    </row>
    <row r="623" spans="1:33" x14ac:dyDescent="0.25">
      <c r="A623" s="4">
        <v>1637</v>
      </c>
      <c r="B623" s="2" t="s">
        <v>122</v>
      </c>
      <c r="C623" s="3">
        <v>45416</v>
      </c>
      <c r="D623" s="2"/>
      <c r="E623" s="2"/>
      <c r="F623" s="3"/>
      <c r="G623" s="3">
        <v>45416</v>
      </c>
      <c r="H623" s="2">
        <v>11</v>
      </c>
      <c r="I623" s="2">
        <v>19</v>
      </c>
      <c r="J623" s="2">
        <v>2024</v>
      </c>
      <c r="K623" s="3">
        <f>DATE(Table13[[#This Row],[Last_Login_Year]],Table13[[#This Row],[Last_Login_Month]],Table13[[#This Row],[Last_Login_Date]])</f>
        <v>45615</v>
      </c>
      <c r="L623" s="3">
        <v>45615</v>
      </c>
      <c r="M623" s="2">
        <v>15.99</v>
      </c>
      <c r="N623" s="2" t="s">
        <v>761</v>
      </c>
      <c r="O623" s="2">
        <v>74</v>
      </c>
      <c r="P623" s="2" t="s">
        <v>48</v>
      </c>
      <c r="Q623" s="2">
        <v>4</v>
      </c>
      <c r="R623" s="2">
        <v>3</v>
      </c>
      <c r="S623" s="2" t="b">
        <v>1</v>
      </c>
      <c r="T623" s="2">
        <v>646</v>
      </c>
      <c r="U623" s="2">
        <v>38</v>
      </c>
      <c r="V623" s="2" t="s">
        <v>49</v>
      </c>
      <c r="W623" s="2" t="s">
        <v>75</v>
      </c>
      <c r="X623" s="2" t="s">
        <v>29</v>
      </c>
      <c r="Y623" s="2">
        <v>37</v>
      </c>
      <c r="Z623" s="26">
        <f>Table13[[#This Row],[Recommended_Content_Count]]/(Table13[[#This Row],[Total_Movies_Watched]]+Table13[[#This Row],[Total_Series_Watched]])</f>
        <v>5.4093567251461985E-2</v>
      </c>
      <c r="AA623" s="2">
        <v>4.0999999999999996</v>
      </c>
      <c r="AB623" s="2" t="b">
        <v>0</v>
      </c>
      <c r="AC623" s="2" t="s">
        <v>30</v>
      </c>
      <c r="AD623" s="2">
        <v>4111</v>
      </c>
      <c r="AE623" s="2" t="s">
        <v>76</v>
      </c>
      <c r="AF623" s="2" t="s">
        <v>69</v>
      </c>
      <c r="AG623" s="5" t="s">
        <v>33</v>
      </c>
    </row>
    <row r="624" spans="1:33" x14ac:dyDescent="0.25">
      <c r="A624" s="4">
        <v>2418</v>
      </c>
      <c r="B624" s="2" t="s">
        <v>186</v>
      </c>
      <c r="C624" s="3">
        <v>45391</v>
      </c>
      <c r="D624" s="2"/>
      <c r="E624" s="2"/>
      <c r="F624" s="3"/>
      <c r="G624" s="3">
        <v>45391</v>
      </c>
      <c r="H624" s="2">
        <v>11</v>
      </c>
      <c r="I624" s="2">
        <v>19</v>
      </c>
      <c r="J624" s="2">
        <v>2024</v>
      </c>
      <c r="K624" s="3">
        <f>DATE(Table13[[#This Row],[Last_Login_Year]],Table13[[#This Row],[Last_Login_Month]],Table13[[#This Row],[Last_Login_Date]])</f>
        <v>45615</v>
      </c>
      <c r="L624" s="3">
        <v>45615</v>
      </c>
      <c r="M624" s="2">
        <v>15.99</v>
      </c>
      <c r="N624" s="2" t="s">
        <v>761</v>
      </c>
      <c r="O624" s="2">
        <v>227</v>
      </c>
      <c r="P624" s="2" t="s">
        <v>100</v>
      </c>
      <c r="Q624" s="2">
        <v>1</v>
      </c>
      <c r="R624" s="2">
        <v>4</v>
      </c>
      <c r="S624" s="2" t="b">
        <v>1</v>
      </c>
      <c r="T624" s="2">
        <v>187</v>
      </c>
      <c r="U624" s="2">
        <v>48</v>
      </c>
      <c r="V624" s="2" t="s">
        <v>27</v>
      </c>
      <c r="W624" s="2" t="s">
        <v>56</v>
      </c>
      <c r="X624" s="2" t="s">
        <v>78</v>
      </c>
      <c r="Y624" s="2">
        <v>6</v>
      </c>
      <c r="Z624" s="26">
        <f>Table13[[#This Row],[Recommended_Content_Count]]/(Table13[[#This Row],[Total_Movies_Watched]]+Table13[[#This Row],[Total_Series_Watched]])</f>
        <v>2.553191489361702E-2</v>
      </c>
      <c r="AA624" s="2">
        <v>3.4</v>
      </c>
      <c r="AB624" s="2" t="b">
        <v>1</v>
      </c>
      <c r="AC624" s="2" t="s">
        <v>30</v>
      </c>
      <c r="AD624" s="2">
        <v>3020</v>
      </c>
      <c r="AE624" s="2" t="s">
        <v>65</v>
      </c>
      <c r="AF624" s="2" t="s">
        <v>69</v>
      </c>
      <c r="AG624" s="5" t="s">
        <v>40</v>
      </c>
    </row>
    <row r="625" spans="1:33" x14ac:dyDescent="0.25">
      <c r="A625" s="4">
        <v>6415</v>
      </c>
      <c r="B625" s="2" t="s">
        <v>169</v>
      </c>
      <c r="C625" s="3">
        <v>45270</v>
      </c>
      <c r="D625" s="2"/>
      <c r="E625" s="2"/>
      <c r="F625" s="3"/>
      <c r="G625" s="3">
        <v>45270</v>
      </c>
      <c r="H625" s="2">
        <v>11</v>
      </c>
      <c r="I625" s="2">
        <v>19</v>
      </c>
      <c r="J625" s="2">
        <v>2024</v>
      </c>
      <c r="K625" s="3">
        <f>DATE(Table13[[#This Row],[Last_Login_Year]],Table13[[#This Row],[Last_Login_Month]],Table13[[#This Row],[Last_Login_Date]])</f>
        <v>45615</v>
      </c>
      <c r="L625" s="3">
        <v>45615</v>
      </c>
      <c r="M625" s="2">
        <v>11.99</v>
      </c>
      <c r="N625" s="2" t="s">
        <v>760</v>
      </c>
      <c r="O625" s="2">
        <v>396</v>
      </c>
      <c r="P625" s="2" t="s">
        <v>26</v>
      </c>
      <c r="Q625" s="2">
        <v>1</v>
      </c>
      <c r="R625" s="2">
        <v>2</v>
      </c>
      <c r="S625" s="2" t="b">
        <v>0</v>
      </c>
      <c r="T625" s="2">
        <v>348</v>
      </c>
      <c r="U625" s="2">
        <v>172</v>
      </c>
      <c r="V625" s="2" t="s">
        <v>49</v>
      </c>
      <c r="W625" s="2" t="s">
        <v>75</v>
      </c>
      <c r="X625" s="2" t="s">
        <v>29</v>
      </c>
      <c r="Y625" s="2">
        <v>61</v>
      </c>
      <c r="Z625" s="26">
        <f>Table13[[#This Row],[Recommended_Content_Count]]/(Table13[[#This Row],[Total_Movies_Watched]]+Table13[[#This Row],[Total_Series_Watched]])</f>
        <v>0.11730769230769231</v>
      </c>
      <c r="AA625" s="2">
        <v>3.9</v>
      </c>
      <c r="AB625" s="2" t="b">
        <v>0</v>
      </c>
      <c r="AC625" s="2" t="s">
        <v>30</v>
      </c>
      <c r="AD625" s="2">
        <v>4599</v>
      </c>
      <c r="AE625" s="2" t="s">
        <v>31</v>
      </c>
      <c r="AF625" s="2" t="s">
        <v>32</v>
      </c>
      <c r="AG625" s="5" t="s">
        <v>93</v>
      </c>
    </row>
    <row r="626" spans="1:33" x14ac:dyDescent="0.25">
      <c r="A626" s="4">
        <v>2086</v>
      </c>
      <c r="B626" s="2" t="s">
        <v>280</v>
      </c>
      <c r="C626" s="3">
        <v>45265</v>
      </c>
      <c r="D626" s="2"/>
      <c r="E626" s="2"/>
      <c r="F626" s="3"/>
      <c r="G626" s="3">
        <v>45265</v>
      </c>
      <c r="H626" s="2">
        <v>11</v>
      </c>
      <c r="I626" s="2">
        <v>19</v>
      </c>
      <c r="J626" s="2">
        <v>2024</v>
      </c>
      <c r="K626" s="3">
        <f>DATE(Table13[[#This Row],[Last_Login_Year]],Table13[[#This Row],[Last_Login_Month]],Table13[[#This Row],[Last_Login_Date]])</f>
        <v>45615</v>
      </c>
      <c r="L626" s="3">
        <v>45615</v>
      </c>
      <c r="M626" s="2">
        <v>7.99</v>
      </c>
      <c r="N626" s="2" t="s">
        <v>759</v>
      </c>
      <c r="O626" s="2">
        <v>426</v>
      </c>
      <c r="P626" s="2" t="s">
        <v>36</v>
      </c>
      <c r="Q626" s="2">
        <v>4</v>
      </c>
      <c r="R626" s="2">
        <v>1</v>
      </c>
      <c r="S626" s="2" t="b">
        <v>0</v>
      </c>
      <c r="T626" s="2">
        <v>606</v>
      </c>
      <c r="U626" s="2">
        <v>135</v>
      </c>
      <c r="V626" s="2" t="s">
        <v>27</v>
      </c>
      <c r="W626" s="2" t="s">
        <v>28</v>
      </c>
      <c r="X626" s="2" t="s">
        <v>37</v>
      </c>
      <c r="Y626" s="2">
        <v>50</v>
      </c>
      <c r="Z626" s="26">
        <f>Table13[[#This Row],[Recommended_Content_Count]]/(Table13[[#This Row],[Total_Movies_Watched]]+Table13[[#This Row],[Total_Series_Watched]])</f>
        <v>6.7476383265856948E-2</v>
      </c>
      <c r="AA626" s="2">
        <v>3.8</v>
      </c>
      <c r="AB626" s="2" t="b">
        <v>1</v>
      </c>
      <c r="AC626" s="2" t="s">
        <v>30</v>
      </c>
      <c r="AD626" s="2">
        <v>1982</v>
      </c>
      <c r="AE626" s="2" t="s">
        <v>38</v>
      </c>
      <c r="AF626" s="2" t="s">
        <v>79</v>
      </c>
      <c r="AG626" s="5" t="s">
        <v>33</v>
      </c>
    </row>
    <row r="627" spans="1:33" x14ac:dyDescent="0.25">
      <c r="A627" s="4">
        <v>5209</v>
      </c>
      <c r="B627" s="2" t="s">
        <v>238</v>
      </c>
      <c r="C627" s="3">
        <v>45204</v>
      </c>
      <c r="D627" s="2"/>
      <c r="E627" s="2"/>
      <c r="F627" s="3"/>
      <c r="G627" s="3">
        <v>45204</v>
      </c>
      <c r="H627" s="2">
        <v>11</v>
      </c>
      <c r="I627" s="2">
        <v>19</v>
      </c>
      <c r="J627" s="2">
        <v>2024</v>
      </c>
      <c r="K627" s="3">
        <f>DATE(Table13[[#This Row],[Last_Login_Year]],Table13[[#This Row],[Last_Login_Month]],Table13[[#This Row],[Last_Login_Date]])</f>
        <v>45615</v>
      </c>
      <c r="L627" s="3">
        <v>45615</v>
      </c>
      <c r="M627" s="2">
        <v>11.99</v>
      </c>
      <c r="N627" s="2" t="s">
        <v>760</v>
      </c>
      <c r="O627" s="2">
        <v>92</v>
      </c>
      <c r="P627" s="2" t="s">
        <v>100</v>
      </c>
      <c r="Q627" s="2">
        <v>5</v>
      </c>
      <c r="R627" s="2">
        <v>3</v>
      </c>
      <c r="S627" s="2" t="b">
        <v>1</v>
      </c>
      <c r="T627" s="2">
        <v>477</v>
      </c>
      <c r="U627" s="2">
        <v>38</v>
      </c>
      <c r="V627" s="2" t="s">
        <v>92</v>
      </c>
      <c r="W627" s="2" t="s">
        <v>56</v>
      </c>
      <c r="X627" s="2" t="s">
        <v>64</v>
      </c>
      <c r="Y627" s="2">
        <v>71</v>
      </c>
      <c r="Z627" s="26">
        <f>Table13[[#This Row],[Recommended_Content_Count]]/(Table13[[#This Row],[Total_Movies_Watched]]+Table13[[#This Row],[Total_Series_Watched]])</f>
        <v>0.13786407766990291</v>
      </c>
      <c r="AA627" s="2">
        <v>3.9</v>
      </c>
      <c r="AB627" s="2" t="b">
        <v>1</v>
      </c>
      <c r="AC627" s="2" t="s">
        <v>30</v>
      </c>
      <c r="AD627" s="2">
        <v>3928</v>
      </c>
      <c r="AE627" s="2" t="s">
        <v>31</v>
      </c>
      <c r="AF627" s="2" t="s">
        <v>69</v>
      </c>
      <c r="AG627" s="5" t="s">
        <v>40</v>
      </c>
    </row>
    <row r="628" spans="1:33" x14ac:dyDescent="0.25">
      <c r="A628" s="4">
        <v>1528</v>
      </c>
      <c r="B628" s="2" t="s">
        <v>365</v>
      </c>
      <c r="C628" s="3">
        <v>45200</v>
      </c>
      <c r="D628" s="2"/>
      <c r="E628" s="2"/>
      <c r="F628" s="3"/>
      <c r="G628" s="3">
        <v>45200</v>
      </c>
      <c r="H628" s="2">
        <v>11</v>
      </c>
      <c r="I628" s="2">
        <v>19</v>
      </c>
      <c r="J628" s="2">
        <v>2024</v>
      </c>
      <c r="K628" s="3">
        <f>DATE(Table13[[#This Row],[Last_Login_Year]],Table13[[#This Row],[Last_Login_Month]],Table13[[#This Row],[Last_Login_Date]])</f>
        <v>45615</v>
      </c>
      <c r="L628" s="3">
        <v>45615</v>
      </c>
      <c r="M628" s="2">
        <v>11.99</v>
      </c>
      <c r="N628" s="2" t="s">
        <v>760</v>
      </c>
      <c r="O628" s="2">
        <v>25</v>
      </c>
      <c r="P628" s="2" t="s">
        <v>36</v>
      </c>
      <c r="Q628" s="2">
        <v>3</v>
      </c>
      <c r="R628" s="2">
        <v>5</v>
      </c>
      <c r="S628" s="2" t="b">
        <v>1</v>
      </c>
      <c r="T628" s="2">
        <v>232</v>
      </c>
      <c r="U628" s="2">
        <v>196</v>
      </c>
      <c r="V628" s="2" t="s">
        <v>49</v>
      </c>
      <c r="W628" s="2" t="s">
        <v>44</v>
      </c>
      <c r="X628" s="2" t="s">
        <v>57</v>
      </c>
      <c r="Y628" s="2">
        <v>48</v>
      </c>
      <c r="Z628" s="26">
        <f>Table13[[#This Row],[Recommended_Content_Count]]/(Table13[[#This Row],[Total_Movies_Watched]]+Table13[[#This Row],[Total_Series_Watched]])</f>
        <v>0.11214953271028037</v>
      </c>
      <c r="AA628" s="2">
        <v>3.2</v>
      </c>
      <c r="AB628" s="2" t="b">
        <v>0</v>
      </c>
      <c r="AC628" s="2" t="s">
        <v>30</v>
      </c>
      <c r="AD628" s="2">
        <v>2805</v>
      </c>
      <c r="AE628" s="2" t="s">
        <v>58</v>
      </c>
      <c r="AF628" s="2" t="s">
        <v>59</v>
      </c>
      <c r="AG628" s="5" t="s">
        <v>60</v>
      </c>
    </row>
    <row r="629" spans="1:33" x14ac:dyDescent="0.25">
      <c r="A629" s="4">
        <v>4234</v>
      </c>
      <c r="B629" s="2" t="s">
        <v>157</v>
      </c>
      <c r="C629" s="3">
        <v>45139</v>
      </c>
      <c r="D629" s="2"/>
      <c r="E629" s="2"/>
      <c r="F629" s="3"/>
      <c r="G629" s="3">
        <v>45139</v>
      </c>
      <c r="H629" s="2">
        <v>11</v>
      </c>
      <c r="I629" s="2">
        <v>19</v>
      </c>
      <c r="J629" s="2">
        <v>2024</v>
      </c>
      <c r="K629" s="3">
        <f>DATE(Table13[[#This Row],[Last_Login_Year]],Table13[[#This Row],[Last_Login_Month]],Table13[[#This Row],[Last_Login_Date]])</f>
        <v>45615</v>
      </c>
      <c r="L629" s="3">
        <v>45615</v>
      </c>
      <c r="M629" s="2">
        <v>15.99</v>
      </c>
      <c r="N629" s="2" t="s">
        <v>761</v>
      </c>
      <c r="O629" s="2">
        <v>40</v>
      </c>
      <c r="P629" s="2" t="s">
        <v>51</v>
      </c>
      <c r="Q629" s="2">
        <v>5</v>
      </c>
      <c r="R629" s="2">
        <v>1</v>
      </c>
      <c r="S629" s="2" t="b">
        <v>1</v>
      </c>
      <c r="T629" s="2">
        <v>841</v>
      </c>
      <c r="U629" s="2">
        <v>179</v>
      </c>
      <c r="V629" s="2" t="s">
        <v>68</v>
      </c>
      <c r="W629" s="2" t="s">
        <v>28</v>
      </c>
      <c r="X629" s="2" t="s">
        <v>37</v>
      </c>
      <c r="Y629" s="2">
        <v>59</v>
      </c>
      <c r="Z629" s="26">
        <f>Table13[[#This Row],[Recommended_Content_Count]]/(Table13[[#This Row],[Total_Movies_Watched]]+Table13[[#This Row],[Total_Series_Watched]])</f>
        <v>5.7843137254901963E-2</v>
      </c>
      <c r="AA629" s="2">
        <v>3.5</v>
      </c>
      <c r="AB629" s="2" t="b">
        <v>1</v>
      </c>
      <c r="AC629" s="2" t="s">
        <v>30</v>
      </c>
      <c r="AD629" s="2">
        <v>2370</v>
      </c>
      <c r="AE629" s="2" t="s">
        <v>58</v>
      </c>
      <c r="AF629" s="2" t="s">
        <v>79</v>
      </c>
      <c r="AG629" s="5" t="s">
        <v>93</v>
      </c>
    </row>
    <row r="630" spans="1:33" x14ac:dyDescent="0.25">
      <c r="A630" s="4">
        <v>6374</v>
      </c>
      <c r="B630" s="2" t="s">
        <v>495</v>
      </c>
      <c r="C630" s="3">
        <v>45114</v>
      </c>
      <c r="D630" s="2"/>
      <c r="E630" s="2"/>
      <c r="F630" s="3"/>
      <c r="G630" s="3">
        <v>45114</v>
      </c>
      <c r="H630" s="2">
        <v>11</v>
      </c>
      <c r="I630" s="2">
        <v>19</v>
      </c>
      <c r="J630" s="2">
        <v>2024</v>
      </c>
      <c r="K630" s="3">
        <f>DATE(Table13[[#This Row],[Last_Login_Year]],Table13[[#This Row],[Last_Login_Month]],Table13[[#This Row],[Last_Login_Date]])</f>
        <v>45615</v>
      </c>
      <c r="L630" s="3">
        <v>45615</v>
      </c>
      <c r="M630" s="2">
        <v>15.99</v>
      </c>
      <c r="N630" s="2" t="s">
        <v>761</v>
      </c>
      <c r="O630" s="2">
        <v>30</v>
      </c>
      <c r="P630" s="2" t="s">
        <v>26</v>
      </c>
      <c r="Q630" s="2">
        <v>1</v>
      </c>
      <c r="R630" s="2">
        <v>1</v>
      </c>
      <c r="S630" s="2" t="b">
        <v>0</v>
      </c>
      <c r="T630" s="2">
        <v>178</v>
      </c>
      <c r="U630" s="2">
        <v>162</v>
      </c>
      <c r="V630" s="2" t="s">
        <v>55</v>
      </c>
      <c r="W630" s="2" t="s">
        <v>28</v>
      </c>
      <c r="X630" s="2" t="s">
        <v>45</v>
      </c>
      <c r="Y630" s="2">
        <v>20</v>
      </c>
      <c r="Z630" s="26">
        <f>Table13[[#This Row],[Recommended_Content_Count]]/(Table13[[#This Row],[Total_Movies_Watched]]+Table13[[#This Row],[Total_Series_Watched]])</f>
        <v>5.8823529411764705E-2</v>
      </c>
      <c r="AA630" s="2">
        <v>4.5999999999999996</v>
      </c>
      <c r="AB630" s="2" t="b">
        <v>1</v>
      </c>
      <c r="AC630" s="2" t="s">
        <v>30</v>
      </c>
      <c r="AD630" s="2">
        <v>3124</v>
      </c>
      <c r="AE630" s="2" t="s">
        <v>31</v>
      </c>
      <c r="AF630" s="2" t="s">
        <v>69</v>
      </c>
      <c r="AG630" s="5" t="s">
        <v>93</v>
      </c>
    </row>
    <row r="631" spans="1:33" x14ac:dyDescent="0.25">
      <c r="A631" s="4">
        <v>7072</v>
      </c>
      <c r="B631" s="2" t="s">
        <v>592</v>
      </c>
      <c r="C631" s="3">
        <v>45109</v>
      </c>
      <c r="D631" s="2"/>
      <c r="E631" s="2"/>
      <c r="F631" s="3"/>
      <c r="G631" s="3">
        <v>45109</v>
      </c>
      <c r="H631" s="2">
        <v>11</v>
      </c>
      <c r="I631" s="2">
        <v>19</v>
      </c>
      <c r="J631" s="2">
        <v>2024</v>
      </c>
      <c r="K631" s="3">
        <f>DATE(Table13[[#This Row],[Last_Login_Year]],Table13[[#This Row],[Last_Login_Month]],Table13[[#This Row],[Last_Login_Date]])</f>
        <v>45615</v>
      </c>
      <c r="L631" s="3">
        <v>45615</v>
      </c>
      <c r="M631" s="2">
        <v>15.99</v>
      </c>
      <c r="N631" s="2" t="s">
        <v>761</v>
      </c>
      <c r="O631" s="2">
        <v>446</v>
      </c>
      <c r="P631" s="2" t="s">
        <v>48</v>
      </c>
      <c r="Q631" s="2">
        <v>1</v>
      </c>
      <c r="R631" s="2">
        <v>4</v>
      </c>
      <c r="S631" s="2" t="b">
        <v>1</v>
      </c>
      <c r="T631" s="2">
        <v>897</v>
      </c>
      <c r="U631" s="2">
        <v>19</v>
      </c>
      <c r="V631" s="2" t="s">
        <v>74</v>
      </c>
      <c r="W631" s="2" t="s">
        <v>28</v>
      </c>
      <c r="X631" s="2" t="s">
        <v>64</v>
      </c>
      <c r="Y631" s="2">
        <v>14</v>
      </c>
      <c r="Z631" s="26">
        <f>Table13[[#This Row],[Recommended_Content_Count]]/(Table13[[#This Row],[Total_Movies_Watched]]+Table13[[#This Row],[Total_Series_Watched]])</f>
        <v>1.5283842794759825E-2</v>
      </c>
      <c r="AA631" s="2">
        <v>3.5</v>
      </c>
      <c r="AB631" s="2" t="b">
        <v>1</v>
      </c>
      <c r="AC631" s="2" t="s">
        <v>30</v>
      </c>
      <c r="AD631" s="2">
        <v>4409</v>
      </c>
      <c r="AE631" s="2" t="s">
        <v>38</v>
      </c>
      <c r="AF631" s="2" t="s">
        <v>39</v>
      </c>
      <c r="AG631" s="5" t="s">
        <v>33</v>
      </c>
    </row>
    <row r="632" spans="1:33" x14ac:dyDescent="0.25">
      <c r="A632" s="4">
        <v>8976</v>
      </c>
      <c r="B632" s="2" t="s">
        <v>143</v>
      </c>
      <c r="C632" s="2">
        <v>9</v>
      </c>
      <c r="D632" s="2">
        <v>17</v>
      </c>
      <c r="E632" s="2">
        <v>2024</v>
      </c>
      <c r="F632" s="3">
        <f>DATE(Table13[[#This Row],[_Year]],Table13[[#This Row],[Join_Date_Month]],Table13[[#This Row],[Join_Date_Date]])</f>
        <v>45552</v>
      </c>
      <c r="G632" s="3">
        <v>45552</v>
      </c>
      <c r="H632" s="3">
        <v>45638</v>
      </c>
      <c r="I632" s="2"/>
      <c r="J632" s="2"/>
      <c r="K632" s="3"/>
      <c r="L632" s="3">
        <v>45638</v>
      </c>
      <c r="M632" s="2">
        <v>7.99</v>
      </c>
      <c r="N632" s="2" t="s">
        <v>759</v>
      </c>
      <c r="O632" s="2">
        <v>352</v>
      </c>
      <c r="P632" s="2" t="s">
        <v>100</v>
      </c>
      <c r="Q632" s="2">
        <v>4</v>
      </c>
      <c r="R632" s="2">
        <v>3</v>
      </c>
      <c r="S632" s="2" t="b">
        <v>1</v>
      </c>
      <c r="T632" s="2">
        <v>112</v>
      </c>
      <c r="U632" s="2">
        <v>106</v>
      </c>
      <c r="V632" s="2" t="s">
        <v>92</v>
      </c>
      <c r="W632" s="2" t="s">
        <v>56</v>
      </c>
      <c r="X632" s="2" t="s">
        <v>78</v>
      </c>
      <c r="Y632" s="2">
        <v>33</v>
      </c>
      <c r="Z632" s="26">
        <f>Table13[[#This Row],[Recommended_Content_Count]]/(Table13[[#This Row],[Total_Movies_Watched]]+Table13[[#This Row],[Total_Series_Watched]])</f>
        <v>0.15137614678899083</v>
      </c>
      <c r="AA632" s="2">
        <v>4.5999999999999996</v>
      </c>
      <c r="AB632" s="2" t="b">
        <v>1</v>
      </c>
      <c r="AC632" s="2" t="s">
        <v>30</v>
      </c>
      <c r="AD632" s="2">
        <v>3432</v>
      </c>
      <c r="AE632" s="2" t="s">
        <v>76</v>
      </c>
      <c r="AF632" s="2" t="s">
        <v>69</v>
      </c>
      <c r="AG632" s="5" t="s">
        <v>93</v>
      </c>
    </row>
    <row r="633" spans="1:33" x14ac:dyDescent="0.25">
      <c r="A633" s="4">
        <v>8408</v>
      </c>
      <c r="B633" s="2" t="s">
        <v>176</v>
      </c>
      <c r="C633" s="2">
        <v>7</v>
      </c>
      <c r="D633" s="2">
        <v>28</v>
      </c>
      <c r="E633" s="2">
        <v>2023</v>
      </c>
      <c r="F633" s="3">
        <f>DATE(Table13[[#This Row],[_Year]],Table13[[#This Row],[Join_Date_Month]],Table13[[#This Row],[Join_Date_Date]])</f>
        <v>45135</v>
      </c>
      <c r="G633" s="3">
        <v>45135</v>
      </c>
      <c r="H633" s="3">
        <v>45638</v>
      </c>
      <c r="I633" s="2"/>
      <c r="J633" s="2"/>
      <c r="K633" s="3"/>
      <c r="L633" s="3">
        <v>45638</v>
      </c>
      <c r="M633" s="2">
        <v>7.99</v>
      </c>
      <c r="N633" s="2" t="s">
        <v>759</v>
      </c>
      <c r="O633" s="2">
        <v>286</v>
      </c>
      <c r="P633" s="2" t="s">
        <v>51</v>
      </c>
      <c r="Q633" s="2">
        <v>2</v>
      </c>
      <c r="R633" s="2">
        <v>5</v>
      </c>
      <c r="S633" s="2" t="b">
        <v>1</v>
      </c>
      <c r="T633" s="2">
        <v>543</v>
      </c>
      <c r="U633" s="2">
        <v>16</v>
      </c>
      <c r="V633" s="2" t="s">
        <v>27</v>
      </c>
      <c r="W633" s="2" t="s">
        <v>56</v>
      </c>
      <c r="X633" s="2" t="s">
        <v>45</v>
      </c>
      <c r="Y633" s="2">
        <v>8</v>
      </c>
      <c r="Z633" s="26">
        <f>Table13[[#This Row],[Recommended_Content_Count]]/(Table13[[#This Row],[Total_Movies_Watched]]+Table13[[#This Row],[Total_Series_Watched]])</f>
        <v>1.4311270125223614E-2</v>
      </c>
      <c r="AA633" s="2">
        <v>3.7</v>
      </c>
      <c r="AB633" s="2" t="b">
        <v>1</v>
      </c>
      <c r="AC633" s="2" t="s">
        <v>30</v>
      </c>
      <c r="AD633" s="2">
        <v>3130</v>
      </c>
      <c r="AE633" s="2" t="s">
        <v>31</v>
      </c>
      <c r="AF633" s="2" t="s">
        <v>32</v>
      </c>
      <c r="AG633" s="5" t="s">
        <v>93</v>
      </c>
    </row>
    <row r="634" spans="1:33" x14ac:dyDescent="0.25">
      <c r="A634" s="4">
        <v>3214</v>
      </c>
      <c r="B634" s="2" t="s">
        <v>114</v>
      </c>
      <c r="C634" s="2">
        <v>7</v>
      </c>
      <c r="D634" s="2">
        <v>14</v>
      </c>
      <c r="E634" s="2">
        <v>2024</v>
      </c>
      <c r="F634" s="3">
        <f>DATE(Table13[[#This Row],[_Year]],Table13[[#This Row],[Join_Date_Month]],Table13[[#This Row],[Join_Date_Date]])</f>
        <v>45487</v>
      </c>
      <c r="G634" s="3">
        <v>45487</v>
      </c>
      <c r="H634" s="3">
        <v>45638</v>
      </c>
      <c r="I634" s="2"/>
      <c r="J634" s="2"/>
      <c r="K634" s="3"/>
      <c r="L634" s="3">
        <v>45638</v>
      </c>
      <c r="M634" s="2">
        <v>15.99</v>
      </c>
      <c r="N634" s="2" t="s">
        <v>761</v>
      </c>
      <c r="O634" s="2">
        <v>409</v>
      </c>
      <c r="P634" s="2" t="s">
        <v>26</v>
      </c>
      <c r="Q634" s="2">
        <v>1</v>
      </c>
      <c r="R634" s="2">
        <v>2</v>
      </c>
      <c r="S634" s="2" t="b">
        <v>1</v>
      </c>
      <c r="T634" s="2">
        <v>131</v>
      </c>
      <c r="U634" s="2">
        <v>85</v>
      </c>
      <c r="V634" s="2" t="s">
        <v>74</v>
      </c>
      <c r="W634" s="2" t="s">
        <v>75</v>
      </c>
      <c r="X634" s="2" t="s">
        <v>78</v>
      </c>
      <c r="Y634" s="2">
        <v>95</v>
      </c>
      <c r="Z634" s="26">
        <f>Table13[[#This Row],[Recommended_Content_Count]]/(Table13[[#This Row],[Total_Movies_Watched]]+Table13[[#This Row],[Total_Series_Watched]])</f>
        <v>0.43981481481481483</v>
      </c>
      <c r="AA634" s="2">
        <v>4.3</v>
      </c>
      <c r="AB634" s="2" t="b">
        <v>1</v>
      </c>
      <c r="AC634" s="2" t="s">
        <v>30</v>
      </c>
      <c r="AD634" s="2">
        <v>4835</v>
      </c>
      <c r="AE634" s="2" t="s">
        <v>65</v>
      </c>
      <c r="AF634" s="2" t="s">
        <v>59</v>
      </c>
      <c r="AG634" s="5" t="s">
        <v>93</v>
      </c>
    </row>
    <row r="635" spans="1:33" x14ac:dyDescent="0.25">
      <c r="A635" s="4">
        <v>8063</v>
      </c>
      <c r="B635" s="2" t="s">
        <v>304</v>
      </c>
      <c r="C635" s="2">
        <v>6</v>
      </c>
      <c r="D635" s="2">
        <v>27</v>
      </c>
      <c r="E635" s="2">
        <v>2023</v>
      </c>
      <c r="F635" s="3">
        <f>DATE(Table13[[#This Row],[_Year]],Table13[[#This Row],[Join_Date_Month]],Table13[[#This Row],[Join_Date_Date]])</f>
        <v>45104</v>
      </c>
      <c r="G635" s="3">
        <v>45104</v>
      </c>
      <c r="H635" s="3">
        <v>45638</v>
      </c>
      <c r="I635" s="2"/>
      <c r="J635" s="2"/>
      <c r="K635" s="3"/>
      <c r="L635" s="3">
        <v>45638</v>
      </c>
      <c r="M635" s="2">
        <v>7.99</v>
      </c>
      <c r="N635" s="2" t="s">
        <v>759</v>
      </c>
      <c r="O635" s="2">
        <v>217</v>
      </c>
      <c r="P635" s="2" t="s">
        <v>73</v>
      </c>
      <c r="Q635" s="2">
        <v>1</v>
      </c>
      <c r="R635" s="2">
        <v>6</v>
      </c>
      <c r="S635" s="2" t="b">
        <v>0</v>
      </c>
      <c r="T635" s="2">
        <v>53</v>
      </c>
      <c r="U635" s="2">
        <v>153</v>
      </c>
      <c r="V635" s="2" t="s">
        <v>43</v>
      </c>
      <c r="W635" s="2" t="s">
        <v>28</v>
      </c>
      <c r="X635" s="2" t="s">
        <v>57</v>
      </c>
      <c r="Y635" s="2">
        <v>2</v>
      </c>
      <c r="Z635" s="26">
        <f>Table13[[#This Row],[Recommended_Content_Count]]/(Table13[[#This Row],[Total_Movies_Watched]]+Table13[[#This Row],[Total_Series_Watched]])</f>
        <v>9.7087378640776691E-3</v>
      </c>
      <c r="AA635" s="2">
        <v>3.1</v>
      </c>
      <c r="AB635" s="2" t="b">
        <v>1</v>
      </c>
      <c r="AC635" s="2" t="s">
        <v>30</v>
      </c>
      <c r="AD635" s="2">
        <v>1431</v>
      </c>
      <c r="AE635" s="2" t="s">
        <v>65</v>
      </c>
      <c r="AF635" s="2" t="s">
        <v>79</v>
      </c>
      <c r="AG635" s="5" t="s">
        <v>40</v>
      </c>
    </row>
    <row r="636" spans="1:33" x14ac:dyDescent="0.25">
      <c r="A636" s="4">
        <v>9121</v>
      </c>
      <c r="B636" s="2" t="s">
        <v>262</v>
      </c>
      <c r="C636" s="2">
        <v>6</v>
      </c>
      <c r="D636" s="2">
        <v>18</v>
      </c>
      <c r="E636" s="2">
        <v>2023</v>
      </c>
      <c r="F636" s="3">
        <f>DATE(Table13[[#This Row],[_Year]],Table13[[#This Row],[Join_Date_Month]],Table13[[#This Row],[Join_Date_Date]])</f>
        <v>45095</v>
      </c>
      <c r="G636" s="3">
        <v>45095</v>
      </c>
      <c r="H636" s="3">
        <v>45638</v>
      </c>
      <c r="I636" s="2"/>
      <c r="J636" s="2"/>
      <c r="K636" s="3"/>
      <c r="L636" s="3">
        <v>45638</v>
      </c>
      <c r="M636" s="2">
        <v>7.99</v>
      </c>
      <c r="N636" s="2" t="s">
        <v>759</v>
      </c>
      <c r="O636" s="2">
        <v>178</v>
      </c>
      <c r="P636" s="2" t="s">
        <v>63</v>
      </c>
      <c r="Q636" s="2">
        <v>1</v>
      </c>
      <c r="R636" s="2">
        <v>4</v>
      </c>
      <c r="S636" s="2" t="b">
        <v>0</v>
      </c>
      <c r="T636" s="2">
        <v>239</v>
      </c>
      <c r="U636" s="2">
        <v>126</v>
      </c>
      <c r="V636" s="2" t="s">
        <v>43</v>
      </c>
      <c r="W636" s="2" t="s">
        <v>75</v>
      </c>
      <c r="X636" s="2" t="s">
        <v>64</v>
      </c>
      <c r="Y636" s="2">
        <v>86</v>
      </c>
      <c r="Z636" s="26">
        <f>Table13[[#This Row],[Recommended_Content_Count]]/(Table13[[#This Row],[Total_Movies_Watched]]+Table13[[#This Row],[Total_Series_Watched]])</f>
        <v>0.23561643835616439</v>
      </c>
      <c r="AA636" s="2">
        <v>3.9</v>
      </c>
      <c r="AB636" s="2" t="b">
        <v>0</v>
      </c>
      <c r="AC636" s="2" t="s">
        <v>30</v>
      </c>
      <c r="AD636" s="2">
        <v>4356</v>
      </c>
      <c r="AE636" s="2" t="s">
        <v>65</v>
      </c>
      <c r="AF636" s="2" t="s">
        <v>69</v>
      </c>
      <c r="AG636" s="5" t="s">
        <v>40</v>
      </c>
    </row>
    <row r="637" spans="1:33" x14ac:dyDescent="0.25">
      <c r="A637" s="4">
        <v>3969</v>
      </c>
      <c r="B637" s="2" t="s">
        <v>329</v>
      </c>
      <c r="C637" s="2">
        <v>5</v>
      </c>
      <c r="D637" s="2">
        <v>23</v>
      </c>
      <c r="E637" s="2">
        <v>2023</v>
      </c>
      <c r="F637" s="3">
        <f>DATE(Table13[[#This Row],[_Year]],Table13[[#This Row],[Join_Date_Month]],Table13[[#This Row],[Join_Date_Date]])</f>
        <v>45069</v>
      </c>
      <c r="G637" s="3">
        <v>45069</v>
      </c>
      <c r="H637" s="3">
        <v>45638</v>
      </c>
      <c r="I637" s="2"/>
      <c r="J637" s="2"/>
      <c r="K637" s="3"/>
      <c r="L637" s="3">
        <v>45638</v>
      </c>
      <c r="M637" s="2">
        <v>15.99</v>
      </c>
      <c r="N637" s="2" t="s">
        <v>761</v>
      </c>
      <c r="O637" s="2">
        <v>461</v>
      </c>
      <c r="P637" s="2" t="s">
        <v>48</v>
      </c>
      <c r="Q637" s="2">
        <v>2</v>
      </c>
      <c r="R637" s="2">
        <v>6</v>
      </c>
      <c r="S637" s="2" t="b">
        <v>1</v>
      </c>
      <c r="T637" s="2">
        <v>31</v>
      </c>
      <c r="U637" s="2">
        <v>173</v>
      </c>
      <c r="V637" s="2" t="s">
        <v>43</v>
      </c>
      <c r="W637" s="2" t="s">
        <v>28</v>
      </c>
      <c r="X637" s="2" t="s">
        <v>57</v>
      </c>
      <c r="Y637" s="2">
        <v>84</v>
      </c>
      <c r="Z637" s="26">
        <f>Table13[[#This Row],[Recommended_Content_Count]]/(Table13[[#This Row],[Total_Movies_Watched]]+Table13[[#This Row],[Total_Series_Watched]])</f>
        <v>0.41176470588235292</v>
      </c>
      <c r="AA637" s="2">
        <v>3.5</v>
      </c>
      <c r="AB637" s="2" t="b">
        <v>1</v>
      </c>
      <c r="AC637" s="2" t="s">
        <v>30</v>
      </c>
      <c r="AD637" s="2">
        <v>3730</v>
      </c>
      <c r="AE637" s="2" t="s">
        <v>76</v>
      </c>
      <c r="AF637" s="2" t="s">
        <v>39</v>
      </c>
      <c r="AG637" s="5" t="s">
        <v>60</v>
      </c>
    </row>
    <row r="638" spans="1:33" x14ac:dyDescent="0.25">
      <c r="A638" s="4">
        <v>9918</v>
      </c>
      <c r="B638" s="2" t="s">
        <v>238</v>
      </c>
      <c r="C638" s="2">
        <v>5</v>
      </c>
      <c r="D638" s="2">
        <v>14</v>
      </c>
      <c r="E638" s="2">
        <v>2024</v>
      </c>
      <c r="F638" s="3">
        <f>DATE(Table13[[#This Row],[_Year]],Table13[[#This Row],[Join_Date_Month]],Table13[[#This Row],[Join_Date_Date]])</f>
        <v>45426</v>
      </c>
      <c r="G638" s="3">
        <v>45426</v>
      </c>
      <c r="H638" s="3">
        <v>45638</v>
      </c>
      <c r="I638" s="2"/>
      <c r="J638" s="2"/>
      <c r="K638" s="3"/>
      <c r="L638" s="3">
        <v>45638</v>
      </c>
      <c r="M638" s="2">
        <v>11.99</v>
      </c>
      <c r="N638" s="2" t="s">
        <v>760</v>
      </c>
      <c r="O638" s="2">
        <v>144</v>
      </c>
      <c r="P638" s="2" t="s">
        <v>51</v>
      </c>
      <c r="Q638" s="2">
        <v>5</v>
      </c>
      <c r="R638" s="2">
        <v>6</v>
      </c>
      <c r="S638" s="2" t="b">
        <v>0</v>
      </c>
      <c r="T638" s="2">
        <v>235</v>
      </c>
      <c r="U638" s="2">
        <v>88</v>
      </c>
      <c r="V638" s="2" t="s">
        <v>55</v>
      </c>
      <c r="W638" s="2" t="s">
        <v>28</v>
      </c>
      <c r="X638" s="2" t="s">
        <v>29</v>
      </c>
      <c r="Y638" s="2">
        <v>18</v>
      </c>
      <c r="Z638" s="26">
        <f>Table13[[#This Row],[Recommended_Content_Count]]/(Table13[[#This Row],[Total_Movies_Watched]]+Table13[[#This Row],[Total_Series_Watched]])</f>
        <v>5.5727554179566562E-2</v>
      </c>
      <c r="AA638" s="2">
        <v>3.1</v>
      </c>
      <c r="AB638" s="2" t="b">
        <v>1</v>
      </c>
      <c r="AC638" s="2" t="s">
        <v>30</v>
      </c>
      <c r="AD638" s="2">
        <v>3455</v>
      </c>
      <c r="AE638" s="2" t="s">
        <v>65</v>
      </c>
      <c r="AF638" s="2" t="s">
        <v>59</v>
      </c>
      <c r="AG638" s="5" t="s">
        <v>60</v>
      </c>
    </row>
    <row r="639" spans="1:33" x14ac:dyDescent="0.25">
      <c r="A639" s="4">
        <v>4066</v>
      </c>
      <c r="B639" s="2" t="s">
        <v>143</v>
      </c>
      <c r="C639" s="2">
        <v>3</v>
      </c>
      <c r="D639" s="2">
        <v>26</v>
      </c>
      <c r="E639" s="2">
        <v>2023</v>
      </c>
      <c r="F639" s="3">
        <f>DATE(Table13[[#This Row],[_Year]],Table13[[#This Row],[Join_Date_Month]],Table13[[#This Row],[Join_Date_Date]])</f>
        <v>45011</v>
      </c>
      <c r="G639" s="3">
        <v>45011</v>
      </c>
      <c r="H639" s="3">
        <v>45638</v>
      </c>
      <c r="I639" s="2"/>
      <c r="J639" s="2"/>
      <c r="K639" s="3"/>
      <c r="L639" s="3">
        <v>45638</v>
      </c>
      <c r="M639" s="2">
        <v>11.99</v>
      </c>
      <c r="N639" s="2" t="s">
        <v>760</v>
      </c>
      <c r="O639" s="2">
        <v>76</v>
      </c>
      <c r="P639" s="2" t="s">
        <v>48</v>
      </c>
      <c r="Q639" s="2">
        <v>2</v>
      </c>
      <c r="R639" s="2">
        <v>3</v>
      </c>
      <c r="S639" s="2" t="b">
        <v>0</v>
      </c>
      <c r="T639" s="2">
        <v>788</v>
      </c>
      <c r="U639" s="2">
        <v>55</v>
      </c>
      <c r="V639" s="2" t="s">
        <v>49</v>
      </c>
      <c r="W639" s="2" t="s">
        <v>56</v>
      </c>
      <c r="X639" s="2" t="s">
        <v>37</v>
      </c>
      <c r="Y639" s="2">
        <v>50</v>
      </c>
      <c r="Z639" s="26">
        <f>Table13[[#This Row],[Recommended_Content_Count]]/(Table13[[#This Row],[Total_Movies_Watched]]+Table13[[#This Row],[Total_Series_Watched]])</f>
        <v>5.9311981020166077E-2</v>
      </c>
      <c r="AA639" s="2">
        <v>4.8</v>
      </c>
      <c r="AB639" s="2" t="b">
        <v>1</v>
      </c>
      <c r="AC639" s="2" t="s">
        <v>30</v>
      </c>
      <c r="AD639" s="2">
        <v>1744</v>
      </c>
      <c r="AE639" s="2" t="s">
        <v>65</v>
      </c>
      <c r="AF639" s="2" t="s">
        <v>59</v>
      </c>
      <c r="AG639" s="5" t="s">
        <v>60</v>
      </c>
    </row>
    <row r="640" spans="1:33" x14ac:dyDescent="0.25">
      <c r="A640" s="4">
        <v>1373</v>
      </c>
      <c r="B640" s="2" t="s">
        <v>147</v>
      </c>
      <c r="C640" s="2">
        <v>3</v>
      </c>
      <c r="D640" s="2">
        <v>13</v>
      </c>
      <c r="E640" s="2">
        <v>2023</v>
      </c>
      <c r="F640" s="3">
        <f>DATE(Table13[[#This Row],[_Year]],Table13[[#This Row],[Join_Date_Month]],Table13[[#This Row],[Join_Date_Date]])</f>
        <v>44998</v>
      </c>
      <c r="G640" s="3">
        <v>44998</v>
      </c>
      <c r="H640" s="3">
        <v>45638</v>
      </c>
      <c r="I640" s="2"/>
      <c r="J640" s="2"/>
      <c r="K640" s="3"/>
      <c r="L640" s="3">
        <v>45638</v>
      </c>
      <c r="M640" s="2">
        <v>7.99</v>
      </c>
      <c r="N640" s="2" t="s">
        <v>759</v>
      </c>
      <c r="O640" s="2">
        <v>301</v>
      </c>
      <c r="P640" s="2" t="s">
        <v>26</v>
      </c>
      <c r="Q640" s="2">
        <v>2</v>
      </c>
      <c r="R640" s="2">
        <v>5</v>
      </c>
      <c r="S640" s="2" t="b">
        <v>0</v>
      </c>
      <c r="T640" s="2">
        <v>89</v>
      </c>
      <c r="U640" s="2">
        <v>55</v>
      </c>
      <c r="V640" s="2" t="s">
        <v>27</v>
      </c>
      <c r="W640" s="2" t="s">
        <v>56</v>
      </c>
      <c r="X640" s="2" t="s">
        <v>78</v>
      </c>
      <c r="Y640" s="2">
        <v>54</v>
      </c>
      <c r="Z640" s="26">
        <f>Table13[[#This Row],[Recommended_Content_Count]]/(Table13[[#This Row],[Total_Movies_Watched]]+Table13[[#This Row],[Total_Series_Watched]])</f>
        <v>0.375</v>
      </c>
      <c r="AA640" s="2">
        <v>4.2</v>
      </c>
      <c r="AB640" s="2" t="b">
        <v>1</v>
      </c>
      <c r="AC640" s="2" t="s">
        <v>30</v>
      </c>
      <c r="AD640" s="2">
        <v>756</v>
      </c>
      <c r="AE640" s="2" t="s">
        <v>65</v>
      </c>
      <c r="AF640" s="2" t="s">
        <v>79</v>
      </c>
      <c r="AG640" s="5" t="s">
        <v>33</v>
      </c>
    </row>
    <row r="641" spans="1:33" x14ac:dyDescent="0.25">
      <c r="A641" s="4">
        <v>9703</v>
      </c>
      <c r="B641" s="2" t="s">
        <v>106</v>
      </c>
      <c r="C641" s="2">
        <v>2</v>
      </c>
      <c r="D641" s="2">
        <v>29</v>
      </c>
      <c r="E641" s="2">
        <v>2024</v>
      </c>
      <c r="F641" s="3">
        <f>DATE(Table13[[#This Row],[_Year]],Table13[[#This Row],[Join_Date_Month]],Table13[[#This Row],[Join_Date_Date]])</f>
        <v>45351</v>
      </c>
      <c r="G641" s="3">
        <v>45351</v>
      </c>
      <c r="H641" s="3">
        <v>45638</v>
      </c>
      <c r="I641" s="2"/>
      <c r="J641" s="2"/>
      <c r="K641" s="3"/>
      <c r="L641" s="3">
        <v>45638</v>
      </c>
      <c r="M641" s="2">
        <v>11.99</v>
      </c>
      <c r="N641" s="2" t="s">
        <v>760</v>
      </c>
      <c r="O641" s="2">
        <v>410</v>
      </c>
      <c r="P641" s="2" t="s">
        <v>48</v>
      </c>
      <c r="Q641" s="2">
        <v>3</v>
      </c>
      <c r="R641" s="2">
        <v>5</v>
      </c>
      <c r="S641" s="2" t="b">
        <v>0</v>
      </c>
      <c r="T641" s="2">
        <v>826</v>
      </c>
      <c r="U641" s="2">
        <v>182</v>
      </c>
      <c r="V641" s="2" t="s">
        <v>49</v>
      </c>
      <c r="W641" s="2" t="s">
        <v>75</v>
      </c>
      <c r="X641" s="2" t="s">
        <v>64</v>
      </c>
      <c r="Y641" s="2">
        <v>69</v>
      </c>
      <c r="Z641" s="26">
        <f>Table13[[#This Row],[Recommended_Content_Count]]/(Table13[[#This Row],[Total_Movies_Watched]]+Table13[[#This Row],[Total_Series_Watched]])</f>
        <v>6.8452380952380959E-2</v>
      </c>
      <c r="AA641" s="2">
        <v>4.2</v>
      </c>
      <c r="AB641" s="2" t="b">
        <v>0</v>
      </c>
      <c r="AC641" s="2" t="s">
        <v>30</v>
      </c>
      <c r="AD641" s="2">
        <v>3441</v>
      </c>
      <c r="AE641" s="2" t="s">
        <v>31</v>
      </c>
      <c r="AF641" s="2" t="s">
        <v>32</v>
      </c>
      <c r="AG641" s="5" t="s">
        <v>40</v>
      </c>
    </row>
    <row r="642" spans="1:33" x14ac:dyDescent="0.25">
      <c r="A642" s="4">
        <v>8473</v>
      </c>
      <c r="B642" s="2" t="s">
        <v>517</v>
      </c>
      <c r="C642" s="2">
        <v>2</v>
      </c>
      <c r="D642" s="2">
        <v>25</v>
      </c>
      <c r="E642" s="2">
        <v>2023</v>
      </c>
      <c r="F642" s="3">
        <f>DATE(Table13[[#This Row],[_Year]],Table13[[#This Row],[Join_Date_Month]],Table13[[#This Row],[Join_Date_Date]])</f>
        <v>44982</v>
      </c>
      <c r="G642" s="3">
        <v>44982</v>
      </c>
      <c r="H642" s="3">
        <v>45638</v>
      </c>
      <c r="I642" s="2"/>
      <c r="J642" s="2"/>
      <c r="K642" s="3"/>
      <c r="L642" s="3">
        <v>45638</v>
      </c>
      <c r="M642" s="2">
        <v>11.99</v>
      </c>
      <c r="N642" s="2" t="s">
        <v>760</v>
      </c>
      <c r="O642" s="2">
        <v>12</v>
      </c>
      <c r="P642" s="2" t="s">
        <v>51</v>
      </c>
      <c r="Q642" s="2">
        <v>4</v>
      </c>
      <c r="R642" s="2">
        <v>6</v>
      </c>
      <c r="S642" s="2" t="b">
        <v>0</v>
      </c>
      <c r="T642" s="2">
        <v>718</v>
      </c>
      <c r="U642" s="2">
        <v>100</v>
      </c>
      <c r="V642" s="2" t="s">
        <v>92</v>
      </c>
      <c r="W642" s="2" t="s">
        <v>44</v>
      </c>
      <c r="X642" s="2" t="s">
        <v>45</v>
      </c>
      <c r="Y642" s="2">
        <v>24</v>
      </c>
      <c r="Z642" s="26">
        <f>Table13[[#This Row],[Recommended_Content_Count]]/(Table13[[#This Row],[Total_Movies_Watched]]+Table13[[#This Row],[Total_Series_Watched]])</f>
        <v>2.9339853300733496E-2</v>
      </c>
      <c r="AA642" s="2">
        <v>4.0999999999999996</v>
      </c>
      <c r="AB642" s="2" t="b">
        <v>0</v>
      </c>
      <c r="AC642" s="2" t="s">
        <v>30</v>
      </c>
      <c r="AD642" s="2">
        <v>1289</v>
      </c>
      <c r="AE642" s="2" t="s">
        <v>31</v>
      </c>
      <c r="AF642" s="2" t="s">
        <v>59</v>
      </c>
      <c r="AG642" s="5" t="s">
        <v>60</v>
      </c>
    </row>
    <row r="643" spans="1:33" x14ac:dyDescent="0.25">
      <c r="A643" s="4">
        <v>1055</v>
      </c>
      <c r="B643" s="2" t="s">
        <v>275</v>
      </c>
      <c r="C643" s="2">
        <v>2</v>
      </c>
      <c r="D643" s="2">
        <v>20</v>
      </c>
      <c r="E643" s="2">
        <v>2023</v>
      </c>
      <c r="F643" s="3">
        <f>DATE(Table13[[#This Row],[_Year]],Table13[[#This Row],[Join_Date_Month]],Table13[[#This Row],[Join_Date_Date]])</f>
        <v>44977</v>
      </c>
      <c r="G643" s="3">
        <v>44977</v>
      </c>
      <c r="H643" s="3">
        <v>45638</v>
      </c>
      <c r="I643" s="2"/>
      <c r="J643" s="2"/>
      <c r="K643" s="3"/>
      <c r="L643" s="3">
        <v>45638</v>
      </c>
      <c r="M643" s="2">
        <v>15.99</v>
      </c>
      <c r="N643" s="2" t="s">
        <v>761</v>
      </c>
      <c r="O643" s="2">
        <v>140</v>
      </c>
      <c r="P643" s="2" t="s">
        <v>63</v>
      </c>
      <c r="Q643" s="2">
        <v>5</v>
      </c>
      <c r="R643" s="2">
        <v>5</v>
      </c>
      <c r="S643" s="2" t="b">
        <v>1</v>
      </c>
      <c r="T643" s="2">
        <v>112</v>
      </c>
      <c r="U643" s="2">
        <v>30</v>
      </c>
      <c r="V643" s="2" t="s">
        <v>92</v>
      </c>
      <c r="W643" s="2" t="s">
        <v>56</v>
      </c>
      <c r="X643" s="2" t="s">
        <v>29</v>
      </c>
      <c r="Y643" s="2">
        <v>60</v>
      </c>
      <c r="Z643" s="26">
        <f>Table13[[#This Row],[Recommended_Content_Count]]/(Table13[[#This Row],[Total_Movies_Watched]]+Table13[[#This Row],[Total_Series_Watched]])</f>
        <v>0.42253521126760563</v>
      </c>
      <c r="AA643" s="2">
        <v>3.1</v>
      </c>
      <c r="AB643" s="2" t="b">
        <v>1</v>
      </c>
      <c r="AC643" s="2" t="s">
        <v>30</v>
      </c>
      <c r="AD643" s="2">
        <v>2440</v>
      </c>
      <c r="AE643" s="2" t="s">
        <v>38</v>
      </c>
      <c r="AF643" s="2" t="s">
        <v>32</v>
      </c>
      <c r="AG643" s="5" t="s">
        <v>40</v>
      </c>
    </row>
    <row r="644" spans="1:33" x14ac:dyDescent="0.25">
      <c r="A644" s="4">
        <v>3806</v>
      </c>
      <c r="B644" s="2" t="s">
        <v>181</v>
      </c>
      <c r="C644" s="2">
        <v>2</v>
      </c>
      <c r="D644" s="2">
        <v>19</v>
      </c>
      <c r="E644" s="2">
        <v>2023</v>
      </c>
      <c r="F644" s="3">
        <f>DATE(Table13[[#This Row],[_Year]],Table13[[#This Row],[Join_Date_Month]],Table13[[#This Row],[Join_Date_Date]])</f>
        <v>44976</v>
      </c>
      <c r="G644" s="3">
        <v>44976</v>
      </c>
      <c r="H644" s="3">
        <v>45638</v>
      </c>
      <c r="I644" s="2"/>
      <c r="J644" s="2"/>
      <c r="K644" s="3"/>
      <c r="L644" s="3">
        <v>45638</v>
      </c>
      <c r="M644" s="2">
        <v>15.99</v>
      </c>
      <c r="N644" s="2" t="s">
        <v>761</v>
      </c>
      <c r="O644" s="2">
        <v>471</v>
      </c>
      <c r="P644" s="2" t="s">
        <v>51</v>
      </c>
      <c r="Q644" s="2">
        <v>3</v>
      </c>
      <c r="R644" s="2">
        <v>6</v>
      </c>
      <c r="S644" s="2" t="b">
        <v>1</v>
      </c>
      <c r="T644" s="2">
        <v>56</v>
      </c>
      <c r="U644" s="2">
        <v>69</v>
      </c>
      <c r="V644" s="2" t="s">
        <v>43</v>
      </c>
      <c r="W644" s="2" t="s">
        <v>28</v>
      </c>
      <c r="X644" s="2" t="s">
        <v>45</v>
      </c>
      <c r="Y644" s="2">
        <v>44</v>
      </c>
      <c r="Z644" s="26">
        <f>Table13[[#This Row],[Recommended_Content_Count]]/(Table13[[#This Row],[Total_Movies_Watched]]+Table13[[#This Row],[Total_Series_Watched]])</f>
        <v>0.35199999999999998</v>
      </c>
      <c r="AA644" s="2">
        <v>3.6</v>
      </c>
      <c r="AB644" s="2" t="b">
        <v>1</v>
      </c>
      <c r="AC644" s="2" t="s">
        <v>30</v>
      </c>
      <c r="AD644" s="2">
        <v>4117</v>
      </c>
      <c r="AE644" s="2" t="s">
        <v>76</v>
      </c>
      <c r="AF644" s="2" t="s">
        <v>79</v>
      </c>
      <c r="AG644" s="5" t="s">
        <v>60</v>
      </c>
    </row>
    <row r="645" spans="1:33" x14ac:dyDescent="0.25">
      <c r="A645" s="4">
        <v>9528</v>
      </c>
      <c r="B645" s="2" t="s">
        <v>684</v>
      </c>
      <c r="C645" s="2">
        <v>2</v>
      </c>
      <c r="D645" s="2">
        <v>16</v>
      </c>
      <c r="E645" s="2">
        <v>2023</v>
      </c>
      <c r="F645" s="3">
        <f>DATE(Table13[[#This Row],[_Year]],Table13[[#This Row],[Join_Date_Month]],Table13[[#This Row],[Join_Date_Date]])</f>
        <v>44973</v>
      </c>
      <c r="G645" s="3">
        <v>44973</v>
      </c>
      <c r="H645" s="3">
        <v>45638</v>
      </c>
      <c r="I645" s="2"/>
      <c r="J645" s="2"/>
      <c r="K645" s="3"/>
      <c r="L645" s="3">
        <v>45638</v>
      </c>
      <c r="M645" s="2">
        <v>11.99</v>
      </c>
      <c r="N645" s="2" t="s">
        <v>760</v>
      </c>
      <c r="O645" s="2">
        <v>181</v>
      </c>
      <c r="P645" s="2" t="s">
        <v>26</v>
      </c>
      <c r="Q645" s="2">
        <v>5</v>
      </c>
      <c r="R645" s="2">
        <v>5</v>
      </c>
      <c r="S645" s="2" t="b">
        <v>0</v>
      </c>
      <c r="T645" s="2">
        <v>860</v>
      </c>
      <c r="U645" s="2">
        <v>148</v>
      </c>
      <c r="V645" s="2" t="s">
        <v>27</v>
      </c>
      <c r="W645" s="2" t="s">
        <v>44</v>
      </c>
      <c r="X645" s="2" t="s">
        <v>45</v>
      </c>
      <c r="Y645" s="2">
        <v>3</v>
      </c>
      <c r="Z645" s="26">
        <f>Table13[[#This Row],[Recommended_Content_Count]]/(Table13[[#This Row],[Total_Movies_Watched]]+Table13[[#This Row],[Total_Series_Watched]])</f>
        <v>2.976190476190476E-3</v>
      </c>
      <c r="AA645" s="2">
        <v>4.3</v>
      </c>
      <c r="AB645" s="2" t="b">
        <v>1</v>
      </c>
      <c r="AC645" s="2" t="s">
        <v>30</v>
      </c>
      <c r="AD645" s="2">
        <v>433</v>
      </c>
      <c r="AE645" s="2" t="s">
        <v>76</v>
      </c>
      <c r="AF645" s="2" t="s">
        <v>59</v>
      </c>
      <c r="AG645" s="5" t="s">
        <v>93</v>
      </c>
    </row>
    <row r="646" spans="1:33" x14ac:dyDescent="0.25">
      <c r="A646" s="4">
        <v>4346</v>
      </c>
      <c r="B646" s="2" t="s">
        <v>230</v>
      </c>
      <c r="C646" s="2">
        <v>2</v>
      </c>
      <c r="D646" s="2">
        <v>14</v>
      </c>
      <c r="E646" s="2">
        <v>2024</v>
      </c>
      <c r="F646" s="3">
        <f>DATE(Table13[[#This Row],[_Year]],Table13[[#This Row],[Join_Date_Month]],Table13[[#This Row],[Join_Date_Date]])</f>
        <v>45336</v>
      </c>
      <c r="G646" s="3">
        <v>45336</v>
      </c>
      <c r="H646" s="3">
        <v>45638</v>
      </c>
      <c r="I646" s="2"/>
      <c r="J646" s="2"/>
      <c r="K646" s="3"/>
      <c r="L646" s="3">
        <v>45638</v>
      </c>
      <c r="M646" s="2">
        <v>15.99</v>
      </c>
      <c r="N646" s="2" t="s">
        <v>761</v>
      </c>
      <c r="O646" s="2">
        <v>238</v>
      </c>
      <c r="P646" s="2" t="s">
        <v>26</v>
      </c>
      <c r="Q646" s="2">
        <v>4</v>
      </c>
      <c r="R646" s="2">
        <v>2</v>
      </c>
      <c r="S646" s="2" t="b">
        <v>0</v>
      </c>
      <c r="T646" s="2">
        <v>524</v>
      </c>
      <c r="U646" s="2">
        <v>162</v>
      </c>
      <c r="V646" s="2" t="s">
        <v>27</v>
      </c>
      <c r="W646" s="2" t="s">
        <v>75</v>
      </c>
      <c r="X646" s="2" t="s">
        <v>37</v>
      </c>
      <c r="Y646" s="2">
        <v>20</v>
      </c>
      <c r="Z646" s="26">
        <f>Table13[[#This Row],[Recommended_Content_Count]]/(Table13[[#This Row],[Total_Movies_Watched]]+Table13[[#This Row],[Total_Series_Watched]])</f>
        <v>2.9154518950437316E-2</v>
      </c>
      <c r="AA646" s="2">
        <v>3</v>
      </c>
      <c r="AB646" s="2" t="b">
        <v>1</v>
      </c>
      <c r="AC646" s="2" t="s">
        <v>30</v>
      </c>
      <c r="AD646" s="2">
        <v>1782</v>
      </c>
      <c r="AE646" s="2" t="s">
        <v>31</v>
      </c>
      <c r="AF646" s="2" t="s">
        <v>69</v>
      </c>
      <c r="AG646" s="5" t="s">
        <v>60</v>
      </c>
    </row>
    <row r="647" spans="1:33" x14ac:dyDescent="0.25">
      <c r="A647" s="4">
        <v>4475</v>
      </c>
      <c r="B647" s="2" t="s">
        <v>369</v>
      </c>
      <c r="C647" s="2">
        <v>12</v>
      </c>
      <c r="D647" s="2">
        <v>26</v>
      </c>
      <c r="E647" s="2">
        <v>2023</v>
      </c>
      <c r="F647" s="3">
        <f>DATE(Table13[[#This Row],[_Year]],Table13[[#This Row],[Join_Date_Month]],Table13[[#This Row],[Join_Date_Date]])</f>
        <v>45286</v>
      </c>
      <c r="G647" s="3">
        <v>45286</v>
      </c>
      <c r="H647" s="3">
        <v>45638</v>
      </c>
      <c r="I647" s="2"/>
      <c r="J647" s="2"/>
      <c r="K647" s="3"/>
      <c r="L647" s="3">
        <v>45638</v>
      </c>
      <c r="M647" s="2">
        <v>7.99</v>
      </c>
      <c r="N647" s="2" t="s">
        <v>759</v>
      </c>
      <c r="O647" s="2">
        <v>221</v>
      </c>
      <c r="P647" s="2" t="s">
        <v>26</v>
      </c>
      <c r="Q647" s="2">
        <v>2</v>
      </c>
      <c r="R647" s="2">
        <v>4</v>
      </c>
      <c r="S647" s="2" t="b">
        <v>0</v>
      </c>
      <c r="T647" s="2">
        <v>702</v>
      </c>
      <c r="U647" s="2">
        <v>130</v>
      </c>
      <c r="V647" s="2" t="s">
        <v>43</v>
      </c>
      <c r="W647" s="2" t="s">
        <v>28</v>
      </c>
      <c r="X647" s="2" t="s">
        <v>78</v>
      </c>
      <c r="Y647" s="2">
        <v>36</v>
      </c>
      <c r="Z647" s="26">
        <f>Table13[[#This Row],[Recommended_Content_Count]]/(Table13[[#This Row],[Total_Movies_Watched]]+Table13[[#This Row],[Total_Series_Watched]])</f>
        <v>4.3269230769230768E-2</v>
      </c>
      <c r="AA647" s="2">
        <v>4.3</v>
      </c>
      <c r="AB647" s="2" t="b">
        <v>0</v>
      </c>
      <c r="AC647" s="2" t="s">
        <v>30</v>
      </c>
      <c r="AD647" s="2">
        <v>3289</v>
      </c>
      <c r="AE647" s="2" t="s">
        <v>65</v>
      </c>
      <c r="AF647" s="2" t="s">
        <v>39</v>
      </c>
      <c r="AG647" s="5" t="s">
        <v>40</v>
      </c>
    </row>
    <row r="648" spans="1:33" x14ac:dyDescent="0.25">
      <c r="A648" s="4">
        <v>6858</v>
      </c>
      <c r="B648" s="2" t="s">
        <v>318</v>
      </c>
      <c r="C648" s="2">
        <v>12</v>
      </c>
      <c r="D648" s="2">
        <v>23</v>
      </c>
      <c r="E648" s="2">
        <v>2023</v>
      </c>
      <c r="F648" s="3">
        <f>DATE(Table13[[#This Row],[_Year]],Table13[[#This Row],[Join_Date_Month]],Table13[[#This Row],[Join_Date_Date]])</f>
        <v>45283</v>
      </c>
      <c r="G648" s="3">
        <v>45283</v>
      </c>
      <c r="H648" s="3">
        <v>45638</v>
      </c>
      <c r="I648" s="2"/>
      <c r="J648" s="2"/>
      <c r="K648" s="3"/>
      <c r="L648" s="3">
        <v>45638</v>
      </c>
      <c r="M648" s="2">
        <v>11.99</v>
      </c>
      <c r="N648" s="2" t="s">
        <v>760</v>
      </c>
      <c r="O648" s="2">
        <v>287</v>
      </c>
      <c r="P648" s="2" t="s">
        <v>51</v>
      </c>
      <c r="Q648" s="2">
        <v>1</v>
      </c>
      <c r="R648" s="2">
        <v>2</v>
      </c>
      <c r="S648" s="2" t="b">
        <v>0</v>
      </c>
      <c r="T648" s="2">
        <v>918</v>
      </c>
      <c r="U648" s="2">
        <v>82</v>
      </c>
      <c r="V648" s="2" t="s">
        <v>55</v>
      </c>
      <c r="W648" s="2" t="s">
        <v>44</v>
      </c>
      <c r="X648" s="2" t="s">
        <v>37</v>
      </c>
      <c r="Y648" s="2">
        <v>81</v>
      </c>
      <c r="Z648" s="26">
        <f>Table13[[#This Row],[Recommended_Content_Count]]/(Table13[[#This Row],[Total_Movies_Watched]]+Table13[[#This Row],[Total_Series_Watched]])</f>
        <v>8.1000000000000003E-2</v>
      </c>
      <c r="AA648" s="2">
        <v>3.2</v>
      </c>
      <c r="AB648" s="2" t="b">
        <v>0</v>
      </c>
      <c r="AC648" s="2" t="s">
        <v>30</v>
      </c>
      <c r="AD648" s="2">
        <v>4555</v>
      </c>
      <c r="AE648" s="2" t="s">
        <v>58</v>
      </c>
      <c r="AF648" s="2" t="s">
        <v>79</v>
      </c>
      <c r="AG648" s="5" t="s">
        <v>93</v>
      </c>
    </row>
    <row r="649" spans="1:33" x14ac:dyDescent="0.25">
      <c r="A649" s="4">
        <v>4982</v>
      </c>
      <c r="B649" s="2" t="s">
        <v>201</v>
      </c>
      <c r="C649" s="2">
        <v>11</v>
      </c>
      <c r="D649" s="2">
        <v>19</v>
      </c>
      <c r="E649" s="2">
        <v>2023</v>
      </c>
      <c r="F649" s="3">
        <f>DATE(Table13[[#This Row],[_Year]],Table13[[#This Row],[Join_Date_Month]],Table13[[#This Row],[Join_Date_Date]])</f>
        <v>45249</v>
      </c>
      <c r="G649" s="3">
        <v>45249</v>
      </c>
      <c r="H649" s="3">
        <v>45638</v>
      </c>
      <c r="I649" s="2"/>
      <c r="J649" s="2"/>
      <c r="K649" s="3"/>
      <c r="L649" s="3">
        <v>45638</v>
      </c>
      <c r="M649" s="2">
        <v>11.99</v>
      </c>
      <c r="N649" s="2" t="s">
        <v>760</v>
      </c>
      <c r="O649" s="2">
        <v>375</v>
      </c>
      <c r="P649" s="2" t="s">
        <v>36</v>
      </c>
      <c r="Q649" s="2">
        <v>4</v>
      </c>
      <c r="R649" s="2">
        <v>3</v>
      </c>
      <c r="S649" s="2" t="b">
        <v>0</v>
      </c>
      <c r="T649" s="2">
        <v>366</v>
      </c>
      <c r="U649" s="2">
        <v>13</v>
      </c>
      <c r="V649" s="2" t="s">
        <v>43</v>
      </c>
      <c r="W649" s="2" t="s">
        <v>28</v>
      </c>
      <c r="X649" s="2" t="s">
        <v>29</v>
      </c>
      <c r="Y649" s="2">
        <v>73</v>
      </c>
      <c r="Z649" s="26">
        <f>Table13[[#This Row],[Recommended_Content_Count]]/(Table13[[#This Row],[Total_Movies_Watched]]+Table13[[#This Row],[Total_Series_Watched]])</f>
        <v>0.19261213720316622</v>
      </c>
      <c r="AA649" s="2">
        <v>4.8</v>
      </c>
      <c r="AB649" s="2" t="b">
        <v>1</v>
      </c>
      <c r="AC649" s="2" t="s">
        <v>30</v>
      </c>
      <c r="AD649" s="2">
        <v>2164</v>
      </c>
      <c r="AE649" s="2" t="s">
        <v>76</v>
      </c>
      <c r="AF649" s="2" t="s">
        <v>39</v>
      </c>
      <c r="AG649" s="5" t="s">
        <v>93</v>
      </c>
    </row>
    <row r="650" spans="1:33" x14ac:dyDescent="0.25">
      <c r="A650" s="4">
        <v>3985</v>
      </c>
      <c r="B650" s="2" t="s">
        <v>290</v>
      </c>
      <c r="C650" s="3">
        <v>45632</v>
      </c>
      <c r="D650" s="2"/>
      <c r="E650" s="2"/>
      <c r="F650" s="3"/>
      <c r="G650" s="3">
        <v>45632</v>
      </c>
      <c r="H650" s="3">
        <v>45638</v>
      </c>
      <c r="I650" s="2"/>
      <c r="J650" s="2"/>
      <c r="K650" s="3"/>
      <c r="L650" s="3">
        <v>45638</v>
      </c>
      <c r="M650" s="2">
        <v>15.99</v>
      </c>
      <c r="N650" s="2" t="s">
        <v>761</v>
      </c>
      <c r="O650" s="2">
        <v>30</v>
      </c>
      <c r="P650" s="2" t="s">
        <v>51</v>
      </c>
      <c r="Q650" s="2">
        <v>4</v>
      </c>
      <c r="R650" s="2">
        <v>6</v>
      </c>
      <c r="S650" s="2" t="b">
        <v>0</v>
      </c>
      <c r="T650" s="2">
        <v>233</v>
      </c>
      <c r="U650" s="2">
        <v>10</v>
      </c>
      <c r="V650" s="2" t="s">
        <v>74</v>
      </c>
      <c r="W650" s="2" t="s">
        <v>75</v>
      </c>
      <c r="X650" s="2" t="s">
        <v>57</v>
      </c>
      <c r="Y650" s="2">
        <v>71</v>
      </c>
      <c r="Z650" s="26">
        <f>Table13[[#This Row],[Recommended_Content_Count]]/(Table13[[#This Row],[Total_Movies_Watched]]+Table13[[#This Row],[Total_Series_Watched]])</f>
        <v>0.29218106995884774</v>
      </c>
      <c r="AA650" s="2">
        <v>4.5999999999999996</v>
      </c>
      <c r="AB650" s="2" t="b">
        <v>0</v>
      </c>
      <c r="AC650" s="2" t="s">
        <v>30</v>
      </c>
      <c r="AD650" s="2">
        <v>3610</v>
      </c>
      <c r="AE650" s="2" t="s">
        <v>31</v>
      </c>
      <c r="AF650" s="2" t="s">
        <v>69</v>
      </c>
      <c r="AG650" s="5" t="s">
        <v>33</v>
      </c>
    </row>
    <row r="651" spans="1:33" x14ac:dyDescent="0.25">
      <c r="A651" s="4">
        <v>6570</v>
      </c>
      <c r="B651" s="2" t="s">
        <v>304</v>
      </c>
      <c r="C651" s="3">
        <v>45516</v>
      </c>
      <c r="D651" s="2"/>
      <c r="E651" s="2"/>
      <c r="F651" s="3"/>
      <c r="G651" s="3">
        <v>45516</v>
      </c>
      <c r="H651" s="3">
        <v>45638</v>
      </c>
      <c r="I651" s="2"/>
      <c r="J651" s="2"/>
      <c r="K651" s="3"/>
      <c r="L651" s="3">
        <v>45638</v>
      </c>
      <c r="M651" s="2">
        <v>11.99</v>
      </c>
      <c r="N651" s="2" t="s">
        <v>760</v>
      </c>
      <c r="O651" s="2">
        <v>39</v>
      </c>
      <c r="P651" s="2" t="s">
        <v>100</v>
      </c>
      <c r="Q651" s="2">
        <v>5</v>
      </c>
      <c r="R651" s="2">
        <v>3</v>
      </c>
      <c r="S651" s="2" t="b">
        <v>1</v>
      </c>
      <c r="T651" s="2">
        <v>28</v>
      </c>
      <c r="U651" s="2">
        <v>189</v>
      </c>
      <c r="V651" s="2" t="s">
        <v>43</v>
      </c>
      <c r="W651" s="2" t="s">
        <v>56</v>
      </c>
      <c r="X651" s="2" t="s">
        <v>78</v>
      </c>
      <c r="Y651" s="2">
        <v>26</v>
      </c>
      <c r="Z651" s="26">
        <f>Table13[[#This Row],[Recommended_Content_Count]]/(Table13[[#This Row],[Total_Movies_Watched]]+Table13[[#This Row],[Total_Series_Watched]])</f>
        <v>0.11981566820276497</v>
      </c>
      <c r="AA651" s="2">
        <v>4.5999999999999996</v>
      </c>
      <c r="AB651" s="2" t="b">
        <v>1</v>
      </c>
      <c r="AC651" s="2" t="s">
        <v>30</v>
      </c>
      <c r="AD651" s="2">
        <v>4938</v>
      </c>
      <c r="AE651" s="2" t="s">
        <v>31</v>
      </c>
      <c r="AF651" s="2" t="s">
        <v>79</v>
      </c>
      <c r="AG651" s="5" t="s">
        <v>40</v>
      </c>
    </row>
    <row r="652" spans="1:33" x14ac:dyDescent="0.25">
      <c r="A652" s="4">
        <v>6938</v>
      </c>
      <c r="B652" s="2" t="s">
        <v>382</v>
      </c>
      <c r="C652" s="3">
        <v>45417</v>
      </c>
      <c r="D652" s="2"/>
      <c r="E652" s="2"/>
      <c r="F652" s="3"/>
      <c r="G652" s="3">
        <v>45417</v>
      </c>
      <c r="H652" s="3">
        <v>45638</v>
      </c>
      <c r="I652" s="2"/>
      <c r="J652" s="2"/>
      <c r="K652" s="3"/>
      <c r="L652" s="3">
        <v>45638</v>
      </c>
      <c r="M652" s="2">
        <v>11.99</v>
      </c>
      <c r="N652" s="2" t="s">
        <v>760</v>
      </c>
      <c r="O652" s="2">
        <v>75</v>
      </c>
      <c r="P652" s="2" t="s">
        <v>26</v>
      </c>
      <c r="Q652" s="2">
        <v>4</v>
      </c>
      <c r="R652" s="2">
        <v>6</v>
      </c>
      <c r="S652" s="2" t="b">
        <v>0</v>
      </c>
      <c r="T652" s="2">
        <v>897</v>
      </c>
      <c r="U652" s="2">
        <v>59</v>
      </c>
      <c r="V652" s="2" t="s">
        <v>74</v>
      </c>
      <c r="W652" s="2" t="s">
        <v>56</v>
      </c>
      <c r="X652" s="2" t="s">
        <v>29</v>
      </c>
      <c r="Y652" s="2">
        <v>11</v>
      </c>
      <c r="Z652" s="26">
        <f>Table13[[#This Row],[Recommended_Content_Count]]/(Table13[[#This Row],[Total_Movies_Watched]]+Table13[[#This Row],[Total_Series_Watched]])</f>
        <v>1.1506276150627616E-2</v>
      </c>
      <c r="AA652" s="2">
        <v>3.4</v>
      </c>
      <c r="AB652" s="2" t="b">
        <v>0</v>
      </c>
      <c r="AC652" s="2" t="s">
        <v>30</v>
      </c>
      <c r="AD652" s="2">
        <v>4015</v>
      </c>
      <c r="AE652" s="2" t="s">
        <v>38</v>
      </c>
      <c r="AF652" s="2" t="s">
        <v>59</v>
      </c>
      <c r="AG652" s="5" t="s">
        <v>93</v>
      </c>
    </row>
    <row r="653" spans="1:33" x14ac:dyDescent="0.25">
      <c r="A653" s="4">
        <v>5019</v>
      </c>
      <c r="B653" s="2" t="s">
        <v>147</v>
      </c>
      <c r="C653" s="3">
        <v>45332</v>
      </c>
      <c r="D653" s="2"/>
      <c r="E653" s="2"/>
      <c r="F653" s="3"/>
      <c r="G653" s="3">
        <v>45332</v>
      </c>
      <c r="H653" s="3">
        <v>45638</v>
      </c>
      <c r="I653" s="2"/>
      <c r="J653" s="2"/>
      <c r="K653" s="3"/>
      <c r="L653" s="3">
        <v>45638</v>
      </c>
      <c r="M653" s="2">
        <v>15.99</v>
      </c>
      <c r="N653" s="2" t="s">
        <v>761</v>
      </c>
      <c r="O653" s="2">
        <v>408</v>
      </c>
      <c r="P653" s="2" t="s">
        <v>51</v>
      </c>
      <c r="Q653" s="2">
        <v>4</v>
      </c>
      <c r="R653" s="2">
        <v>3</v>
      </c>
      <c r="S653" s="2" t="b">
        <v>0</v>
      </c>
      <c r="T653" s="2">
        <v>711</v>
      </c>
      <c r="U653" s="2">
        <v>23</v>
      </c>
      <c r="V653" s="2" t="s">
        <v>74</v>
      </c>
      <c r="W653" s="2" t="s">
        <v>56</v>
      </c>
      <c r="X653" s="2" t="s">
        <v>78</v>
      </c>
      <c r="Y653" s="2">
        <v>65</v>
      </c>
      <c r="Z653" s="26">
        <f>Table13[[#This Row],[Recommended_Content_Count]]/(Table13[[#This Row],[Total_Movies_Watched]]+Table13[[#This Row],[Total_Series_Watched]])</f>
        <v>8.8555858310626706E-2</v>
      </c>
      <c r="AA653" s="2">
        <v>3.6</v>
      </c>
      <c r="AB653" s="2" t="b">
        <v>1</v>
      </c>
      <c r="AC653" s="2" t="s">
        <v>30</v>
      </c>
      <c r="AD653" s="2">
        <v>72</v>
      </c>
      <c r="AE653" s="2" t="s">
        <v>65</v>
      </c>
      <c r="AF653" s="2" t="s">
        <v>39</v>
      </c>
      <c r="AG653" s="5" t="s">
        <v>40</v>
      </c>
    </row>
    <row r="654" spans="1:33" x14ac:dyDescent="0.25">
      <c r="A654" s="4">
        <v>5721</v>
      </c>
      <c r="B654" s="2" t="s">
        <v>399</v>
      </c>
      <c r="C654" s="3">
        <v>45236</v>
      </c>
      <c r="D654" s="2"/>
      <c r="E654" s="2"/>
      <c r="F654" s="3"/>
      <c r="G654" s="3">
        <v>45236</v>
      </c>
      <c r="H654" s="3">
        <v>45638</v>
      </c>
      <c r="I654" s="2"/>
      <c r="J654" s="2"/>
      <c r="K654" s="3"/>
      <c r="L654" s="3">
        <v>45638</v>
      </c>
      <c r="M654" s="2">
        <v>15.99</v>
      </c>
      <c r="N654" s="2" t="s">
        <v>761</v>
      </c>
      <c r="O654" s="2">
        <v>415</v>
      </c>
      <c r="P654" s="2" t="s">
        <v>51</v>
      </c>
      <c r="Q654" s="2">
        <v>2</v>
      </c>
      <c r="R654" s="2">
        <v>1</v>
      </c>
      <c r="S654" s="2" t="b">
        <v>0</v>
      </c>
      <c r="T654" s="2">
        <v>958</v>
      </c>
      <c r="U654" s="2">
        <v>192</v>
      </c>
      <c r="V654" s="2" t="s">
        <v>27</v>
      </c>
      <c r="W654" s="2" t="s">
        <v>56</v>
      </c>
      <c r="X654" s="2" t="s">
        <v>37</v>
      </c>
      <c r="Y654" s="2">
        <v>22</v>
      </c>
      <c r="Z654" s="26">
        <f>Table13[[#This Row],[Recommended_Content_Count]]/(Table13[[#This Row],[Total_Movies_Watched]]+Table13[[#This Row],[Total_Series_Watched]])</f>
        <v>1.9130434782608695E-2</v>
      </c>
      <c r="AA654" s="2">
        <v>4.8</v>
      </c>
      <c r="AB654" s="2" t="b">
        <v>1</v>
      </c>
      <c r="AC654" s="2" t="s">
        <v>30</v>
      </c>
      <c r="AD654" s="2">
        <v>1955</v>
      </c>
      <c r="AE654" s="2" t="s">
        <v>76</v>
      </c>
      <c r="AF654" s="2" t="s">
        <v>32</v>
      </c>
      <c r="AG654" s="5" t="s">
        <v>93</v>
      </c>
    </row>
    <row r="655" spans="1:33" x14ac:dyDescent="0.25">
      <c r="A655" s="4">
        <v>2400</v>
      </c>
      <c r="B655" s="2" t="s">
        <v>138</v>
      </c>
      <c r="C655" s="3">
        <v>45180</v>
      </c>
      <c r="D655" s="2"/>
      <c r="E655" s="2"/>
      <c r="F655" s="3"/>
      <c r="G655" s="3">
        <v>45180</v>
      </c>
      <c r="H655" s="3">
        <v>45638</v>
      </c>
      <c r="I655" s="2"/>
      <c r="J655" s="2"/>
      <c r="K655" s="3"/>
      <c r="L655" s="3">
        <v>45638</v>
      </c>
      <c r="M655" s="2">
        <v>15.99</v>
      </c>
      <c r="N655" s="2" t="s">
        <v>761</v>
      </c>
      <c r="O655" s="2">
        <v>110</v>
      </c>
      <c r="P655" s="2" t="s">
        <v>63</v>
      </c>
      <c r="Q655" s="2">
        <v>2</v>
      </c>
      <c r="R655" s="2">
        <v>5</v>
      </c>
      <c r="S655" s="2" t="b">
        <v>1</v>
      </c>
      <c r="T655" s="2">
        <v>684</v>
      </c>
      <c r="U655" s="2">
        <v>32</v>
      </c>
      <c r="V655" s="2" t="s">
        <v>49</v>
      </c>
      <c r="W655" s="2" t="s">
        <v>28</v>
      </c>
      <c r="X655" s="2" t="s">
        <v>78</v>
      </c>
      <c r="Y655" s="2">
        <v>68</v>
      </c>
      <c r="Z655" s="26">
        <f>Table13[[#This Row],[Recommended_Content_Count]]/(Table13[[#This Row],[Total_Movies_Watched]]+Table13[[#This Row],[Total_Series_Watched]])</f>
        <v>9.4972067039106142E-2</v>
      </c>
      <c r="AA655" s="2">
        <v>4</v>
      </c>
      <c r="AB655" s="2" t="b">
        <v>0</v>
      </c>
      <c r="AC655" s="2" t="s">
        <v>30</v>
      </c>
      <c r="AD655" s="2">
        <v>53</v>
      </c>
      <c r="AE655" s="2" t="s">
        <v>65</v>
      </c>
      <c r="AF655" s="2" t="s">
        <v>39</v>
      </c>
      <c r="AG655" s="5" t="s">
        <v>33</v>
      </c>
    </row>
    <row r="656" spans="1:33" x14ac:dyDescent="0.25">
      <c r="A656" s="4">
        <v>3379</v>
      </c>
      <c r="B656" s="2" t="s">
        <v>695</v>
      </c>
      <c r="C656" s="3">
        <v>45147</v>
      </c>
      <c r="D656" s="2"/>
      <c r="E656" s="2"/>
      <c r="F656" s="3"/>
      <c r="G656" s="3">
        <v>45147</v>
      </c>
      <c r="H656" s="3">
        <v>45638</v>
      </c>
      <c r="I656" s="2"/>
      <c r="J656" s="2"/>
      <c r="K656" s="3"/>
      <c r="L656" s="3">
        <v>45638</v>
      </c>
      <c r="M656" s="2">
        <v>15.99</v>
      </c>
      <c r="N656" s="2" t="s">
        <v>761</v>
      </c>
      <c r="O656" s="2">
        <v>297</v>
      </c>
      <c r="P656" s="2" t="s">
        <v>48</v>
      </c>
      <c r="Q656" s="2">
        <v>3</v>
      </c>
      <c r="R656" s="2">
        <v>1</v>
      </c>
      <c r="S656" s="2" t="b">
        <v>1</v>
      </c>
      <c r="T656" s="2">
        <v>667</v>
      </c>
      <c r="U656" s="2">
        <v>75</v>
      </c>
      <c r="V656" s="2" t="s">
        <v>55</v>
      </c>
      <c r="W656" s="2" t="s">
        <v>28</v>
      </c>
      <c r="X656" s="2" t="s">
        <v>37</v>
      </c>
      <c r="Y656" s="2">
        <v>89</v>
      </c>
      <c r="Z656" s="26">
        <f>Table13[[#This Row],[Recommended_Content_Count]]/(Table13[[#This Row],[Total_Movies_Watched]]+Table13[[#This Row],[Total_Series_Watched]])</f>
        <v>0.11994609164420485</v>
      </c>
      <c r="AA656" s="2">
        <v>4.5</v>
      </c>
      <c r="AB656" s="2" t="b">
        <v>0</v>
      </c>
      <c r="AC656" s="2" t="s">
        <v>30</v>
      </c>
      <c r="AD656" s="2">
        <v>4076</v>
      </c>
      <c r="AE656" s="2" t="s">
        <v>76</v>
      </c>
      <c r="AF656" s="2" t="s">
        <v>79</v>
      </c>
      <c r="AG656" s="5" t="s">
        <v>93</v>
      </c>
    </row>
    <row r="657" spans="1:33" x14ac:dyDescent="0.25">
      <c r="A657" s="4">
        <v>6531</v>
      </c>
      <c r="B657" s="2" t="s">
        <v>280</v>
      </c>
      <c r="C657" s="3">
        <v>45109</v>
      </c>
      <c r="D657" s="2"/>
      <c r="E657" s="2"/>
      <c r="F657" s="3"/>
      <c r="G657" s="3">
        <v>45109</v>
      </c>
      <c r="H657" s="3">
        <v>45638</v>
      </c>
      <c r="I657" s="2"/>
      <c r="J657" s="2"/>
      <c r="K657" s="3"/>
      <c r="L657" s="3">
        <v>45638</v>
      </c>
      <c r="M657" s="2">
        <v>11.99</v>
      </c>
      <c r="N657" s="2" t="s">
        <v>760</v>
      </c>
      <c r="O657" s="2">
        <v>131</v>
      </c>
      <c r="P657" s="2" t="s">
        <v>48</v>
      </c>
      <c r="Q657" s="2">
        <v>5</v>
      </c>
      <c r="R657" s="2">
        <v>2</v>
      </c>
      <c r="S657" s="2" t="b">
        <v>0</v>
      </c>
      <c r="T657" s="2">
        <v>374</v>
      </c>
      <c r="U657" s="2">
        <v>154</v>
      </c>
      <c r="V657" s="2" t="s">
        <v>92</v>
      </c>
      <c r="W657" s="2" t="s">
        <v>44</v>
      </c>
      <c r="X657" s="2" t="s">
        <v>37</v>
      </c>
      <c r="Y657" s="2">
        <v>81</v>
      </c>
      <c r="Z657" s="26">
        <f>Table13[[#This Row],[Recommended_Content_Count]]/(Table13[[#This Row],[Total_Movies_Watched]]+Table13[[#This Row],[Total_Series_Watched]])</f>
        <v>0.15340909090909091</v>
      </c>
      <c r="AA657" s="2">
        <v>4.4000000000000004</v>
      </c>
      <c r="AB657" s="2" t="b">
        <v>0</v>
      </c>
      <c r="AC657" s="2" t="s">
        <v>30</v>
      </c>
      <c r="AD657" s="2">
        <v>1155</v>
      </c>
      <c r="AE657" s="2" t="s">
        <v>65</v>
      </c>
      <c r="AF657" s="2" t="s">
        <v>32</v>
      </c>
      <c r="AG657" s="5" t="s">
        <v>60</v>
      </c>
    </row>
    <row r="658" spans="1:33" x14ac:dyDescent="0.25">
      <c r="A658" s="4">
        <v>1856</v>
      </c>
      <c r="B658" s="2" t="s">
        <v>631</v>
      </c>
      <c r="C658" s="2">
        <v>9</v>
      </c>
      <c r="D658" s="2">
        <v>23</v>
      </c>
      <c r="E658" s="2">
        <v>2023</v>
      </c>
      <c r="F658" s="3">
        <f>DATE(Table13[[#This Row],[_Year]],Table13[[#This Row],[Join_Date_Month]],Table13[[#This Row],[Join_Date_Date]])</f>
        <v>45192</v>
      </c>
      <c r="G658" s="3">
        <v>45192</v>
      </c>
      <c r="H658" s="3">
        <v>45608</v>
      </c>
      <c r="I658" s="2"/>
      <c r="J658" s="2"/>
      <c r="K658" s="3"/>
      <c r="L658" s="3">
        <v>45608</v>
      </c>
      <c r="M658" s="2">
        <v>15.99</v>
      </c>
      <c r="N658" s="2" t="s">
        <v>761</v>
      </c>
      <c r="O658" s="2">
        <v>177</v>
      </c>
      <c r="P658" s="2" t="s">
        <v>63</v>
      </c>
      <c r="Q658" s="2">
        <v>3</v>
      </c>
      <c r="R658" s="2">
        <v>2</v>
      </c>
      <c r="S658" s="2" t="b">
        <v>1</v>
      </c>
      <c r="T658" s="2">
        <v>246</v>
      </c>
      <c r="U658" s="2">
        <v>182</v>
      </c>
      <c r="V658" s="2" t="s">
        <v>74</v>
      </c>
      <c r="W658" s="2" t="s">
        <v>44</v>
      </c>
      <c r="X658" s="2" t="s">
        <v>57</v>
      </c>
      <c r="Y658" s="2">
        <v>89</v>
      </c>
      <c r="Z658" s="26">
        <f>Table13[[#This Row],[Recommended_Content_Count]]/(Table13[[#This Row],[Total_Movies_Watched]]+Table13[[#This Row],[Total_Series_Watched]])</f>
        <v>0.20794392523364486</v>
      </c>
      <c r="AA658" s="2">
        <v>3.1</v>
      </c>
      <c r="AB658" s="2" t="b">
        <v>0</v>
      </c>
      <c r="AC658" s="2" t="s">
        <v>30</v>
      </c>
      <c r="AD658" s="2">
        <v>2394</v>
      </c>
      <c r="AE658" s="2" t="s">
        <v>76</v>
      </c>
      <c r="AF658" s="2" t="s">
        <v>59</v>
      </c>
      <c r="AG658" s="5" t="s">
        <v>93</v>
      </c>
    </row>
    <row r="659" spans="1:33" x14ac:dyDescent="0.25">
      <c r="A659" s="4">
        <v>6684</v>
      </c>
      <c r="B659" s="2" t="s">
        <v>252</v>
      </c>
      <c r="C659" s="2">
        <v>9</v>
      </c>
      <c r="D659" s="2">
        <v>17</v>
      </c>
      <c r="E659" s="2">
        <v>2024</v>
      </c>
      <c r="F659" s="3">
        <f>DATE(Table13[[#This Row],[_Year]],Table13[[#This Row],[Join_Date_Month]],Table13[[#This Row],[Join_Date_Date]])</f>
        <v>45552</v>
      </c>
      <c r="G659" s="3">
        <v>45552</v>
      </c>
      <c r="H659" s="3">
        <v>45608</v>
      </c>
      <c r="I659" s="2"/>
      <c r="J659" s="2"/>
      <c r="K659" s="3"/>
      <c r="L659" s="3">
        <v>45608</v>
      </c>
      <c r="M659" s="2">
        <v>11.99</v>
      </c>
      <c r="N659" s="2" t="s">
        <v>760</v>
      </c>
      <c r="O659" s="2">
        <v>491</v>
      </c>
      <c r="P659" s="2" t="s">
        <v>100</v>
      </c>
      <c r="Q659" s="2">
        <v>1</v>
      </c>
      <c r="R659" s="2">
        <v>6</v>
      </c>
      <c r="S659" s="2" t="b">
        <v>1</v>
      </c>
      <c r="T659" s="2">
        <v>434</v>
      </c>
      <c r="U659" s="2">
        <v>182</v>
      </c>
      <c r="V659" s="2" t="s">
        <v>74</v>
      </c>
      <c r="W659" s="2" t="s">
        <v>75</v>
      </c>
      <c r="X659" s="2" t="s">
        <v>57</v>
      </c>
      <c r="Y659" s="2">
        <v>24</v>
      </c>
      <c r="Z659" s="26">
        <f>Table13[[#This Row],[Recommended_Content_Count]]/(Table13[[#This Row],[Total_Movies_Watched]]+Table13[[#This Row],[Total_Series_Watched]])</f>
        <v>3.896103896103896E-2</v>
      </c>
      <c r="AA659" s="2">
        <v>4.0999999999999996</v>
      </c>
      <c r="AB659" s="2" t="b">
        <v>0</v>
      </c>
      <c r="AC659" s="2" t="s">
        <v>30</v>
      </c>
      <c r="AD659" s="2">
        <v>1357</v>
      </c>
      <c r="AE659" s="2" t="s">
        <v>76</v>
      </c>
      <c r="AF659" s="2" t="s">
        <v>69</v>
      </c>
      <c r="AG659" s="5" t="s">
        <v>33</v>
      </c>
    </row>
    <row r="660" spans="1:33" x14ac:dyDescent="0.25">
      <c r="A660" s="4">
        <v>1699</v>
      </c>
      <c r="B660" s="2" t="s">
        <v>224</v>
      </c>
      <c r="C660" s="2">
        <v>9</v>
      </c>
      <c r="D660" s="2">
        <v>13</v>
      </c>
      <c r="E660" s="2">
        <v>2023</v>
      </c>
      <c r="F660" s="3">
        <f>DATE(Table13[[#This Row],[_Year]],Table13[[#This Row],[Join_Date_Month]],Table13[[#This Row],[Join_Date_Date]])</f>
        <v>45182</v>
      </c>
      <c r="G660" s="3">
        <v>45182</v>
      </c>
      <c r="H660" s="3">
        <v>45608</v>
      </c>
      <c r="I660" s="2"/>
      <c r="J660" s="2"/>
      <c r="K660" s="3"/>
      <c r="L660" s="3">
        <v>45608</v>
      </c>
      <c r="M660" s="2">
        <v>15.99</v>
      </c>
      <c r="N660" s="2" t="s">
        <v>761</v>
      </c>
      <c r="O660" s="2">
        <v>18</v>
      </c>
      <c r="P660" s="2" t="s">
        <v>51</v>
      </c>
      <c r="Q660" s="2">
        <v>4</v>
      </c>
      <c r="R660" s="2">
        <v>2</v>
      </c>
      <c r="S660" s="2" t="b">
        <v>0</v>
      </c>
      <c r="T660" s="2">
        <v>882</v>
      </c>
      <c r="U660" s="2">
        <v>1</v>
      </c>
      <c r="V660" s="2" t="s">
        <v>92</v>
      </c>
      <c r="W660" s="2" t="s">
        <v>56</v>
      </c>
      <c r="X660" s="2" t="s">
        <v>57</v>
      </c>
      <c r="Y660" s="2">
        <v>100</v>
      </c>
      <c r="Z660" s="26">
        <f>Table13[[#This Row],[Recommended_Content_Count]]/(Table13[[#This Row],[Total_Movies_Watched]]+Table13[[#This Row],[Total_Series_Watched]])</f>
        <v>0.11325028312570781</v>
      </c>
      <c r="AA660" s="2">
        <v>4.7</v>
      </c>
      <c r="AB660" s="2" t="b">
        <v>1</v>
      </c>
      <c r="AC660" s="2" t="s">
        <v>30</v>
      </c>
      <c r="AD660" s="2">
        <v>3697</v>
      </c>
      <c r="AE660" s="2" t="s">
        <v>38</v>
      </c>
      <c r="AF660" s="2" t="s">
        <v>39</v>
      </c>
      <c r="AG660" s="5" t="s">
        <v>40</v>
      </c>
    </row>
    <row r="661" spans="1:33" x14ac:dyDescent="0.25">
      <c r="A661" s="4">
        <v>5016</v>
      </c>
      <c r="B661" s="2" t="s">
        <v>424</v>
      </c>
      <c r="C661" s="2">
        <v>7</v>
      </c>
      <c r="D661" s="2">
        <v>29</v>
      </c>
      <c r="E661" s="2">
        <v>2023</v>
      </c>
      <c r="F661" s="3">
        <f>DATE(Table13[[#This Row],[_Year]],Table13[[#This Row],[Join_Date_Month]],Table13[[#This Row],[Join_Date_Date]])</f>
        <v>45136</v>
      </c>
      <c r="G661" s="3">
        <v>45136</v>
      </c>
      <c r="H661" s="3">
        <v>45608</v>
      </c>
      <c r="I661" s="2"/>
      <c r="J661" s="2"/>
      <c r="K661" s="3"/>
      <c r="L661" s="3">
        <v>45608</v>
      </c>
      <c r="M661" s="2">
        <v>11.99</v>
      </c>
      <c r="N661" s="2" t="s">
        <v>760</v>
      </c>
      <c r="O661" s="2">
        <v>280</v>
      </c>
      <c r="P661" s="2" t="s">
        <v>73</v>
      </c>
      <c r="Q661" s="2">
        <v>4</v>
      </c>
      <c r="R661" s="2">
        <v>3</v>
      </c>
      <c r="S661" s="2" t="b">
        <v>0</v>
      </c>
      <c r="T661" s="2">
        <v>633</v>
      </c>
      <c r="U661" s="2">
        <v>83</v>
      </c>
      <c r="V661" s="2" t="s">
        <v>27</v>
      </c>
      <c r="W661" s="2" t="s">
        <v>28</v>
      </c>
      <c r="X661" s="2" t="s">
        <v>45</v>
      </c>
      <c r="Y661" s="2">
        <v>49</v>
      </c>
      <c r="Z661" s="26">
        <f>Table13[[#This Row],[Recommended_Content_Count]]/(Table13[[#This Row],[Total_Movies_Watched]]+Table13[[#This Row],[Total_Series_Watched]])</f>
        <v>6.8435754189944131E-2</v>
      </c>
      <c r="AA661" s="2">
        <v>3.3</v>
      </c>
      <c r="AB661" s="2" t="b">
        <v>0</v>
      </c>
      <c r="AC661" s="2" t="s">
        <v>30</v>
      </c>
      <c r="AD661" s="2">
        <v>2657</v>
      </c>
      <c r="AE661" s="2" t="s">
        <v>58</v>
      </c>
      <c r="AF661" s="2" t="s">
        <v>79</v>
      </c>
      <c r="AG661" s="5" t="s">
        <v>93</v>
      </c>
    </row>
    <row r="662" spans="1:33" x14ac:dyDescent="0.25">
      <c r="A662" s="4">
        <v>9017</v>
      </c>
      <c r="B662" s="2" t="s">
        <v>510</v>
      </c>
      <c r="C662" s="2">
        <v>7</v>
      </c>
      <c r="D662" s="2">
        <v>14</v>
      </c>
      <c r="E662" s="2">
        <v>2024</v>
      </c>
      <c r="F662" s="3">
        <f>DATE(Table13[[#This Row],[_Year]],Table13[[#This Row],[Join_Date_Month]],Table13[[#This Row],[Join_Date_Date]])</f>
        <v>45487</v>
      </c>
      <c r="G662" s="3">
        <v>45487</v>
      </c>
      <c r="H662" s="3">
        <v>45608</v>
      </c>
      <c r="I662" s="2"/>
      <c r="J662" s="2"/>
      <c r="K662" s="3"/>
      <c r="L662" s="3">
        <v>45608</v>
      </c>
      <c r="M662" s="2">
        <v>11.99</v>
      </c>
      <c r="N662" s="2" t="s">
        <v>760</v>
      </c>
      <c r="O662" s="2">
        <v>337</v>
      </c>
      <c r="P662" s="2" t="s">
        <v>51</v>
      </c>
      <c r="Q662" s="2">
        <v>2</v>
      </c>
      <c r="R662" s="2">
        <v>2</v>
      </c>
      <c r="S662" s="2" t="b">
        <v>1</v>
      </c>
      <c r="T662" s="2">
        <v>750</v>
      </c>
      <c r="U662" s="2">
        <v>146</v>
      </c>
      <c r="V662" s="2" t="s">
        <v>55</v>
      </c>
      <c r="W662" s="2" t="s">
        <v>56</v>
      </c>
      <c r="X662" s="2" t="s">
        <v>64</v>
      </c>
      <c r="Y662" s="2">
        <v>100</v>
      </c>
      <c r="Z662" s="26">
        <f>Table13[[#This Row],[Recommended_Content_Count]]/(Table13[[#This Row],[Total_Movies_Watched]]+Table13[[#This Row],[Total_Series_Watched]])</f>
        <v>0.11160714285714286</v>
      </c>
      <c r="AA662" s="2">
        <v>4.0999999999999996</v>
      </c>
      <c r="AB662" s="2" t="b">
        <v>1</v>
      </c>
      <c r="AC662" s="2" t="s">
        <v>30</v>
      </c>
      <c r="AD662" s="2">
        <v>3787</v>
      </c>
      <c r="AE662" s="2" t="s">
        <v>38</v>
      </c>
      <c r="AF662" s="2" t="s">
        <v>32</v>
      </c>
      <c r="AG662" s="5" t="s">
        <v>33</v>
      </c>
    </row>
    <row r="663" spans="1:33" x14ac:dyDescent="0.25">
      <c r="A663" s="4">
        <v>4577</v>
      </c>
      <c r="B663" s="2" t="s">
        <v>190</v>
      </c>
      <c r="C663" s="2">
        <v>6</v>
      </c>
      <c r="D663" s="2">
        <v>22</v>
      </c>
      <c r="E663" s="2">
        <v>2024</v>
      </c>
      <c r="F663" s="3">
        <f>DATE(Table13[[#This Row],[_Year]],Table13[[#This Row],[Join_Date_Month]],Table13[[#This Row],[Join_Date_Date]])</f>
        <v>45465</v>
      </c>
      <c r="G663" s="3">
        <v>45465</v>
      </c>
      <c r="H663" s="3">
        <v>45608</v>
      </c>
      <c r="I663" s="2"/>
      <c r="J663" s="2"/>
      <c r="K663" s="3"/>
      <c r="L663" s="3">
        <v>45608</v>
      </c>
      <c r="M663" s="2">
        <v>11.99</v>
      </c>
      <c r="N663" s="2" t="s">
        <v>760</v>
      </c>
      <c r="O663" s="2">
        <v>58</v>
      </c>
      <c r="P663" s="2" t="s">
        <v>73</v>
      </c>
      <c r="Q663" s="2">
        <v>1</v>
      </c>
      <c r="R663" s="2">
        <v>6</v>
      </c>
      <c r="S663" s="2" t="b">
        <v>0</v>
      </c>
      <c r="T663" s="2">
        <v>983</v>
      </c>
      <c r="U663" s="2">
        <v>8</v>
      </c>
      <c r="V663" s="2" t="s">
        <v>49</v>
      </c>
      <c r="W663" s="2" t="s">
        <v>56</v>
      </c>
      <c r="X663" s="2" t="s">
        <v>64</v>
      </c>
      <c r="Y663" s="2">
        <v>75</v>
      </c>
      <c r="Z663" s="26">
        <f>Table13[[#This Row],[Recommended_Content_Count]]/(Table13[[#This Row],[Total_Movies_Watched]]+Table13[[#This Row],[Total_Series_Watched]])</f>
        <v>7.5681130171543889E-2</v>
      </c>
      <c r="AA663" s="2">
        <v>4.3</v>
      </c>
      <c r="AB663" s="2" t="b">
        <v>1</v>
      </c>
      <c r="AC663" s="2" t="s">
        <v>30</v>
      </c>
      <c r="AD663" s="2">
        <v>2409</v>
      </c>
      <c r="AE663" s="2" t="s">
        <v>76</v>
      </c>
      <c r="AF663" s="2" t="s">
        <v>79</v>
      </c>
      <c r="AG663" s="5" t="s">
        <v>93</v>
      </c>
    </row>
    <row r="664" spans="1:33" x14ac:dyDescent="0.25">
      <c r="A664" s="4">
        <v>8143</v>
      </c>
      <c r="B664" s="2" t="s">
        <v>106</v>
      </c>
      <c r="C664" s="2">
        <v>5</v>
      </c>
      <c r="D664" s="2">
        <v>29</v>
      </c>
      <c r="E664" s="2">
        <v>2024</v>
      </c>
      <c r="F664" s="3">
        <f>DATE(Table13[[#This Row],[_Year]],Table13[[#This Row],[Join_Date_Month]],Table13[[#This Row],[Join_Date_Date]])</f>
        <v>45441</v>
      </c>
      <c r="G664" s="3">
        <v>45441</v>
      </c>
      <c r="H664" s="3">
        <v>45608</v>
      </c>
      <c r="I664" s="2"/>
      <c r="J664" s="2"/>
      <c r="K664" s="3"/>
      <c r="L664" s="3">
        <v>45608</v>
      </c>
      <c r="M664" s="2">
        <v>7.99</v>
      </c>
      <c r="N664" s="2" t="s">
        <v>759</v>
      </c>
      <c r="O664" s="2">
        <v>252</v>
      </c>
      <c r="P664" s="2" t="s">
        <v>36</v>
      </c>
      <c r="Q664" s="2">
        <v>3</v>
      </c>
      <c r="R664" s="2">
        <v>5</v>
      </c>
      <c r="S664" s="2" t="b">
        <v>1</v>
      </c>
      <c r="T664" s="2">
        <v>105</v>
      </c>
      <c r="U664" s="2">
        <v>118</v>
      </c>
      <c r="V664" s="2" t="s">
        <v>74</v>
      </c>
      <c r="W664" s="2" t="s">
        <v>44</v>
      </c>
      <c r="X664" s="2" t="s">
        <v>37</v>
      </c>
      <c r="Y664" s="2">
        <v>52</v>
      </c>
      <c r="Z664" s="26">
        <f>Table13[[#This Row],[Recommended_Content_Count]]/(Table13[[#This Row],[Total_Movies_Watched]]+Table13[[#This Row],[Total_Series_Watched]])</f>
        <v>0.23318385650224216</v>
      </c>
      <c r="AA664" s="2">
        <v>4.4000000000000004</v>
      </c>
      <c r="AB664" s="2" t="b">
        <v>1</v>
      </c>
      <c r="AC664" s="2" t="s">
        <v>30</v>
      </c>
      <c r="AD664" s="2">
        <v>2725</v>
      </c>
      <c r="AE664" s="2" t="s">
        <v>65</v>
      </c>
      <c r="AF664" s="2" t="s">
        <v>39</v>
      </c>
      <c r="AG664" s="5" t="s">
        <v>60</v>
      </c>
    </row>
    <row r="665" spans="1:33" x14ac:dyDescent="0.25">
      <c r="A665" s="4">
        <v>8310</v>
      </c>
      <c r="B665" s="2" t="s">
        <v>344</v>
      </c>
      <c r="C665" s="2">
        <v>5</v>
      </c>
      <c r="D665" s="2">
        <v>29</v>
      </c>
      <c r="E665" s="2">
        <v>2023</v>
      </c>
      <c r="F665" s="3">
        <f>DATE(Table13[[#This Row],[_Year]],Table13[[#This Row],[Join_Date_Month]],Table13[[#This Row],[Join_Date_Date]])</f>
        <v>45075</v>
      </c>
      <c r="G665" s="3">
        <v>45075</v>
      </c>
      <c r="H665" s="3">
        <v>45608</v>
      </c>
      <c r="I665" s="2"/>
      <c r="J665" s="2"/>
      <c r="K665" s="3"/>
      <c r="L665" s="3">
        <v>45608</v>
      </c>
      <c r="M665" s="2">
        <v>11.99</v>
      </c>
      <c r="N665" s="2" t="s">
        <v>760</v>
      </c>
      <c r="O665" s="2">
        <v>389</v>
      </c>
      <c r="P665" s="2" t="s">
        <v>36</v>
      </c>
      <c r="Q665" s="2">
        <v>5</v>
      </c>
      <c r="R665" s="2">
        <v>4</v>
      </c>
      <c r="S665" s="2" t="b">
        <v>0</v>
      </c>
      <c r="T665" s="2">
        <v>727</v>
      </c>
      <c r="U665" s="2">
        <v>26</v>
      </c>
      <c r="V665" s="2" t="s">
        <v>74</v>
      </c>
      <c r="W665" s="2" t="s">
        <v>28</v>
      </c>
      <c r="X665" s="2" t="s">
        <v>64</v>
      </c>
      <c r="Y665" s="2">
        <v>67</v>
      </c>
      <c r="Z665" s="26">
        <f>Table13[[#This Row],[Recommended_Content_Count]]/(Table13[[#This Row],[Total_Movies_Watched]]+Table13[[#This Row],[Total_Series_Watched]])</f>
        <v>8.8977423638778225E-2</v>
      </c>
      <c r="AA665" s="2">
        <v>3.4</v>
      </c>
      <c r="AB665" s="2" t="b">
        <v>0</v>
      </c>
      <c r="AC665" s="2" t="s">
        <v>30</v>
      </c>
      <c r="AD665" s="2">
        <v>2508</v>
      </c>
      <c r="AE665" s="2" t="s">
        <v>31</v>
      </c>
      <c r="AF665" s="2" t="s">
        <v>69</v>
      </c>
      <c r="AG665" s="5" t="s">
        <v>93</v>
      </c>
    </row>
    <row r="666" spans="1:33" x14ac:dyDescent="0.25">
      <c r="A666" s="4">
        <v>8095</v>
      </c>
      <c r="B666" s="2" t="s">
        <v>226</v>
      </c>
      <c r="C666" s="2">
        <v>4</v>
      </c>
      <c r="D666" s="2">
        <v>15</v>
      </c>
      <c r="E666" s="2">
        <v>2023</v>
      </c>
      <c r="F666" s="3">
        <f>DATE(Table13[[#This Row],[_Year]],Table13[[#This Row],[Join_Date_Month]],Table13[[#This Row],[Join_Date_Date]])</f>
        <v>45031</v>
      </c>
      <c r="G666" s="3">
        <v>45031</v>
      </c>
      <c r="H666" s="3">
        <v>45608</v>
      </c>
      <c r="I666" s="2"/>
      <c r="J666" s="2"/>
      <c r="K666" s="3"/>
      <c r="L666" s="3">
        <v>45608</v>
      </c>
      <c r="M666" s="2">
        <v>7.99</v>
      </c>
      <c r="N666" s="2" t="s">
        <v>759</v>
      </c>
      <c r="O666" s="2">
        <v>10</v>
      </c>
      <c r="P666" s="2" t="s">
        <v>26</v>
      </c>
      <c r="Q666" s="2">
        <v>2</v>
      </c>
      <c r="R666" s="2">
        <v>5</v>
      </c>
      <c r="S666" s="2" t="b">
        <v>1</v>
      </c>
      <c r="T666" s="2">
        <v>22</v>
      </c>
      <c r="U666" s="2">
        <v>14</v>
      </c>
      <c r="V666" s="2" t="s">
        <v>68</v>
      </c>
      <c r="W666" s="2" t="s">
        <v>44</v>
      </c>
      <c r="X666" s="2" t="s">
        <v>64</v>
      </c>
      <c r="Y666" s="2">
        <v>25</v>
      </c>
      <c r="Z666" s="26">
        <f>Table13[[#This Row],[Recommended_Content_Count]]/(Table13[[#This Row],[Total_Movies_Watched]]+Table13[[#This Row],[Total_Series_Watched]])</f>
        <v>0.69444444444444442</v>
      </c>
      <c r="AA666" s="2">
        <v>4.0999999999999996</v>
      </c>
      <c r="AB666" s="2" t="b">
        <v>1</v>
      </c>
      <c r="AC666" s="2" t="s">
        <v>30</v>
      </c>
      <c r="AD666" s="2">
        <v>2927</v>
      </c>
      <c r="AE666" s="2" t="s">
        <v>58</v>
      </c>
      <c r="AF666" s="2" t="s">
        <v>32</v>
      </c>
      <c r="AG666" s="5" t="s">
        <v>40</v>
      </c>
    </row>
    <row r="667" spans="1:33" x14ac:dyDescent="0.25">
      <c r="A667" s="4">
        <v>6405</v>
      </c>
      <c r="B667" s="2" t="s">
        <v>598</v>
      </c>
      <c r="C667" s="2">
        <v>4</v>
      </c>
      <c r="D667" s="2">
        <v>14</v>
      </c>
      <c r="E667" s="2">
        <v>2023</v>
      </c>
      <c r="F667" s="3">
        <f>DATE(Table13[[#This Row],[_Year]],Table13[[#This Row],[Join_Date_Month]],Table13[[#This Row],[Join_Date_Date]])</f>
        <v>45030</v>
      </c>
      <c r="G667" s="3">
        <v>45030</v>
      </c>
      <c r="H667" s="3">
        <v>45608</v>
      </c>
      <c r="I667" s="2"/>
      <c r="J667" s="2"/>
      <c r="K667" s="3"/>
      <c r="L667" s="3">
        <v>45608</v>
      </c>
      <c r="M667" s="2">
        <v>11.99</v>
      </c>
      <c r="N667" s="2" t="s">
        <v>760</v>
      </c>
      <c r="O667" s="2">
        <v>321</v>
      </c>
      <c r="P667" s="2" t="s">
        <v>73</v>
      </c>
      <c r="Q667" s="2">
        <v>1</v>
      </c>
      <c r="R667" s="2">
        <v>6</v>
      </c>
      <c r="S667" s="2" t="b">
        <v>1</v>
      </c>
      <c r="T667" s="2">
        <v>361</v>
      </c>
      <c r="U667" s="2">
        <v>12</v>
      </c>
      <c r="V667" s="2" t="s">
        <v>55</v>
      </c>
      <c r="W667" s="2" t="s">
        <v>75</v>
      </c>
      <c r="X667" s="2" t="s">
        <v>37</v>
      </c>
      <c r="Y667" s="2">
        <v>72</v>
      </c>
      <c r="Z667" s="26">
        <f>Table13[[#This Row],[Recommended_Content_Count]]/(Table13[[#This Row],[Total_Movies_Watched]]+Table13[[#This Row],[Total_Series_Watched]])</f>
        <v>0.19302949061662197</v>
      </c>
      <c r="AA667" s="2">
        <v>4.9000000000000004</v>
      </c>
      <c r="AB667" s="2" t="b">
        <v>1</v>
      </c>
      <c r="AC667" s="2" t="s">
        <v>30</v>
      </c>
      <c r="AD667" s="2">
        <v>1303</v>
      </c>
      <c r="AE667" s="2" t="s">
        <v>76</v>
      </c>
      <c r="AF667" s="2" t="s">
        <v>59</v>
      </c>
      <c r="AG667" s="5" t="s">
        <v>33</v>
      </c>
    </row>
    <row r="668" spans="1:33" x14ac:dyDescent="0.25">
      <c r="A668" s="4">
        <v>4702</v>
      </c>
      <c r="B668" s="2" t="s">
        <v>383</v>
      </c>
      <c r="C668" s="2">
        <v>3</v>
      </c>
      <c r="D668" s="2">
        <v>31</v>
      </c>
      <c r="E668" s="2">
        <v>2024</v>
      </c>
      <c r="F668" s="3">
        <f>DATE(Table13[[#This Row],[_Year]],Table13[[#This Row],[Join_Date_Month]],Table13[[#This Row],[Join_Date_Date]])</f>
        <v>45382</v>
      </c>
      <c r="G668" s="3">
        <v>45382</v>
      </c>
      <c r="H668" s="3">
        <v>45608</v>
      </c>
      <c r="I668" s="2"/>
      <c r="J668" s="2"/>
      <c r="K668" s="3"/>
      <c r="L668" s="3">
        <v>45608</v>
      </c>
      <c r="M668" s="2">
        <v>7.99</v>
      </c>
      <c r="N668" s="2" t="s">
        <v>759</v>
      </c>
      <c r="O668" s="2">
        <v>106</v>
      </c>
      <c r="P668" s="2" t="s">
        <v>63</v>
      </c>
      <c r="Q668" s="2">
        <v>4</v>
      </c>
      <c r="R668" s="2">
        <v>6</v>
      </c>
      <c r="S668" s="2" t="b">
        <v>1</v>
      </c>
      <c r="T668" s="2">
        <v>858</v>
      </c>
      <c r="U668" s="2">
        <v>12</v>
      </c>
      <c r="V668" s="2" t="s">
        <v>68</v>
      </c>
      <c r="W668" s="2" t="s">
        <v>44</v>
      </c>
      <c r="X668" s="2" t="s">
        <v>45</v>
      </c>
      <c r="Y668" s="2">
        <v>25</v>
      </c>
      <c r="Z668" s="26">
        <f>Table13[[#This Row],[Recommended_Content_Count]]/(Table13[[#This Row],[Total_Movies_Watched]]+Table13[[#This Row],[Total_Series_Watched]])</f>
        <v>2.8735632183908046E-2</v>
      </c>
      <c r="AA668" s="2">
        <v>3.4</v>
      </c>
      <c r="AB668" s="2" t="b">
        <v>1</v>
      </c>
      <c r="AC668" s="2" t="s">
        <v>30</v>
      </c>
      <c r="AD668" s="2">
        <v>1674</v>
      </c>
      <c r="AE668" s="2" t="s">
        <v>38</v>
      </c>
      <c r="AF668" s="2" t="s">
        <v>69</v>
      </c>
      <c r="AG668" s="5" t="s">
        <v>93</v>
      </c>
    </row>
    <row r="669" spans="1:33" x14ac:dyDescent="0.25">
      <c r="A669" s="4">
        <v>4471</v>
      </c>
      <c r="B669" s="2" t="s">
        <v>399</v>
      </c>
      <c r="C669" s="2">
        <v>3</v>
      </c>
      <c r="D669" s="2">
        <v>31</v>
      </c>
      <c r="E669" s="2">
        <v>2024</v>
      </c>
      <c r="F669" s="3">
        <f>DATE(Table13[[#This Row],[_Year]],Table13[[#This Row],[Join_Date_Month]],Table13[[#This Row],[Join_Date_Date]])</f>
        <v>45382</v>
      </c>
      <c r="G669" s="3">
        <v>45382</v>
      </c>
      <c r="H669" s="3">
        <v>45608</v>
      </c>
      <c r="I669" s="2"/>
      <c r="J669" s="2"/>
      <c r="K669" s="3"/>
      <c r="L669" s="3">
        <v>45608</v>
      </c>
      <c r="M669" s="2">
        <v>11.99</v>
      </c>
      <c r="N669" s="2" t="s">
        <v>760</v>
      </c>
      <c r="O669" s="2">
        <v>129</v>
      </c>
      <c r="P669" s="2" t="s">
        <v>36</v>
      </c>
      <c r="Q669" s="2">
        <v>5</v>
      </c>
      <c r="R669" s="2">
        <v>3</v>
      </c>
      <c r="S669" s="2" t="b">
        <v>0</v>
      </c>
      <c r="T669" s="2">
        <v>291</v>
      </c>
      <c r="U669" s="2">
        <v>37</v>
      </c>
      <c r="V669" s="2" t="s">
        <v>55</v>
      </c>
      <c r="W669" s="2" t="s">
        <v>56</v>
      </c>
      <c r="X669" s="2" t="s">
        <v>45</v>
      </c>
      <c r="Y669" s="2">
        <v>51</v>
      </c>
      <c r="Z669" s="26">
        <f>Table13[[#This Row],[Recommended_Content_Count]]/(Table13[[#This Row],[Total_Movies_Watched]]+Table13[[#This Row],[Total_Series_Watched]])</f>
        <v>0.15548780487804878</v>
      </c>
      <c r="AA669" s="2">
        <v>3.8</v>
      </c>
      <c r="AB669" s="2" t="b">
        <v>0</v>
      </c>
      <c r="AC669" s="2" t="s">
        <v>30</v>
      </c>
      <c r="AD669" s="2">
        <v>4980</v>
      </c>
      <c r="AE669" s="2" t="s">
        <v>76</v>
      </c>
      <c r="AF669" s="2" t="s">
        <v>39</v>
      </c>
      <c r="AG669" s="5" t="s">
        <v>60</v>
      </c>
    </row>
    <row r="670" spans="1:33" x14ac:dyDescent="0.25">
      <c r="A670" s="4">
        <v>3178</v>
      </c>
      <c r="B670" s="2" t="s">
        <v>238</v>
      </c>
      <c r="C670" s="2">
        <v>3</v>
      </c>
      <c r="D670" s="2">
        <v>19</v>
      </c>
      <c r="E670" s="2">
        <v>2024</v>
      </c>
      <c r="F670" s="3">
        <f>DATE(Table13[[#This Row],[_Year]],Table13[[#This Row],[Join_Date_Month]],Table13[[#This Row],[Join_Date_Date]])</f>
        <v>45370</v>
      </c>
      <c r="G670" s="3">
        <v>45370</v>
      </c>
      <c r="H670" s="3">
        <v>45608</v>
      </c>
      <c r="I670" s="2"/>
      <c r="J670" s="2"/>
      <c r="K670" s="3"/>
      <c r="L670" s="3">
        <v>45608</v>
      </c>
      <c r="M670" s="2">
        <v>7.99</v>
      </c>
      <c r="N670" s="2" t="s">
        <v>759</v>
      </c>
      <c r="O670" s="2">
        <v>359</v>
      </c>
      <c r="P670" s="2" t="s">
        <v>63</v>
      </c>
      <c r="Q670" s="2">
        <v>5</v>
      </c>
      <c r="R670" s="2">
        <v>4</v>
      </c>
      <c r="S670" s="2" t="b">
        <v>0</v>
      </c>
      <c r="T670" s="2">
        <v>624</v>
      </c>
      <c r="U670" s="2">
        <v>107</v>
      </c>
      <c r="V670" s="2" t="s">
        <v>55</v>
      </c>
      <c r="W670" s="2" t="s">
        <v>44</v>
      </c>
      <c r="X670" s="2" t="s">
        <v>57</v>
      </c>
      <c r="Y670" s="2">
        <v>4</v>
      </c>
      <c r="Z670" s="26">
        <f>Table13[[#This Row],[Recommended_Content_Count]]/(Table13[[#This Row],[Total_Movies_Watched]]+Table13[[#This Row],[Total_Series_Watched]])</f>
        <v>5.4719562243502051E-3</v>
      </c>
      <c r="AA670" s="2">
        <v>3.1</v>
      </c>
      <c r="AB670" s="2" t="b">
        <v>1</v>
      </c>
      <c r="AC670" s="2" t="s">
        <v>30</v>
      </c>
      <c r="AD670" s="2">
        <v>3698</v>
      </c>
      <c r="AE670" s="2" t="s">
        <v>76</v>
      </c>
      <c r="AF670" s="2" t="s">
        <v>69</v>
      </c>
      <c r="AG670" s="5" t="s">
        <v>93</v>
      </c>
    </row>
    <row r="671" spans="1:33" x14ac:dyDescent="0.25">
      <c r="A671" s="4">
        <v>6671</v>
      </c>
      <c r="B671" s="2" t="s">
        <v>41</v>
      </c>
      <c r="C671" s="2">
        <v>2</v>
      </c>
      <c r="D671" s="2">
        <v>21</v>
      </c>
      <c r="E671" s="2">
        <v>2024</v>
      </c>
      <c r="F671" s="3">
        <f>DATE(Table13[[#This Row],[_Year]],Table13[[#This Row],[Join_Date_Month]],Table13[[#This Row],[Join_Date_Date]])</f>
        <v>45343</v>
      </c>
      <c r="G671" s="3">
        <v>45343</v>
      </c>
      <c r="H671" s="3">
        <v>45608</v>
      </c>
      <c r="I671" s="2"/>
      <c r="J671" s="2"/>
      <c r="K671" s="3"/>
      <c r="L671" s="3">
        <v>45608</v>
      </c>
      <c r="M671" s="2">
        <v>15.99</v>
      </c>
      <c r="N671" s="2" t="s">
        <v>761</v>
      </c>
      <c r="O671" s="2">
        <v>166</v>
      </c>
      <c r="P671" s="2" t="s">
        <v>100</v>
      </c>
      <c r="Q671" s="2">
        <v>4</v>
      </c>
      <c r="R671" s="2">
        <v>1</v>
      </c>
      <c r="S671" s="2" t="b">
        <v>0</v>
      </c>
      <c r="T671" s="2">
        <v>208</v>
      </c>
      <c r="U671" s="2">
        <v>39</v>
      </c>
      <c r="V671" s="2" t="s">
        <v>74</v>
      </c>
      <c r="W671" s="2" t="s">
        <v>28</v>
      </c>
      <c r="X671" s="2" t="s">
        <v>57</v>
      </c>
      <c r="Y671" s="2">
        <v>53</v>
      </c>
      <c r="Z671" s="26">
        <f>Table13[[#This Row],[Recommended_Content_Count]]/(Table13[[#This Row],[Total_Movies_Watched]]+Table13[[#This Row],[Total_Series_Watched]])</f>
        <v>0.2145748987854251</v>
      </c>
      <c r="AA671" s="2">
        <v>5</v>
      </c>
      <c r="AB671" s="2" t="b">
        <v>1</v>
      </c>
      <c r="AC671" s="2" t="s">
        <v>30</v>
      </c>
      <c r="AD671" s="2">
        <v>290</v>
      </c>
      <c r="AE671" s="2" t="s">
        <v>31</v>
      </c>
      <c r="AF671" s="2" t="s">
        <v>32</v>
      </c>
      <c r="AG671" s="5" t="s">
        <v>40</v>
      </c>
    </row>
    <row r="672" spans="1:33" x14ac:dyDescent="0.25">
      <c r="A672" s="4">
        <v>7729</v>
      </c>
      <c r="B672" s="2" t="s">
        <v>118</v>
      </c>
      <c r="C672" s="2">
        <v>2</v>
      </c>
      <c r="D672" s="2">
        <v>20</v>
      </c>
      <c r="E672" s="2">
        <v>2023</v>
      </c>
      <c r="F672" s="3">
        <f>DATE(Table13[[#This Row],[_Year]],Table13[[#This Row],[Join_Date_Month]],Table13[[#This Row],[Join_Date_Date]])</f>
        <v>44977</v>
      </c>
      <c r="G672" s="3">
        <v>44977</v>
      </c>
      <c r="H672" s="3">
        <v>45608</v>
      </c>
      <c r="I672" s="2"/>
      <c r="J672" s="2"/>
      <c r="K672" s="3"/>
      <c r="L672" s="3">
        <v>45608</v>
      </c>
      <c r="M672" s="2">
        <v>11.99</v>
      </c>
      <c r="N672" s="2" t="s">
        <v>760</v>
      </c>
      <c r="O672" s="2">
        <v>147</v>
      </c>
      <c r="P672" s="2" t="s">
        <v>100</v>
      </c>
      <c r="Q672" s="2">
        <v>5</v>
      </c>
      <c r="R672" s="2">
        <v>4</v>
      </c>
      <c r="S672" s="2" t="b">
        <v>0</v>
      </c>
      <c r="T672" s="2">
        <v>27</v>
      </c>
      <c r="U672" s="2">
        <v>175</v>
      </c>
      <c r="V672" s="2" t="s">
        <v>74</v>
      </c>
      <c r="W672" s="2" t="s">
        <v>28</v>
      </c>
      <c r="X672" s="2" t="s">
        <v>29</v>
      </c>
      <c r="Y672" s="2">
        <v>78</v>
      </c>
      <c r="Z672" s="26">
        <f>Table13[[#This Row],[Recommended_Content_Count]]/(Table13[[#This Row],[Total_Movies_Watched]]+Table13[[#This Row],[Total_Series_Watched]])</f>
        <v>0.38613861386138615</v>
      </c>
      <c r="AA672" s="2">
        <v>4</v>
      </c>
      <c r="AB672" s="2" t="b">
        <v>1</v>
      </c>
      <c r="AC672" s="2" t="s">
        <v>30</v>
      </c>
      <c r="AD672" s="2">
        <v>2218</v>
      </c>
      <c r="AE672" s="2" t="s">
        <v>38</v>
      </c>
      <c r="AF672" s="2" t="s">
        <v>69</v>
      </c>
      <c r="AG672" s="5" t="s">
        <v>93</v>
      </c>
    </row>
    <row r="673" spans="1:33" x14ac:dyDescent="0.25">
      <c r="A673" s="4">
        <v>8396</v>
      </c>
      <c r="B673" s="2" t="s">
        <v>52</v>
      </c>
      <c r="C673" s="2">
        <v>2</v>
      </c>
      <c r="D673" s="2">
        <v>16</v>
      </c>
      <c r="E673" s="2">
        <v>2024</v>
      </c>
      <c r="F673" s="3">
        <f>DATE(Table13[[#This Row],[_Year]],Table13[[#This Row],[Join_Date_Month]],Table13[[#This Row],[Join_Date_Date]])</f>
        <v>45338</v>
      </c>
      <c r="G673" s="3">
        <v>45338</v>
      </c>
      <c r="H673" s="3">
        <v>45608</v>
      </c>
      <c r="I673" s="2"/>
      <c r="J673" s="2"/>
      <c r="K673" s="3"/>
      <c r="L673" s="3">
        <v>45608</v>
      </c>
      <c r="M673" s="2">
        <v>7.99</v>
      </c>
      <c r="N673" s="2" t="s">
        <v>759</v>
      </c>
      <c r="O673" s="2">
        <v>169</v>
      </c>
      <c r="P673" s="2" t="s">
        <v>51</v>
      </c>
      <c r="Q673" s="2">
        <v>1</v>
      </c>
      <c r="R673" s="2">
        <v>5</v>
      </c>
      <c r="S673" s="2" t="b">
        <v>0</v>
      </c>
      <c r="T673" s="2">
        <v>543</v>
      </c>
      <c r="U673" s="2">
        <v>111</v>
      </c>
      <c r="V673" s="2" t="s">
        <v>74</v>
      </c>
      <c r="W673" s="2" t="s">
        <v>28</v>
      </c>
      <c r="X673" s="2" t="s">
        <v>78</v>
      </c>
      <c r="Y673" s="2">
        <v>28</v>
      </c>
      <c r="Z673" s="26">
        <f>Table13[[#This Row],[Recommended_Content_Count]]/(Table13[[#This Row],[Total_Movies_Watched]]+Table13[[#This Row],[Total_Series_Watched]])</f>
        <v>4.2813455657492352E-2</v>
      </c>
      <c r="AA673" s="2">
        <v>3.7</v>
      </c>
      <c r="AB673" s="2" t="b">
        <v>0</v>
      </c>
      <c r="AC673" s="2" t="s">
        <v>30</v>
      </c>
      <c r="AD673" s="2">
        <v>3277</v>
      </c>
      <c r="AE673" s="2" t="s">
        <v>58</v>
      </c>
      <c r="AF673" s="2" t="s">
        <v>79</v>
      </c>
      <c r="AG673" s="5" t="s">
        <v>40</v>
      </c>
    </row>
    <row r="674" spans="1:33" x14ac:dyDescent="0.25">
      <c r="A674" s="4">
        <v>8673</v>
      </c>
      <c r="B674" s="2" t="s">
        <v>135</v>
      </c>
      <c r="C674" s="2">
        <v>12</v>
      </c>
      <c r="D674" s="2">
        <v>29</v>
      </c>
      <c r="E674" s="2">
        <v>2023</v>
      </c>
      <c r="F674" s="3">
        <f>DATE(Table13[[#This Row],[_Year]],Table13[[#This Row],[Join_Date_Month]],Table13[[#This Row],[Join_Date_Date]])</f>
        <v>45289</v>
      </c>
      <c r="G674" s="3">
        <v>45289</v>
      </c>
      <c r="H674" s="3">
        <v>45608</v>
      </c>
      <c r="I674" s="2"/>
      <c r="J674" s="2"/>
      <c r="K674" s="3"/>
      <c r="L674" s="3">
        <v>45608</v>
      </c>
      <c r="M674" s="2">
        <v>7.99</v>
      </c>
      <c r="N674" s="2" t="s">
        <v>759</v>
      </c>
      <c r="O674" s="2">
        <v>378</v>
      </c>
      <c r="P674" s="2" t="s">
        <v>26</v>
      </c>
      <c r="Q674" s="2">
        <v>2</v>
      </c>
      <c r="R674" s="2">
        <v>3</v>
      </c>
      <c r="S674" s="2" t="b">
        <v>0</v>
      </c>
      <c r="T674" s="2">
        <v>155</v>
      </c>
      <c r="U674" s="2">
        <v>69</v>
      </c>
      <c r="V674" s="2" t="s">
        <v>49</v>
      </c>
      <c r="W674" s="2" t="s">
        <v>44</v>
      </c>
      <c r="X674" s="2" t="s">
        <v>57</v>
      </c>
      <c r="Y674" s="2">
        <v>11</v>
      </c>
      <c r="Z674" s="26">
        <f>Table13[[#This Row],[Recommended_Content_Count]]/(Table13[[#This Row],[Total_Movies_Watched]]+Table13[[#This Row],[Total_Series_Watched]])</f>
        <v>4.9107142857142856E-2</v>
      </c>
      <c r="AA674" s="2">
        <v>3.3</v>
      </c>
      <c r="AB674" s="2" t="b">
        <v>0</v>
      </c>
      <c r="AC674" s="2" t="s">
        <v>30</v>
      </c>
      <c r="AD674" s="2">
        <v>353</v>
      </c>
      <c r="AE674" s="2" t="s">
        <v>58</v>
      </c>
      <c r="AF674" s="2" t="s">
        <v>79</v>
      </c>
      <c r="AG674" s="5" t="s">
        <v>60</v>
      </c>
    </row>
    <row r="675" spans="1:33" x14ac:dyDescent="0.25">
      <c r="A675" s="4">
        <v>2593</v>
      </c>
      <c r="B675" s="2" t="s">
        <v>130</v>
      </c>
      <c r="C675" s="2">
        <v>12</v>
      </c>
      <c r="D675" s="2">
        <v>21</v>
      </c>
      <c r="E675" s="2">
        <v>2022</v>
      </c>
      <c r="F675" s="3">
        <f>DATE(Table13[[#This Row],[_Year]],Table13[[#This Row],[Join_Date_Month]],Table13[[#This Row],[Join_Date_Date]])</f>
        <v>44916</v>
      </c>
      <c r="G675" s="3">
        <v>44916</v>
      </c>
      <c r="H675" s="3">
        <v>45608</v>
      </c>
      <c r="I675" s="2"/>
      <c r="J675" s="2"/>
      <c r="K675" s="3"/>
      <c r="L675" s="3">
        <v>45608</v>
      </c>
      <c r="M675" s="2">
        <v>7.99</v>
      </c>
      <c r="N675" s="2" t="s">
        <v>759</v>
      </c>
      <c r="O675" s="2">
        <v>311</v>
      </c>
      <c r="P675" s="2" t="s">
        <v>63</v>
      </c>
      <c r="Q675" s="2">
        <v>5</v>
      </c>
      <c r="R675" s="2">
        <v>6</v>
      </c>
      <c r="S675" s="2" t="b">
        <v>0</v>
      </c>
      <c r="T675" s="2">
        <v>587</v>
      </c>
      <c r="U675" s="2">
        <v>140</v>
      </c>
      <c r="V675" s="2" t="s">
        <v>55</v>
      </c>
      <c r="W675" s="2" t="s">
        <v>28</v>
      </c>
      <c r="X675" s="2" t="s">
        <v>45</v>
      </c>
      <c r="Y675" s="2">
        <v>43</v>
      </c>
      <c r="Z675" s="26">
        <f>Table13[[#This Row],[Recommended_Content_Count]]/(Table13[[#This Row],[Total_Movies_Watched]]+Table13[[#This Row],[Total_Series_Watched]])</f>
        <v>5.9147180192572216E-2</v>
      </c>
      <c r="AA675" s="2">
        <v>3.6</v>
      </c>
      <c r="AB675" s="2" t="b">
        <v>1</v>
      </c>
      <c r="AC675" s="2" t="s">
        <v>30</v>
      </c>
      <c r="AD675" s="2">
        <v>4635</v>
      </c>
      <c r="AE675" s="2" t="s">
        <v>31</v>
      </c>
      <c r="AF675" s="2" t="s">
        <v>59</v>
      </c>
      <c r="AG675" s="5" t="s">
        <v>93</v>
      </c>
    </row>
    <row r="676" spans="1:33" x14ac:dyDescent="0.25">
      <c r="A676" s="4">
        <v>4680</v>
      </c>
      <c r="B676" s="2" t="s">
        <v>730</v>
      </c>
      <c r="C676" s="2">
        <v>12</v>
      </c>
      <c r="D676" s="2">
        <v>16</v>
      </c>
      <c r="E676" s="2">
        <v>2024</v>
      </c>
      <c r="F676" s="3">
        <f>DATE(Table13[[#This Row],[_Year]],Table13[[#This Row],[Join_Date_Month]],Table13[[#This Row],[Join_Date_Date]])</f>
        <v>45642</v>
      </c>
      <c r="G676" s="3">
        <v>45642</v>
      </c>
      <c r="H676" s="3">
        <v>45608</v>
      </c>
      <c r="I676" s="2"/>
      <c r="J676" s="2"/>
      <c r="K676" s="3"/>
      <c r="L676" s="3">
        <v>45608</v>
      </c>
      <c r="M676" s="2">
        <v>11.99</v>
      </c>
      <c r="N676" s="2" t="s">
        <v>760</v>
      </c>
      <c r="O676" s="2">
        <v>221</v>
      </c>
      <c r="P676" s="2" t="s">
        <v>100</v>
      </c>
      <c r="Q676" s="2">
        <v>5</v>
      </c>
      <c r="R676" s="2">
        <v>5</v>
      </c>
      <c r="S676" s="2" t="b">
        <v>1</v>
      </c>
      <c r="T676" s="2">
        <v>749</v>
      </c>
      <c r="U676" s="2">
        <v>66</v>
      </c>
      <c r="V676" s="2" t="s">
        <v>27</v>
      </c>
      <c r="W676" s="2" t="s">
        <v>75</v>
      </c>
      <c r="X676" s="2" t="s">
        <v>37</v>
      </c>
      <c r="Y676" s="2">
        <v>37</v>
      </c>
      <c r="Z676" s="26">
        <f>Table13[[#This Row],[Recommended_Content_Count]]/(Table13[[#This Row],[Total_Movies_Watched]]+Table13[[#This Row],[Total_Series_Watched]])</f>
        <v>4.5398773006134971E-2</v>
      </c>
      <c r="AA676" s="2">
        <v>3.3</v>
      </c>
      <c r="AB676" s="2" t="b">
        <v>1</v>
      </c>
      <c r="AC676" s="2" t="s">
        <v>30</v>
      </c>
      <c r="AD676" s="2">
        <v>4505</v>
      </c>
      <c r="AE676" s="2" t="s">
        <v>58</v>
      </c>
      <c r="AF676" s="2" t="s">
        <v>32</v>
      </c>
      <c r="AG676" s="5" t="s">
        <v>93</v>
      </c>
    </row>
    <row r="677" spans="1:33" x14ac:dyDescent="0.25">
      <c r="A677" s="4">
        <v>2324</v>
      </c>
      <c r="B677" s="2" t="s">
        <v>171</v>
      </c>
      <c r="C677" s="2">
        <v>11</v>
      </c>
      <c r="D677" s="2">
        <v>24</v>
      </c>
      <c r="E677" s="2">
        <v>2024</v>
      </c>
      <c r="F677" s="3">
        <f>DATE(Table13[[#This Row],[_Year]],Table13[[#This Row],[Join_Date_Month]],Table13[[#This Row],[Join_Date_Date]])</f>
        <v>45620</v>
      </c>
      <c r="G677" s="3">
        <v>45620</v>
      </c>
      <c r="H677" s="3">
        <v>45608</v>
      </c>
      <c r="I677" s="2"/>
      <c r="J677" s="2"/>
      <c r="K677" s="3"/>
      <c r="L677" s="3">
        <v>45608</v>
      </c>
      <c r="M677" s="2">
        <v>7.99</v>
      </c>
      <c r="N677" s="2" t="s">
        <v>759</v>
      </c>
      <c r="O677" s="2">
        <v>175</v>
      </c>
      <c r="P677" s="2" t="s">
        <v>73</v>
      </c>
      <c r="Q677" s="2">
        <v>5</v>
      </c>
      <c r="R677" s="2">
        <v>6</v>
      </c>
      <c r="S677" s="2" t="b">
        <v>1</v>
      </c>
      <c r="T677" s="2">
        <v>606</v>
      </c>
      <c r="U677" s="2">
        <v>195</v>
      </c>
      <c r="V677" s="2" t="s">
        <v>27</v>
      </c>
      <c r="W677" s="2" t="s">
        <v>56</v>
      </c>
      <c r="X677" s="2" t="s">
        <v>64</v>
      </c>
      <c r="Y677" s="2">
        <v>95</v>
      </c>
      <c r="Z677" s="26">
        <f>Table13[[#This Row],[Recommended_Content_Count]]/(Table13[[#This Row],[Total_Movies_Watched]]+Table13[[#This Row],[Total_Series_Watched]])</f>
        <v>0.11860174781523096</v>
      </c>
      <c r="AA677" s="2">
        <v>4</v>
      </c>
      <c r="AB677" s="2" t="b">
        <v>0</v>
      </c>
      <c r="AC677" s="2" t="s">
        <v>30</v>
      </c>
      <c r="AD677" s="2">
        <v>1155</v>
      </c>
      <c r="AE677" s="2" t="s">
        <v>76</v>
      </c>
      <c r="AF677" s="2" t="s">
        <v>32</v>
      </c>
      <c r="AG677" s="5" t="s">
        <v>33</v>
      </c>
    </row>
    <row r="678" spans="1:33" x14ac:dyDescent="0.25">
      <c r="A678" s="4">
        <v>3496</v>
      </c>
      <c r="B678" s="2" t="s">
        <v>242</v>
      </c>
      <c r="C678" s="2">
        <v>11</v>
      </c>
      <c r="D678" s="2">
        <v>24</v>
      </c>
      <c r="E678" s="2">
        <v>2023</v>
      </c>
      <c r="F678" s="3">
        <f>DATE(Table13[[#This Row],[_Year]],Table13[[#This Row],[Join_Date_Month]],Table13[[#This Row],[Join_Date_Date]])</f>
        <v>45254</v>
      </c>
      <c r="G678" s="3">
        <v>45254</v>
      </c>
      <c r="H678" s="3">
        <v>45608</v>
      </c>
      <c r="I678" s="2"/>
      <c r="J678" s="2"/>
      <c r="K678" s="3"/>
      <c r="L678" s="3">
        <v>45608</v>
      </c>
      <c r="M678" s="2">
        <v>11.99</v>
      </c>
      <c r="N678" s="2" t="s">
        <v>760</v>
      </c>
      <c r="O678" s="2">
        <v>404</v>
      </c>
      <c r="P678" s="2" t="s">
        <v>36</v>
      </c>
      <c r="Q678" s="2">
        <v>4</v>
      </c>
      <c r="R678" s="2">
        <v>6</v>
      </c>
      <c r="S678" s="2" t="b">
        <v>0</v>
      </c>
      <c r="T678" s="2">
        <v>906</v>
      </c>
      <c r="U678" s="2">
        <v>43</v>
      </c>
      <c r="V678" s="2" t="s">
        <v>55</v>
      </c>
      <c r="W678" s="2" t="s">
        <v>28</v>
      </c>
      <c r="X678" s="2" t="s">
        <v>37</v>
      </c>
      <c r="Y678" s="2">
        <v>59</v>
      </c>
      <c r="Z678" s="26">
        <f>Table13[[#This Row],[Recommended_Content_Count]]/(Table13[[#This Row],[Total_Movies_Watched]]+Table13[[#This Row],[Total_Series_Watched]])</f>
        <v>6.2170706006322442E-2</v>
      </c>
      <c r="AA678" s="2">
        <v>4.9000000000000004</v>
      </c>
      <c r="AB678" s="2" t="b">
        <v>1</v>
      </c>
      <c r="AC678" s="2" t="s">
        <v>30</v>
      </c>
      <c r="AD678" s="2">
        <v>2676</v>
      </c>
      <c r="AE678" s="2" t="s">
        <v>76</v>
      </c>
      <c r="AF678" s="2" t="s">
        <v>39</v>
      </c>
      <c r="AG678" s="5" t="s">
        <v>60</v>
      </c>
    </row>
    <row r="679" spans="1:33" x14ac:dyDescent="0.25">
      <c r="A679" s="4">
        <v>9439</v>
      </c>
      <c r="B679" s="2" t="s">
        <v>653</v>
      </c>
      <c r="C679" s="2">
        <v>11</v>
      </c>
      <c r="D679" s="2">
        <v>15</v>
      </c>
      <c r="E679" s="2">
        <v>2023</v>
      </c>
      <c r="F679" s="3">
        <f>DATE(Table13[[#This Row],[_Year]],Table13[[#This Row],[Join_Date_Month]],Table13[[#This Row],[Join_Date_Date]])</f>
        <v>45245</v>
      </c>
      <c r="G679" s="3">
        <v>45245</v>
      </c>
      <c r="H679" s="3">
        <v>45608</v>
      </c>
      <c r="I679" s="2"/>
      <c r="J679" s="2"/>
      <c r="K679" s="3"/>
      <c r="L679" s="3">
        <v>45608</v>
      </c>
      <c r="M679" s="2">
        <v>11.99</v>
      </c>
      <c r="N679" s="2" t="s">
        <v>760</v>
      </c>
      <c r="O679" s="2">
        <v>360</v>
      </c>
      <c r="P679" s="2" t="s">
        <v>48</v>
      </c>
      <c r="Q679" s="2">
        <v>3</v>
      </c>
      <c r="R679" s="2">
        <v>4</v>
      </c>
      <c r="S679" s="2" t="b">
        <v>0</v>
      </c>
      <c r="T679" s="2">
        <v>295</v>
      </c>
      <c r="U679" s="2">
        <v>55</v>
      </c>
      <c r="V679" s="2" t="s">
        <v>43</v>
      </c>
      <c r="W679" s="2" t="s">
        <v>56</v>
      </c>
      <c r="X679" s="2" t="s">
        <v>45</v>
      </c>
      <c r="Y679" s="2">
        <v>31</v>
      </c>
      <c r="Z679" s="26">
        <f>Table13[[#This Row],[Recommended_Content_Count]]/(Table13[[#This Row],[Total_Movies_Watched]]+Table13[[#This Row],[Total_Series_Watched]])</f>
        <v>8.8571428571428565E-2</v>
      </c>
      <c r="AA679" s="2">
        <v>3.7</v>
      </c>
      <c r="AB679" s="2" t="b">
        <v>0</v>
      </c>
      <c r="AC679" s="2" t="s">
        <v>30</v>
      </c>
      <c r="AD679" s="2">
        <v>1984</v>
      </c>
      <c r="AE679" s="2" t="s">
        <v>76</v>
      </c>
      <c r="AF679" s="2" t="s">
        <v>39</v>
      </c>
      <c r="AG679" s="5" t="s">
        <v>40</v>
      </c>
    </row>
    <row r="680" spans="1:33" x14ac:dyDescent="0.25">
      <c r="A680" s="4">
        <v>9398</v>
      </c>
      <c r="B680" s="2" t="s">
        <v>234</v>
      </c>
      <c r="C680" s="2">
        <v>10</v>
      </c>
      <c r="D680" s="2">
        <v>30</v>
      </c>
      <c r="E680" s="2">
        <v>2024</v>
      </c>
      <c r="F680" s="3">
        <f>DATE(Table13[[#This Row],[_Year]],Table13[[#This Row],[Join_Date_Month]],Table13[[#This Row],[Join_Date_Date]])</f>
        <v>45595</v>
      </c>
      <c r="G680" s="3">
        <v>45595</v>
      </c>
      <c r="H680" s="3">
        <v>45608</v>
      </c>
      <c r="I680" s="2"/>
      <c r="J680" s="2"/>
      <c r="K680" s="3"/>
      <c r="L680" s="3">
        <v>45608</v>
      </c>
      <c r="M680" s="2">
        <v>7.99</v>
      </c>
      <c r="N680" s="2" t="s">
        <v>759</v>
      </c>
      <c r="O680" s="2">
        <v>83</v>
      </c>
      <c r="P680" s="2" t="s">
        <v>73</v>
      </c>
      <c r="Q680" s="2">
        <v>3</v>
      </c>
      <c r="R680" s="2">
        <v>5</v>
      </c>
      <c r="S680" s="2" t="b">
        <v>1</v>
      </c>
      <c r="T680" s="2">
        <v>148</v>
      </c>
      <c r="U680" s="2">
        <v>154</v>
      </c>
      <c r="V680" s="2" t="s">
        <v>49</v>
      </c>
      <c r="W680" s="2" t="s">
        <v>56</v>
      </c>
      <c r="X680" s="2" t="s">
        <v>29</v>
      </c>
      <c r="Y680" s="2">
        <v>21</v>
      </c>
      <c r="Z680" s="26">
        <f>Table13[[#This Row],[Recommended_Content_Count]]/(Table13[[#This Row],[Total_Movies_Watched]]+Table13[[#This Row],[Total_Series_Watched]])</f>
        <v>6.9536423841059597E-2</v>
      </c>
      <c r="AA680" s="2">
        <v>3.1</v>
      </c>
      <c r="AB680" s="2" t="b">
        <v>0</v>
      </c>
      <c r="AC680" s="2" t="s">
        <v>30</v>
      </c>
      <c r="AD680" s="2">
        <v>3206</v>
      </c>
      <c r="AE680" s="2" t="s">
        <v>58</v>
      </c>
      <c r="AF680" s="2" t="s">
        <v>69</v>
      </c>
      <c r="AG680" s="5" t="s">
        <v>33</v>
      </c>
    </row>
    <row r="681" spans="1:33" x14ac:dyDescent="0.25">
      <c r="A681" s="4">
        <v>9628</v>
      </c>
      <c r="B681" s="2" t="s">
        <v>211</v>
      </c>
      <c r="C681" s="2">
        <v>10</v>
      </c>
      <c r="D681" s="2">
        <v>27</v>
      </c>
      <c r="E681" s="2">
        <v>2023</v>
      </c>
      <c r="F681" s="3">
        <f>DATE(Table13[[#This Row],[_Year]],Table13[[#This Row],[Join_Date_Month]],Table13[[#This Row],[Join_Date_Date]])</f>
        <v>45226</v>
      </c>
      <c r="G681" s="3">
        <v>45226</v>
      </c>
      <c r="H681" s="3">
        <v>45608</v>
      </c>
      <c r="I681" s="2"/>
      <c r="J681" s="2"/>
      <c r="K681" s="3"/>
      <c r="L681" s="3">
        <v>45608</v>
      </c>
      <c r="M681" s="2">
        <v>7.99</v>
      </c>
      <c r="N681" s="2" t="s">
        <v>759</v>
      </c>
      <c r="O681" s="2">
        <v>401</v>
      </c>
      <c r="P681" s="2" t="s">
        <v>73</v>
      </c>
      <c r="Q681" s="2">
        <v>5</v>
      </c>
      <c r="R681" s="2">
        <v>6</v>
      </c>
      <c r="S681" s="2" t="b">
        <v>0</v>
      </c>
      <c r="T681" s="2">
        <v>308</v>
      </c>
      <c r="U681" s="2">
        <v>103</v>
      </c>
      <c r="V681" s="2" t="s">
        <v>27</v>
      </c>
      <c r="W681" s="2" t="s">
        <v>56</v>
      </c>
      <c r="X681" s="2" t="s">
        <v>45</v>
      </c>
      <c r="Y681" s="2">
        <v>98</v>
      </c>
      <c r="Z681" s="26">
        <f>Table13[[#This Row],[Recommended_Content_Count]]/(Table13[[#This Row],[Total_Movies_Watched]]+Table13[[#This Row],[Total_Series_Watched]])</f>
        <v>0.23844282238442821</v>
      </c>
      <c r="AA681" s="2">
        <v>3.1</v>
      </c>
      <c r="AB681" s="2" t="b">
        <v>1</v>
      </c>
      <c r="AC681" s="2" t="s">
        <v>30</v>
      </c>
      <c r="AD681" s="2">
        <v>1813</v>
      </c>
      <c r="AE681" s="2" t="s">
        <v>65</v>
      </c>
      <c r="AF681" s="2" t="s">
        <v>32</v>
      </c>
      <c r="AG681" s="5" t="s">
        <v>60</v>
      </c>
    </row>
    <row r="682" spans="1:33" x14ac:dyDescent="0.25">
      <c r="A682" s="4">
        <v>8617</v>
      </c>
      <c r="B682" s="2" t="s">
        <v>140</v>
      </c>
      <c r="C682" s="2">
        <v>10</v>
      </c>
      <c r="D682" s="2">
        <v>14</v>
      </c>
      <c r="E682" s="2">
        <v>2024</v>
      </c>
      <c r="F682" s="3">
        <f>DATE(Table13[[#This Row],[_Year]],Table13[[#This Row],[Join_Date_Month]],Table13[[#This Row],[Join_Date_Date]])</f>
        <v>45579</v>
      </c>
      <c r="G682" s="3">
        <v>45579</v>
      </c>
      <c r="H682" s="3">
        <v>45608</v>
      </c>
      <c r="I682" s="2"/>
      <c r="J682" s="2"/>
      <c r="K682" s="3"/>
      <c r="L682" s="3">
        <v>45608</v>
      </c>
      <c r="M682" s="2">
        <v>15.99</v>
      </c>
      <c r="N682" s="2" t="s">
        <v>761</v>
      </c>
      <c r="O682" s="2">
        <v>202</v>
      </c>
      <c r="P682" s="2" t="s">
        <v>73</v>
      </c>
      <c r="Q682" s="2">
        <v>1</v>
      </c>
      <c r="R682" s="2">
        <v>2</v>
      </c>
      <c r="S682" s="2" t="b">
        <v>1</v>
      </c>
      <c r="T682" s="2">
        <v>260</v>
      </c>
      <c r="U682" s="2">
        <v>53</v>
      </c>
      <c r="V682" s="2" t="s">
        <v>68</v>
      </c>
      <c r="W682" s="2" t="s">
        <v>75</v>
      </c>
      <c r="X682" s="2" t="s">
        <v>64</v>
      </c>
      <c r="Y682" s="2">
        <v>13</v>
      </c>
      <c r="Z682" s="26">
        <f>Table13[[#This Row],[Recommended_Content_Count]]/(Table13[[#This Row],[Total_Movies_Watched]]+Table13[[#This Row],[Total_Series_Watched]])</f>
        <v>4.1533546325878593E-2</v>
      </c>
      <c r="AA682" s="2">
        <v>3.9</v>
      </c>
      <c r="AB682" s="2" t="b">
        <v>1</v>
      </c>
      <c r="AC682" s="2" t="s">
        <v>30</v>
      </c>
      <c r="AD682" s="2">
        <v>1423</v>
      </c>
      <c r="AE682" s="2" t="s">
        <v>65</v>
      </c>
      <c r="AF682" s="2" t="s">
        <v>79</v>
      </c>
      <c r="AG682" s="5" t="s">
        <v>40</v>
      </c>
    </row>
    <row r="683" spans="1:33" x14ac:dyDescent="0.25">
      <c r="A683" s="4">
        <v>1831</v>
      </c>
      <c r="B683" s="2" t="s">
        <v>88</v>
      </c>
      <c r="C683" s="3">
        <v>45636</v>
      </c>
      <c r="D683" s="2"/>
      <c r="E683" s="2"/>
      <c r="F683" s="3"/>
      <c r="G683" s="3">
        <v>45636</v>
      </c>
      <c r="H683" s="3">
        <v>45608</v>
      </c>
      <c r="I683" s="2"/>
      <c r="J683" s="2"/>
      <c r="K683" s="3"/>
      <c r="L683" s="3">
        <v>45608</v>
      </c>
      <c r="M683" s="2">
        <v>7.99</v>
      </c>
      <c r="N683" s="2" t="s">
        <v>759</v>
      </c>
      <c r="O683" s="2">
        <v>53</v>
      </c>
      <c r="P683" s="2" t="s">
        <v>48</v>
      </c>
      <c r="Q683" s="2">
        <v>1</v>
      </c>
      <c r="R683" s="2">
        <v>4</v>
      </c>
      <c r="S683" s="2" t="b">
        <v>0</v>
      </c>
      <c r="T683" s="2">
        <v>685</v>
      </c>
      <c r="U683" s="2">
        <v>127</v>
      </c>
      <c r="V683" s="2" t="s">
        <v>74</v>
      </c>
      <c r="W683" s="2" t="s">
        <v>56</v>
      </c>
      <c r="X683" s="2" t="s">
        <v>64</v>
      </c>
      <c r="Y683" s="2">
        <v>26</v>
      </c>
      <c r="Z683" s="26">
        <f>Table13[[#This Row],[Recommended_Content_Count]]/(Table13[[#This Row],[Total_Movies_Watched]]+Table13[[#This Row],[Total_Series_Watched]])</f>
        <v>3.2019704433497539E-2</v>
      </c>
      <c r="AA683" s="2">
        <v>4.0999999999999996</v>
      </c>
      <c r="AB683" s="2" t="b">
        <v>1</v>
      </c>
      <c r="AC683" s="2" t="s">
        <v>30</v>
      </c>
      <c r="AD683" s="2">
        <v>2596</v>
      </c>
      <c r="AE683" s="2" t="s">
        <v>58</v>
      </c>
      <c r="AF683" s="2" t="s">
        <v>69</v>
      </c>
      <c r="AG683" s="5" t="s">
        <v>33</v>
      </c>
    </row>
    <row r="684" spans="1:33" x14ac:dyDescent="0.25">
      <c r="A684" s="4">
        <v>2147</v>
      </c>
      <c r="B684" s="2" t="s">
        <v>332</v>
      </c>
      <c r="C684" s="3">
        <v>45627</v>
      </c>
      <c r="D684" s="2"/>
      <c r="E684" s="2"/>
      <c r="F684" s="3"/>
      <c r="G684" s="3">
        <v>45627</v>
      </c>
      <c r="H684" s="3">
        <v>45608</v>
      </c>
      <c r="I684" s="2"/>
      <c r="J684" s="2"/>
      <c r="K684" s="3"/>
      <c r="L684" s="3">
        <v>45608</v>
      </c>
      <c r="M684" s="2">
        <v>11.99</v>
      </c>
      <c r="N684" s="2" t="s">
        <v>760</v>
      </c>
      <c r="O684" s="2">
        <v>132</v>
      </c>
      <c r="P684" s="2" t="s">
        <v>26</v>
      </c>
      <c r="Q684" s="2">
        <v>4</v>
      </c>
      <c r="R684" s="2">
        <v>6</v>
      </c>
      <c r="S684" s="2" t="b">
        <v>1</v>
      </c>
      <c r="T684" s="2">
        <v>170</v>
      </c>
      <c r="U684" s="2">
        <v>164</v>
      </c>
      <c r="V684" s="2" t="s">
        <v>92</v>
      </c>
      <c r="W684" s="2" t="s">
        <v>44</v>
      </c>
      <c r="X684" s="2" t="s">
        <v>64</v>
      </c>
      <c r="Y684" s="2">
        <v>71</v>
      </c>
      <c r="Z684" s="26">
        <f>Table13[[#This Row],[Recommended_Content_Count]]/(Table13[[#This Row],[Total_Movies_Watched]]+Table13[[#This Row],[Total_Series_Watched]])</f>
        <v>0.21257485029940121</v>
      </c>
      <c r="AA684" s="2">
        <v>3.3</v>
      </c>
      <c r="AB684" s="2" t="b">
        <v>1</v>
      </c>
      <c r="AC684" s="2" t="s">
        <v>30</v>
      </c>
      <c r="AD684" s="2">
        <v>4873</v>
      </c>
      <c r="AE684" s="2" t="s">
        <v>65</v>
      </c>
      <c r="AF684" s="2" t="s">
        <v>69</v>
      </c>
      <c r="AG684" s="5" t="s">
        <v>60</v>
      </c>
    </row>
    <row r="685" spans="1:33" x14ac:dyDescent="0.25">
      <c r="A685" s="4">
        <v>8833</v>
      </c>
      <c r="B685" s="2" t="s">
        <v>91</v>
      </c>
      <c r="C685" s="3">
        <v>45479</v>
      </c>
      <c r="D685" s="2"/>
      <c r="E685" s="2"/>
      <c r="F685" s="3"/>
      <c r="G685" s="3">
        <v>45479</v>
      </c>
      <c r="H685" s="3">
        <v>45608</v>
      </c>
      <c r="I685" s="2"/>
      <c r="J685" s="2"/>
      <c r="K685" s="3"/>
      <c r="L685" s="3">
        <v>45608</v>
      </c>
      <c r="M685" s="2">
        <v>7.99</v>
      </c>
      <c r="N685" s="2" t="s">
        <v>759</v>
      </c>
      <c r="O685" s="2">
        <v>289</v>
      </c>
      <c r="P685" s="2" t="s">
        <v>36</v>
      </c>
      <c r="Q685" s="2">
        <v>5</v>
      </c>
      <c r="R685" s="2">
        <v>2</v>
      </c>
      <c r="S685" s="2" t="b">
        <v>0</v>
      </c>
      <c r="T685" s="2">
        <v>216</v>
      </c>
      <c r="U685" s="2">
        <v>162</v>
      </c>
      <c r="V685" s="2" t="s">
        <v>92</v>
      </c>
      <c r="W685" s="2" t="s">
        <v>28</v>
      </c>
      <c r="X685" s="2" t="s">
        <v>29</v>
      </c>
      <c r="Y685" s="2">
        <v>99</v>
      </c>
      <c r="Z685" s="26">
        <f>Table13[[#This Row],[Recommended_Content_Count]]/(Table13[[#This Row],[Total_Movies_Watched]]+Table13[[#This Row],[Total_Series_Watched]])</f>
        <v>0.26190476190476192</v>
      </c>
      <c r="AA685" s="2">
        <v>3.7</v>
      </c>
      <c r="AB685" s="2" t="b">
        <v>1</v>
      </c>
      <c r="AC685" s="2" t="s">
        <v>30</v>
      </c>
      <c r="AD685" s="2">
        <v>3711</v>
      </c>
      <c r="AE685" s="2" t="s">
        <v>58</v>
      </c>
      <c r="AF685" s="2" t="s">
        <v>79</v>
      </c>
      <c r="AG685" s="5" t="s">
        <v>33</v>
      </c>
    </row>
    <row r="686" spans="1:33" x14ac:dyDescent="0.25">
      <c r="A686" s="4">
        <v>4002</v>
      </c>
      <c r="B686" s="2" t="s">
        <v>441</v>
      </c>
      <c r="C686" s="3">
        <v>45477</v>
      </c>
      <c r="D686" s="2"/>
      <c r="E686" s="2"/>
      <c r="F686" s="3"/>
      <c r="G686" s="3">
        <v>45477</v>
      </c>
      <c r="H686" s="3">
        <v>45608</v>
      </c>
      <c r="I686" s="2"/>
      <c r="J686" s="2"/>
      <c r="K686" s="3"/>
      <c r="L686" s="3">
        <v>45608</v>
      </c>
      <c r="M686" s="2">
        <v>11.99</v>
      </c>
      <c r="N686" s="2" t="s">
        <v>760</v>
      </c>
      <c r="O686" s="2">
        <v>452</v>
      </c>
      <c r="P686" s="2" t="s">
        <v>63</v>
      </c>
      <c r="Q686" s="2">
        <v>2</v>
      </c>
      <c r="R686" s="2">
        <v>6</v>
      </c>
      <c r="S686" s="2" t="b">
        <v>0</v>
      </c>
      <c r="T686" s="2">
        <v>196</v>
      </c>
      <c r="U686" s="2">
        <v>132</v>
      </c>
      <c r="V686" s="2" t="s">
        <v>92</v>
      </c>
      <c r="W686" s="2" t="s">
        <v>75</v>
      </c>
      <c r="X686" s="2" t="s">
        <v>57</v>
      </c>
      <c r="Y686" s="2">
        <v>84</v>
      </c>
      <c r="Z686" s="26">
        <f>Table13[[#This Row],[Recommended_Content_Count]]/(Table13[[#This Row],[Total_Movies_Watched]]+Table13[[#This Row],[Total_Series_Watched]])</f>
        <v>0.25609756097560976</v>
      </c>
      <c r="AA686" s="2">
        <v>3.7</v>
      </c>
      <c r="AB686" s="2" t="b">
        <v>1</v>
      </c>
      <c r="AC686" s="2" t="s">
        <v>30</v>
      </c>
      <c r="AD686" s="2">
        <v>340</v>
      </c>
      <c r="AE686" s="2" t="s">
        <v>76</v>
      </c>
      <c r="AF686" s="2" t="s">
        <v>59</v>
      </c>
      <c r="AG686" s="5" t="s">
        <v>40</v>
      </c>
    </row>
    <row r="687" spans="1:33" x14ac:dyDescent="0.25">
      <c r="A687" s="4">
        <v>1118</v>
      </c>
      <c r="B687" s="2" t="s">
        <v>240</v>
      </c>
      <c r="C687" s="3">
        <v>45475</v>
      </c>
      <c r="D687" s="2"/>
      <c r="E687" s="2"/>
      <c r="F687" s="3"/>
      <c r="G687" s="3">
        <v>45475</v>
      </c>
      <c r="H687" s="3">
        <v>45608</v>
      </c>
      <c r="I687" s="2"/>
      <c r="J687" s="2"/>
      <c r="K687" s="3"/>
      <c r="L687" s="3">
        <v>45608</v>
      </c>
      <c r="M687" s="2">
        <v>15.99</v>
      </c>
      <c r="N687" s="2" t="s">
        <v>761</v>
      </c>
      <c r="O687" s="2">
        <v>379</v>
      </c>
      <c r="P687" s="2" t="s">
        <v>26</v>
      </c>
      <c r="Q687" s="2">
        <v>2</v>
      </c>
      <c r="R687" s="2">
        <v>1</v>
      </c>
      <c r="S687" s="2" t="b">
        <v>1</v>
      </c>
      <c r="T687" s="2">
        <v>885</v>
      </c>
      <c r="U687" s="2">
        <v>110</v>
      </c>
      <c r="V687" s="2" t="s">
        <v>49</v>
      </c>
      <c r="W687" s="2" t="s">
        <v>44</v>
      </c>
      <c r="X687" s="2" t="s">
        <v>57</v>
      </c>
      <c r="Y687" s="2">
        <v>43</v>
      </c>
      <c r="Z687" s="26">
        <f>Table13[[#This Row],[Recommended_Content_Count]]/(Table13[[#This Row],[Total_Movies_Watched]]+Table13[[#This Row],[Total_Series_Watched]])</f>
        <v>4.3216080402010047E-2</v>
      </c>
      <c r="AA687" s="2">
        <v>4.2</v>
      </c>
      <c r="AB687" s="2" t="b">
        <v>1</v>
      </c>
      <c r="AC687" s="2" t="s">
        <v>30</v>
      </c>
      <c r="AD687" s="2">
        <v>1312</v>
      </c>
      <c r="AE687" s="2" t="s">
        <v>58</v>
      </c>
      <c r="AF687" s="2" t="s">
        <v>79</v>
      </c>
      <c r="AG687" s="5" t="s">
        <v>40</v>
      </c>
    </row>
    <row r="688" spans="1:33" x14ac:dyDescent="0.25">
      <c r="A688" s="4">
        <v>9122</v>
      </c>
      <c r="B688" s="2" t="s">
        <v>729</v>
      </c>
      <c r="C688" s="3">
        <v>45359</v>
      </c>
      <c r="D688" s="2"/>
      <c r="E688" s="2"/>
      <c r="F688" s="3"/>
      <c r="G688" s="3">
        <v>45359</v>
      </c>
      <c r="H688" s="3">
        <v>45608</v>
      </c>
      <c r="I688" s="2"/>
      <c r="J688" s="2"/>
      <c r="K688" s="3"/>
      <c r="L688" s="3">
        <v>45608</v>
      </c>
      <c r="M688" s="2">
        <v>15.99</v>
      </c>
      <c r="N688" s="2" t="s">
        <v>761</v>
      </c>
      <c r="O688" s="2">
        <v>168</v>
      </c>
      <c r="P688" s="2" t="s">
        <v>26</v>
      </c>
      <c r="Q688" s="2">
        <v>3</v>
      </c>
      <c r="R688" s="2">
        <v>2</v>
      </c>
      <c r="S688" s="2" t="b">
        <v>1</v>
      </c>
      <c r="T688" s="2">
        <v>25</v>
      </c>
      <c r="U688" s="2">
        <v>171</v>
      </c>
      <c r="V688" s="2" t="s">
        <v>92</v>
      </c>
      <c r="W688" s="2" t="s">
        <v>28</v>
      </c>
      <c r="X688" s="2" t="s">
        <v>29</v>
      </c>
      <c r="Y688" s="2">
        <v>79</v>
      </c>
      <c r="Z688" s="26">
        <f>Table13[[#This Row],[Recommended_Content_Count]]/(Table13[[#This Row],[Total_Movies_Watched]]+Table13[[#This Row],[Total_Series_Watched]])</f>
        <v>0.40306122448979592</v>
      </c>
      <c r="AA688" s="2">
        <v>4</v>
      </c>
      <c r="AB688" s="2" t="b">
        <v>0</v>
      </c>
      <c r="AC688" s="2" t="s">
        <v>30</v>
      </c>
      <c r="AD688" s="2">
        <v>773</v>
      </c>
      <c r="AE688" s="2" t="s">
        <v>38</v>
      </c>
      <c r="AF688" s="2" t="s">
        <v>39</v>
      </c>
      <c r="AG688" s="5" t="s">
        <v>40</v>
      </c>
    </row>
    <row r="689" spans="1:33" x14ac:dyDescent="0.25">
      <c r="A689" s="4">
        <v>6288</v>
      </c>
      <c r="B689" s="2" t="s">
        <v>271</v>
      </c>
      <c r="C689" s="3">
        <v>45326</v>
      </c>
      <c r="D689" s="2"/>
      <c r="E689" s="2"/>
      <c r="F689" s="3"/>
      <c r="G689" s="3">
        <v>45326</v>
      </c>
      <c r="H689" s="3">
        <v>45608</v>
      </c>
      <c r="I689" s="2"/>
      <c r="J689" s="2"/>
      <c r="K689" s="3"/>
      <c r="L689" s="3">
        <v>45608</v>
      </c>
      <c r="M689" s="2">
        <v>15.99</v>
      </c>
      <c r="N689" s="2" t="s">
        <v>761</v>
      </c>
      <c r="O689" s="2">
        <v>267</v>
      </c>
      <c r="P689" s="2" t="s">
        <v>100</v>
      </c>
      <c r="Q689" s="2">
        <v>1</v>
      </c>
      <c r="R689" s="2">
        <v>2</v>
      </c>
      <c r="S689" s="2" t="b">
        <v>0</v>
      </c>
      <c r="T689" s="2">
        <v>107</v>
      </c>
      <c r="U689" s="2">
        <v>140</v>
      </c>
      <c r="V689" s="2" t="s">
        <v>68</v>
      </c>
      <c r="W689" s="2" t="s">
        <v>28</v>
      </c>
      <c r="X689" s="2" t="s">
        <v>78</v>
      </c>
      <c r="Y689" s="2">
        <v>7</v>
      </c>
      <c r="Z689" s="26">
        <f>Table13[[#This Row],[Recommended_Content_Count]]/(Table13[[#This Row],[Total_Movies_Watched]]+Table13[[#This Row],[Total_Series_Watched]])</f>
        <v>2.8340080971659919E-2</v>
      </c>
      <c r="AA689" s="2">
        <v>4.8</v>
      </c>
      <c r="AB689" s="2" t="b">
        <v>0</v>
      </c>
      <c r="AC689" s="2" t="s">
        <v>30</v>
      </c>
      <c r="AD689" s="2">
        <v>783</v>
      </c>
      <c r="AE689" s="2" t="s">
        <v>58</v>
      </c>
      <c r="AF689" s="2" t="s">
        <v>39</v>
      </c>
      <c r="AG689" s="5" t="s">
        <v>40</v>
      </c>
    </row>
    <row r="690" spans="1:33" x14ac:dyDescent="0.25">
      <c r="A690" s="4">
        <v>7840</v>
      </c>
      <c r="B690" s="2" t="s">
        <v>270</v>
      </c>
      <c r="C690" s="3">
        <v>45324</v>
      </c>
      <c r="D690" s="2"/>
      <c r="E690" s="2"/>
      <c r="F690" s="3"/>
      <c r="G690" s="3">
        <v>45324</v>
      </c>
      <c r="H690" s="3">
        <v>45608</v>
      </c>
      <c r="I690" s="2"/>
      <c r="J690" s="2"/>
      <c r="K690" s="3"/>
      <c r="L690" s="3">
        <v>45608</v>
      </c>
      <c r="M690" s="2">
        <v>15.99</v>
      </c>
      <c r="N690" s="2" t="s">
        <v>761</v>
      </c>
      <c r="O690" s="2">
        <v>131</v>
      </c>
      <c r="P690" s="2" t="s">
        <v>73</v>
      </c>
      <c r="Q690" s="2">
        <v>5</v>
      </c>
      <c r="R690" s="2">
        <v>3</v>
      </c>
      <c r="S690" s="2" t="b">
        <v>1</v>
      </c>
      <c r="T690" s="2">
        <v>808</v>
      </c>
      <c r="U690" s="2">
        <v>48</v>
      </c>
      <c r="V690" s="2" t="s">
        <v>49</v>
      </c>
      <c r="W690" s="2" t="s">
        <v>28</v>
      </c>
      <c r="X690" s="2" t="s">
        <v>29</v>
      </c>
      <c r="Y690" s="2">
        <v>55</v>
      </c>
      <c r="Z690" s="26">
        <f>Table13[[#This Row],[Recommended_Content_Count]]/(Table13[[#This Row],[Total_Movies_Watched]]+Table13[[#This Row],[Total_Series_Watched]])</f>
        <v>6.4252336448598124E-2</v>
      </c>
      <c r="AA690" s="2">
        <v>3.3</v>
      </c>
      <c r="AB690" s="2" t="b">
        <v>1</v>
      </c>
      <c r="AC690" s="2" t="s">
        <v>30</v>
      </c>
      <c r="AD690" s="2">
        <v>3053</v>
      </c>
      <c r="AE690" s="2" t="s">
        <v>58</v>
      </c>
      <c r="AF690" s="2" t="s">
        <v>79</v>
      </c>
      <c r="AG690" s="5" t="s">
        <v>93</v>
      </c>
    </row>
    <row r="691" spans="1:33" x14ac:dyDescent="0.25">
      <c r="A691" s="4">
        <v>7739</v>
      </c>
      <c r="B691" s="2" t="s">
        <v>254</v>
      </c>
      <c r="C691" s="3">
        <v>45263</v>
      </c>
      <c r="D691" s="2"/>
      <c r="E691" s="2"/>
      <c r="F691" s="3"/>
      <c r="G691" s="3">
        <v>45263</v>
      </c>
      <c r="H691" s="3">
        <v>45608</v>
      </c>
      <c r="I691" s="2"/>
      <c r="J691" s="2"/>
      <c r="K691" s="3"/>
      <c r="L691" s="3">
        <v>45608</v>
      </c>
      <c r="M691" s="2">
        <v>7.99</v>
      </c>
      <c r="N691" s="2" t="s">
        <v>759</v>
      </c>
      <c r="O691" s="2">
        <v>384</v>
      </c>
      <c r="P691" s="2" t="s">
        <v>48</v>
      </c>
      <c r="Q691" s="2">
        <v>4</v>
      </c>
      <c r="R691" s="2">
        <v>3</v>
      </c>
      <c r="S691" s="2" t="b">
        <v>1</v>
      </c>
      <c r="T691" s="2">
        <v>188</v>
      </c>
      <c r="U691" s="2">
        <v>140</v>
      </c>
      <c r="V691" s="2" t="s">
        <v>92</v>
      </c>
      <c r="W691" s="2" t="s">
        <v>75</v>
      </c>
      <c r="X691" s="2" t="s">
        <v>78</v>
      </c>
      <c r="Y691" s="2">
        <v>78</v>
      </c>
      <c r="Z691" s="26">
        <f>Table13[[#This Row],[Recommended_Content_Count]]/(Table13[[#This Row],[Total_Movies_Watched]]+Table13[[#This Row],[Total_Series_Watched]])</f>
        <v>0.23780487804878048</v>
      </c>
      <c r="AA691" s="2">
        <v>3.9</v>
      </c>
      <c r="AB691" s="2" t="b">
        <v>0</v>
      </c>
      <c r="AC691" s="2" t="s">
        <v>30</v>
      </c>
      <c r="AD691" s="2">
        <v>2341</v>
      </c>
      <c r="AE691" s="2" t="s">
        <v>31</v>
      </c>
      <c r="AF691" s="2" t="s">
        <v>39</v>
      </c>
      <c r="AG691" s="5" t="s">
        <v>93</v>
      </c>
    </row>
    <row r="692" spans="1:33" x14ac:dyDescent="0.25">
      <c r="A692" s="4">
        <v>7616</v>
      </c>
      <c r="B692" s="2" t="s">
        <v>280</v>
      </c>
      <c r="C692" s="3">
        <v>45205</v>
      </c>
      <c r="D692" s="2"/>
      <c r="E692" s="2"/>
      <c r="F692" s="3"/>
      <c r="G692" s="3">
        <v>45205</v>
      </c>
      <c r="H692" s="3">
        <v>45608</v>
      </c>
      <c r="I692" s="2"/>
      <c r="J692" s="2"/>
      <c r="K692" s="3"/>
      <c r="L692" s="3">
        <v>45608</v>
      </c>
      <c r="M692" s="2">
        <v>15.99</v>
      </c>
      <c r="N692" s="2" t="s">
        <v>761</v>
      </c>
      <c r="O692" s="2">
        <v>204</v>
      </c>
      <c r="P692" s="2" t="s">
        <v>63</v>
      </c>
      <c r="Q692" s="2">
        <v>3</v>
      </c>
      <c r="R692" s="2">
        <v>5</v>
      </c>
      <c r="S692" s="2" t="b">
        <v>0</v>
      </c>
      <c r="T692" s="2">
        <v>597</v>
      </c>
      <c r="U692" s="2">
        <v>118</v>
      </c>
      <c r="V692" s="2" t="s">
        <v>74</v>
      </c>
      <c r="W692" s="2" t="s">
        <v>44</v>
      </c>
      <c r="X692" s="2" t="s">
        <v>64</v>
      </c>
      <c r="Y692" s="2">
        <v>60</v>
      </c>
      <c r="Z692" s="26">
        <f>Table13[[#This Row],[Recommended_Content_Count]]/(Table13[[#This Row],[Total_Movies_Watched]]+Table13[[#This Row],[Total_Series_Watched]])</f>
        <v>8.3916083916083919E-2</v>
      </c>
      <c r="AA692" s="2">
        <v>3.1</v>
      </c>
      <c r="AB692" s="2" t="b">
        <v>1</v>
      </c>
      <c r="AC692" s="2" t="s">
        <v>30</v>
      </c>
      <c r="AD692" s="2">
        <v>4575</v>
      </c>
      <c r="AE692" s="2" t="s">
        <v>31</v>
      </c>
      <c r="AF692" s="2" t="s">
        <v>32</v>
      </c>
      <c r="AG692" s="5" t="s">
        <v>40</v>
      </c>
    </row>
    <row r="693" spans="1:33" x14ac:dyDescent="0.25">
      <c r="A693" s="4">
        <v>1214</v>
      </c>
      <c r="B693" s="2" t="s">
        <v>334</v>
      </c>
      <c r="C693" s="3">
        <v>45144</v>
      </c>
      <c r="D693" s="2"/>
      <c r="E693" s="2"/>
      <c r="F693" s="3"/>
      <c r="G693" s="3">
        <v>45144</v>
      </c>
      <c r="H693" s="3">
        <v>45608</v>
      </c>
      <c r="I693" s="2"/>
      <c r="J693" s="2"/>
      <c r="K693" s="3"/>
      <c r="L693" s="3">
        <v>45608</v>
      </c>
      <c r="M693" s="2">
        <v>11.99</v>
      </c>
      <c r="N693" s="2" t="s">
        <v>760</v>
      </c>
      <c r="O693" s="2">
        <v>281</v>
      </c>
      <c r="P693" s="2" t="s">
        <v>26</v>
      </c>
      <c r="Q693" s="2">
        <v>5</v>
      </c>
      <c r="R693" s="2">
        <v>6</v>
      </c>
      <c r="S693" s="2" t="b">
        <v>1</v>
      </c>
      <c r="T693" s="2">
        <v>945</v>
      </c>
      <c r="U693" s="2">
        <v>108</v>
      </c>
      <c r="V693" s="2" t="s">
        <v>74</v>
      </c>
      <c r="W693" s="2" t="s">
        <v>28</v>
      </c>
      <c r="X693" s="2" t="s">
        <v>64</v>
      </c>
      <c r="Y693" s="2">
        <v>98</v>
      </c>
      <c r="Z693" s="26">
        <f>Table13[[#This Row],[Recommended_Content_Count]]/(Table13[[#This Row],[Total_Movies_Watched]]+Table13[[#This Row],[Total_Series_Watched]])</f>
        <v>9.306742640075974E-2</v>
      </c>
      <c r="AA693" s="2">
        <v>3.8</v>
      </c>
      <c r="AB693" s="2" t="b">
        <v>1</v>
      </c>
      <c r="AC693" s="2" t="s">
        <v>30</v>
      </c>
      <c r="AD693" s="2">
        <v>110</v>
      </c>
      <c r="AE693" s="2" t="s">
        <v>65</v>
      </c>
      <c r="AF693" s="2" t="s">
        <v>59</v>
      </c>
      <c r="AG693" s="5" t="s">
        <v>93</v>
      </c>
    </row>
    <row r="694" spans="1:33" x14ac:dyDescent="0.25">
      <c r="A694" s="4">
        <v>5850</v>
      </c>
      <c r="B694" s="2" t="s">
        <v>126</v>
      </c>
      <c r="C694" s="3">
        <v>45115</v>
      </c>
      <c r="D694" s="2"/>
      <c r="E694" s="2"/>
      <c r="F694" s="3"/>
      <c r="G694" s="3">
        <v>45115</v>
      </c>
      <c r="H694" s="3">
        <v>45608</v>
      </c>
      <c r="I694" s="2"/>
      <c r="J694" s="2"/>
      <c r="K694" s="3"/>
      <c r="L694" s="3">
        <v>45608</v>
      </c>
      <c r="M694" s="2">
        <v>15.99</v>
      </c>
      <c r="N694" s="2" t="s">
        <v>761</v>
      </c>
      <c r="O694" s="2">
        <v>164</v>
      </c>
      <c r="P694" s="2" t="s">
        <v>26</v>
      </c>
      <c r="Q694" s="2">
        <v>2</v>
      </c>
      <c r="R694" s="2">
        <v>1</v>
      </c>
      <c r="S694" s="2" t="b">
        <v>0</v>
      </c>
      <c r="T694" s="2">
        <v>833</v>
      </c>
      <c r="U694" s="2">
        <v>89</v>
      </c>
      <c r="V694" s="2" t="s">
        <v>92</v>
      </c>
      <c r="W694" s="2" t="s">
        <v>75</v>
      </c>
      <c r="X694" s="2" t="s">
        <v>57</v>
      </c>
      <c r="Y694" s="2">
        <v>32</v>
      </c>
      <c r="Z694" s="26">
        <f>Table13[[#This Row],[Recommended_Content_Count]]/(Table13[[#This Row],[Total_Movies_Watched]]+Table13[[#This Row],[Total_Series_Watched]])</f>
        <v>3.4707158351409979E-2</v>
      </c>
      <c r="AA694" s="2">
        <v>4.9000000000000004</v>
      </c>
      <c r="AB694" s="2" t="b">
        <v>0</v>
      </c>
      <c r="AC694" s="2" t="s">
        <v>30</v>
      </c>
      <c r="AD694" s="2">
        <v>2644</v>
      </c>
      <c r="AE694" s="2" t="s">
        <v>58</v>
      </c>
      <c r="AF694" s="2" t="s">
        <v>59</v>
      </c>
      <c r="AG694" s="5" t="s">
        <v>40</v>
      </c>
    </row>
    <row r="695" spans="1:33" x14ac:dyDescent="0.25">
      <c r="A695" s="4">
        <v>7093</v>
      </c>
      <c r="B695" s="2" t="s">
        <v>91</v>
      </c>
      <c r="C695" s="3">
        <v>45113</v>
      </c>
      <c r="D695" s="2"/>
      <c r="E695" s="2"/>
      <c r="F695" s="3"/>
      <c r="G695" s="3">
        <v>45113</v>
      </c>
      <c r="H695" s="3">
        <v>45608</v>
      </c>
      <c r="I695" s="2"/>
      <c r="J695" s="2"/>
      <c r="K695" s="3"/>
      <c r="L695" s="3">
        <v>45608</v>
      </c>
      <c r="M695" s="2">
        <v>7.99</v>
      </c>
      <c r="N695" s="2" t="s">
        <v>759</v>
      </c>
      <c r="O695" s="2">
        <v>69</v>
      </c>
      <c r="P695" s="2" t="s">
        <v>51</v>
      </c>
      <c r="Q695" s="2">
        <v>2</v>
      </c>
      <c r="R695" s="2">
        <v>5</v>
      </c>
      <c r="S695" s="2" t="b">
        <v>0</v>
      </c>
      <c r="T695" s="2">
        <v>222</v>
      </c>
      <c r="U695" s="2">
        <v>13</v>
      </c>
      <c r="V695" s="2" t="s">
        <v>92</v>
      </c>
      <c r="W695" s="2" t="s">
        <v>28</v>
      </c>
      <c r="X695" s="2" t="s">
        <v>37</v>
      </c>
      <c r="Y695" s="2">
        <v>0</v>
      </c>
      <c r="Z695" s="26">
        <f>Table13[[#This Row],[Recommended_Content_Count]]/(Table13[[#This Row],[Total_Movies_Watched]]+Table13[[#This Row],[Total_Series_Watched]])</f>
        <v>0</v>
      </c>
      <c r="AA695" s="2">
        <v>4.7</v>
      </c>
      <c r="AB695" s="2" t="b">
        <v>1</v>
      </c>
      <c r="AC695" s="2" t="s">
        <v>30</v>
      </c>
      <c r="AD695" s="2">
        <v>1051</v>
      </c>
      <c r="AE695" s="2" t="s">
        <v>38</v>
      </c>
      <c r="AF695" s="2" t="s">
        <v>59</v>
      </c>
      <c r="AG695" s="5" t="s">
        <v>93</v>
      </c>
    </row>
    <row r="696" spans="1:33" x14ac:dyDescent="0.25">
      <c r="A696" s="4">
        <v>6534</v>
      </c>
      <c r="B696" s="2" t="s">
        <v>434</v>
      </c>
      <c r="C696" s="3">
        <v>45050</v>
      </c>
      <c r="D696" s="2"/>
      <c r="E696" s="2"/>
      <c r="F696" s="3"/>
      <c r="G696" s="3">
        <v>45050</v>
      </c>
      <c r="H696" s="3">
        <v>45608</v>
      </c>
      <c r="I696" s="2"/>
      <c r="J696" s="2"/>
      <c r="K696" s="3"/>
      <c r="L696" s="3">
        <v>45608</v>
      </c>
      <c r="M696" s="2">
        <v>11.99</v>
      </c>
      <c r="N696" s="2" t="s">
        <v>760</v>
      </c>
      <c r="O696" s="2">
        <v>104</v>
      </c>
      <c r="P696" s="2" t="s">
        <v>51</v>
      </c>
      <c r="Q696" s="2">
        <v>2</v>
      </c>
      <c r="R696" s="2">
        <v>6</v>
      </c>
      <c r="S696" s="2" t="b">
        <v>0</v>
      </c>
      <c r="T696" s="2">
        <v>570</v>
      </c>
      <c r="U696" s="2">
        <v>29</v>
      </c>
      <c r="V696" s="2" t="s">
        <v>49</v>
      </c>
      <c r="W696" s="2" t="s">
        <v>28</v>
      </c>
      <c r="X696" s="2" t="s">
        <v>37</v>
      </c>
      <c r="Y696" s="2">
        <v>56</v>
      </c>
      <c r="Z696" s="26">
        <f>Table13[[#This Row],[Recommended_Content_Count]]/(Table13[[#This Row],[Total_Movies_Watched]]+Table13[[#This Row],[Total_Series_Watched]])</f>
        <v>9.3489148580968282E-2</v>
      </c>
      <c r="AA696" s="2">
        <v>3.9</v>
      </c>
      <c r="AB696" s="2" t="b">
        <v>1</v>
      </c>
      <c r="AC696" s="2" t="s">
        <v>30</v>
      </c>
      <c r="AD696" s="2">
        <v>4501</v>
      </c>
      <c r="AE696" s="2" t="s">
        <v>38</v>
      </c>
      <c r="AF696" s="2" t="s">
        <v>32</v>
      </c>
      <c r="AG696" s="5" t="s">
        <v>33</v>
      </c>
    </row>
    <row r="697" spans="1:33" x14ac:dyDescent="0.25">
      <c r="A697" s="4">
        <v>1575</v>
      </c>
      <c r="B697" s="2" t="s">
        <v>153</v>
      </c>
      <c r="C697" s="3">
        <v>45026</v>
      </c>
      <c r="D697" s="2"/>
      <c r="E697" s="2"/>
      <c r="F697" s="3"/>
      <c r="G697" s="3">
        <v>45026</v>
      </c>
      <c r="H697" s="3">
        <v>45608</v>
      </c>
      <c r="I697" s="2"/>
      <c r="J697" s="2"/>
      <c r="K697" s="3"/>
      <c r="L697" s="3">
        <v>45608</v>
      </c>
      <c r="M697" s="2">
        <v>11.99</v>
      </c>
      <c r="N697" s="2" t="s">
        <v>760</v>
      </c>
      <c r="O697" s="2">
        <v>71</v>
      </c>
      <c r="P697" s="2" t="s">
        <v>73</v>
      </c>
      <c r="Q697" s="2">
        <v>5</v>
      </c>
      <c r="R697" s="2">
        <v>4</v>
      </c>
      <c r="S697" s="2" t="b">
        <v>1</v>
      </c>
      <c r="T697" s="2">
        <v>666</v>
      </c>
      <c r="U697" s="2">
        <v>100</v>
      </c>
      <c r="V697" s="2" t="s">
        <v>68</v>
      </c>
      <c r="W697" s="2" t="s">
        <v>56</v>
      </c>
      <c r="X697" s="2" t="s">
        <v>45</v>
      </c>
      <c r="Y697" s="2">
        <v>97</v>
      </c>
      <c r="Z697" s="26">
        <f>Table13[[#This Row],[Recommended_Content_Count]]/(Table13[[#This Row],[Total_Movies_Watched]]+Table13[[#This Row],[Total_Series_Watched]])</f>
        <v>0.12663185378590078</v>
      </c>
      <c r="AA697" s="2">
        <v>3.1</v>
      </c>
      <c r="AB697" s="2" t="b">
        <v>0</v>
      </c>
      <c r="AC697" s="2" t="s">
        <v>30</v>
      </c>
      <c r="AD697" s="2">
        <v>3630</v>
      </c>
      <c r="AE697" s="2" t="s">
        <v>38</v>
      </c>
      <c r="AF697" s="2" t="s">
        <v>69</v>
      </c>
      <c r="AG697" s="5" t="s">
        <v>33</v>
      </c>
    </row>
    <row r="698" spans="1:33" x14ac:dyDescent="0.25">
      <c r="A698" s="4">
        <v>1851</v>
      </c>
      <c r="B698" s="2" t="s">
        <v>88</v>
      </c>
      <c r="C698" s="3">
        <v>44995</v>
      </c>
      <c r="D698" s="2"/>
      <c r="E698" s="2"/>
      <c r="F698" s="3"/>
      <c r="G698" s="3">
        <v>44995</v>
      </c>
      <c r="H698" s="3">
        <v>45608</v>
      </c>
      <c r="I698" s="2"/>
      <c r="J698" s="2"/>
      <c r="K698" s="3"/>
      <c r="L698" s="3">
        <v>45608</v>
      </c>
      <c r="M698" s="2">
        <v>11.99</v>
      </c>
      <c r="N698" s="2" t="s">
        <v>760</v>
      </c>
      <c r="O698" s="2">
        <v>344</v>
      </c>
      <c r="P698" s="2" t="s">
        <v>63</v>
      </c>
      <c r="Q698" s="2">
        <v>3</v>
      </c>
      <c r="R698" s="2">
        <v>1</v>
      </c>
      <c r="S698" s="2" t="b">
        <v>0</v>
      </c>
      <c r="T698" s="2">
        <v>456</v>
      </c>
      <c r="U698" s="2">
        <v>196</v>
      </c>
      <c r="V698" s="2" t="s">
        <v>92</v>
      </c>
      <c r="W698" s="2" t="s">
        <v>56</v>
      </c>
      <c r="X698" s="2" t="s">
        <v>45</v>
      </c>
      <c r="Y698" s="2">
        <v>83</v>
      </c>
      <c r="Z698" s="26">
        <f>Table13[[#This Row],[Recommended_Content_Count]]/(Table13[[#This Row],[Total_Movies_Watched]]+Table13[[#This Row],[Total_Series_Watched]])</f>
        <v>0.1273006134969325</v>
      </c>
      <c r="AA698" s="2">
        <v>5</v>
      </c>
      <c r="AB698" s="2" t="b">
        <v>0</v>
      </c>
      <c r="AC698" s="2" t="s">
        <v>30</v>
      </c>
      <c r="AD698" s="2">
        <v>3599</v>
      </c>
      <c r="AE698" s="2" t="s">
        <v>38</v>
      </c>
      <c r="AF698" s="2" t="s">
        <v>69</v>
      </c>
      <c r="AG698" s="5" t="s">
        <v>40</v>
      </c>
    </row>
    <row r="699" spans="1:33" x14ac:dyDescent="0.25">
      <c r="A699" s="4">
        <v>7089</v>
      </c>
      <c r="B699" s="2" t="s">
        <v>357</v>
      </c>
      <c r="C699" s="3">
        <v>44988</v>
      </c>
      <c r="D699" s="2"/>
      <c r="E699" s="2"/>
      <c r="F699" s="3"/>
      <c r="G699" s="3">
        <v>44988</v>
      </c>
      <c r="H699" s="3">
        <v>45608</v>
      </c>
      <c r="I699" s="2"/>
      <c r="J699" s="2"/>
      <c r="K699" s="3"/>
      <c r="L699" s="3">
        <v>45608</v>
      </c>
      <c r="M699" s="2">
        <v>7.99</v>
      </c>
      <c r="N699" s="2" t="s">
        <v>759</v>
      </c>
      <c r="O699" s="2">
        <v>367</v>
      </c>
      <c r="P699" s="2" t="s">
        <v>100</v>
      </c>
      <c r="Q699" s="2">
        <v>1</v>
      </c>
      <c r="R699" s="2">
        <v>3</v>
      </c>
      <c r="S699" s="2" t="b">
        <v>0</v>
      </c>
      <c r="T699" s="2">
        <v>522</v>
      </c>
      <c r="U699" s="2">
        <v>10</v>
      </c>
      <c r="V699" s="2" t="s">
        <v>27</v>
      </c>
      <c r="W699" s="2" t="s">
        <v>28</v>
      </c>
      <c r="X699" s="2" t="s">
        <v>45</v>
      </c>
      <c r="Y699" s="2">
        <v>70</v>
      </c>
      <c r="Z699" s="26">
        <f>Table13[[#This Row],[Recommended_Content_Count]]/(Table13[[#This Row],[Total_Movies_Watched]]+Table13[[#This Row],[Total_Series_Watched]])</f>
        <v>0.13157894736842105</v>
      </c>
      <c r="AA699" s="2">
        <v>3.8</v>
      </c>
      <c r="AB699" s="2" t="b">
        <v>0</v>
      </c>
      <c r="AC699" s="2" t="s">
        <v>30</v>
      </c>
      <c r="AD699" s="2">
        <v>2344</v>
      </c>
      <c r="AE699" s="2" t="s">
        <v>38</v>
      </c>
      <c r="AF699" s="2" t="s">
        <v>39</v>
      </c>
      <c r="AG699" s="5" t="s">
        <v>60</v>
      </c>
    </row>
    <row r="700" spans="1:33" x14ac:dyDescent="0.25">
      <c r="A700" s="4">
        <v>6638</v>
      </c>
      <c r="B700" s="2" t="s">
        <v>533</v>
      </c>
      <c r="C700" s="3">
        <v>44967</v>
      </c>
      <c r="D700" s="2"/>
      <c r="E700" s="2"/>
      <c r="F700" s="3"/>
      <c r="G700" s="3">
        <v>44967</v>
      </c>
      <c r="H700" s="3">
        <v>45608</v>
      </c>
      <c r="I700" s="2"/>
      <c r="J700" s="2"/>
      <c r="K700" s="3"/>
      <c r="L700" s="3">
        <v>45608</v>
      </c>
      <c r="M700" s="2">
        <v>11.99</v>
      </c>
      <c r="N700" s="2" t="s">
        <v>760</v>
      </c>
      <c r="O700" s="2">
        <v>302</v>
      </c>
      <c r="P700" s="2" t="s">
        <v>73</v>
      </c>
      <c r="Q700" s="2">
        <v>4</v>
      </c>
      <c r="R700" s="2">
        <v>2</v>
      </c>
      <c r="S700" s="2" t="b">
        <v>1</v>
      </c>
      <c r="T700" s="2">
        <v>417</v>
      </c>
      <c r="U700" s="2">
        <v>143</v>
      </c>
      <c r="V700" s="2" t="s">
        <v>43</v>
      </c>
      <c r="W700" s="2" t="s">
        <v>44</v>
      </c>
      <c r="X700" s="2" t="s">
        <v>45</v>
      </c>
      <c r="Y700" s="2">
        <v>14</v>
      </c>
      <c r="Z700" s="26">
        <f>Table13[[#This Row],[Recommended_Content_Count]]/(Table13[[#This Row],[Total_Movies_Watched]]+Table13[[#This Row],[Total_Series_Watched]])</f>
        <v>2.5000000000000001E-2</v>
      </c>
      <c r="AA700" s="2">
        <v>4.7</v>
      </c>
      <c r="AB700" s="2" t="b">
        <v>0</v>
      </c>
      <c r="AC700" s="2" t="s">
        <v>30</v>
      </c>
      <c r="AD700" s="2">
        <v>3791</v>
      </c>
      <c r="AE700" s="2" t="s">
        <v>31</v>
      </c>
      <c r="AF700" s="2" t="s">
        <v>79</v>
      </c>
      <c r="AG700" s="5" t="s">
        <v>93</v>
      </c>
    </row>
    <row r="701" spans="1:33" x14ac:dyDescent="0.25">
      <c r="A701" s="4">
        <v>4336</v>
      </c>
      <c r="B701" s="2" t="s">
        <v>88</v>
      </c>
      <c r="C701" s="3">
        <v>44965</v>
      </c>
      <c r="D701" s="2"/>
      <c r="E701" s="2"/>
      <c r="F701" s="3"/>
      <c r="G701" s="3">
        <v>44965</v>
      </c>
      <c r="H701" s="3">
        <v>45608</v>
      </c>
      <c r="I701" s="2"/>
      <c r="J701" s="2"/>
      <c r="K701" s="3"/>
      <c r="L701" s="3">
        <v>45608</v>
      </c>
      <c r="M701" s="2">
        <v>15.99</v>
      </c>
      <c r="N701" s="2" t="s">
        <v>761</v>
      </c>
      <c r="O701" s="2">
        <v>253</v>
      </c>
      <c r="P701" s="2" t="s">
        <v>51</v>
      </c>
      <c r="Q701" s="2">
        <v>4</v>
      </c>
      <c r="R701" s="2">
        <v>2</v>
      </c>
      <c r="S701" s="2" t="b">
        <v>0</v>
      </c>
      <c r="T701" s="2">
        <v>660</v>
      </c>
      <c r="U701" s="2">
        <v>151</v>
      </c>
      <c r="V701" s="2" t="s">
        <v>49</v>
      </c>
      <c r="W701" s="2" t="s">
        <v>75</v>
      </c>
      <c r="X701" s="2" t="s">
        <v>29</v>
      </c>
      <c r="Y701" s="2">
        <v>43</v>
      </c>
      <c r="Z701" s="26">
        <f>Table13[[#This Row],[Recommended_Content_Count]]/(Table13[[#This Row],[Total_Movies_Watched]]+Table13[[#This Row],[Total_Series_Watched]])</f>
        <v>5.3020961775585698E-2</v>
      </c>
      <c r="AA701" s="2">
        <v>3.4</v>
      </c>
      <c r="AB701" s="2" t="b">
        <v>1</v>
      </c>
      <c r="AC701" s="2" t="s">
        <v>30</v>
      </c>
      <c r="AD701" s="2">
        <v>1317</v>
      </c>
      <c r="AE701" s="2" t="s">
        <v>31</v>
      </c>
      <c r="AF701" s="2" t="s">
        <v>59</v>
      </c>
      <c r="AG701" s="5" t="s">
        <v>33</v>
      </c>
    </row>
    <row r="702" spans="1:33" x14ac:dyDescent="0.25">
      <c r="A702" s="4">
        <v>9500</v>
      </c>
      <c r="B702" s="2" t="s">
        <v>703</v>
      </c>
      <c r="C702" s="2">
        <v>9</v>
      </c>
      <c r="D702" s="2">
        <v>13</v>
      </c>
      <c r="E702" s="2">
        <v>2023</v>
      </c>
      <c r="F702" s="3">
        <f>DATE(Table13[[#This Row],[_Year]],Table13[[#This Row],[Join_Date_Month]],Table13[[#This Row],[Join_Date_Date]])</f>
        <v>45182</v>
      </c>
      <c r="G702" s="3">
        <v>45182</v>
      </c>
      <c r="H702" s="3">
        <v>45577</v>
      </c>
      <c r="I702" s="2"/>
      <c r="J702" s="2"/>
      <c r="K702" s="3"/>
      <c r="L702" s="3">
        <v>45577</v>
      </c>
      <c r="M702" s="2">
        <v>11.99</v>
      </c>
      <c r="N702" s="2" t="s">
        <v>760</v>
      </c>
      <c r="O702" s="2">
        <v>147</v>
      </c>
      <c r="P702" s="2" t="s">
        <v>51</v>
      </c>
      <c r="Q702" s="2">
        <v>1</v>
      </c>
      <c r="R702" s="2">
        <v>1</v>
      </c>
      <c r="S702" s="2" t="b">
        <v>1</v>
      </c>
      <c r="T702" s="2">
        <v>780</v>
      </c>
      <c r="U702" s="2">
        <v>76</v>
      </c>
      <c r="V702" s="2" t="s">
        <v>27</v>
      </c>
      <c r="W702" s="2" t="s">
        <v>56</v>
      </c>
      <c r="X702" s="2" t="s">
        <v>45</v>
      </c>
      <c r="Y702" s="2">
        <v>21</v>
      </c>
      <c r="Z702" s="26">
        <f>Table13[[#This Row],[Recommended_Content_Count]]/(Table13[[#This Row],[Total_Movies_Watched]]+Table13[[#This Row],[Total_Series_Watched]])</f>
        <v>2.4532710280373831E-2</v>
      </c>
      <c r="AA702" s="2">
        <v>4.4000000000000004</v>
      </c>
      <c r="AB702" s="2" t="b">
        <v>1</v>
      </c>
      <c r="AC702" s="2" t="s">
        <v>30</v>
      </c>
      <c r="AD702" s="2">
        <v>3081</v>
      </c>
      <c r="AE702" s="2" t="s">
        <v>76</v>
      </c>
      <c r="AF702" s="2" t="s">
        <v>39</v>
      </c>
      <c r="AG702" s="5" t="s">
        <v>33</v>
      </c>
    </row>
    <row r="703" spans="1:33" x14ac:dyDescent="0.25">
      <c r="A703" s="4">
        <v>2995</v>
      </c>
      <c r="B703" s="2" t="s">
        <v>61</v>
      </c>
      <c r="C703" s="2">
        <v>8</v>
      </c>
      <c r="D703" s="2">
        <v>25</v>
      </c>
      <c r="E703" s="2">
        <v>2024</v>
      </c>
      <c r="F703" s="3">
        <f>DATE(Table13[[#This Row],[_Year]],Table13[[#This Row],[Join_Date_Month]],Table13[[#This Row],[Join_Date_Date]])</f>
        <v>45529</v>
      </c>
      <c r="G703" s="3">
        <v>45529</v>
      </c>
      <c r="H703" s="3">
        <v>45577</v>
      </c>
      <c r="I703" s="2"/>
      <c r="J703" s="2"/>
      <c r="K703" s="3"/>
      <c r="L703" s="3">
        <v>45577</v>
      </c>
      <c r="M703" s="2">
        <v>7.99</v>
      </c>
      <c r="N703" s="2" t="s">
        <v>759</v>
      </c>
      <c r="O703" s="2">
        <v>475</v>
      </c>
      <c r="P703" s="2" t="s">
        <v>63</v>
      </c>
      <c r="Q703" s="2">
        <v>5</v>
      </c>
      <c r="R703" s="2">
        <v>4</v>
      </c>
      <c r="S703" s="2" t="b">
        <v>1</v>
      </c>
      <c r="T703" s="2">
        <v>510</v>
      </c>
      <c r="U703" s="2">
        <v>143</v>
      </c>
      <c r="V703" s="2" t="s">
        <v>27</v>
      </c>
      <c r="W703" s="2" t="s">
        <v>56</v>
      </c>
      <c r="X703" s="2" t="s">
        <v>64</v>
      </c>
      <c r="Y703" s="2">
        <v>1</v>
      </c>
      <c r="Z703" s="26">
        <f>Table13[[#This Row],[Recommended_Content_Count]]/(Table13[[#This Row],[Total_Movies_Watched]]+Table13[[#This Row],[Total_Series_Watched]])</f>
        <v>1.5313935681470138E-3</v>
      </c>
      <c r="AA703" s="2">
        <v>4.5</v>
      </c>
      <c r="AB703" s="2" t="b">
        <v>0</v>
      </c>
      <c r="AC703" s="2" t="s">
        <v>30</v>
      </c>
      <c r="AD703" s="2">
        <v>755</v>
      </c>
      <c r="AE703" s="2" t="s">
        <v>65</v>
      </c>
      <c r="AF703" s="2" t="s">
        <v>32</v>
      </c>
      <c r="AG703" s="5" t="s">
        <v>33</v>
      </c>
    </row>
    <row r="704" spans="1:33" x14ac:dyDescent="0.25">
      <c r="A704" s="4">
        <v>8593</v>
      </c>
      <c r="B704" s="2" t="s">
        <v>153</v>
      </c>
      <c r="C704" s="2">
        <v>7</v>
      </c>
      <c r="D704" s="2">
        <v>23</v>
      </c>
      <c r="E704" s="2">
        <v>2024</v>
      </c>
      <c r="F704" s="3">
        <f>DATE(Table13[[#This Row],[_Year]],Table13[[#This Row],[Join_Date_Month]],Table13[[#This Row],[Join_Date_Date]])</f>
        <v>45496</v>
      </c>
      <c r="G704" s="3">
        <v>45496</v>
      </c>
      <c r="H704" s="3">
        <v>45577</v>
      </c>
      <c r="I704" s="2"/>
      <c r="J704" s="2"/>
      <c r="K704" s="3"/>
      <c r="L704" s="3">
        <v>45577</v>
      </c>
      <c r="M704" s="2">
        <v>15.99</v>
      </c>
      <c r="N704" s="2" t="s">
        <v>761</v>
      </c>
      <c r="O704" s="2">
        <v>65</v>
      </c>
      <c r="P704" s="2" t="s">
        <v>63</v>
      </c>
      <c r="Q704" s="2">
        <v>4</v>
      </c>
      <c r="R704" s="2">
        <v>3</v>
      </c>
      <c r="S704" s="2" t="b">
        <v>0</v>
      </c>
      <c r="T704" s="2">
        <v>238</v>
      </c>
      <c r="U704" s="2">
        <v>39</v>
      </c>
      <c r="V704" s="2" t="s">
        <v>92</v>
      </c>
      <c r="W704" s="2" t="s">
        <v>75</v>
      </c>
      <c r="X704" s="2" t="s">
        <v>37</v>
      </c>
      <c r="Y704" s="2">
        <v>23</v>
      </c>
      <c r="Z704" s="26">
        <f>Table13[[#This Row],[Recommended_Content_Count]]/(Table13[[#This Row],[Total_Movies_Watched]]+Table13[[#This Row],[Total_Series_Watched]])</f>
        <v>8.3032490974729242E-2</v>
      </c>
      <c r="AA704" s="2">
        <v>4.7</v>
      </c>
      <c r="AB704" s="2" t="b">
        <v>0</v>
      </c>
      <c r="AC704" s="2" t="s">
        <v>30</v>
      </c>
      <c r="AD704" s="2">
        <v>2678</v>
      </c>
      <c r="AE704" s="2" t="s">
        <v>58</v>
      </c>
      <c r="AF704" s="2" t="s">
        <v>69</v>
      </c>
      <c r="AG704" s="5" t="s">
        <v>40</v>
      </c>
    </row>
    <row r="705" spans="1:33" x14ac:dyDescent="0.25">
      <c r="A705" s="4">
        <v>1336</v>
      </c>
      <c r="B705" s="2" t="s">
        <v>153</v>
      </c>
      <c r="C705" s="2">
        <v>4</v>
      </c>
      <c r="D705" s="2">
        <v>25</v>
      </c>
      <c r="E705" s="2">
        <v>2024</v>
      </c>
      <c r="F705" s="3">
        <f>DATE(Table13[[#This Row],[_Year]],Table13[[#This Row],[Join_Date_Month]],Table13[[#This Row],[Join_Date_Date]])</f>
        <v>45407</v>
      </c>
      <c r="G705" s="3">
        <v>45407</v>
      </c>
      <c r="H705" s="3">
        <v>45577</v>
      </c>
      <c r="I705" s="2"/>
      <c r="J705" s="2"/>
      <c r="K705" s="3"/>
      <c r="L705" s="3">
        <v>45577</v>
      </c>
      <c r="M705" s="2">
        <v>11.99</v>
      </c>
      <c r="N705" s="2" t="s">
        <v>760</v>
      </c>
      <c r="O705" s="2">
        <v>164</v>
      </c>
      <c r="P705" s="2" t="s">
        <v>48</v>
      </c>
      <c r="Q705" s="2">
        <v>3</v>
      </c>
      <c r="R705" s="2">
        <v>3</v>
      </c>
      <c r="S705" s="2" t="b">
        <v>1</v>
      </c>
      <c r="T705" s="2">
        <v>79</v>
      </c>
      <c r="U705" s="2">
        <v>130</v>
      </c>
      <c r="V705" s="2" t="s">
        <v>43</v>
      </c>
      <c r="W705" s="2" t="s">
        <v>28</v>
      </c>
      <c r="X705" s="2" t="s">
        <v>78</v>
      </c>
      <c r="Y705" s="2">
        <v>47</v>
      </c>
      <c r="Z705" s="26">
        <f>Table13[[#This Row],[Recommended_Content_Count]]/(Table13[[#This Row],[Total_Movies_Watched]]+Table13[[#This Row],[Total_Series_Watched]])</f>
        <v>0.22488038277511962</v>
      </c>
      <c r="AA705" s="2">
        <v>3.9</v>
      </c>
      <c r="AB705" s="2" t="b">
        <v>0</v>
      </c>
      <c r="AC705" s="2" t="s">
        <v>30</v>
      </c>
      <c r="AD705" s="2">
        <v>3925</v>
      </c>
      <c r="AE705" s="2" t="s">
        <v>65</v>
      </c>
      <c r="AF705" s="2" t="s">
        <v>79</v>
      </c>
      <c r="AG705" s="5" t="s">
        <v>60</v>
      </c>
    </row>
    <row r="706" spans="1:33" x14ac:dyDescent="0.25">
      <c r="A706" s="4">
        <v>7236</v>
      </c>
      <c r="B706" s="2" t="s">
        <v>52</v>
      </c>
      <c r="C706" s="2">
        <v>4</v>
      </c>
      <c r="D706" s="2">
        <v>13</v>
      </c>
      <c r="E706" s="2">
        <v>2024</v>
      </c>
      <c r="F706" s="3">
        <f>DATE(Table13[[#This Row],[_Year]],Table13[[#This Row],[Join_Date_Month]],Table13[[#This Row],[Join_Date_Date]])</f>
        <v>45395</v>
      </c>
      <c r="G706" s="3">
        <v>45395</v>
      </c>
      <c r="H706" s="3">
        <v>45577</v>
      </c>
      <c r="I706" s="2"/>
      <c r="J706" s="2"/>
      <c r="K706" s="3"/>
      <c r="L706" s="3">
        <v>45577</v>
      </c>
      <c r="M706" s="2">
        <v>7.99</v>
      </c>
      <c r="N706" s="2" t="s">
        <v>759</v>
      </c>
      <c r="O706" s="2">
        <v>193</v>
      </c>
      <c r="P706" s="2" t="s">
        <v>100</v>
      </c>
      <c r="Q706" s="2">
        <v>3</v>
      </c>
      <c r="R706" s="2">
        <v>6</v>
      </c>
      <c r="S706" s="2" t="b">
        <v>1</v>
      </c>
      <c r="T706" s="2">
        <v>453</v>
      </c>
      <c r="U706" s="2">
        <v>113</v>
      </c>
      <c r="V706" s="2" t="s">
        <v>49</v>
      </c>
      <c r="W706" s="2" t="s">
        <v>75</v>
      </c>
      <c r="X706" s="2" t="s">
        <v>78</v>
      </c>
      <c r="Y706" s="2">
        <v>74</v>
      </c>
      <c r="Z706" s="26">
        <f>Table13[[#This Row],[Recommended_Content_Count]]/(Table13[[#This Row],[Total_Movies_Watched]]+Table13[[#This Row],[Total_Series_Watched]])</f>
        <v>0.13074204946996468</v>
      </c>
      <c r="AA706" s="2">
        <v>3.5</v>
      </c>
      <c r="AB706" s="2" t="b">
        <v>1</v>
      </c>
      <c r="AC706" s="2" t="s">
        <v>30</v>
      </c>
      <c r="AD706" s="2">
        <v>4085</v>
      </c>
      <c r="AE706" s="2" t="s">
        <v>65</v>
      </c>
      <c r="AF706" s="2" t="s">
        <v>39</v>
      </c>
      <c r="AG706" s="5" t="s">
        <v>40</v>
      </c>
    </row>
    <row r="707" spans="1:33" x14ac:dyDescent="0.25">
      <c r="A707" s="4">
        <v>4833</v>
      </c>
      <c r="B707" s="2" t="s">
        <v>137</v>
      </c>
      <c r="C707" s="2">
        <v>4</v>
      </c>
      <c r="D707" s="2">
        <v>13</v>
      </c>
      <c r="E707" s="2">
        <v>2024</v>
      </c>
      <c r="F707" s="3">
        <f>DATE(Table13[[#This Row],[_Year]],Table13[[#This Row],[Join_Date_Month]],Table13[[#This Row],[Join_Date_Date]])</f>
        <v>45395</v>
      </c>
      <c r="G707" s="3">
        <v>45395</v>
      </c>
      <c r="H707" s="3">
        <v>45577</v>
      </c>
      <c r="I707" s="2"/>
      <c r="J707" s="2"/>
      <c r="K707" s="3"/>
      <c r="L707" s="3">
        <v>45577</v>
      </c>
      <c r="M707" s="2">
        <v>7.99</v>
      </c>
      <c r="N707" s="2" t="s">
        <v>759</v>
      </c>
      <c r="O707" s="2">
        <v>268</v>
      </c>
      <c r="P707" s="2" t="s">
        <v>36</v>
      </c>
      <c r="Q707" s="2">
        <v>4</v>
      </c>
      <c r="R707" s="2">
        <v>4</v>
      </c>
      <c r="S707" s="2" t="b">
        <v>1</v>
      </c>
      <c r="T707" s="2">
        <v>778</v>
      </c>
      <c r="U707" s="2">
        <v>122</v>
      </c>
      <c r="V707" s="2" t="s">
        <v>43</v>
      </c>
      <c r="W707" s="2" t="s">
        <v>56</v>
      </c>
      <c r="X707" s="2" t="s">
        <v>29</v>
      </c>
      <c r="Y707" s="2">
        <v>12</v>
      </c>
      <c r="Z707" s="26">
        <f>Table13[[#This Row],[Recommended_Content_Count]]/(Table13[[#This Row],[Total_Movies_Watched]]+Table13[[#This Row],[Total_Series_Watched]])</f>
        <v>1.3333333333333334E-2</v>
      </c>
      <c r="AA707" s="2">
        <v>3.8</v>
      </c>
      <c r="AB707" s="2" t="b">
        <v>1</v>
      </c>
      <c r="AC707" s="2" t="s">
        <v>30</v>
      </c>
      <c r="AD707" s="2">
        <v>3437</v>
      </c>
      <c r="AE707" s="2" t="s">
        <v>65</v>
      </c>
      <c r="AF707" s="2" t="s">
        <v>39</v>
      </c>
      <c r="AG707" s="5" t="s">
        <v>40</v>
      </c>
    </row>
    <row r="708" spans="1:33" x14ac:dyDescent="0.25">
      <c r="A708" s="4">
        <v>5528</v>
      </c>
      <c r="B708" s="2" t="s">
        <v>179</v>
      </c>
      <c r="C708" s="2">
        <v>3</v>
      </c>
      <c r="D708" s="2">
        <v>21</v>
      </c>
      <c r="E708" s="2">
        <v>2024</v>
      </c>
      <c r="F708" s="3">
        <f>DATE(Table13[[#This Row],[_Year]],Table13[[#This Row],[Join_Date_Month]],Table13[[#This Row],[Join_Date_Date]])</f>
        <v>45372</v>
      </c>
      <c r="G708" s="3">
        <v>45372</v>
      </c>
      <c r="H708" s="3">
        <v>45577</v>
      </c>
      <c r="I708" s="2"/>
      <c r="J708" s="2"/>
      <c r="K708" s="3"/>
      <c r="L708" s="3">
        <v>45577</v>
      </c>
      <c r="M708" s="2">
        <v>11.99</v>
      </c>
      <c r="N708" s="2" t="s">
        <v>760</v>
      </c>
      <c r="O708" s="2">
        <v>27</v>
      </c>
      <c r="P708" s="2" t="s">
        <v>26</v>
      </c>
      <c r="Q708" s="2">
        <v>3</v>
      </c>
      <c r="R708" s="2">
        <v>6</v>
      </c>
      <c r="S708" s="2" t="b">
        <v>1</v>
      </c>
      <c r="T708" s="2">
        <v>767</v>
      </c>
      <c r="U708" s="2">
        <v>5</v>
      </c>
      <c r="V708" s="2" t="s">
        <v>68</v>
      </c>
      <c r="W708" s="2" t="s">
        <v>44</v>
      </c>
      <c r="X708" s="2" t="s">
        <v>78</v>
      </c>
      <c r="Y708" s="2">
        <v>69</v>
      </c>
      <c r="Z708" s="26">
        <f>Table13[[#This Row],[Recommended_Content_Count]]/(Table13[[#This Row],[Total_Movies_Watched]]+Table13[[#This Row],[Total_Series_Watched]])</f>
        <v>8.937823834196891E-2</v>
      </c>
      <c r="AA708" s="2">
        <v>3.2</v>
      </c>
      <c r="AB708" s="2" t="b">
        <v>1</v>
      </c>
      <c r="AC708" s="2" t="s">
        <v>30</v>
      </c>
      <c r="AD708" s="2">
        <v>2984</v>
      </c>
      <c r="AE708" s="2" t="s">
        <v>58</v>
      </c>
      <c r="AF708" s="2" t="s">
        <v>69</v>
      </c>
      <c r="AG708" s="5" t="s">
        <v>93</v>
      </c>
    </row>
    <row r="709" spans="1:33" x14ac:dyDescent="0.25">
      <c r="A709" s="4">
        <v>7046</v>
      </c>
      <c r="B709" s="2" t="s">
        <v>344</v>
      </c>
      <c r="C709" s="2">
        <v>2</v>
      </c>
      <c r="D709" s="2">
        <v>26</v>
      </c>
      <c r="E709" s="2">
        <v>2023</v>
      </c>
      <c r="F709" s="3">
        <f>DATE(Table13[[#This Row],[_Year]],Table13[[#This Row],[Join_Date_Month]],Table13[[#This Row],[Join_Date_Date]])</f>
        <v>44983</v>
      </c>
      <c r="G709" s="3">
        <v>44983</v>
      </c>
      <c r="H709" s="3">
        <v>45577</v>
      </c>
      <c r="I709" s="2"/>
      <c r="J709" s="2"/>
      <c r="K709" s="3"/>
      <c r="L709" s="3">
        <v>45577</v>
      </c>
      <c r="M709" s="2">
        <v>15.99</v>
      </c>
      <c r="N709" s="2" t="s">
        <v>761</v>
      </c>
      <c r="O709" s="2">
        <v>208</v>
      </c>
      <c r="P709" s="2" t="s">
        <v>63</v>
      </c>
      <c r="Q709" s="2">
        <v>5</v>
      </c>
      <c r="R709" s="2">
        <v>6</v>
      </c>
      <c r="S709" s="2" t="b">
        <v>0</v>
      </c>
      <c r="T709" s="2">
        <v>512</v>
      </c>
      <c r="U709" s="2">
        <v>176</v>
      </c>
      <c r="V709" s="2" t="s">
        <v>68</v>
      </c>
      <c r="W709" s="2" t="s">
        <v>28</v>
      </c>
      <c r="X709" s="2" t="s">
        <v>78</v>
      </c>
      <c r="Y709" s="2">
        <v>36</v>
      </c>
      <c r="Z709" s="26">
        <f>Table13[[#This Row],[Recommended_Content_Count]]/(Table13[[#This Row],[Total_Movies_Watched]]+Table13[[#This Row],[Total_Series_Watched]])</f>
        <v>5.232558139534884E-2</v>
      </c>
      <c r="AA709" s="2">
        <v>4.7</v>
      </c>
      <c r="AB709" s="2" t="b">
        <v>0</v>
      </c>
      <c r="AC709" s="2" t="s">
        <v>30</v>
      </c>
      <c r="AD709" s="2">
        <v>4147</v>
      </c>
      <c r="AE709" s="2" t="s">
        <v>31</v>
      </c>
      <c r="AF709" s="2" t="s">
        <v>79</v>
      </c>
      <c r="AG709" s="5" t="s">
        <v>93</v>
      </c>
    </row>
    <row r="710" spans="1:33" x14ac:dyDescent="0.25">
      <c r="A710" s="4">
        <v>1005</v>
      </c>
      <c r="B710" s="2" t="s">
        <v>304</v>
      </c>
      <c r="C710" s="2">
        <v>2</v>
      </c>
      <c r="D710" s="2">
        <v>21</v>
      </c>
      <c r="E710" s="2">
        <v>2023</v>
      </c>
      <c r="F710" s="3">
        <f>DATE(Table13[[#This Row],[_Year]],Table13[[#This Row],[Join_Date_Month]],Table13[[#This Row],[Join_Date_Date]])</f>
        <v>44978</v>
      </c>
      <c r="G710" s="3">
        <v>44978</v>
      </c>
      <c r="H710" s="3">
        <v>45577</v>
      </c>
      <c r="I710" s="2"/>
      <c r="J710" s="2"/>
      <c r="K710" s="3"/>
      <c r="L710" s="3">
        <v>45577</v>
      </c>
      <c r="M710" s="2">
        <v>11.99</v>
      </c>
      <c r="N710" s="2" t="s">
        <v>760</v>
      </c>
      <c r="O710" s="2">
        <v>163</v>
      </c>
      <c r="P710" s="2" t="s">
        <v>63</v>
      </c>
      <c r="Q710" s="2">
        <v>2</v>
      </c>
      <c r="R710" s="2">
        <v>1</v>
      </c>
      <c r="S710" s="2" t="b">
        <v>0</v>
      </c>
      <c r="T710" s="2">
        <v>817</v>
      </c>
      <c r="U710" s="2">
        <v>182</v>
      </c>
      <c r="V710" s="2" t="s">
        <v>55</v>
      </c>
      <c r="W710" s="2" t="s">
        <v>56</v>
      </c>
      <c r="X710" s="2" t="s">
        <v>64</v>
      </c>
      <c r="Y710" s="2">
        <v>43</v>
      </c>
      <c r="Z710" s="26">
        <f>Table13[[#This Row],[Recommended_Content_Count]]/(Table13[[#This Row],[Total_Movies_Watched]]+Table13[[#This Row],[Total_Series_Watched]])</f>
        <v>4.3043043043043044E-2</v>
      </c>
      <c r="AA710" s="2">
        <v>4.5999999999999996</v>
      </c>
      <c r="AB710" s="2" t="b">
        <v>1</v>
      </c>
      <c r="AC710" s="2" t="s">
        <v>30</v>
      </c>
      <c r="AD710" s="2">
        <v>168</v>
      </c>
      <c r="AE710" s="2" t="s">
        <v>65</v>
      </c>
      <c r="AF710" s="2" t="s">
        <v>79</v>
      </c>
      <c r="AG710" s="5" t="s">
        <v>93</v>
      </c>
    </row>
    <row r="711" spans="1:33" x14ac:dyDescent="0.25">
      <c r="A711" s="4">
        <v>4302</v>
      </c>
      <c r="B711" s="2" t="s">
        <v>164</v>
      </c>
      <c r="C711" s="2">
        <v>2</v>
      </c>
      <c r="D711" s="2">
        <v>16</v>
      </c>
      <c r="E711" s="2">
        <v>2023</v>
      </c>
      <c r="F711" s="3">
        <f>DATE(Table13[[#This Row],[_Year]],Table13[[#This Row],[Join_Date_Month]],Table13[[#This Row],[Join_Date_Date]])</f>
        <v>44973</v>
      </c>
      <c r="G711" s="3">
        <v>44973</v>
      </c>
      <c r="H711" s="3">
        <v>45577</v>
      </c>
      <c r="I711" s="2"/>
      <c r="J711" s="2"/>
      <c r="K711" s="3"/>
      <c r="L711" s="3">
        <v>45577</v>
      </c>
      <c r="M711" s="2">
        <v>11.99</v>
      </c>
      <c r="N711" s="2" t="s">
        <v>760</v>
      </c>
      <c r="O711" s="2">
        <v>307</v>
      </c>
      <c r="P711" s="2" t="s">
        <v>63</v>
      </c>
      <c r="Q711" s="2">
        <v>3</v>
      </c>
      <c r="R711" s="2">
        <v>1</v>
      </c>
      <c r="S711" s="2" t="b">
        <v>0</v>
      </c>
      <c r="T711" s="2">
        <v>919</v>
      </c>
      <c r="U711" s="2">
        <v>175</v>
      </c>
      <c r="V711" s="2" t="s">
        <v>55</v>
      </c>
      <c r="W711" s="2" t="s">
        <v>44</v>
      </c>
      <c r="X711" s="2" t="s">
        <v>64</v>
      </c>
      <c r="Y711" s="2">
        <v>22</v>
      </c>
      <c r="Z711" s="26">
        <f>Table13[[#This Row],[Recommended_Content_Count]]/(Table13[[#This Row],[Total_Movies_Watched]]+Table13[[#This Row],[Total_Series_Watched]])</f>
        <v>2.0109689213893969E-2</v>
      </c>
      <c r="AA711" s="2">
        <v>4</v>
      </c>
      <c r="AB711" s="2" t="b">
        <v>1</v>
      </c>
      <c r="AC711" s="2" t="s">
        <v>30</v>
      </c>
      <c r="AD711" s="2">
        <v>2728</v>
      </c>
      <c r="AE711" s="2" t="s">
        <v>38</v>
      </c>
      <c r="AF711" s="2" t="s">
        <v>32</v>
      </c>
      <c r="AG711" s="5" t="s">
        <v>33</v>
      </c>
    </row>
    <row r="712" spans="1:33" x14ac:dyDescent="0.25">
      <c r="A712" s="4">
        <v>5321</v>
      </c>
      <c r="B712" s="2" t="s">
        <v>304</v>
      </c>
      <c r="C712" s="2">
        <v>12</v>
      </c>
      <c r="D712" s="2">
        <v>30</v>
      </c>
      <c r="E712" s="2">
        <v>2023</v>
      </c>
      <c r="F712" s="3">
        <f>DATE(Table13[[#This Row],[_Year]],Table13[[#This Row],[Join_Date_Month]],Table13[[#This Row],[Join_Date_Date]])</f>
        <v>45290</v>
      </c>
      <c r="G712" s="3">
        <v>45290</v>
      </c>
      <c r="H712" s="3">
        <v>45577</v>
      </c>
      <c r="I712" s="2"/>
      <c r="J712" s="2"/>
      <c r="K712" s="3"/>
      <c r="L712" s="3">
        <v>45577</v>
      </c>
      <c r="M712" s="2">
        <v>7.99</v>
      </c>
      <c r="N712" s="2" t="s">
        <v>759</v>
      </c>
      <c r="O712" s="2">
        <v>20</v>
      </c>
      <c r="P712" s="2" t="s">
        <v>100</v>
      </c>
      <c r="Q712" s="2">
        <v>5</v>
      </c>
      <c r="R712" s="2">
        <v>2</v>
      </c>
      <c r="S712" s="2" t="b">
        <v>0</v>
      </c>
      <c r="T712" s="2">
        <v>895</v>
      </c>
      <c r="U712" s="2">
        <v>40</v>
      </c>
      <c r="V712" s="2" t="s">
        <v>43</v>
      </c>
      <c r="W712" s="2" t="s">
        <v>75</v>
      </c>
      <c r="X712" s="2" t="s">
        <v>64</v>
      </c>
      <c r="Y712" s="2">
        <v>97</v>
      </c>
      <c r="Z712" s="26">
        <f>Table13[[#This Row],[Recommended_Content_Count]]/(Table13[[#This Row],[Total_Movies_Watched]]+Table13[[#This Row],[Total_Series_Watched]])</f>
        <v>0.10374331550802139</v>
      </c>
      <c r="AA712" s="2">
        <v>3.8</v>
      </c>
      <c r="AB712" s="2" t="b">
        <v>0</v>
      </c>
      <c r="AC712" s="2" t="s">
        <v>30</v>
      </c>
      <c r="AD712" s="2">
        <v>4216</v>
      </c>
      <c r="AE712" s="2" t="s">
        <v>38</v>
      </c>
      <c r="AF712" s="2" t="s">
        <v>79</v>
      </c>
      <c r="AG712" s="5" t="s">
        <v>93</v>
      </c>
    </row>
    <row r="713" spans="1:33" x14ac:dyDescent="0.25">
      <c r="A713" s="4">
        <v>3633</v>
      </c>
      <c r="B713" s="2" t="s">
        <v>316</v>
      </c>
      <c r="C713" s="2">
        <v>12</v>
      </c>
      <c r="D713" s="2">
        <v>18</v>
      </c>
      <c r="E713" s="2">
        <v>2024</v>
      </c>
      <c r="F713" s="3">
        <f>DATE(Table13[[#This Row],[_Year]],Table13[[#This Row],[Join_Date_Month]],Table13[[#This Row],[Join_Date_Date]])</f>
        <v>45644</v>
      </c>
      <c r="G713" s="3">
        <v>45644</v>
      </c>
      <c r="H713" s="3">
        <v>45577</v>
      </c>
      <c r="I713" s="2"/>
      <c r="J713" s="2"/>
      <c r="K713" s="3"/>
      <c r="L713" s="3">
        <v>45577</v>
      </c>
      <c r="M713" s="2">
        <v>7.99</v>
      </c>
      <c r="N713" s="2" t="s">
        <v>759</v>
      </c>
      <c r="O713" s="2">
        <v>176</v>
      </c>
      <c r="P713" s="2" t="s">
        <v>26</v>
      </c>
      <c r="Q713" s="2">
        <v>5</v>
      </c>
      <c r="R713" s="2">
        <v>1</v>
      </c>
      <c r="S713" s="2" t="b">
        <v>1</v>
      </c>
      <c r="T713" s="2">
        <v>936</v>
      </c>
      <c r="U713" s="2">
        <v>11</v>
      </c>
      <c r="V713" s="2" t="s">
        <v>92</v>
      </c>
      <c r="W713" s="2" t="s">
        <v>75</v>
      </c>
      <c r="X713" s="2" t="s">
        <v>64</v>
      </c>
      <c r="Y713" s="2">
        <v>42</v>
      </c>
      <c r="Z713" s="26">
        <f>Table13[[#This Row],[Recommended_Content_Count]]/(Table13[[#This Row],[Total_Movies_Watched]]+Table13[[#This Row],[Total_Series_Watched]])</f>
        <v>4.4350580781414996E-2</v>
      </c>
      <c r="AA713" s="2">
        <v>3.2</v>
      </c>
      <c r="AB713" s="2" t="b">
        <v>0</v>
      </c>
      <c r="AC713" s="2" t="s">
        <v>30</v>
      </c>
      <c r="AD713" s="2">
        <v>4414</v>
      </c>
      <c r="AE713" s="2" t="s">
        <v>31</v>
      </c>
      <c r="AF713" s="2" t="s">
        <v>32</v>
      </c>
      <c r="AG713" s="5" t="s">
        <v>33</v>
      </c>
    </row>
    <row r="714" spans="1:33" x14ac:dyDescent="0.25">
      <c r="A714" s="4">
        <v>7546</v>
      </c>
      <c r="B714" s="2" t="s">
        <v>147</v>
      </c>
      <c r="C714" s="2">
        <v>10</v>
      </c>
      <c r="D714" s="2">
        <v>24</v>
      </c>
      <c r="E714" s="2">
        <v>2024</v>
      </c>
      <c r="F714" s="3">
        <f>DATE(Table13[[#This Row],[_Year]],Table13[[#This Row],[Join_Date_Month]],Table13[[#This Row],[Join_Date_Date]])</f>
        <v>45589</v>
      </c>
      <c r="G714" s="3">
        <v>45589</v>
      </c>
      <c r="H714" s="3">
        <v>45577</v>
      </c>
      <c r="I714" s="2"/>
      <c r="J714" s="2"/>
      <c r="K714" s="3"/>
      <c r="L714" s="3">
        <v>45577</v>
      </c>
      <c r="M714" s="2">
        <v>7.99</v>
      </c>
      <c r="N714" s="2" t="s">
        <v>759</v>
      </c>
      <c r="O714" s="2">
        <v>48</v>
      </c>
      <c r="P714" s="2" t="s">
        <v>48</v>
      </c>
      <c r="Q714" s="2">
        <v>1</v>
      </c>
      <c r="R714" s="2">
        <v>4</v>
      </c>
      <c r="S714" s="2" t="b">
        <v>0</v>
      </c>
      <c r="T714" s="2">
        <v>484</v>
      </c>
      <c r="U714" s="2">
        <v>131</v>
      </c>
      <c r="V714" s="2" t="s">
        <v>55</v>
      </c>
      <c r="W714" s="2" t="s">
        <v>75</v>
      </c>
      <c r="X714" s="2" t="s">
        <v>64</v>
      </c>
      <c r="Y714" s="2">
        <v>68</v>
      </c>
      <c r="Z714" s="26">
        <f>Table13[[#This Row],[Recommended_Content_Count]]/(Table13[[#This Row],[Total_Movies_Watched]]+Table13[[#This Row],[Total_Series_Watched]])</f>
        <v>0.11056910569105691</v>
      </c>
      <c r="AA714" s="2">
        <v>4</v>
      </c>
      <c r="AB714" s="2" t="b">
        <v>0</v>
      </c>
      <c r="AC714" s="2" t="s">
        <v>30</v>
      </c>
      <c r="AD714" s="2">
        <v>1535</v>
      </c>
      <c r="AE714" s="2" t="s">
        <v>58</v>
      </c>
      <c r="AF714" s="2" t="s">
        <v>59</v>
      </c>
      <c r="AG714" s="5" t="s">
        <v>93</v>
      </c>
    </row>
    <row r="715" spans="1:33" x14ac:dyDescent="0.25">
      <c r="A715" s="4">
        <v>4083</v>
      </c>
      <c r="B715" s="2" t="s">
        <v>120</v>
      </c>
      <c r="C715" s="2">
        <v>1</v>
      </c>
      <c r="D715" s="2">
        <v>30</v>
      </c>
      <c r="E715" s="2">
        <v>2024</v>
      </c>
      <c r="F715" s="3">
        <f>DATE(Table13[[#This Row],[_Year]],Table13[[#This Row],[Join_Date_Month]],Table13[[#This Row],[Join_Date_Date]])</f>
        <v>45321</v>
      </c>
      <c r="G715" s="3">
        <v>45321</v>
      </c>
      <c r="H715" s="3">
        <v>45577</v>
      </c>
      <c r="I715" s="2"/>
      <c r="J715" s="2"/>
      <c r="K715" s="3"/>
      <c r="L715" s="3">
        <v>45577</v>
      </c>
      <c r="M715" s="2">
        <v>11.99</v>
      </c>
      <c r="N715" s="2" t="s">
        <v>760</v>
      </c>
      <c r="O715" s="2">
        <v>32</v>
      </c>
      <c r="P715" s="2" t="s">
        <v>63</v>
      </c>
      <c r="Q715" s="2">
        <v>1</v>
      </c>
      <c r="R715" s="2">
        <v>4</v>
      </c>
      <c r="S715" s="2" t="b">
        <v>1</v>
      </c>
      <c r="T715" s="2">
        <v>588</v>
      </c>
      <c r="U715" s="2">
        <v>137</v>
      </c>
      <c r="V715" s="2" t="s">
        <v>92</v>
      </c>
      <c r="W715" s="2" t="s">
        <v>56</v>
      </c>
      <c r="X715" s="2" t="s">
        <v>64</v>
      </c>
      <c r="Y715" s="2">
        <v>85</v>
      </c>
      <c r="Z715" s="26">
        <f>Table13[[#This Row],[Recommended_Content_Count]]/(Table13[[#This Row],[Total_Movies_Watched]]+Table13[[#This Row],[Total_Series_Watched]])</f>
        <v>0.11724137931034483</v>
      </c>
      <c r="AA715" s="2">
        <v>3.7</v>
      </c>
      <c r="AB715" s="2" t="b">
        <v>1</v>
      </c>
      <c r="AC715" s="2" t="s">
        <v>30</v>
      </c>
      <c r="AD715" s="2">
        <v>3433</v>
      </c>
      <c r="AE715" s="2" t="s">
        <v>65</v>
      </c>
      <c r="AF715" s="2" t="s">
        <v>32</v>
      </c>
      <c r="AG715" s="5" t="s">
        <v>93</v>
      </c>
    </row>
    <row r="716" spans="1:33" x14ac:dyDescent="0.25">
      <c r="A716" s="4">
        <v>7986</v>
      </c>
      <c r="B716" s="2" t="s">
        <v>184</v>
      </c>
      <c r="C716" s="2">
        <v>1</v>
      </c>
      <c r="D716" s="2">
        <v>23</v>
      </c>
      <c r="E716" s="2">
        <v>2023</v>
      </c>
      <c r="F716" s="3">
        <f>DATE(Table13[[#This Row],[_Year]],Table13[[#This Row],[Join_Date_Month]],Table13[[#This Row],[Join_Date_Date]])</f>
        <v>44949</v>
      </c>
      <c r="G716" s="3">
        <v>44949</v>
      </c>
      <c r="H716" s="3">
        <v>45577</v>
      </c>
      <c r="I716" s="2"/>
      <c r="J716" s="2"/>
      <c r="K716" s="3"/>
      <c r="L716" s="3">
        <v>45577</v>
      </c>
      <c r="M716" s="2">
        <v>15.99</v>
      </c>
      <c r="N716" s="2" t="s">
        <v>761</v>
      </c>
      <c r="O716" s="2">
        <v>196</v>
      </c>
      <c r="P716" s="2" t="s">
        <v>73</v>
      </c>
      <c r="Q716" s="2">
        <v>2</v>
      </c>
      <c r="R716" s="2">
        <v>2</v>
      </c>
      <c r="S716" s="2" t="b">
        <v>1</v>
      </c>
      <c r="T716" s="2">
        <v>102</v>
      </c>
      <c r="U716" s="2">
        <v>66</v>
      </c>
      <c r="V716" s="2" t="s">
        <v>68</v>
      </c>
      <c r="W716" s="2" t="s">
        <v>75</v>
      </c>
      <c r="X716" s="2" t="s">
        <v>57</v>
      </c>
      <c r="Y716" s="2">
        <v>11</v>
      </c>
      <c r="Z716" s="26">
        <f>Table13[[#This Row],[Recommended_Content_Count]]/(Table13[[#This Row],[Total_Movies_Watched]]+Table13[[#This Row],[Total_Series_Watched]])</f>
        <v>6.5476190476190479E-2</v>
      </c>
      <c r="AA716" s="2">
        <v>3.7</v>
      </c>
      <c r="AB716" s="2" t="b">
        <v>0</v>
      </c>
      <c r="AC716" s="2" t="s">
        <v>30</v>
      </c>
      <c r="AD716" s="2">
        <v>2741</v>
      </c>
      <c r="AE716" s="2" t="s">
        <v>76</v>
      </c>
      <c r="AF716" s="2" t="s">
        <v>69</v>
      </c>
      <c r="AG716" s="5" t="s">
        <v>93</v>
      </c>
    </row>
    <row r="717" spans="1:33" x14ac:dyDescent="0.25">
      <c r="A717" s="4">
        <v>1388</v>
      </c>
      <c r="B717" s="2" t="s">
        <v>157</v>
      </c>
      <c r="C717" s="2">
        <v>1</v>
      </c>
      <c r="D717" s="2">
        <v>19</v>
      </c>
      <c r="E717" s="2">
        <v>2024</v>
      </c>
      <c r="F717" s="3">
        <f>DATE(Table13[[#This Row],[_Year]],Table13[[#This Row],[Join_Date_Month]],Table13[[#This Row],[Join_Date_Date]])</f>
        <v>45310</v>
      </c>
      <c r="G717" s="3">
        <v>45310</v>
      </c>
      <c r="H717" s="3">
        <v>45577</v>
      </c>
      <c r="I717" s="2"/>
      <c r="J717" s="2"/>
      <c r="K717" s="3"/>
      <c r="L717" s="3">
        <v>45577</v>
      </c>
      <c r="M717" s="2">
        <v>15.99</v>
      </c>
      <c r="N717" s="2" t="s">
        <v>761</v>
      </c>
      <c r="O717" s="2">
        <v>412</v>
      </c>
      <c r="P717" s="2" t="s">
        <v>100</v>
      </c>
      <c r="Q717" s="2">
        <v>3</v>
      </c>
      <c r="R717" s="2">
        <v>3</v>
      </c>
      <c r="S717" s="2" t="b">
        <v>1</v>
      </c>
      <c r="T717" s="2">
        <v>999</v>
      </c>
      <c r="U717" s="2">
        <v>127</v>
      </c>
      <c r="V717" s="2" t="s">
        <v>27</v>
      </c>
      <c r="W717" s="2" t="s">
        <v>75</v>
      </c>
      <c r="X717" s="2" t="s">
        <v>29</v>
      </c>
      <c r="Y717" s="2">
        <v>4</v>
      </c>
      <c r="Z717" s="26">
        <f>Table13[[#This Row],[Recommended_Content_Count]]/(Table13[[#This Row],[Total_Movies_Watched]]+Table13[[#This Row],[Total_Series_Watched]])</f>
        <v>3.552397868561279E-3</v>
      </c>
      <c r="AA717" s="2">
        <v>4</v>
      </c>
      <c r="AB717" s="2" t="b">
        <v>0</v>
      </c>
      <c r="AC717" s="2" t="s">
        <v>30</v>
      </c>
      <c r="AD717" s="2">
        <v>1258</v>
      </c>
      <c r="AE717" s="2" t="s">
        <v>38</v>
      </c>
      <c r="AF717" s="2" t="s">
        <v>59</v>
      </c>
      <c r="AG717" s="5" t="s">
        <v>33</v>
      </c>
    </row>
    <row r="718" spans="1:33" x14ac:dyDescent="0.25">
      <c r="A718" s="4">
        <v>8923</v>
      </c>
      <c r="B718" s="2" t="s">
        <v>184</v>
      </c>
      <c r="C718" s="3">
        <v>45608</v>
      </c>
      <c r="D718" s="2"/>
      <c r="E718" s="2"/>
      <c r="F718" s="3"/>
      <c r="G718" s="3">
        <v>45608</v>
      </c>
      <c r="H718" s="3">
        <v>45577</v>
      </c>
      <c r="I718" s="2"/>
      <c r="J718" s="2"/>
      <c r="K718" s="3"/>
      <c r="L718" s="3">
        <v>45577</v>
      </c>
      <c r="M718" s="2">
        <v>11.99</v>
      </c>
      <c r="N718" s="2" t="s">
        <v>760</v>
      </c>
      <c r="O718" s="2">
        <v>100</v>
      </c>
      <c r="P718" s="2" t="s">
        <v>100</v>
      </c>
      <c r="Q718" s="2">
        <v>3</v>
      </c>
      <c r="R718" s="2">
        <v>4</v>
      </c>
      <c r="S718" s="2" t="b">
        <v>0</v>
      </c>
      <c r="T718" s="2">
        <v>417</v>
      </c>
      <c r="U718" s="2">
        <v>87</v>
      </c>
      <c r="V718" s="2" t="s">
        <v>92</v>
      </c>
      <c r="W718" s="2" t="s">
        <v>56</v>
      </c>
      <c r="X718" s="2" t="s">
        <v>64</v>
      </c>
      <c r="Y718" s="2">
        <v>14</v>
      </c>
      <c r="Z718" s="26">
        <f>Table13[[#This Row],[Recommended_Content_Count]]/(Table13[[#This Row],[Total_Movies_Watched]]+Table13[[#This Row],[Total_Series_Watched]])</f>
        <v>2.7777777777777776E-2</v>
      </c>
      <c r="AA718" s="2">
        <v>3.4</v>
      </c>
      <c r="AB718" s="2" t="b">
        <v>0</v>
      </c>
      <c r="AC718" s="2" t="s">
        <v>30</v>
      </c>
      <c r="AD718" s="2">
        <v>3183</v>
      </c>
      <c r="AE718" s="2" t="s">
        <v>58</v>
      </c>
      <c r="AF718" s="2" t="s">
        <v>32</v>
      </c>
      <c r="AG718" s="5" t="s">
        <v>93</v>
      </c>
    </row>
    <row r="719" spans="1:33" x14ac:dyDescent="0.25">
      <c r="A719" s="4">
        <v>9959</v>
      </c>
      <c r="B719" s="2" t="s">
        <v>266</v>
      </c>
      <c r="C719" s="3">
        <v>45605</v>
      </c>
      <c r="D719" s="2"/>
      <c r="E719" s="2"/>
      <c r="F719" s="3"/>
      <c r="G719" s="3">
        <v>45605</v>
      </c>
      <c r="H719" s="3">
        <v>45577</v>
      </c>
      <c r="I719" s="2"/>
      <c r="J719" s="2"/>
      <c r="K719" s="3"/>
      <c r="L719" s="3">
        <v>45577</v>
      </c>
      <c r="M719" s="2">
        <v>15.99</v>
      </c>
      <c r="N719" s="2" t="s">
        <v>761</v>
      </c>
      <c r="O719" s="2">
        <v>454</v>
      </c>
      <c r="P719" s="2" t="s">
        <v>26</v>
      </c>
      <c r="Q719" s="2">
        <v>5</v>
      </c>
      <c r="R719" s="2">
        <v>6</v>
      </c>
      <c r="S719" s="2" t="b">
        <v>1</v>
      </c>
      <c r="T719" s="2">
        <v>938</v>
      </c>
      <c r="U719" s="2">
        <v>75</v>
      </c>
      <c r="V719" s="2" t="s">
        <v>74</v>
      </c>
      <c r="W719" s="2" t="s">
        <v>44</v>
      </c>
      <c r="X719" s="2" t="s">
        <v>37</v>
      </c>
      <c r="Y719" s="2">
        <v>51</v>
      </c>
      <c r="Z719" s="26">
        <f>Table13[[#This Row],[Recommended_Content_Count]]/(Table13[[#This Row],[Total_Movies_Watched]]+Table13[[#This Row],[Total_Series_Watched]])</f>
        <v>5.0345508390918066E-2</v>
      </c>
      <c r="AA719" s="2">
        <v>3.1</v>
      </c>
      <c r="AB719" s="2" t="b">
        <v>0</v>
      </c>
      <c r="AC719" s="2" t="s">
        <v>30</v>
      </c>
      <c r="AD719" s="2">
        <v>1961</v>
      </c>
      <c r="AE719" s="2" t="s">
        <v>58</v>
      </c>
      <c r="AF719" s="2" t="s">
        <v>39</v>
      </c>
      <c r="AG719" s="5" t="s">
        <v>93</v>
      </c>
    </row>
    <row r="720" spans="1:33" x14ac:dyDescent="0.25">
      <c r="A720" s="4">
        <v>4989</v>
      </c>
      <c r="B720" s="2" t="s">
        <v>132</v>
      </c>
      <c r="C720" s="3">
        <v>45566</v>
      </c>
      <c r="D720" s="2"/>
      <c r="E720" s="2"/>
      <c r="F720" s="3"/>
      <c r="G720" s="3">
        <v>45566</v>
      </c>
      <c r="H720" s="3">
        <v>45577</v>
      </c>
      <c r="I720" s="2"/>
      <c r="J720" s="2"/>
      <c r="K720" s="3"/>
      <c r="L720" s="3">
        <v>45577</v>
      </c>
      <c r="M720" s="2">
        <v>7.99</v>
      </c>
      <c r="N720" s="2" t="s">
        <v>759</v>
      </c>
      <c r="O720" s="2">
        <v>99</v>
      </c>
      <c r="P720" s="2" t="s">
        <v>73</v>
      </c>
      <c r="Q720" s="2">
        <v>2</v>
      </c>
      <c r="R720" s="2">
        <v>5</v>
      </c>
      <c r="S720" s="2" t="b">
        <v>1</v>
      </c>
      <c r="T720" s="2">
        <v>96</v>
      </c>
      <c r="U720" s="2">
        <v>114</v>
      </c>
      <c r="V720" s="2" t="s">
        <v>27</v>
      </c>
      <c r="W720" s="2" t="s">
        <v>28</v>
      </c>
      <c r="X720" s="2" t="s">
        <v>29</v>
      </c>
      <c r="Y720" s="2">
        <v>45</v>
      </c>
      <c r="Z720" s="26">
        <f>Table13[[#This Row],[Recommended_Content_Count]]/(Table13[[#This Row],[Total_Movies_Watched]]+Table13[[#This Row],[Total_Series_Watched]])</f>
        <v>0.21428571428571427</v>
      </c>
      <c r="AA720" s="2">
        <v>4.3</v>
      </c>
      <c r="AB720" s="2" t="b">
        <v>0</v>
      </c>
      <c r="AC720" s="2" t="s">
        <v>30</v>
      </c>
      <c r="AD720" s="2">
        <v>2779</v>
      </c>
      <c r="AE720" s="2" t="s">
        <v>58</v>
      </c>
      <c r="AF720" s="2" t="s">
        <v>79</v>
      </c>
      <c r="AG720" s="5" t="s">
        <v>60</v>
      </c>
    </row>
    <row r="721" spans="1:33" x14ac:dyDescent="0.25">
      <c r="A721" s="4">
        <v>7507</v>
      </c>
      <c r="B721" s="2" t="s">
        <v>404</v>
      </c>
      <c r="C721" s="3">
        <v>45446</v>
      </c>
      <c r="D721" s="2"/>
      <c r="E721" s="2"/>
      <c r="F721" s="3"/>
      <c r="G721" s="3">
        <v>45446</v>
      </c>
      <c r="H721" s="3">
        <v>45577</v>
      </c>
      <c r="I721" s="2"/>
      <c r="J721" s="2"/>
      <c r="K721" s="3"/>
      <c r="L721" s="3">
        <v>45577</v>
      </c>
      <c r="M721" s="2">
        <v>11.99</v>
      </c>
      <c r="N721" s="2" t="s">
        <v>760</v>
      </c>
      <c r="O721" s="2">
        <v>462</v>
      </c>
      <c r="P721" s="2" t="s">
        <v>51</v>
      </c>
      <c r="Q721" s="2">
        <v>2</v>
      </c>
      <c r="R721" s="2">
        <v>4</v>
      </c>
      <c r="S721" s="2" t="b">
        <v>1</v>
      </c>
      <c r="T721" s="2">
        <v>958</v>
      </c>
      <c r="U721" s="2">
        <v>153</v>
      </c>
      <c r="V721" s="2" t="s">
        <v>92</v>
      </c>
      <c r="W721" s="2" t="s">
        <v>56</v>
      </c>
      <c r="X721" s="2" t="s">
        <v>37</v>
      </c>
      <c r="Y721" s="2">
        <v>71</v>
      </c>
      <c r="Z721" s="26">
        <f>Table13[[#This Row],[Recommended_Content_Count]]/(Table13[[#This Row],[Total_Movies_Watched]]+Table13[[#This Row],[Total_Series_Watched]])</f>
        <v>6.3906390639063906E-2</v>
      </c>
      <c r="AA721" s="2">
        <v>4.8</v>
      </c>
      <c r="AB721" s="2" t="b">
        <v>0</v>
      </c>
      <c r="AC721" s="2" t="s">
        <v>30</v>
      </c>
      <c r="AD721" s="2">
        <v>2554</v>
      </c>
      <c r="AE721" s="2" t="s">
        <v>58</v>
      </c>
      <c r="AF721" s="2" t="s">
        <v>32</v>
      </c>
      <c r="AG721" s="5" t="s">
        <v>40</v>
      </c>
    </row>
    <row r="722" spans="1:33" x14ac:dyDescent="0.25">
      <c r="A722" s="4">
        <v>1385</v>
      </c>
      <c r="B722" s="2" t="s">
        <v>664</v>
      </c>
      <c r="C722" s="3">
        <v>45361</v>
      </c>
      <c r="D722" s="2"/>
      <c r="E722" s="2"/>
      <c r="F722" s="3"/>
      <c r="G722" s="3">
        <v>45361</v>
      </c>
      <c r="H722" s="3">
        <v>45577</v>
      </c>
      <c r="I722" s="2"/>
      <c r="J722" s="2"/>
      <c r="K722" s="3"/>
      <c r="L722" s="3">
        <v>45577</v>
      </c>
      <c r="M722" s="2">
        <v>11.99</v>
      </c>
      <c r="N722" s="2" t="s">
        <v>760</v>
      </c>
      <c r="O722" s="2">
        <v>292</v>
      </c>
      <c r="P722" s="2" t="s">
        <v>36</v>
      </c>
      <c r="Q722" s="2">
        <v>4</v>
      </c>
      <c r="R722" s="2">
        <v>3</v>
      </c>
      <c r="S722" s="2" t="b">
        <v>0</v>
      </c>
      <c r="T722" s="2">
        <v>198</v>
      </c>
      <c r="U722" s="2">
        <v>195</v>
      </c>
      <c r="V722" s="2" t="s">
        <v>43</v>
      </c>
      <c r="W722" s="2" t="s">
        <v>56</v>
      </c>
      <c r="X722" s="2" t="s">
        <v>64</v>
      </c>
      <c r="Y722" s="2">
        <v>55</v>
      </c>
      <c r="Z722" s="26">
        <f>Table13[[#This Row],[Recommended_Content_Count]]/(Table13[[#This Row],[Total_Movies_Watched]]+Table13[[#This Row],[Total_Series_Watched]])</f>
        <v>0.13994910941475827</v>
      </c>
      <c r="AA722" s="2">
        <v>4.9000000000000004</v>
      </c>
      <c r="AB722" s="2" t="b">
        <v>1</v>
      </c>
      <c r="AC722" s="2" t="s">
        <v>30</v>
      </c>
      <c r="AD722" s="2">
        <v>1367</v>
      </c>
      <c r="AE722" s="2" t="s">
        <v>76</v>
      </c>
      <c r="AF722" s="2" t="s">
        <v>32</v>
      </c>
      <c r="AG722" s="5" t="s">
        <v>33</v>
      </c>
    </row>
    <row r="723" spans="1:33" x14ac:dyDescent="0.25">
      <c r="A723" s="4">
        <v>8580</v>
      </c>
      <c r="B723" s="2" t="s">
        <v>385</v>
      </c>
      <c r="C723" s="3">
        <v>45328</v>
      </c>
      <c r="D723" s="2"/>
      <c r="E723" s="2"/>
      <c r="F723" s="3"/>
      <c r="G723" s="3">
        <v>45328</v>
      </c>
      <c r="H723" s="3">
        <v>45577</v>
      </c>
      <c r="I723" s="2"/>
      <c r="J723" s="2"/>
      <c r="K723" s="3"/>
      <c r="L723" s="3">
        <v>45577</v>
      </c>
      <c r="M723" s="2">
        <v>15.99</v>
      </c>
      <c r="N723" s="2" t="s">
        <v>761</v>
      </c>
      <c r="O723" s="2">
        <v>119</v>
      </c>
      <c r="P723" s="2" t="s">
        <v>100</v>
      </c>
      <c r="Q723" s="2">
        <v>4</v>
      </c>
      <c r="R723" s="2">
        <v>2</v>
      </c>
      <c r="S723" s="2" t="b">
        <v>0</v>
      </c>
      <c r="T723" s="2">
        <v>936</v>
      </c>
      <c r="U723" s="2">
        <v>188</v>
      </c>
      <c r="V723" s="2" t="s">
        <v>27</v>
      </c>
      <c r="W723" s="2" t="s">
        <v>75</v>
      </c>
      <c r="X723" s="2" t="s">
        <v>45</v>
      </c>
      <c r="Y723" s="2">
        <v>59</v>
      </c>
      <c r="Z723" s="26">
        <f>Table13[[#This Row],[Recommended_Content_Count]]/(Table13[[#This Row],[Total_Movies_Watched]]+Table13[[#This Row],[Total_Series_Watched]])</f>
        <v>5.2491103202846973E-2</v>
      </c>
      <c r="AA723" s="2">
        <v>4.0999999999999996</v>
      </c>
      <c r="AB723" s="2" t="b">
        <v>1</v>
      </c>
      <c r="AC723" s="2" t="s">
        <v>30</v>
      </c>
      <c r="AD723" s="2">
        <v>1690</v>
      </c>
      <c r="AE723" s="2" t="s">
        <v>38</v>
      </c>
      <c r="AF723" s="2" t="s">
        <v>39</v>
      </c>
      <c r="AG723" s="5" t="s">
        <v>93</v>
      </c>
    </row>
    <row r="724" spans="1:33" x14ac:dyDescent="0.25">
      <c r="A724" s="4">
        <v>5911</v>
      </c>
      <c r="B724" s="2" t="s">
        <v>130</v>
      </c>
      <c r="C724" s="3">
        <v>45323</v>
      </c>
      <c r="D724" s="2"/>
      <c r="E724" s="2"/>
      <c r="F724" s="3"/>
      <c r="G724" s="3">
        <v>45323</v>
      </c>
      <c r="H724" s="3">
        <v>45577</v>
      </c>
      <c r="I724" s="2"/>
      <c r="J724" s="2"/>
      <c r="K724" s="3"/>
      <c r="L724" s="3">
        <v>45577</v>
      </c>
      <c r="M724" s="2">
        <v>7.99</v>
      </c>
      <c r="N724" s="2" t="s">
        <v>759</v>
      </c>
      <c r="O724" s="2">
        <v>158</v>
      </c>
      <c r="P724" s="2" t="s">
        <v>100</v>
      </c>
      <c r="Q724" s="2">
        <v>3</v>
      </c>
      <c r="R724" s="2">
        <v>1</v>
      </c>
      <c r="S724" s="2" t="b">
        <v>1</v>
      </c>
      <c r="T724" s="2">
        <v>426</v>
      </c>
      <c r="U724" s="2">
        <v>7</v>
      </c>
      <c r="V724" s="2" t="s">
        <v>92</v>
      </c>
      <c r="W724" s="2" t="s">
        <v>75</v>
      </c>
      <c r="X724" s="2" t="s">
        <v>78</v>
      </c>
      <c r="Y724" s="2">
        <v>36</v>
      </c>
      <c r="Z724" s="26">
        <f>Table13[[#This Row],[Recommended_Content_Count]]/(Table13[[#This Row],[Total_Movies_Watched]]+Table13[[#This Row],[Total_Series_Watched]])</f>
        <v>8.3140877598152418E-2</v>
      </c>
      <c r="AA724" s="2">
        <v>3.6</v>
      </c>
      <c r="AB724" s="2" t="b">
        <v>0</v>
      </c>
      <c r="AC724" s="2" t="s">
        <v>30</v>
      </c>
      <c r="AD724" s="2">
        <v>242</v>
      </c>
      <c r="AE724" s="2" t="s">
        <v>76</v>
      </c>
      <c r="AF724" s="2" t="s">
        <v>79</v>
      </c>
      <c r="AG724" s="5" t="s">
        <v>60</v>
      </c>
    </row>
    <row r="725" spans="1:33" x14ac:dyDescent="0.25">
      <c r="A725" s="4">
        <v>6804</v>
      </c>
      <c r="B725" s="2" t="s">
        <v>657</v>
      </c>
      <c r="C725" s="3">
        <v>45232</v>
      </c>
      <c r="D725" s="2"/>
      <c r="E725" s="2"/>
      <c r="F725" s="3"/>
      <c r="G725" s="3">
        <v>45232</v>
      </c>
      <c r="H725" s="3">
        <v>45577</v>
      </c>
      <c r="I725" s="2"/>
      <c r="J725" s="2"/>
      <c r="K725" s="3"/>
      <c r="L725" s="3">
        <v>45577</v>
      </c>
      <c r="M725" s="2">
        <v>15.99</v>
      </c>
      <c r="N725" s="2" t="s">
        <v>761</v>
      </c>
      <c r="O725" s="2">
        <v>419</v>
      </c>
      <c r="P725" s="2" t="s">
        <v>36</v>
      </c>
      <c r="Q725" s="2">
        <v>2</v>
      </c>
      <c r="R725" s="2">
        <v>1</v>
      </c>
      <c r="S725" s="2" t="b">
        <v>0</v>
      </c>
      <c r="T725" s="2">
        <v>591</v>
      </c>
      <c r="U725" s="2">
        <v>166</v>
      </c>
      <c r="V725" s="2" t="s">
        <v>68</v>
      </c>
      <c r="W725" s="2" t="s">
        <v>28</v>
      </c>
      <c r="X725" s="2" t="s">
        <v>37</v>
      </c>
      <c r="Y725" s="2">
        <v>26</v>
      </c>
      <c r="Z725" s="26">
        <f>Table13[[#This Row],[Recommended_Content_Count]]/(Table13[[#This Row],[Total_Movies_Watched]]+Table13[[#This Row],[Total_Series_Watched]])</f>
        <v>3.4346103038309116E-2</v>
      </c>
      <c r="AA725" s="2">
        <v>3.5</v>
      </c>
      <c r="AB725" s="2" t="b">
        <v>1</v>
      </c>
      <c r="AC725" s="2" t="s">
        <v>30</v>
      </c>
      <c r="AD725" s="2">
        <v>3264</v>
      </c>
      <c r="AE725" s="2" t="s">
        <v>38</v>
      </c>
      <c r="AF725" s="2" t="s">
        <v>79</v>
      </c>
      <c r="AG725" s="5" t="s">
        <v>33</v>
      </c>
    </row>
    <row r="726" spans="1:33" x14ac:dyDescent="0.25">
      <c r="A726" s="4">
        <v>1255</v>
      </c>
      <c r="B726" s="2" t="s">
        <v>122</v>
      </c>
      <c r="C726" s="3">
        <v>45112</v>
      </c>
      <c r="D726" s="2"/>
      <c r="E726" s="2"/>
      <c r="F726" s="3"/>
      <c r="G726" s="3">
        <v>45112</v>
      </c>
      <c r="H726" s="3">
        <v>45577</v>
      </c>
      <c r="I726" s="2"/>
      <c r="J726" s="2"/>
      <c r="K726" s="3"/>
      <c r="L726" s="3">
        <v>45577</v>
      </c>
      <c r="M726" s="2">
        <v>11.99</v>
      </c>
      <c r="N726" s="2" t="s">
        <v>760</v>
      </c>
      <c r="O726" s="2">
        <v>82</v>
      </c>
      <c r="P726" s="2" t="s">
        <v>51</v>
      </c>
      <c r="Q726" s="2">
        <v>4</v>
      </c>
      <c r="R726" s="2">
        <v>3</v>
      </c>
      <c r="S726" s="2" t="b">
        <v>1</v>
      </c>
      <c r="T726" s="2">
        <v>264</v>
      </c>
      <c r="U726" s="2">
        <v>115</v>
      </c>
      <c r="V726" s="2" t="s">
        <v>55</v>
      </c>
      <c r="W726" s="2" t="s">
        <v>75</v>
      </c>
      <c r="X726" s="2" t="s">
        <v>78</v>
      </c>
      <c r="Y726" s="2">
        <v>30</v>
      </c>
      <c r="Z726" s="26">
        <f>Table13[[#This Row],[Recommended_Content_Count]]/(Table13[[#This Row],[Total_Movies_Watched]]+Table13[[#This Row],[Total_Series_Watched]])</f>
        <v>7.9155672823219003E-2</v>
      </c>
      <c r="AA726" s="2">
        <v>4.7</v>
      </c>
      <c r="AB726" s="2" t="b">
        <v>1</v>
      </c>
      <c r="AC726" s="2" t="s">
        <v>30</v>
      </c>
      <c r="AD726" s="2">
        <v>1870</v>
      </c>
      <c r="AE726" s="2" t="s">
        <v>58</v>
      </c>
      <c r="AF726" s="2" t="s">
        <v>59</v>
      </c>
      <c r="AG726" s="5" t="s">
        <v>93</v>
      </c>
    </row>
    <row r="727" spans="1:33" x14ac:dyDescent="0.25">
      <c r="A727" s="4">
        <v>9514</v>
      </c>
      <c r="B727" s="2" t="s">
        <v>431</v>
      </c>
      <c r="C727" s="3">
        <v>45083</v>
      </c>
      <c r="D727" s="2"/>
      <c r="E727" s="2"/>
      <c r="F727" s="3"/>
      <c r="G727" s="3">
        <v>45083</v>
      </c>
      <c r="H727" s="3">
        <v>45577</v>
      </c>
      <c r="I727" s="2"/>
      <c r="J727" s="2"/>
      <c r="K727" s="3"/>
      <c r="L727" s="3">
        <v>45577</v>
      </c>
      <c r="M727" s="2">
        <v>7.99</v>
      </c>
      <c r="N727" s="2" t="s">
        <v>759</v>
      </c>
      <c r="O727" s="2">
        <v>120</v>
      </c>
      <c r="P727" s="2" t="s">
        <v>63</v>
      </c>
      <c r="Q727" s="2">
        <v>3</v>
      </c>
      <c r="R727" s="2">
        <v>3</v>
      </c>
      <c r="S727" s="2" t="b">
        <v>1</v>
      </c>
      <c r="T727" s="2">
        <v>802</v>
      </c>
      <c r="U727" s="2">
        <v>31</v>
      </c>
      <c r="V727" s="2" t="s">
        <v>49</v>
      </c>
      <c r="W727" s="2" t="s">
        <v>44</v>
      </c>
      <c r="X727" s="2" t="s">
        <v>29</v>
      </c>
      <c r="Y727" s="2">
        <v>16</v>
      </c>
      <c r="Z727" s="26">
        <f>Table13[[#This Row],[Recommended_Content_Count]]/(Table13[[#This Row],[Total_Movies_Watched]]+Table13[[#This Row],[Total_Series_Watched]])</f>
        <v>1.920768307322929E-2</v>
      </c>
      <c r="AA727" s="2">
        <v>4</v>
      </c>
      <c r="AB727" s="2" t="b">
        <v>1</v>
      </c>
      <c r="AC727" s="2" t="s">
        <v>30</v>
      </c>
      <c r="AD727" s="2">
        <v>1522</v>
      </c>
      <c r="AE727" s="2" t="s">
        <v>65</v>
      </c>
      <c r="AF727" s="2" t="s">
        <v>39</v>
      </c>
      <c r="AG727" s="5" t="s">
        <v>40</v>
      </c>
    </row>
    <row r="728" spans="1:33" x14ac:dyDescent="0.25">
      <c r="A728" s="4">
        <v>6705</v>
      </c>
      <c r="B728" s="2" t="s">
        <v>126</v>
      </c>
      <c r="C728" s="2">
        <v>9</v>
      </c>
      <c r="D728" s="2">
        <v>28</v>
      </c>
      <c r="E728" s="2">
        <v>2024</v>
      </c>
      <c r="F728" s="3">
        <f>DATE(Table13[[#This Row],[_Year]],Table13[[#This Row],[Join_Date_Month]],Table13[[#This Row],[Join_Date_Date]])</f>
        <v>45563</v>
      </c>
      <c r="G728" s="3">
        <v>45563</v>
      </c>
      <c r="H728" s="3">
        <v>45547</v>
      </c>
      <c r="I728" s="2"/>
      <c r="J728" s="2"/>
      <c r="K728" s="3"/>
      <c r="L728" s="3">
        <v>45547</v>
      </c>
      <c r="M728" s="2">
        <v>7.99</v>
      </c>
      <c r="N728" s="2" t="s">
        <v>759</v>
      </c>
      <c r="O728" s="2">
        <v>163</v>
      </c>
      <c r="P728" s="2" t="s">
        <v>100</v>
      </c>
      <c r="Q728" s="2">
        <v>2</v>
      </c>
      <c r="R728" s="2">
        <v>6</v>
      </c>
      <c r="S728" s="2" t="b">
        <v>1</v>
      </c>
      <c r="T728" s="2">
        <v>206</v>
      </c>
      <c r="U728" s="2">
        <v>132</v>
      </c>
      <c r="V728" s="2" t="s">
        <v>74</v>
      </c>
      <c r="W728" s="2" t="s">
        <v>44</v>
      </c>
      <c r="X728" s="2" t="s">
        <v>29</v>
      </c>
      <c r="Y728" s="2">
        <v>63</v>
      </c>
      <c r="Z728" s="26">
        <f>Table13[[#This Row],[Recommended_Content_Count]]/(Table13[[#This Row],[Total_Movies_Watched]]+Table13[[#This Row],[Total_Series_Watched]])</f>
        <v>0.18639053254437871</v>
      </c>
      <c r="AA728" s="2">
        <v>3.5</v>
      </c>
      <c r="AB728" s="2" t="b">
        <v>1</v>
      </c>
      <c r="AC728" s="2" t="s">
        <v>30</v>
      </c>
      <c r="AD728" s="2">
        <v>1790</v>
      </c>
      <c r="AE728" s="2" t="s">
        <v>38</v>
      </c>
      <c r="AF728" s="2" t="s">
        <v>32</v>
      </c>
      <c r="AG728" s="5" t="s">
        <v>40</v>
      </c>
    </row>
    <row r="729" spans="1:33" x14ac:dyDescent="0.25">
      <c r="A729" s="4">
        <v>5320</v>
      </c>
      <c r="B729" s="2" t="s">
        <v>201</v>
      </c>
      <c r="C729" s="2">
        <v>9</v>
      </c>
      <c r="D729" s="2">
        <v>28</v>
      </c>
      <c r="E729" s="2">
        <v>2023</v>
      </c>
      <c r="F729" s="3">
        <f>DATE(Table13[[#This Row],[_Year]],Table13[[#This Row],[Join_Date_Month]],Table13[[#This Row],[Join_Date_Date]])</f>
        <v>45197</v>
      </c>
      <c r="G729" s="3">
        <v>45197</v>
      </c>
      <c r="H729" s="3">
        <v>45547</v>
      </c>
      <c r="I729" s="2"/>
      <c r="J729" s="2"/>
      <c r="K729" s="3"/>
      <c r="L729" s="3">
        <v>45547</v>
      </c>
      <c r="M729" s="2">
        <v>11.99</v>
      </c>
      <c r="N729" s="2" t="s">
        <v>760</v>
      </c>
      <c r="O729" s="2">
        <v>123</v>
      </c>
      <c r="P729" s="2" t="s">
        <v>51</v>
      </c>
      <c r="Q729" s="2">
        <v>1</v>
      </c>
      <c r="R729" s="2">
        <v>6</v>
      </c>
      <c r="S729" s="2" t="b">
        <v>0</v>
      </c>
      <c r="T729" s="2">
        <v>718</v>
      </c>
      <c r="U729" s="2">
        <v>25</v>
      </c>
      <c r="V729" s="2" t="s">
        <v>27</v>
      </c>
      <c r="W729" s="2" t="s">
        <v>28</v>
      </c>
      <c r="X729" s="2" t="s">
        <v>37</v>
      </c>
      <c r="Y729" s="2">
        <v>73</v>
      </c>
      <c r="Z729" s="26">
        <f>Table13[[#This Row],[Recommended_Content_Count]]/(Table13[[#This Row],[Total_Movies_Watched]]+Table13[[#This Row],[Total_Series_Watched]])</f>
        <v>9.8250336473755043E-2</v>
      </c>
      <c r="AA729" s="2">
        <v>4.4000000000000004</v>
      </c>
      <c r="AB729" s="2" t="b">
        <v>0</v>
      </c>
      <c r="AC729" s="2" t="s">
        <v>30</v>
      </c>
      <c r="AD729" s="2">
        <v>3179</v>
      </c>
      <c r="AE729" s="2" t="s">
        <v>58</v>
      </c>
      <c r="AF729" s="2" t="s">
        <v>39</v>
      </c>
      <c r="AG729" s="5" t="s">
        <v>60</v>
      </c>
    </row>
    <row r="730" spans="1:33" x14ac:dyDescent="0.25">
      <c r="A730" s="4">
        <v>3173</v>
      </c>
      <c r="B730" s="2" t="s">
        <v>236</v>
      </c>
      <c r="C730" s="2">
        <v>9</v>
      </c>
      <c r="D730" s="2">
        <v>25</v>
      </c>
      <c r="E730" s="2">
        <v>2024</v>
      </c>
      <c r="F730" s="3">
        <f>DATE(Table13[[#This Row],[_Year]],Table13[[#This Row],[Join_Date_Month]],Table13[[#This Row],[Join_Date_Date]])</f>
        <v>45560</v>
      </c>
      <c r="G730" s="3">
        <v>45560</v>
      </c>
      <c r="H730" s="3">
        <v>45547</v>
      </c>
      <c r="I730" s="2"/>
      <c r="J730" s="2"/>
      <c r="K730" s="3"/>
      <c r="L730" s="3">
        <v>45547</v>
      </c>
      <c r="M730" s="2">
        <v>7.99</v>
      </c>
      <c r="N730" s="2" t="s">
        <v>759</v>
      </c>
      <c r="O730" s="2">
        <v>53</v>
      </c>
      <c r="P730" s="2" t="s">
        <v>48</v>
      </c>
      <c r="Q730" s="2">
        <v>2</v>
      </c>
      <c r="R730" s="2">
        <v>4</v>
      </c>
      <c r="S730" s="2" t="b">
        <v>1</v>
      </c>
      <c r="T730" s="2">
        <v>304</v>
      </c>
      <c r="U730" s="2">
        <v>49</v>
      </c>
      <c r="V730" s="2" t="s">
        <v>92</v>
      </c>
      <c r="W730" s="2" t="s">
        <v>75</v>
      </c>
      <c r="X730" s="2" t="s">
        <v>64</v>
      </c>
      <c r="Y730" s="2">
        <v>57</v>
      </c>
      <c r="Z730" s="26">
        <f>Table13[[#This Row],[Recommended_Content_Count]]/(Table13[[#This Row],[Total_Movies_Watched]]+Table13[[#This Row],[Total_Series_Watched]])</f>
        <v>0.16147308781869688</v>
      </c>
      <c r="AA730" s="2">
        <v>4.3</v>
      </c>
      <c r="AB730" s="2" t="b">
        <v>0</v>
      </c>
      <c r="AC730" s="2" t="s">
        <v>30</v>
      </c>
      <c r="AD730" s="2">
        <v>3836</v>
      </c>
      <c r="AE730" s="2" t="s">
        <v>38</v>
      </c>
      <c r="AF730" s="2" t="s">
        <v>39</v>
      </c>
      <c r="AG730" s="5" t="s">
        <v>40</v>
      </c>
    </row>
    <row r="731" spans="1:33" x14ac:dyDescent="0.25">
      <c r="A731" s="4">
        <v>2829</v>
      </c>
      <c r="B731" s="2" t="s">
        <v>365</v>
      </c>
      <c r="C731" s="2">
        <v>9</v>
      </c>
      <c r="D731" s="2">
        <v>23</v>
      </c>
      <c r="E731" s="2">
        <v>2024</v>
      </c>
      <c r="F731" s="3">
        <f>DATE(Table13[[#This Row],[_Year]],Table13[[#This Row],[Join_Date_Month]],Table13[[#This Row],[Join_Date_Date]])</f>
        <v>45558</v>
      </c>
      <c r="G731" s="3">
        <v>45558</v>
      </c>
      <c r="H731" s="3">
        <v>45547</v>
      </c>
      <c r="I731" s="2"/>
      <c r="J731" s="2"/>
      <c r="K731" s="3"/>
      <c r="L731" s="3">
        <v>45547</v>
      </c>
      <c r="M731" s="2">
        <v>15.99</v>
      </c>
      <c r="N731" s="2" t="s">
        <v>761</v>
      </c>
      <c r="O731" s="2">
        <v>23</v>
      </c>
      <c r="P731" s="2" t="s">
        <v>26</v>
      </c>
      <c r="Q731" s="2">
        <v>2</v>
      </c>
      <c r="R731" s="2">
        <v>2</v>
      </c>
      <c r="S731" s="2" t="b">
        <v>0</v>
      </c>
      <c r="T731" s="2">
        <v>577</v>
      </c>
      <c r="U731" s="2">
        <v>131</v>
      </c>
      <c r="V731" s="2" t="s">
        <v>92</v>
      </c>
      <c r="W731" s="2" t="s">
        <v>56</v>
      </c>
      <c r="X731" s="2" t="s">
        <v>37</v>
      </c>
      <c r="Y731" s="2">
        <v>14</v>
      </c>
      <c r="Z731" s="26">
        <f>Table13[[#This Row],[Recommended_Content_Count]]/(Table13[[#This Row],[Total_Movies_Watched]]+Table13[[#This Row],[Total_Series_Watched]])</f>
        <v>1.977401129943503E-2</v>
      </c>
      <c r="AA731" s="2">
        <v>3.9</v>
      </c>
      <c r="AB731" s="2" t="b">
        <v>0</v>
      </c>
      <c r="AC731" s="2" t="s">
        <v>30</v>
      </c>
      <c r="AD731" s="2">
        <v>4048</v>
      </c>
      <c r="AE731" s="2" t="s">
        <v>65</v>
      </c>
      <c r="AF731" s="2" t="s">
        <v>39</v>
      </c>
      <c r="AG731" s="5" t="s">
        <v>93</v>
      </c>
    </row>
    <row r="732" spans="1:33" x14ac:dyDescent="0.25">
      <c r="A732" s="4">
        <v>6300</v>
      </c>
      <c r="B732" s="2" t="s">
        <v>275</v>
      </c>
      <c r="C732" s="2">
        <v>9</v>
      </c>
      <c r="D732" s="2">
        <v>20</v>
      </c>
      <c r="E732" s="2">
        <v>2023</v>
      </c>
      <c r="F732" s="3">
        <f>DATE(Table13[[#This Row],[_Year]],Table13[[#This Row],[Join_Date_Month]],Table13[[#This Row],[Join_Date_Date]])</f>
        <v>45189</v>
      </c>
      <c r="G732" s="3">
        <v>45189</v>
      </c>
      <c r="H732" s="3">
        <v>45547</v>
      </c>
      <c r="I732" s="2"/>
      <c r="J732" s="2"/>
      <c r="K732" s="3"/>
      <c r="L732" s="3">
        <v>45547</v>
      </c>
      <c r="M732" s="2">
        <v>15.99</v>
      </c>
      <c r="N732" s="2" t="s">
        <v>761</v>
      </c>
      <c r="O732" s="2">
        <v>164</v>
      </c>
      <c r="P732" s="2" t="s">
        <v>26</v>
      </c>
      <c r="Q732" s="2">
        <v>3</v>
      </c>
      <c r="R732" s="2">
        <v>5</v>
      </c>
      <c r="S732" s="2" t="b">
        <v>0</v>
      </c>
      <c r="T732" s="2">
        <v>161</v>
      </c>
      <c r="U732" s="2">
        <v>77</v>
      </c>
      <c r="V732" s="2" t="s">
        <v>68</v>
      </c>
      <c r="W732" s="2" t="s">
        <v>75</v>
      </c>
      <c r="X732" s="2" t="s">
        <v>37</v>
      </c>
      <c r="Y732" s="2">
        <v>97</v>
      </c>
      <c r="Z732" s="26">
        <f>Table13[[#This Row],[Recommended_Content_Count]]/(Table13[[#This Row],[Total_Movies_Watched]]+Table13[[#This Row],[Total_Series_Watched]])</f>
        <v>0.40756302521008403</v>
      </c>
      <c r="AA732" s="2">
        <v>3.7</v>
      </c>
      <c r="AB732" s="2" t="b">
        <v>1</v>
      </c>
      <c r="AC732" s="2" t="s">
        <v>30</v>
      </c>
      <c r="AD732" s="2">
        <v>1991</v>
      </c>
      <c r="AE732" s="2" t="s">
        <v>65</v>
      </c>
      <c r="AF732" s="2" t="s">
        <v>69</v>
      </c>
      <c r="AG732" s="5" t="s">
        <v>33</v>
      </c>
    </row>
    <row r="733" spans="1:33" x14ac:dyDescent="0.25">
      <c r="A733" s="4">
        <v>5916</v>
      </c>
      <c r="B733" s="2" t="s">
        <v>148</v>
      </c>
      <c r="C733" s="2">
        <v>9</v>
      </c>
      <c r="D733" s="2">
        <v>18</v>
      </c>
      <c r="E733" s="2">
        <v>2024</v>
      </c>
      <c r="F733" s="3">
        <f>DATE(Table13[[#This Row],[_Year]],Table13[[#This Row],[Join_Date_Month]],Table13[[#This Row],[Join_Date_Date]])</f>
        <v>45553</v>
      </c>
      <c r="G733" s="3">
        <v>45553</v>
      </c>
      <c r="H733" s="3">
        <v>45547</v>
      </c>
      <c r="I733" s="2"/>
      <c r="J733" s="2"/>
      <c r="K733" s="3"/>
      <c r="L733" s="3">
        <v>45547</v>
      </c>
      <c r="M733" s="2">
        <v>15.99</v>
      </c>
      <c r="N733" s="2" t="s">
        <v>761</v>
      </c>
      <c r="O733" s="2">
        <v>14</v>
      </c>
      <c r="P733" s="2" t="s">
        <v>36</v>
      </c>
      <c r="Q733" s="2">
        <v>4</v>
      </c>
      <c r="R733" s="2">
        <v>2</v>
      </c>
      <c r="S733" s="2" t="b">
        <v>1</v>
      </c>
      <c r="T733" s="2">
        <v>57</v>
      </c>
      <c r="U733" s="2">
        <v>175</v>
      </c>
      <c r="V733" s="2" t="s">
        <v>74</v>
      </c>
      <c r="W733" s="2" t="s">
        <v>44</v>
      </c>
      <c r="X733" s="2" t="s">
        <v>78</v>
      </c>
      <c r="Y733" s="2">
        <v>41</v>
      </c>
      <c r="Z733" s="26">
        <f>Table13[[#This Row],[Recommended_Content_Count]]/(Table13[[#This Row],[Total_Movies_Watched]]+Table13[[#This Row],[Total_Series_Watched]])</f>
        <v>0.17672413793103448</v>
      </c>
      <c r="AA733" s="2">
        <v>3.4</v>
      </c>
      <c r="AB733" s="2" t="b">
        <v>1</v>
      </c>
      <c r="AC733" s="2" t="s">
        <v>30</v>
      </c>
      <c r="AD733" s="2">
        <v>2175</v>
      </c>
      <c r="AE733" s="2" t="s">
        <v>65</v>
      </c>
      <c r="AF733" s="2" t="s">
        <v>59</v>
      </c>
      <c r="AG733" s="5" t="s">
        <v>40</v>
      </c>
    </row>
    <row r="734" spans="1:33" x14ac:dyDescent="0.25">
      <c r="A734" s="4">
        <v>8190</v>
      </c>
      <c r="B734" s="2" t="s">
        <v>579</v>
      </c>
      <c r="C734" s="2">
        <v>8</v>
      </c>
      <c r="D734" s="2">
        <v>29</v>
      </c>
      <c r="E734" s="2">
        <v>2024</v>
      </c>
      <c r="F734" s="3">
        <f>DATE(Table13[[#This Row],[_Year]],Table13[[#This Row],[Join_Date_Month]],Table13[[#This Row],[Join_Date_Date]])</f>
        <v>45533</v>
      </c>
      <c r="G734" s="3">
        <v>45533</v>
      </c>
      <c r="H734" s="3">
        <v>45547</v>
      </c>
      <c r="I734" s="2"/>
      <c r="J734" s="2"/>
      <c r="K734" s="3"/>
      <c r="L734" s="3">
        <v>45547</v>
      </c>
      <c r="M734" s="2">
        <v>11.99</v>
      </c>
      <c r="N734" s="2" t="s">
        <v>760</v>
      </c>
      <c r="O734" s="2">
        <v>148</v>
      </c>
      <c r="P734" s="2" t="s">
        <v>51</v>
      </c>
      <c r="Q734" s="2">
        <v>4</v>
      </c>
      <c r="R734" s="2">
        <v>1</v>
      </c>
      <c r="S734" s="2" t="b">
        <v>1</v>
      </c>
      <c r="T734" s="2">
        <v>409</v>
      </c>
      <c r="U734" s="2">
        <v>38</v>
      </c>
      <c r="V734" s="2" t="s">
        <v>92</v>
      </c>
      <c r="W734" s="2" t="s">
        <v>56</v>
      </c>
      <c r="X734" s="2" t="s">
        <v>64</v>
      </c>
      <c r="Y734" s="2">
        <v>37</v>
      </c>
      <c r="Z734" s="26">
        <f>Table13[[#This Row],[Recommended_Content_Count]]/(Table13[[#This Row],[Total_Movies_Watched]]+Table13[[#This Row],[Total_Series_Watched]])</f>
        <v>8.2774049217002238E-2</v>
      </c>
      <c r="AA734" s="2">
        <v>3.1</v>
      </c>
      <c r="AB734" s="2" t="b">
        <v>1</v>
      </c>
      <c r="AC734" s="2" t="s">
        <v>30</v>
      </c>
      <c r="AD734" s="2">
        <v>544</v>
      </c>
      <c r="AE734" s="2" t="s">
        <v>58</v>
      </c>
      <c r="AF734" s="2" t="s">
        <v>32</v>
      </c>
      <c r="AG734" s="5" t="s">
        <v>40</v>
      </c>
    </row>
    <row r="735" spans="1:33" x14ac:dyDescent="0.25">
      <c r="A735" s="4">
        <v>3622</v>
      </c>
      <c r="B735" s="2" t="s">
        <v>284</v>
      </c>
      <c r="C735" s="2">
        <v>8</v>
      </c>
      <c r="D735" s="2">
        <v>16</v>
      </c>
      <c r="E735" s="2">
        <v>2024</v>
      </c>
      <c r="F735" s="3">
        <f>DATE(Table13[[#This Row],[_Year]],Table13[[#This Row],[Join_Date_Month]],Table13[[#This Row],[Join_Date_Date]])</f>
        <v>45520</v>
      </c>
      <c r="G735" s="3">
        <v>45520</v>
      </c>
      <c r="H735" s="3">
        <v>45547</v>
      </c>
      <c r="I735" s="2"/>
      <c r="J735" s="2"/>
      <c r="K735" s="3"/>
      <c r="L735" s="3">
        <v>45547</v>
      </c>
      <c r="M735" s="2">
        <v>7.99</v>
      </c>
      <c r="N735" s="2" t="s">
        <v>759</v>
      </c>
      <c r="O735" s="2">
        <v>444</v>
      </c>
      <c r="P735" s="2" t="s">
        <v>36</v>
      </c>
      <c r="Q735" s="2">
        <v>3</v>
      </c>
      <c r="R735" s="2">
        <v>5</v>
      </c>
      <c r="S735" s="2" t="b">
        <v>0</v>
      </c>
      <c r="T735" s="2">
        <v>183</v>
      </c>
      <c r="U735" s="2">
        <v>195</v>
      </c>
      <c r="V735" s="2" t="s">
        <v>92</v>
      </c>
      <c r="W735" s="2" t="s">
        <v>75</v>
      </c>
      <c r="X735" s="2" t="s">
        <v>45</v>
      </c>
      <c r="Y735" s="2">
        <v>36</v>
      </c>
      <c r="Z735" s="26">
        <f>Table13[[#This Row],[Recommended_Content_Count]]/(Table13[[#This Row],[Total_Movies_Watched]]+Table13[[#This Row],[Total_Series_Watched]])</f>
        <v>9.5238095238095233E-2</v>
      </c>
      <c r="AA735" s="2">
        <v>4.7</v>
      </c>
      <c r="AB735" s="2" t="b">
        <v>0</v>
      </c>
      <c r="AC735" s="2" t="s">
        <v>30</v>
      </c>
      <c r="AD735" s="2">
        <v>1309</v>
      </c>
      <c r="AE735" s="2" t="s">
        <v>58</v>
      </c>
      <c r="AF735" s="2" t="s">
        <v>39</v>
      </c>
      <c r="AG735" s="5" t="s">
        <v>60</v>
      </c>
    </row>
    <row r="736" spans="1:33" x14ac:dyDescent="0.25">
      <c r="A736" s="4">
        <v>7399</v>
      </c>
      <c r="B736" s="2" t="s">
        <v>201</v>
      </c>
      <c r="C736" s="2">
        <v>8</v>
      </c>
      <c r="D736" s="2">
        <v>13</v>
      </c>
      <c r="E736" s="2">
        <v>2024</v>
      </c>
      <c r="F736" s="3">
        <f>DATE(Table13[[#This Row],[_Year]],Table13[[#This Row],[Join_Date_Month]],Table13[[#This Row],[Join_Date_Date]])</f>
        <v>45517</v>
      </c>
      <c r="G736" s="3">
        <v>45517</v>
      </c>
      <c r="H736" s="3">
        <v>45547</v>
      </c>
      <c r="I736" s="2"/>
      <c r="J736" s="2"/>
      <c r="K736" s="3"/>
      <c r="L736" s="3">
        <v>45547</v>
      </c>
      <c r="M736" s="2">
        <v>11.99</v>
      </c>
      <c r="N736" s="2" t="s">
        <v>760</v>
      </c>
      <c r="O736" s="2">
        <v>119</v>
      </c>
      <c r="P736" s="2" t="s">
        <v>100</v>
      </c>
      <c r="Q736" s="2">
        <v>2</v>
      </c>
      <c r="R736" s="2">
        <v>5</v>
      </c>
      <c r="S736" s="2" t="b">
        <v>1</v>
      </c>
      <c r="T736" s="2">
        <v>344</v>
      </c>
      <c r="U736" s="2">
        <v>93</v>
      </c>
      <c r="V736" s="2" t="s">
        <v>74</v>
      </c>
      <c r="W736" s="2" t="s">
        <v>44</v>
      </c>
      <c r="X736" s="2" t="s">
        <v>29</v>
      </c>
      <c r="Y736" s="2">
        <v>0</v>
      </c>
      <c r="Z736" s="26">
        <f>Table13[[#This Row],[Recommended_Content_Count]]/(Table13[[#This Row],[Total_Movies_Watched]]+Table13[[#This Row],[Total_Series_Watched]])</f>
        <v>0</v>
      </c>
      <c r="AA736" s="2">
        <v>4.2</v>
      </c>
      <c r="AB736" s="2" t="b">
        <v>0</v>
      </c>
      <c r="AC736" s="2" t="s">
        <v>30</v>
      </c>
      <c r="AD736" s="2">
        <v>2259</v>
      </c>
      <c r="AE736" s="2" t="s">
        <v>76</v>
      </c>
      <c r="AF736" s="2" t="s">
        <v>69</v>
      </c>
      <c r="AG736" s="5" t="s">
        <v>33</v>
      </c>
    </row>
    <row r="737" spans="1:33" x14ac:dyDescent="0.25">
      <c r="A737" s="4">
        <v>7451</v>
      </c>
      <c r="B737" s="2" t="s">
        <v>244</v>
      </c>
      <c r="C737" s="2">
        <v>7</v>
      </c>
      <c r="D737" s="2">
        <v>24</v>
      </c>
      <c r="E737" s="2">
        <v>2024</v>
      </c>
      <c r="F737" s="3">
        <f>DATE(Table13[[#This Row],[_Year]],Table13[[#This Row],[Join_Date_Month]],Table13[[#This Row],[Join_Date_Date]])</f>
        <v>45497</v>
      </c>
      <c r="G737" s="3">
        <v>45497</v>
      </c>
      <c r="H737" s="3">
        <v>45547</v>
      </c>
      <c r="I737" s="2"/>
      <c r="J737" s="2"/>
      <c r="K737" s="3"/>
      <c r="L737" s="3">
        <v>45547</v>
      </c>
      <c r="M737" s="2">
        <v>15.99</v>
      </c>
      <c r="N737" s="2" t="s">
        <v>761</v>
      </c>
      <c r="O737" s="2">
        <v>198</v>
      </c>
      <c r="P737" s="2" t="s">
        <v>48</v>
      </c>
      <c r="Q737" s="2">
        <v>5</v>
      </c>
      <c r="R737" s="2">
        <v>5</v>
      </c>
      <c r="S737" s="2" t="b">
        <v>1</v>
      </c>
      <c r="T737" s="2">
        <v>255</v>
      </c>
      <c r="U737" s="2">
        <v>183</v>
      </c>
      <c r="V737" s="2" t="s">
        <v>43</v>
      </c>
      <c r="W737" s="2" t="s">
        <v>44</v>
      </c>
      <c r="X737" s="2" t="s">
        <v>78</v>
      </c>
      <c r="Y737" s="2">
        <v>92</v>
      </c>
      <c r="Z737" s="26">
        <f>Table13[[#This Row],[Recommended_Content_Count]]/(Table13[[#This Row],[Total_Movies_Watched]]+Table13[[#This Row],[Total_Series_Watched]])</f>
        <v>0.21004566210045661</v>
      </c>
      <c r="AA737" s="2">
        <v>4.9000000000000004</v>
      </c>
      <c r="AB737" s="2" t="b">
        <v>0</v>
      </c>
      <c r="AC737" s="2" t="s">
        <v>30</v>
      </c>
      <c r="AD737" s="2">
        <v>4435</v>
      </c>
      <c r="AE737" s="2" t="s">
        <v>76</v>
      </c>
      <c r="AF737" s="2" t="s">
        <v>59</v>
      </c>
      <c r="AG737" s="5" t="s">
        <v>60</v>
      </c>
    </row>
    <row r="738" spans="1:33" x14ac:dyDescent="0.25">
      <c r="A738" s="4">
        <v>9996</v>
      </c>
      <c r="B738" s="2" t="s">
        <v>521</v>
      </c>
      <c r="C738" s="2">
        <v>7</v>
      </c>
      <c r="D738" s="2">
        <v>21</v>
      </c>
      <c r="E738" s="2">
        <v>2024</v>
      </c>
      <c r="F738" s="3">
        <f>DATE(Table13[[#This Row],[_Year]],Table13[[#This Row],[Join_Date_Month]],Table13[[#This Row],[Join_Date_Date]])</f>
        <v>45494</v>
      </c>
      <c r="G738" s="3">
        <v>45494</v>
      </c>
      <c r="H738" s="3">
        <v>45547</v>
      </c>
      <c r="I738" s="2"/>
      <c r="J738" s="2"/>
      <c r="K738" s="3"/>
      <c r="L738" s="3">
        <v>45547</v>
      </c>
      <c r="M738" s="2">
        <v>7.99</v>
      </c>
      <c r="N738" s="2" t="s">
        <v>759</v>
      </c>
      <c r="O738" s="2">
        <v>358</v>
      </c>
      <c r="P738" s="2" t="s">
        <v>73</v>
      </c>
      <c r="Q738" s="2">
        <v>3</v>
      </c>
      <c r="R738" s="2">
        <v>2</v>
      </c>
      <c r="S738" s="2" t="b">
        <v>1</v>
      </c>
      <c r="T738" s="2">
        <v>512</v>
      </c>
      <c r="U738" s="2">
        <v>153</v>
      </c>
      <c r="V738" s="2" t="s">
        <v>49</v>
      </c>
      <c r="W738" s="2" t="s">
        <v>56</v>
      </c>
      <c r="X738" s="2" t="s">
        <v>29</v>
      </c>
      <c r="Y738" s="2">
        <v>70</v>
      </c>
      <c r="Z738" s="26">
        <f>Table13[[#This Row],[Recommended_Content_Count]]/(Table13[[#This Row],[Total_Movies_Watched]]+Table13[[#This Row],[Total_Series_Watched]])</f>
        <v>0.10526315789473684</v>
      </c>
      <c r="AA738" s="2">
        <v>3.3</v>
      </c>
      <c r="AB738" s="2" t="b">
        <v>1</v>
      </c>
      <c r="AC738" s="2" t="s">
        <v>30</v>
      </c>
      <c r="AD738" s="2">
        <v>947</v>
      </c>
      <c r="AE738" s="2" t="s">
        <v>58</v>
      </c>
      <c r="AF738" s="2" t="s">
        <v>59</v>
      </c>
      <c r="AG738" s="5" t="s">
        <v>33</v>
      </c>
    </row>
    <row r="739" spans="1:33" x14ac:dyDescent="0.25">
      <c r="A739" s="4">
        <v>3904</v>
      </c>
      <c r="B739" s="2" t="s">
        <v>224</v>
      </c>
      <c r="C739" s="2">
        <v>6</v>
      </c>
      <c r="D739" s="2">
        <v>18</v>
      </c>
      <c r="E739" s="2">
        <v>2024</v>
      </c>
      <c r="F739" s="3">
        <f>DATE(Table13[[#This Row],[_Year]],Table13[[#This Row],[Join_Date_Month]],Table13[[#This Row],[Join_Date_Date]])</f>
        <v>45461</v>
      </c>
      <c r="G739" s="3">
        <v>45461</v>
      </c>
      <c r="H739" s="3">
        <v>45547</v>
      </c>
      <c r="I739" s="2"/>
      <c r="J739" s="2"/>
      <c r="K739" s="3"/>
      <c r="L739" s="3">
        <v>45547</v>
      </c>
      <c r="M739" s="2">
        <v>11.99</v>
      </c>
      <c r="N739" s="2" t="s">
        <v>760</v>
      </c>
      <c r="O739" s="2">
        <v>365</v>
      </c>
      <c r="P739" s="2" t="s">
        <v>63</v>
      </c>
      <c r="Q739" s="2">
        <v>3</v>
      </c>
      <c r="R739" s="2">
        <v>1</v>
      </c>
      <c r="S739" s="2" t="b">
        <v>1</v>
      </c>
      <c r="T739" s="2">
        <v>679</v>
      </c>
      <c r="U739" s="2">
        <v>1</v>
      </c>
      <c r="V739" s="2" t="s">
        <v>92</v>
      </c>
      <c r="W739" s="2" t="s">
        <v>44</v>
      </c>
      <c r="X739" s="2" t="s">
        <v>78</v>
      </c>
      <c r="Y739" s="2">
        <v>100</v>
      </c>
      <c r="Z739" s="26">
        <f>Table13[[#This Row],[Recommended_Content_Count]]/(Table13[[#This Row],[Total_Movies_Watched]]+Table13[[#This Row],[Total_Series_Watched]])</f>
        <v>0.14705882352941177</v>
      </c>
      <c r="AA739" s="2">
        <v>4.7</v>
      </c>
      <c r="AB739" s="2" t="b">
        <v>0</v>
      </c>
      <c r="AC739" s="2" t="s">
        <v>30</v>
      </c>
      <c r="AD739" s="2">
        <v>2714</v>
      </c>
      <c r="AE739" s="2" t="s">
        <v>76</v>
      </c>
      <c r="AF739" s="2" t="s">
        <v>32</v>
      </c>
      <c r="AG739" s="5" t="s">
        <v>40</v>
      </c>
    </row>
    <row r="740" spans="1:33" x14ac:dyDescent="0.25">
      <c r="A740" s="4">
        <v>5700</v>
      </c>
      <c r="B740" s="2" t="s">
        <v>242</v>
      </c>
      <c r="C740" s="2">
        <v>5</v>
      </c>
      <c r="D740" s="2">
        <v>26</v>
      </c>
      <c r="E740" s="2">
        <v>2023</v>
      </c>
      <c r="F740" s="3">
        <f>DATE(Table13[[#This Row],[_Year]],Table13[[#This Row],[Join_Date_Month]],Table13[[#This Row],[Join_Date_Date]])</f>
        <v>45072</v>
      </c>
      <c r="G740" s="3">
        <v>45072</v>
      </c>
      <c r="H740" s="3">
        <v>45547</v>
      </c>
      <c r="I740" s="2"/>
      <c r="J740" s="2"/>
      <c r="K740" s="3"/>
      <c r="L740" s="3">
        <v>45547</v>
      </c>
      <c r="M740" s="2">
        <v>11.99</v>
      </c>
      <c r="N740" s="2" t="s">
        <v>760</v>
      </c>
      <c r="O740" s="2">
        <v>29</v>
      </c>
      <c r="P740" s="2" t="s">
        <v>48</v>
      </c>
      <c r="Q740" s="2">
        <v>1</v>
      </c>
      <c r="R740" s="2">
        <v>5</v>
      </c>
      <c r="S740" s="2" t="b">
        <v>1</v>
      </c>
      <c r="T740" s="2">
        <v>625</v>
      </c>
      <c r="U740" s="2">
        <v>165</v>
      </c>
      <c r="V740" s="2" t="s">
        <v>92</v>
      </c>
      <c r="W740" s="2" t="s">
        <v>56</v>
      </c>
      <c r="X740" s="2" t="s">
        <v>57</v>
      </c>
      <c r="Y740" s="2">
        <v>41</v>
      </c>
      <c r="Z740" s="26">
        <f>Table13[[#This Row],[Recommended_Content_Count]]/(Table13[[#This Row],[Total_Movies_Watched]]+Table13[[#This Row],[Total_Series_Watched]])</f>
        <v>5.1898734177215189E-2</v>
      </c>
      <c r="AA740" s="2">
        <v>4.3</v>
      </c>
      <c r="AB740" s="2" t="b">
        <v>0</v>
      </c>
      <c r="AC740" s="2" t="s">
        <v>30</v>
      </c>
      <c r="AD740" s="2">
        <v>3847</v>
      </c>
      <c r="AE740" s="2" t="s">
        <v>65</v>
      </c>
      <c r="AF740" s="2" t="s">
        <v>59</v>
      </c>
      <c r="AG740" s="5" t="s">
        <v>93</v>
      </c>
    </row>
    <row r="741" spans="1:33" x14ac:dyDescent="0.25">
      <c r="A741" s="4">
        <v>3264</v>
      </c>
      <c r="B741" s="2" t="s">
        <v>118</v>
      </c>
      <c r="C741" s="2">
        <v>5</v>
      </c>
      <c r="D741" s="2">
        <v>14</v>
      </c>
      <c r="E741" s="2">
        <v>2023</v>
      </c>
      <c r="F741" s="3">
        <f>DATE(Table13[[#This Row],[_Year]],Table13[[#This Row],[Join_Date_Month]],Table13[[#This Row],[Join_Date_Date]])</f>
        <v>45060</v>
      </c>
      <c r="G741" s="3">
        <v>45060</v>
      </c>
      <c r="H741" s="3">
        <v>45547</v>
      </c>
      <c r="I741" s="2"/>
      <c r="J741" s="2"/>
      <c r="K741" s="3"/>
      <c r="L741" s="3">
        <v>45547</v>
      </c>
      <c r="M741" s="2">
        <v>11.99</v>
      </c>
      <c r="N741" s="2" t="s">
        <v>760</v>
      </c>
      <c r="O741" s="2">
        <v>456</v>
      </c>
      <c r="P741" s="2" t="s">
        <v>73</v>
      </c>
      <c r="Q741" s="2">
        <v>1</v>
      </c>
      <c r="R741" s="2">
        <v>6</v>
      </c>
      <c r="S741" s="2" t="b">
        <v>1</v>
      </c>
      <c r="T741" s="2">
        <v>945</v>
      </c>
      <c r="U741" s="2">
        <v>114</v>
      </c>
      <c r="V741" s="2" t="s">
        <v>49</v>
      </c>
      <c r="W741" s="2" t="s">
        <v>56</v>
      </c>
      <c r="X741" s="2" t="s">
        <v>37</v>
      </c>
      <c r="Y741" s="2">
        <v>44</v>
      </c>
      <c r="Z741" s="26">
        <f>Table13[[#This Row],[Recommended_Content_Count]]/(Table13[[#This Row],[Total_Movies_Watched]]+Table13[[#This Row],[Total_Series_Watched]])</f>
        <v>4.1548630783758263E-2</v>
      </c>
      <c r="AA741" s="2">
        <v>3</v>
      </c>
      <c r="AB741" s="2" t="b">
        <v>0</v>
      </c>
      <c r="AC741" s="2" t="s">
        <v>30</v>
      </c>
      <c r="AD741" s="2">
        <v>96</v>
      </c>
      <c r="AE741" s="2" t="s">
        <v>31</v>
      </c>
      <c r="AF741" s="2" t="s">
        <v>79</v>
      </c>
      <c r="AG741" s="5" t="s">
        <v>33</v>
      </c>
    </row>
    <row r="742" spans="1:33" x14ac:dyDescent="0.25">
      <c r="A742" s="4">
        <v>9183</v>
      </c>
      <c r="B742" s="2" t="s">
        <v>101</v>
      </c>
      <c r="C742" s="2">
        <v>4</v>
      </c>
      <c r="D742" s="2">
        <v>26</v>
      </c>
      <c r="E742" s="2">
        <v>2023</v>
      </c>
      <c r="F742" s="3">
        <f>DATE(Table13[[#This Row],[_Year]],Table13[[#This Row],[Join_Date_Month]],Table13[[#This Row],[Join_Date_Date]])</f>
        <v>45042</v>
      </c>
      <c r="G742" s="3">
        <v>45042</v>
      </c>
      <c r="H742" s="3">
        <v>45547</v>
      </c>
      <c r="I742" s="2"/>
      <c r="J742" s="2"/>
      <c r="K742" s="3"/>
      <c r="L742" s="3">
        <v>45547</v>
      </c>
      <c r="M742" s="2">
        <v>15.99</v>
      </c>
      <c r="N742" s="2" t="s">
        <v>761</v>
      </c>
      <c r="O742" s="2">
        <v>11</v>
      </c>
      <c r="P742" s="2" t="s">
        <v>48</v>
      </c>
      <c r="Q742" s="2">
        <v>1</v>
      </c>
      <c r="R742" s="2">
        <v>1</v>
      </c>
      <c r="S742" s="2" t="b">
        <v>0</v>
      </c>
      <c r="T742" s="2">
        <v>818</v>
      </c>
      <c r="U742" s="2">
        <v>45</v>
      </c>
      <c r="V742" s="2" t="s">
        <v>74</v>
      </c>
      <c r="W742" s="2" t="s">
        <v>28</v>
      </c>
      <c r="X742" s="2" t="s">
        <v>57</v>
      </c>
      <c r="Y742" s="2">
        <v>97</v>
      </c>
      <c r="Z742" s="26">
        <f>Table13[[#This Row],[Recommended_Content_Count]]/(Table13[[#This Row],[Total_Movies_Watched]]+Table13[[#This Row],[Total_Series_Watched]])</f>
        <v>0.11239860950173812</v>
      </c>
      <c r="AA742" s="2">
        <v>4.9000000000000004</v>
      </c>
      <c r="AB742" s="2" t="b">
        <v>0</v>
      </c>
      <c r="AC742" s="2" t="s">
        <v>30</v>
      </c>
      <c r="AD742" s="2">
        <v>1429</v>
      </c>
      <c r="AE742" s="2" t="s">
        <v>38</v>
      </c>
      <c r="AF742" s="2" t="s">
        <v>59</v>
      </c>
      <c r="AG742" s="5" t="s">
        <v>93</v>
      </c>
    </row>
    <row r="743" spans="1:33" x14ac:dyDescent="0.25">
      <c r="A743" s="4">
        <v>6752</v>
      </c>
      <c r="B743" s="2" t="s">
        <v>194</v>
      </c>
      <c r="C743" s="2">
        <v>4</v>
      </c>
      <c r="D743" s="2">
        <v>24</v>
      </c>
      <c r="E743" s="2">
        <v>2024</v>
      </c>
      <c r="F743" s="3">
        <f>DATE(Table13[[#This Row],[_Year]],Table13[[#This Row],[Join_Date_Month]],Table13[[#This Row],[Join_Date_Date]])</f>
        <v>45406</v>
      </c>
      <c r="G743" s="3">
        <v>45406</v>
      </c>
      <c r="H743" s="3">
        <v>45547</v>
      </c>
      <c r="I743" s="2"/>
      <c r="J743" s="2"/>
      <c r="K743" s="3"/>
      <c r="L743" s="3">
        <v>45547</v>
      </c>
      <c r="M743" s="2">
        <v>11.99</v>
      </c>
      <c r="N743" s="2" t="s">
        <v>760</v>
      </c>
      <c r="O743" s="2">
        <v>10</v>
      </c>
      <c r="P743" s="2" t="s">
        <v>51</v>
      </c>
      <c r="Q743" s="2">
        <v>2</v>
      </c>
      <c r="R743" s="2">
        <v>4</v>
      </c>
      <c r="S743" s="2" t="b">
        <v>0</v>
      </c>
      <c r="T743" s="2">
        <v>146</v>
      </c>
      <c r="U743" s="2">
        <v>95</v>
      </c>
      <c r="V743" s="2" t="s">
        <v>68</v>
      </c>
      <c r="W743" s="2" t="s">
        <v>56</v>
      </c>
      <c r="X743" s="2" t="s">
        <v>57</v>
      </c>
      <c r="Y743" s="2">
        <v>99</v>
      </c>
      <c r="Z743" s="26">
        <f>Table13[[#This Row],[Recommended_Content_Count]]/(Table13[[#This Row],[Total_Movies_Watched]]+Table13[[#This Row],[Total_Series_Watched]])</f>
        <v>0.41078838174273857</v>
      </c>
      <c r="AA743" s="2">
        <v>3.8</v>
      </c>
      <c r="AB743" s="2" t="b">
        <v>1</v>
      </c>
      <c r="AC743" s="2" t="s">
        <v>30</v>
      </c>
      <c r="AD743" s="2">
        <v>3942</v>
      </c>
      <c r="AE743" s="2" t="s">
        <v>76</v>
      </c>
      <c r="AF743" s="2" t="s">
        <v>32</v>
      </c>
      <c r="AG743" s="5" t="s">
        <v>93</v>
      </c>
    </row>
    <row r="744" spans="1:33" x14ac:dyDescent="0.25">
      <c r="A744" s="4">
        <v>8756</v>
      </c>
      <c r="B744" s="2" t="s">
        <v>143</v>
      </c>
      <c r="C744" s="2">
        <v>12</v>
      </c>
      <c r="D744" s="2">
        <v>22</v>
      </c>
      <c r="E744" s="2">
        <v>2023</v>
      </c>
      <c r="F744" s="3">
        <f>DATE(Table13[[#This Row],[_Year]],Table13[[#This Row],[Join_Date_Month]],Table13[[#This Row],[Join_Date_Date]])</f>
        <v>45282</v>
      </c>
      <c r="G744" s="3">
        <v>45282</v>
      </c>
      <c r="H744" s="3">
        <v>45547</v>
      </c>
      <c r="I744" s="2"/>
      <c r="J744" s="2"/>
      <c r="K744" s="3"/>
      <c r="L744" s="3">
        <v>45547</v>
      </c>
      <c r="M744" s="2">
        <v>7.99</v>
      </c>
      <c r="N744" s="2" t="s">
        <v>759</v>
      </c>
      <c r="O744" s="2">
        <v>138</v>
      </c>
      <c r="P744" s="2" t="s">
        <v>36</v>
      </c>
      <c r="Q744" s="2">
        <v>3</v>
      </c>
      <c r="R744" s="2">
        <v>2</v>
      </c>
      <c r="S744" s="2" t="b">
        <v>1</v>
      </c>
      <c r="T744" s="2">
        <v>811</v>
      </c>
      <c r="U744" s="2">
        <v>37</v>
      </c>
      <c r="V744" s="2" t="s">
        <v>68</v>
      </c>
      <c r="W744" s="2" t="s">
        <v>44</v>
      </c>
      <c r="X744" s="2" t="s">
        <v>45</v>
      </c>
      <c r="Y744" s="2">
        <v>36</v>
      </c>
      <c r="Z744" s="26">
        <f>Table13[[#This Row],[Recommended_Content_Count]]/(Table13[[#This Row],[Total_Movies_Watched]]+Table13[[#This Row],[Total_Series_Watched]])</f>
        <v>4.2452830188679243E-2</v>
      </c>
      <c r="AA744" s="2">
        <v>3.6</v>
      </c>
      <c r="AB744" s="2" t="b">
        <v>0</v>
      </c>
      <c r="AC744" s="2" t="s">
        <v>30</v>
      </c>
      <c r="AD744" s="2">
        <v>77</v>
      </c>
      <c r="AE744" s="2" t="s">
        <v>31</v>
      </c>
      <c r="AF744" s="2" t="s">
        <v>32</v>
      </c>
      <c r="AG744" s="5" t="s">
        <v>40</v>
      </c>
    </row>
    <row r="745" spans="1:33" x14ac:dyDescent="0.25">
      <c r="A745" s="4">
        <v>4668</v>
      </c>
      <c r="B745" s="2" t="s">
        <v>251</v>
      </c>
      <c r="C745" s="2">
        <v>12</v>
      </c>
      <c r="D745" s="2">
        <v>17</v>
      </c>
      <c r="E745" s="2">
        <v>2024</v>
      </c>
      <c r="F745" s="3">
        <f>DATE(Table13[[#This Row],[_Year]],Table13[[#This Row],[Join_Date_Month]],Table13[[#This Row],[Join_Date_Date]])</f>
        <v>45643</v>
      </c>
      <c r="G745" s="3">
        <v>45643</v>
      </c>
      <c r="H745" s="3">
        <v>45547</v>
      </c>
      <c r="I745" s="2"/>
      <c r="J745" s="2"/>
      <c r="K745" s="3"/>
      <c r="L745" s="3">
        <v>45547</v>
      </c>
      <c r="M745" s="2">
        <v>11.99</v>
      </c>
      <c r="N745" s="2" t="s">
        <v>760</v>
      </c>
      <c r="O745" s="2">
        <v>396</v>
      </c>
      <c r="P745" s="2" t="s">
        <v>48</v>
      </c>
      <c r="Q745" s="2">
        <v>5</v>
      </c>
      <c r="R745" s="2">
        <v>5</v>
      </c>
      <c r="S745" s="2" t="b">
        <v>1</v>
      </c>
      <c r="T745" s="2">
        <v>549</v>
      </c>
      <c r="U745" s="2">
        <v>35</v>
      </c>
      <c r="V745" s="2" t="s">
        <v>43</v>
      </c>
      <c r="W745" s="2" t="s">
        <v>28</v>
      </c>
      <c r="X745" s="2" t="s">
        <v>37</v>
      </c>
      <c r="Y745" s="2">
        <v>66</v>
      </c>
      <c r="Z745" s="26">
        <f>Table13[[#This Row],[Recommended_Content_Count]]/(Table13[[#This Row],[Total_Movies_Watched]]+Table13[[#This Row],[Total_Series_Watched]])</f>
        <v>0.11301369863013698</v>
      </c>
      <c r="AA745" s="2">
        <v>3.6</v>
      </c>
      <c r="AB745" s="2" t="b">
        <v>1</v>
      </c>
      <c r="AC745" s="2" t="s">
        <v>30</v>
      </c>
      <c r="AD745" s="2">
        <v>4293</v>
      </c>
      <c r="AE745" s="2" t="s">
        <v>65</v>
      </c>
      <c r="AF745" s="2" t="s">
        <v>79</v>
      </c>
      <c r="AG745" s="5" t="s">
        <v>60</v>
      </c>
    </row>
    <row r="746" spans="1:33" x14ac:dyDescent="0.25">
      <c r="A746" s="4">
        <v>2075</v>
      </c>
      <c r="B746" s="2" t="s">
        <v>347</v>
      </c>
      <c r="C746" s="2">
        <v>10</v>
      </c>
      <c r="D746" s="2">
        <v>28</v>
      </c>
      <c r="E746" s="2">
        <v>2024</v>
      </c>
      <c r="F746" s="3">
        <f>DATE(Table13[[#This Row],[_Year]],Table13[[#This Row],[Join_Date_Month]],Table13[[#This Row],[Join_Date_Date]])</f>
        <v>45593</v>
      </c>
      <c r="G746" s="3">
        <v>45593</v>
      </c>
      <c r="H746" s="3">
        <v>45547</v>
      </c>
      <c r="I746" s="2"/>
      <c r="J746" s="2"/>
      <c r="K746" s="3"/>
      <c r="L746" s="3">
        <v>45547</v>
      </c>
      <c r="M746" s="2">
        <v>7.99</v>
      </c>
      <c r="N746" s="2" t="s">
        <v>759</v>
      </c>
      <c r="O746" s="2">
        <v>305</v>
      </c>
      <c r="P746" s="2" t="s">
        <v>36</v>
      </c>
      <c r="Q746" s="2">
        <v>2</v>
      </c>
      <c r="R746" s="2">
        <v>3</v>
      </c>
      <c r="S746" s="2" t="b">
        <v>1</v>
      </c>
      <c r="T746" s="2">
        <v>49</v>
      </c>
      <c r="U746" s="2">
        <v>146</v>
      </c>
      <c r="V746" s="2" t="s">
        <v>27</v>
      </c>
      <c r="W746" s="2" t="s">
        <v>44</v>
      </c>
      <c r="X746" s="2" t="s">
        <v>45</v>
      </c>
      <c r="Y746" s="2">
        <v>48</v>
      </c>
      <c r="Z746" s="26">
        <f>Table13[[#This Row],[Recommended_Content_Count]]/(Table13[[#This Row],[Total_Movies_Watched]]+Table13[[#This Row],[Total_Series_Watched]])</f>
        <v>0.24615384615384617</v>
      </c>
      <c r="AA746" s="2">
        <v>4.5999999999999996</v>
      </c>
      <c r="AB746" s="2" t="b">
        <v>0</v>
      </c>
      <c r="AC746" s="2" t="s">
        <v>30</v>
      </c>
      <c r="AD746" s="2">
        <v>4626</v>
      </c>
      <c r="AE746" s="2" t="s">
        <v>58</v>
      </c>
      <c r="AF746" s="2" t="s">
        <v>79</v>
      </c>
      <c r="AG746" s="5" t="s">
        <v>60</v>
      </c>
    </row>
    <row r="747" spans="1:33" x14ac:dyDescent="0.25">
      <c r="A747" s="4">
        <v>2150</v>
      </c>
      <c r="B747" s="2" t="s">
        <v>311</v>
      </c>
      <c r="C747" s="3">
        <v>45630</v>
      </c>
      <c r="D747" s="2"/>
      <c r="E747" s="2"/>
      <c r="F747" s="3"/>
      <c r="G747" s="3">
        <v>45630</v>
      </c>
      <c r="H747" s="3">
        <v>45547</v>
      </c>
      <c r="I747" s="2"/>
      <c r="J747" s="2"/>
      <c r="K747" s="3"/>
      <c r="L747" s="3">
        <v>45547</v>
      </c>
      <c r="M747" s="2">
        <v>11.99</v>
      </c>
      <c r="N747" s="2" t="s">
        <v>760</v>
      </c>
      <c r="O747" s="2">
        <v>259</v>
      </c>
      <c r="P747" s="2" t="s">
        <v>63</v>
      </c>
      <c r="Q747" s="2">
        <v>2</v>
      </c>
      <c r="R747" s="2">
        <v>1</v>
      </c>
      <c r="S747" s="2" t="b">
        <v>0</v>
      </c>
      <c r="T747" s="2">
        <v>380</v>
      </c>
      <c r="U747" s="2">
        <v>9</v>
      </c>
      <c r="V747" s="2" t="s">
        <v>27</v>
      </c>
      <c r="W747" s="2" t="s">
        <v>75</v>
      </c>
      <c r="X747" s="2" t="s">
        <v>45</v>
      </c>
      <c r="Y747" s="2">
        <v>49</v>
      </c>
      <c r="Z747" s="26">
        <f>Table13[[#This Row],[Recommended_Content_Count]]/(Table13[[#This Row],[Total_Movies_Watched]]+Table13[[#This Row],[Total_Series_Watched]])</f>
        <v>0.12596401028277635</v>
      </c>
      <c r="AA747" s="2">
        <v>3.2</v>
      </c>
      <c r="AB747" s="2" t="b">
        <v>0</v>
      </c>
      <c r="AC747" s="2" t="s">
        <v>30</v>
      </c>
      <c r="AD747" s="2">
        <v>412</v>
      </c>
      <c r="AE747" s="2" t="s">
        <v>31</v>
      </c>
      <c r="AF747" s="2" t="s">
        <v>79</v>
      </c>
      <c r="AG747" s="5" t="s">
        <v>40</v>
      </c>
    </row>
    <row r="748" spans="1:33" x14ac:dyDescent="0.25">
      <c r="A748" s="4">
        <v>2382</v>
      </c>
      <c r="B748" s="2" t="s">
        <v>584</v>
      </c>
      <c r="C748" s="3">
        <v>45571</v>
      </c>
      <c r="D748" s="2"/>
      <c r="E748" s="2"/>
      <c r="F748" s="3"/>
      <c r="G748" s="3">
        <v>45571</v>
      </c>
      <c r="H748" s="3">
        <v>45547</v>
      </c>
      <c r="I748" s="2"/>
      <c r="J748" s="2"/>
      <c r="K748" s="3"/>
      <c r="L748" s="3">
        <v>45547</v>
      </c>
      <c r="M748" s="2">
        <v>15.99</v>
      </c>
      <c r="N748" s="2" t="s">
        <v>761</v>
      </c>
      <c r="O748" s="2">
        <v>170</v>
      </c>
      <c r="P748" s="2" t="s">
        <v>48</v>
      </c>
      <c r="Q748" s="2">
        <v>1</v>
      </c>
      <c r="R748" s="2">
        <v>3</v>
      </c>
      <c r="S748" s="2" t="b">
        <v>0</v>
      </c>
      <c r="T748" s="2">
        <v>144</v>
      </c>
      <c r="U748" s="2">
        <v>142</v>
      </c>
      <c r="V748" s="2" t="s">
        <v>55</v>
      </c>
      <c r="W748" s="2" t="s">
        <v>75</v>
      </c>
      <c r="X748" s="2" t="s">
        <v>29</v>
      </c>
      <c r="Y748" s="2">
        <v>81</v>
      </c>
      <c r="Z748" s="26">
        <f>Table13[[#This Row],[Recommended_Content_Count]]/(Table13[[#This Row],[Total_Movies_Watched]]+Table13[[#This Row],[Total_Series_Watched]])</f>
        <v>0.28321678321678323</v>
      </c>
      <c r="AA748" s="2">
        <v>4.7</v>
      </c>
      <c r="AB748" s="2" t="b">
        <v>1</v>
      </c>
      <c r="AC748" s="2" t="s">
        <v>30</v>
      </c>
      <c r="AD748" s="2">
        <v>421</v>
      </c>
      <c r="AE748" s="2" t="s">
        <v>65</v>
      </c>
      <c r="AF748" s="2" t="s">
        <v>39</v>
      </c>
      <c r="AG748" s="5" t="s">
        <v>93</v>
      </c>
    </row>
    <row r="749" spans="1:33" x14ac:dyDescent="0.25">
      <c r="A749" s="4">
        <v>2697</v>
      </c>
      <c r="B749" s="2" t="s">
        <v>174</v>
      </c>
      <c r="C749" s="3">
        <v>45570</v>
      </c>
      <c r="D749" s="2"/>
      <c r="E749" s="2"/>
      <c r="F749" s="3"/>
      <c r="G749" s="3">
        <v>45570</v>
      </c>
      <c r="H749" s="3">
        <v>45547</v>
      </c>
      <c r="I749" s="2"/>
      <c r="J749" s="2"/>
      <c r="K749" s="3"/>
      <c r="L749" s="3">
        <v>45547</v>
      </c>
      <c r="M749" s="2">
        <v>15.99</v>
      </c>
      <c r="N749" s="2" t="s">
        <v>761</v>
      </c>
      <c r="O749" s="2">
        <v>423</v>
      </c>
      <c r="P749" s="2" t="s">
        <v>36</v>
      </c>
      <c r="Q749" s="2">
        <v>4</v>
      </c>
      <c r="R749" s="2">
        <v>3</v>
      </c>
      <c r="S749" s="2" t="b">
        <v>0</v>
      </c>
      <c r="T749" s="2">
        <v>648</v>
      </c>
      <c r="U749" s="2">
        <v>46</v>
      </c>
      <c r="V749" s="2" t="s">
        <v>27</v>
      </c>
      <c r="W749" s="2" t="s">
        <v>44</v>
      </c>
      <c r="X749" s="2" t="s">
        <v>57</v>
      </c>
      <c r="Y749" s="2">
        <v>0</v>
      </c>
      <c r="Z749" s="26">
        <f>Table13[[#This Row],[Recommended_Content_Count]]/(Table13[[#This Row],[Total_Movies_Watched]]+Table13[[#This Row],[Total_Series_Watched]])</f>
        <v>0</v>
      </c>
      <c r="AA749" s="2">
        <v>4.5</v>
      </c>
      <c r="AB749" s="2" t="b">
        <v>0</v>
      </c>
      <c r="AC749" s="2" t="s">
        <v>30</v>
      </c>
      <c r="AD749" s="2">
        <v>3859</v>
      </c>
      <c r="AE749" s="2" t="s">
        <v>31</v>
      </c>
      <c r="AF749" s="2" t="s">
        <v>79</v>
      </c>
      <c r="AG749" s="5" t="s">
        <v>33</v>
      </c>
    </row>
    <row r="750" spans="1:33" x14ac:dyDescent="0.25">
      <c r="A750" s="4">
        <v>4747</v>
      </c>
      <c r="B750" s="2" t="s">
        <v>224</v>
      </c>
      <c r="C750" s="3">
        <v>45567</v>
      </c>
      <c r="D750" s="2"/>
      <c r="E750" s="2"/>
      <c r="F750" s="3"/>
      <c r="G750" s="3">
        <v>45567</v>
      </c>
      <c r="H750" s="3">
        <v>45547</v>
      </c>
      <c r="I750" s="2"/>
      <c r="J750" s="2"/>
      <c r="K750" s="3"/>
      <c r="L750" s="3">
        <v>45547</v>
      </c>
      <c r="M750" s="2">
        <v>11.99</v>
      </c>
      <c r="N750" s="2" t="s">
        <v>760</v>
      </c>
      <c r="O750" s="2">
        <v>311</v>
      </c>
      <c r="P750" s="2" t="s">
        <v>26</v>
      </c>
      <c r="Q750" s="2">
        <v>5</v>
      </c>
      <c r="R750" s="2">
        <v>1</v>
      </c>
      <c r="S750" s="2" t="b">
        <v>1</v>
      </c>
      <c r="T750" s="2">
        <v>430</v>
      </c>
      <c r="U750" s="2">
        <v>188</v>
      </c>
      <c r="V750" s="2" t="s">
        <v>49</v>
      </c>
      <c r="W750" s="2" t="s">
        <v>56</v>
      </c>
      <c r="X750" s="2" t="s">
        <v>78</v>
      </c>
      <c r="Y750" s="2">
        <v>78</v>
      </c>
      <c r="Z750" s="26">
        <f>Table13[[#This Row],[Recommended_Content_Count]]/(Table13[[#This Row],[Total_Movies_Watched]]+Table13[[#This Row],[Total_Series_Watched]])</f>
        <v>0.12621359223300971</v>
      </c>
      <c r="AA750" s="2">
        <v>4.4000000000000004</v>
      </c>
      <c r="AB750" s="2" t="b">
        <v>1</v>
      </c>
      <c r="AC750" s="2" t="s">
        <v>30</v>
      </c>
      <c r="AD750" s="2">
        <v>2288</v>
      </c>
      <c r="AE750" s="2" t="s">
        <v>58</v>
      </c>
      <c r="AF750" s="2" t="s">
        <v>79</v>
      </c>
      <c r="AG750" s="5" t="s">
        <v>60</v>
      </c>
    </row>
    <row r="751" spans="1:33" x14ac:dyDescent="0.25">
      <c r="A751" s="4">
        <v>4883</v>
      </c>
      <c r="B751" s="2" t="s">
        <v>564</v>
      </c>
      <c r="C751" s="3">
        <v>45475</v>
      </c>
      <c r="D751" s="2"/>
      <c r="E751" s="2"/>
      <c r="F751" s="3"/>
      <c r="G751" s="3">
        <v>45475</v>
      </c>
      <c r="H751" s="3">
        <v>45547</v>
      </c>
      <c r="I751" s="2"/>
      <c r="J751" s="2"/>
      <c r="K751" s="3"/>
      <c r="L751" s="3">
        <v>45547</v>
      </c>
      <c r="M751" s="2">
        <v>15.99</v>
      </c>
      <c r="N751" s="2" t="s">
        <v>761</v>
      </c>
      <c r="O751" s="2">
        <v>155</v>
      </c>
      <c r="P751" s="2" t="s">
        <v>26</v>
      </c>
      <c r="Q751" s="2">
        <v>4</v>
      </c>
      <c r="R751" s="2">
        <v>5</v>
      </c>
      <c r="S751" s="2" t="b">
        <v>0</v>
      </c>
      <c r="T751" s="2">
        <v>573</v>
      </c>
      <c r="U751" s="2">
        <v>190</v>
      </c>
      <c r="V751" s="2" t="s">
        <v>55</v>
      </c>
      <c r="W751" s="2" t="s">
        <v>75</v>
      </c>
      <c r="X751" s="2" t="s">
        <v>57</v>
      </c>
      <c r="Y751" s="2">
        <v>86</v>
      </c>
      <c r="Z751" s="26">
        <f>Table13[[#This Row],[Recommended_Content_Count]]/(Table13[[#This Row],[Total_Movies_Watched]]+Table13[[#This Row],[Total_Series_Watched]])</f>
        <v>0.1127129750982962</v>
      </c>
      <c r="AA751" s="2">
        <v>3.5</v>
      </c>
      <c r="AB751" s="2" t="b">
        <v>1</v>
      </c>
      <c r="AC751" s="2" t="s">
        <v>30</v>
      </c>
      <c r="AD751" s="2">
        <v>4659</v>
      </c>
      <c r="AE751" s="2" t="s">
        <v>76</v>
      </c>
      <c r="AF751" s="2" t="s">
        <v>32</v>
      </c>
      <c r="AG751" s="5" t="s">
        <v>33</v>
      </c>
    </row>
    <row r="752" spans="1:33" x14ac:dyDescent="0.25">
      <c r="A752" s="4">
        <v>5905</v>
      </c>
      <c r="B752" s="2" t="s">
        <v>345</v>
      </c>
      <c r="C752" s="3">
        <v>45446</v>
      </c>
      <c r="D752" s="2"/>
      <c r="E752" s="2"/>
      <c r="F752" s="3"/>
      <c r="G752" s="3">
        <v>45446</v>
      </c>
      <c r="H752" s="3">
        <v>45547</v>
      </c>
      <c r="I752" s="2"/>
      <c r="J752" s="2"/>
      <c r="K752" s="3"/>
      <c r="L752" s="3">
        <v>45547</v>
      </c>
      <c r="M752" s="2">
        <v>15.99</v>
      </c>
      <c r="N752" s="2" t="s">
        <v>761</v>
      </c>
      <c r="O752" s="2">
        <v>178</v>
      </c>
      <c r="P752" s="2" t="s">
        <v>73</v>
      </c>
      <c r="Q752" s="2">
        <v>5</v>
      </c>
      <c r="R752" s="2">
        <v>5</v>
      </c>
      <c r="S752" s="2" t="b">
        <v>0</v>
      </c>
      <c r="T752" s="2">
        <v>489</v>
      </c>
      <c r="U752" s="2">
        <v>6</v>
      </c>
      <c r="V752" s="2" t="s">
        <v>55</v>
      </c>
      <c r="W752" s="2" t="s">
        <v>28</v>
      </c>
      <c r="X752" s="2" t="s">
        <v>57</v>
      </c>
      <c r="Y752" s="2">
        <v>72</v>
      </c>
      <c r="Z752" s="26">
        <f>Table13[[#This Row],[Recommended_Content_Count]]/(Table13[[#This Row],[Total_Movies_Watched]]+Table13[[#This Row],[Total_Series_Watched]])</f>
        <v>0.14545454545454545</v>
      </c>
      <c r="AA752" s="2">
        <v>4.5</v>
      </c>
      <c r="AB752" s="2" t="b">
        <v>0</v>
      </c>
      <c r="AC752" s="2" t="s">
        <v>30</v>
      </c>
      <c r="AD752" s="2">
        <v>3356</v>
      </c>
      <c r="AE752" s="2" t="s">
        <v>76</v>
      </c>
      <c r="AF752" s="2" t="s">
        <v>79</v>
      </c>
      <c r="AG752" s="5" t="s">
        <v>33</v>
      </c>
    </row>
    <row r="753" spans="1:33" x14ac:dyDescent="0.25">
      <c r="A753" s="4">
        <v>4028</v>
      </c>
      <c r="B753" s="2" t="s">
        <v>228</v>
      </c>
      <c r="C753" s="3">
        <v>45387</v>
      </c>
      <c r="D753" s="2"/>
      <c r="E753" s="2"/>
      <c r="F753" s="3"/>
      <c r="G753" s="3">
        <v>45387</v>
      </c>
      <c r="H753" s="3">
        <v>45547</v>
      </c>
      <c r="I753" s="2"/>
      <c r="J753" s="2"/>
      <c r="K753" s="3"/>
      <c r="L753" s="3">
        <v>45547</v>
      </c>
      <c r="M753" s="2">
        <v>7.99</v>
      </c>
      <c r="N753" s="2" t="s">
        <v>759</v>
      </c>
      <c r="O753" s="2">
        <v>76</v>
      </c>
      <c r="P753" s="2" t="s">
        <v>63</v>
      </c>
      <c r="Q753" s="2">
        <v>2</v>
      </c>
      <c r="R753" s="2">
        <v>4</v>
      </c>
      <c r="S753" s="2" t="b">
        <v>1</v>
      </c>
      <c r="T753" s="2">
        <v>324</v>
      </c>
      <c r="U753" s="2">
        <v>113</v>
      </c>
      <c r="V753" s="2" t="s">
        <v>68</v>
      </c>
      <c r="W753" s="2" t="s">
        <v>56</v>
      </c>
      <c r="X753" s="2" t="s">
        <v>78</v>
      </c>
      <c r="Y753" s="2">
        <v>87</v>
      </c>
      <c r="Z753" s="26">
        <f>Table13[[#This Row],[Recommended_Content_Count]]/(Table13[[#This Row],[Total_Movies_Watched]]+Table13[[#This Row],[Total_Series_Watched]])</f>
        <v>0.19908466819221968</v>
      </c>
      <c r="AA753" s="2">
        <v>4.9000000000000004</v>
      </c>
      <c r="AB753" s="2" t="b">
        <v>0</v>
      </c>
      <c r="AC753" s="2" t="s">
        <v>30</v>
      </c>
      <c r="AD753" s="2">
        <v>4702</v>
      </c>
      <c r="AE753" s="2" t="s">
        <v>65</v>
      </c>
      <c r="AF753" s="2" t="s">
        <v>39</v>
      </c>
      <c r="AG753" s="5" t="s">
        <v>60</v>
      </c>
    </row>
    <row r="754" spans="1:33" x14ac:dyDescent="0.25">
      <c r="A754" s="4">
        <v>7015</v>
      </c>
      <c r="B754" s="2" t="s">
        <v>675</v>
      </c>
      <c r="C754" s="3">
        <v>45332</v>
      </c>
      <c r="D754" s="2"/>
      <c r="E754" s="2"/>
      <c r="F754" s="3"/>
      <c r="G754" s="3">
        <v>45332</v>
      </c>
      <c r="H754" s="3">
        <v>45547</v>
      </c>
      <c r="I754" s="2"/>
      <c r="J754" s="2"/>
      <c r="K754" s="3"/>
      <c r="L754" s="3">
        <v>45547</v>
      </c>
      <c r="M754" s="2">
        <v>11.99</v>
      </c>
      <c r="N754" s="2" t="s">
        <v>760</v>
      </c>
      <c r="O754" s="2">
        <v>424</v>
      </c>
      <c r="P754" s="2" t="s">
        <v>36</v>
      </c>
      <c r="Q754" s="2">
        <v>1</v>
      </c>
      <c r="R754" s="2">
        <v>3</v>
      </c>
      <c r="S754" s="2" t="b">
        <v>1</v>
      </c>
      <c r="T754" s="2">
        <v>684</v>
      </c>
      <c r="U754" s="2">
        <v>127</v>
      </c>
      <c r="V754" s="2" t="s">
        <v>74</v>
      </c>
      <c r="W754" s="2" t="s">
        <v>75</v>
      </c>
      <c r="X754" s="2" t="s">
        <v>45</v>
      </c>
      <c r="Y754" s="2">
        <v>97</v>
      </c>
      <c r="Z754" s="26">
        <f>Table13[[#This Row],[Recommended_Content_Count]]/(Table13[[#This Row],[Total_Movies_Watched]]+Table13[[#This Row],[Total_Series_Watched]])</f>
        <v>0.11960542540073983</v>
      </c>
      <c r="AA754" s="2">
        <v>4.5999999999999996</v>
      </c>
      <c r="AB754" s="2" t="b">
        <v>0</v>
      </c>
      <c r="AC754" s="2" t="s">
        <v>30</v>
      </c>
      <c r="AD754" s="2">
        <v>2070</v>
      </c>
      <c r="AE754" s="2" t="s">
        <v>65</v>
      </c>
      <c r="AF754" s="2" t="s">
        <v>39</v>
      </c>
      <c r="AG754" s="5" t="s">
        <v>33</v>
      </c>
    </row>
    <row r="755" spans="1:33" x14ac:dyDescent="0.25">
      <c r="A755" s="4">
        <v>8320</v>
      </c>
      <c r="B755" s="2" t="s">
        <v>549</v>
      </c>
      <c r="C755" s="3">
        <v>45323</v>
      </c>
      <c r="D755" s="2"/>
      <c r="E755" s="2"/>
      <c r="F755" s="3"/>
      <c r="G755" s="3">
        <v>45323</v>
      </c>
      <c r="H755" s="3">
        <v>45547</v>
      </c>
      <c r="I755" s="2"/>
      <c r="J755" s="2"/>
      <c r="K755" s="3"/>
      <c r="L755" s="3">
        <v>45547</v>
      </c>
      <c r="M755" s="2">
        <v>15.99</v>
      </c>
      <c r="N755" s="2" t="s">
        <v>761</v>
      </c>
      <c r="O755" s="2">
        <v>122</v>
      </c>
      <c r="P755" s="2" t="s">
        <v>73</v>
      </c>
      <c r="Q755" s="2">
        <v>2</v>
      </c>
      <c r="R755" s="2">
        <v>2</v>
      </c>
      <c r="S755" s="2" t="b">
        <v>0</v>
      </c>
      <c r="T755" s="2">
        <v>626</v>
      </c>
      <c r="U755" s="2">
        <v>69</v>
      </c>
      <c r="V755" s="2" t="s">
        <v>27</v>
      </c>
      <c r="W755" s="2" t="s">
        <v>28</v>
      </c>
      <c r="X755" s="2" t="s">
        <v>45</v>
      </c>
      <c r="Y755" s="2">
        <v>17</v>
      </c>
      <c r="Z755" s="26">
        <f>Table13[[#This Row],[Recommended_Content_Count]]/(Table13[[#This Row],[Total_Movies_Watched]]+Table13[[#This Row],[Total_Series_Watched]])</f>
        <v>2.4460431654676259E-2</v>
      </c>
      <c r="AA755" s="2">
        <v>4.2</v>
      </c>
      <c r="AB755" s="2" t="b">
        <v>1</v>
      </c>
      <c r="AC755" s="2" t="s">
        <v>30</v>
      </c>
      <c r="AD755" s="2">
        <v>4570</v>
      </c>
      <c r="AE755" s="2" t="s">
        <v>65</v>
      </c>
      <c r="AF755" s="2" t="s">
        <v>32</v>
      </c>
      <c r="AG755" s="5" t="s">
        <v>60</v>
      </c>
    </row>
    <row r="756" spans="1:33" x14ac:dyDescent="0.25">
      <c r="A756" s="4">
        <v>5978</v>
      </c>
      <c r="B756" s="2" t="s">
        <v>393</v>
      </c>
      <c r="C756" s="3">
        <v>45264</v>
      </c>
      <c r="D756" s="2"/>
      <c r="E756" s="2"/>
      <c r="F756" s="3"/>
      <c r="G756" s="3">
        <v>45264</v>
      </c>
      <c r="H756" s="3">
        <v>45547</v>
      </c>
      <c r="I756" s="2"/>
      <c r="J756" s="2"/>
      <c r="K756" s="3"/>
      <c r="L756" s="3">
        <v>45547</v>
      </c>
      <c r="M756" s="2">
        <v>11.99</v>
      </c>
      <c r="N756" s="2" t="s">
        <v>760</v>
      </c>
      <c r="O756" s="2">
        <v>112</v>
      </c>
      <c r="P756" s="2" t="s">
        <v>36</v>
      </c>
      <c r="Q756" s="2">
        <v>3</v>
      </c>
      <c r="R756" s="2">
        <v>4</v>
      </c>
      <c r="S756" s="2" t="b">
        <v>1</v>
      </c>
      <c r="T756" s="2">
        <v>505</v>
      </c>
      <c r="U756" s="2">
        <v>118</v>
      </c>
      <c r="V756" s="2" t="s">
        <v>49</v>
      </c>
      <c r="W756" s="2" t="s">
        <v>28</v>
      </c>
      <c r="X756" s="2" t="s">
        <v>64</v>
      </c>
      <c r="Y756" s="2">
        <v>81</v>
      </c>
      <c r="Z756" s="26">
        <f>Table13[[#This Row],[Recommended_Content_Count]]/(Table13[[#This Row],[Total_Movies_Watched]]+Table13[[#This Row],[Total_Series_Watched]])</f>
        <v>0.13001605136436598</v>
      </c>
      <c r="AA756" s="2">
        <v>3.9</v>
      </c>
      <c r="AB756" s="2" t="b">
        <v>0</v>
      </c>
      <c r="AC756" s="2" t="s">
        <v>30</v>
      </c>
      <c r="AD756" s="2">
        <v>3848</v>
      </c>
      <c r="AE756" s="2" t="s">
        <v>38</v>
      </c>
      <c r="AF756" s="2" t="s">
        <v>39</v>
      </c>
      <c r="AG756" s="5" t="s">
        <v>93</v>
      </c>
    </row>
    <row r="757" spans="1:33" x14ac:dyDescent="0.25">
      <c r="A757" s="4">
        <v>9073</v>
      </c>
      <c r="B757" s="2" t="s">
        <v>104</v>
      </c>
      <c r="C757" s="3">
        <v>45237</v>
      </c>
      <c r="D757" s="2"/>
      <c r="E757" s="2"/>
      <c r="F757" s="3"/>
      <c r="G757" s="3">
        <v>45237</v>
      </c>
      <c r="H757" s="3">
        <v>45547</v>
      </c>
      <c r="I757" s="2"/>
      <c r="J757" s="2"/>
      <c r="K757" s="3"/>
      <c r="L757" s="3">
        <v>45547</v>
      </c>
      <c r="M757" s="2">
        <v>15.99</v>
      </c>
      <c r="N757" s="2" t="s">
        <v>761</v>
      </c>
      <c r="O757" s="2">
        <v>322</v>
      </c>
      <c r="P757" s="2" t="s">
        <v>51</v>
      </c>
      <c r="Q757" s="2">
        <v>3</v>
      </c>
      <c r="R757" s="2">
        <v>4</v>
      </c>
      <c r="S757" s="2" t="b">
        <v>1</v>
      </c>
      <c r="T757" s="2">
        <v>424</v>
      </c>
      <c r="U757" s="2">
        <v>74</v>
      </c>
      <c r="V757" s="2" t="s">
        <v>68</v>
      </c>
      <c r="W757" s="2" t="s">
        <v>56</v>
      </c>
      <c r="X757" s="2" t="s">
        <v>78</v>
      </c>
      <c r="Y757" s="2">
        <v>3</v>
      </c>
      <c r="Z757" s="26">
        <f>Table13[[#This Row],[Recommended_Content_Count]]/(Table13[[#This Row],[Total_Movies_Watched]]+Table13[[#This Row],[Total_Series_Watched]])</f>
        <v>6.024096385542169E-3</v>
      </c>
      <c r="AA757" s="2">
        <v>3</v>
      </c>
      <c r="AB757" s="2" t="b">
        <v>0</v>
      </c>
      <c r="AC757" s="2" t="s">
        <v>30</v>
      </c>
      <c r="AD757" s="2">
        <v>486</v>
      </c>
      <c r="AE757" s="2" t="s">
        <v>76</v>
      </c>
      <c r="AF757" s="2" t="s">
        <v>69</v>
      </c>
      <c r="AG757" s="5" t="s">
        <v>40</v>
      </c>
    </row>
    <row r="758" spans="1:33" x14ac:dyDescent="0.25">
      <c r="A758" s="4">
        <v>5306</v>
      </c>
      <c r="B758" s="2" t="s">
        <v>369</v>
      </c>
      <c r="C758" s="3">
        <v>45208</v>
      </c>
      <c r="D758" s="2"/>
      <c r="E758" s="2"/>
      <c r="F758" s="3"/>
      <c r="G758" s="3">
        <v>45208</v>
      </c>
      <c r="H758" s="3">
        <v>45547</v>
      </c>
      <c r="I758" s="2"/>
      <c r="J758" s="2"/>
      <c r="K758" s="3"/>
      <c r="L758" s="3">
        <v>45547</v>
      </c>
      <c r="M758" s="2">
        <v>15.99</v>
      </c>
      <c r="N758" s="2" t="s">
        <v>761</v>
      </c>
      <c r="O758" s="2">
        <v>272</v>
      </c>
      <c r="P758" s="2" t="s">
        <v>73</v>
      </c>
      <c r="Q758" s="2">
        <v>5</v>
      </c>
      <c r="R758" s="2">
        <v>1</v>
      </c>
      <c r="S758" s="2" t="b">
        <v>1</v>
      </c>
      <c r="T758" s="2">
        <v>735</v>
      </c>
      <c r="U758" s="2">
        <v>74</v>
      </c>
      <c r="V758" s="2" t="s">
        <v>74</v>
      </c>
      <c r="W758" s="2" t="s">
        <v>56</v>
      </c>
      <c r="X758" s="2" t="s">
        <v>64</v>
      </c>
      <c r="Y758" s="2">
        <v>90</v>
      </c>
      <c r="Z758" s="26">
        <f>Table13[[#This Row],[Recommended_Content_Count]]/(Table13[[#This Row],[Total_Movies_Watched]]+Table13[[#This Row],[Total_Series_Watched]])</f>
        <v>0.11124845488257108</v>
      </c>
      <c r="AA758" s="2">
        <v>3.8</v>
      </c>
      <c r="AB758" s="2" t="b">
        <v>1</v>
      </c>
      <c r="AC758" s="2" t="s">
        <v>30</v>
      </c>
      <c r="AD758" s="2">
        <v>1808</v>
      </c>
      <c r="AE758" s="2" t="s">
        <v>76</v>
      </c>
      <c r="AF758" s="2" t="s">
        <v>39</v>
      </c>
      <c r="AG758" s="5" t="s">
        <v>33</v>
      </c>
    </row>
    <row r="759" spans="1:33" x14ac:dyDescent="0.25">
      <c r="A759" s="4">
        <v>2960</v>
      </c>
      <c r="B759" s="2" t="s">
        <v>153</v>
      </c>
      <c r="C759" s="3">
        <v>44997</v>
      </c>
      <c r="D759" s="2"/>
      <c r="E759" s="2"/>
      <c r="F759" s="3"/>
      <c r="G759" s="3">
        <v>44997</v>
      </c>
      <c r="H759" s="3">
        <v>45547</v>
      </c>
      <c r="I759" s="2"/>
      <c r="J759" s="2"/>
      <c r="K759" s="3"/>
      <c r="L759" s="3">
        <v>45547</v>
      </c>
      <c r="M759" s="2">
        <v>11.99</v>
      </c>
      <c r="N759" s="2" t="s">
        <v>760</v>
      </c>
      <c r="O759" s="2">
        <v>416</v>
      </c>
      <c r="P759" s="2" t="s">
        <v>48</v>
      </c>
      <c r="Q759" s="2">
        <v>5</v>
      </c>
      <c r="R759" s="2">
        <v>4</v>
      </c>
      <c r="S759" s="2" t="b">
        <v>1</v>
      </c>
      <c r="T759" s="2">
        <v>964</v>
      </c>
      <c r="U759" s="2">
        <v>187</v>
      </c>
      <c r="V759" s="2" t="s">
        <v>27</v>
      </c>
      <c r="W759" s="2" t="s">
        <v>75</v>
      </c>
      <c r="X759" s="2" t="s">
        <v>78</v>
      </c>
      <c r="Y759" s="2">
        <v>6</v>
      </c>
      <c r="Z759" s="26">
        <f>Table13[[#This Row],[Recommended_Content_Count]]/(Table13[[#This Row],[Total_Movies_Watched]]+Table13[[#This Row],[Total_Series_Watched]])</f>
        <v>5.2128583840139013E-3</v>
      </c>
      <c r="AA759" s="2">
        <v>3.2</v>
      </c>
      <c r="AB759" s="2" t="b">
        <v>0</v>
      </c>
      <c r="AC759" s="2" t="s">
        <v>30</v>
      </c>
      <c r="AD759" s="2">
        <v>2554</v>
      </c>
      <c r="AE759" s="2" t="s">
        <v>58</v>
      </c>
      <c r="AF759" s="2" t="s">
        <v>32</v>
      </c>
      <c r="AG759" s="5" t="s">
        <v>33</v>
      </c>
    </row>
    <row r="760" spans="1:33" x14ac:dyDescent="0.25">
      <c r="A760" s="4">
        <v>6178</v>
      </c>
      <c r="B760" s="2" t="s">
        <v>176</v>
      </c>
      <c r="C760" s="3">
        <v>44929</v>
      </c>
      <c r="D760" s="2"/>
      <c r="E760" s="2"/>
      <c r="F760" s="3"/>
      <c r="G760" s="3">
        <v>44929</v>
      </c>
      <c r="H760" s="3">
        <v>45547</v>
      </c>
      <c r="I760" s="2"/>
      <c r="J760" s="2"/>
      <c r="K760" s="3"/>
      <c r="L760" s="3">
        <v>45547</v>
      </c>
      <c r="M760" s="2">
        <v>11.99</v>
      </c>
      <c r="N760" s="2" t="s">
        <v>760</v>
      </c>
      <c r="O760" s="2">
        <v>262</v>
      </c>
      <c r="P760" s="2" t="s">
        <v>51</v>
      </c>
      <c r="Q760" s="2">
        <v>5</v>
      </c>
      <c r="R760" s="2">
        <v>5</v>
      </c>
      <c r="S760" s="2" t="b">
        <v>1</v>
      </c>
      <c r="T760" s="2">
        <v>849</v>
      </c>
      <c r="U760" s="2">
        <v>68</v>
      </c>
      <c r="V760" s="2" t="s">
        <v>55</v>
      </c>
      <c r="W760" s="2" t="s">
        <v>56</v>
      </c>
      <c r="X760" s="2" t="s">
        <v>78</v>
      </c>
      <c r="Y760" s="2">
        <v>24</v>
      </c>
      <c r="Z760" s="26">
        <f>Table13[[#This Row],[Recommended_Content_Count]]/(Table13[[#This Row],[Total_Movies_Watched]]+Table13[[#This Row],[Total_Series_Watched]])</f>
        <v>2.6172300981461286E-2</v>
      </c>
      <c r="AA760" s="2">
        <v>3</v>
      </c>
      <c r="AB760" s="2" t="b">
        <v>0</v>
      </c>
      <c r="AC760" s="2" t="s">
        <v>30</v>
      </c>
      <c r="AD760" s="2">
        <v>1721</v>
      </c>
      <c r="AE760" s="2" t="s">
        <v>31</v>
      </c>
      <c r="AF760" s="2" t="s">
        <v>59</v>
      </c>
      <c r="AG760" s="5" t="s">
        <v>60</v>
      </c>
    </row>
    <row r="761" spans="1:33" x14ac:dyDescent="0.25">
      <c r="A761" s="4">
        <v>6345</v>
      </c>
      <c r="B761" s="2" t="s">
        <v>542</v>
      </c>
      <c r="C761" s="3">
        <v>44927</v>
      </c>
      <c r="D761" s="2"/>
      <c r="E761" s="2"/>
      <c r="F761" s="3"/>
      <c r="G761" s="3">
        <v>44927</v>
      </c>
      <c r="H761" s="3">
        <v>45547</v>
      </c>
      <c r="I761" s="2"/>
      <c r="J761" s="2"/>
      <c r="K761" s="3"/>
      <c r="L761" s="3">
        <v>45547</v>
      </c>
      <c r="M761" s="2">
        <v>7.99</v>
      </c>
      <c r="N761" s="2" t="s">
        <v>759</v>
      </c>
      <c r="O761" s="2">
        <v>410</v>
      </c>
      <c r="P761" s="2" t="s">
        <v>51</v>
      </c>
      <c r="Q761" s="2">
        <v>1</v>
      </c>
      <c r="R761" s="2">
        <v>1</v>
      </c>
      <c r="S761" s="2" t="b">
        <v>1</v>
      </c>
      <c r="T761" s="2">
        <v>909</v>
      </c>
      <c r="U761" s="2">
        <v>99</v>
      </c>
      <c r="V761" s="2" t="s">
        <v>43</v>
      </c>
      <c r="W761" s="2" t="s">
        <v>28</v>
      </c>
      <c r="X761" s="2" t="s">
        <v>45</v>
      </c>
      <c r="Y761" s="2">
        <v>22</v>
      </c>
      <c r="Z761" s="26">
        <f>Table13[[#This Row],[Recommended_Content_Count]]/(Table13[[#This Row],[Total_Movies_Watched]]+Table13[[#This Row],[Total_Series_Watched]])</f>
        <v>2.1825396825396824E-2</v>
      </c>
      <c r="AA761" s="2">
        <v>3.2</v>
      </c>
      <c r="AB761" s="2" t="b">
        <v>0</v>
      </c>
      <c r="AC761" s="2" t="s">
        <v>30</v>
      </c>
      <c r="AD761" s="2">
        <v>754</v>
      </c>
      <c r="AE761" s="2" t="s">
        <v>58</v>
      </c>
      <c r="AF761" s="2" t="s">
        <v>39</v>
      </c>
      <c r="AG761" s="5" t="s">
        <v>40</v>
      </c>
    </row>
    <row r="762" spans="1:33" x14ac:dyDescent="0.25">
      <c r="A762" s="4">
        <v>5650</v>
      </c>
      <c r="B762" s="2" t="s">
        <v>441</v>
      </c>
      <c r="C762" s="2">
        <v>8</v>
      </c>
      <c r="D762" s="2">
        <v>24</v>
      </c>
      <c r="E762" s="2">
        <v>2023</v>
      </c>
      <c r="F762" s="3">
        <f>DATE(Table13[[#This Row],[_Year]],Table13[[#This Row],[Join_Date_Month]],Table13[[#This Row],[Join_Date_Date]])</f>
        <v>45162</v>
      </c>
      <c r="G762" s="3">
        <v>45162</v>
      </c>
      <c r="H762" s="3">
        <v>45516</v>
      </c>
      <c r="I762" s="2"/>
      <c r="J762" s="2"/>
      <c r="K762" s="3"/>
      <c r="L762" s="3">
        <v>45516</v>
      </c>
      <c r="M762" s="2">
        <v>15.99</v>
      </c>
      <c r="N762" s="2" t="s">
        <v>761</v>
      </c>
      <c r="O762" s="2">
        <v>355</v>
      </c>
      <c r="P762" s="2" t="s">
        <v>63</v>
      </c>
      <c r="Q762" s="2">
        <v>1</v>
      </c>
      <c r="R762" s="2">
        <v>1</v>
      </c>
      <c r="S762" s="2" t="b">
        <v>1</v>
      </c>
      <c r="T762" s="2">
        <v>358</v>
      </c>
      <c r="U762" s="2">
        <v>173</v>
      </c>
      <c r="V762" s="2" t="s">
        <v>43</v>
      </c>
      <c r="W762" s="2" t="s">
        <v>75</v>
      </c>
      <c r="X762" s="2" t="s">
        <v>29</v>
      </c>
      <c r="Y762" s="2">
        <v>60</v>
      </c>
      <c r="Z762" s="26">
        <f>Table13[[#This Row],[Recommended_Content_Count]]/(Table13[[#This Row],[Total_Movies_Watched]]+Table13[[#This Row],[Total_Series_Watched]])</f>
        <v>0.11299435028248588</v>
      </c>
      <c r="AA762" s="2">
        <v>4.8</v>
      </c>
      <c r="AB762" s="2" t="b">
        <v>0</v>
      </c>
      <c r="AC762" s="2" t="s">
        <v>30</v>
      </c>
      <c r="AD762" s="2">
        <v>2448</v>
      </c>
      <c r="AE762" s="2" t="s">
        <v>38</v>
      </c>
      <c r="AF762" s="2" t="s">
        <v>59</v>
      </c>
      <c r="AG762" s="5" t="s">
        <v>93</v>
      </c>
    </row>
    <row r="763" spans="1:33" x14ac:dyDescent="0.25">
      <c r="A763" s="4">
        <v>5220</v>
      </c>
      <c r="B763" s="2" t="s">
        <v>212</v>
      </c>
      <c r="C763" s="2">
        <v>8</v>
      </c>
      <c r="D763" s="2">
        <v>13</v>
      </c>
      <c r="E763" s="2">
        <v>2023</v>
      </c>
      <c r="F763" s="3">
        <f>DATE(Table13[[#This Row],[_Year]],Table13[[#This Row],[Join_Date_Month]],Table13[[#This Row],[Join_Date_Date]])</f>
        <v>45151</v>
      </c>
      <c r="G763" s="3">
        <v>45151</v>
      </c>
      <c r="H763" s="3">
        <v>45516</v>
      </c>
      <c r="I763" s="2"/>
      <c r="J763" s="2"/>
      <c r="K763" s="3"/>
      <c r="L763" s="3">
        <v>45516</v>
      </c>
      <c r="M763" s="2">
        <v>7.99</v>
      </c>
      <c r="N763" s="2" t="s">
        <v>759</v>
      </c>
      <c r="O763" s="2">
        <v>166</v>
      </c>
      <c r="P763" s="2" t="s">
        <v>63</v>
      </c>
      <c r="Q763" s="2">
        <v>2</v>
      </c>
      <c r="R763" s="2">
        <v>3</v>
      </c>
      <c r="S763" s="2" t="b">
        <v>1</v>
      </c>
      <c r="T763" s="2">
        <v>493</v>
      </c>
      <c r="U763" s="2">
        <v>168</v>
      </c>
      <c r="V763" s="2" t="s">
        <v>27</v>
      </c>
      <c r="W763" s="2" t="s">
        <v>28</v>
      </c>
      <c r="X763" s="2" t="s">
        <v>64</v>
      </c>
      <c r="Y763" s="2">
        <v>55</v>
      </c>
      <c r="Z763" s="26">
        <f>Table13[[#This Row],[Recommended_Content_Count]]/(Table13[[#This Row],[Total_Movies_Watched]]+Table13[[#This Row],[Total_Series_Watched]])</f>
        <v>8.3207261724659601E-2</v>
      </c>
      <c r="AA763" s="2">
        <v>3.4</v>
      </c>
      <c r="AB763" s="2" t="b">
        <v>1</v>
      </c>
      <c r="AC763" s="2" t="s">
        <v>30</v>
      </c>
      <c r="AD763" s="2">
        <v>954</v>
      </c>
      <c r="AE763" s="2" t="s">
        <v>65</v>
      </c>
      <c r="AF763" s="2" t="s">
        <v>59</v>
      </c>
      <c r="AG763" s="5" t="s">
        <v>40</v>
      </c>
    </row>
    <row r="764" spans="1:33" x14ac:dyDescent="0.25">
      <c r="A764" s="4">
        <v>6641</v>
      </c>
      <c r="B764" s="2" t="s">
        <v>140</v>
      </c>
      <c r="C764" s="2">
        <v>7</v>
      </c>
      <c r="D764" s="2">
        <v>20</v>
      </c>
      <c r="E764" s="2">
        <v>2024</v>
      </c>
      <c r="F764" s="3">
        <f>DATE(Table13[[#This Row],[_Year]],Table13[[#This Row],[Join_Date_Month]],Table13[[#This Row],[Join_Date_Date]])</f>
        <v>45493</v>
      </c>
      <c r="G764" s="3">
        <v>45493</v>
      </c>
      <c r="H764" s="3">
        <v>45516</v>
      </c>
      <c r="I764" s="2"/>
      <c r="J764" s="2"/>
      <c r="K764" s="3"/>
      <c r="L764" s="3">
        <v>45516</v>
      </c>
      <c r="M764" s="2">
        <v>7.99</v>
      </c>
      <c r="N764" s="2" t="s">
        <v>759</v>
      </c>
      <c r="O764" s="2">
        <v>45</v>
      </c>
      <c r="P764" s="2" t="s">
        <v>63</v>
      </c>
      <c r="Q764" s="2">
        <v>4</v>
      </c>
      <c r="R764" s="2">
        <v>3</v>
      </c>
      <c r="S764" s="2" t="b">
        <v>0</v>
      </c>
      <c r="T764" s="2">
        <v>420</v>
      </c>
      <c r="U764" s="2">
        <v>87</v>
      </c>
      <c r="V764" s="2" t="s">
        <v>49</v>
      </c>
      <c r="W764" s="2" t="s">
        <v>75</v>
      </c>
      <c r="X764" s="2" t="s">
        <v>45</v>
      </c>
      <c r="Y764" s="2">
        <v>41</v>
      </c>
      <c r="Z764" s="26">
        <f>Table13[[#This Row],[Recommended_Content_Count]]/(Table13[[#This Row],[Total_Movies_Watched]]+Table13[[#This Row],[Total_Series_Watched]])</f>
        <v>8.0867850098619326E-2</v>
      </c>
      <c r="AA764" s="2">
        <v>3.3</v>
      </c>
      <c r="AB764" s="2" t="b">
        <v>1</v>
      </c>
      <c r="AC764" s="2" t="s">
        <v>30</v>
      </c>
      <c r="AD764" s="2">
        <v>2965</v>
      </c>
      <c r="AE764" s="2" t="s">
        <v>65</v>
      </c>
      <c r="AF764" s="2" t="s">
        <v>79</v>
      </c>
      <c r="AG764" s="5" t="s">
        <v>40</v>
      </c>
    </row>
    <row r="765" spans="1:33" x14ac:dyDescent="0.25">
      <c r="A765" s="4">
        <v>6842</v>
      </c>
      <c r="B765" s="2" t="s">
        <v>648</v>
      </c>
      <c r="C765" s="2">
        <v>6</v>
      </c>
      <c r="D765" s="2">
        <v>22</v>
      </c>
      <c r="E765" s="2">
        <v>2023</v>
      </c>
      <c r="F765" s="3">
        <f>DATE(Table13[[#This Row],[_Year]],Table13[[#This Row],[Join_Date_Month]],Table13[[#This Row],[Join_Date_Date]])</f>
        <v>45099</v>
      </c>
      <c r="G765" s="3">
        <v>45099</v>
      </c>
      <c r="H765" s="3">
        <v>45516</v>
      </c>
      <c r="I765" s="2"/>
      <c r="J765" s="2"/>
      <c r="K765" s="3"/>
      <c r="L765" s="3">
        <v>45516</v>
      </c>
      <c r="M765" s="2">
        <v>15.99</v>
      </c>
      <c r="N765" s="2" t="s">
        <v>761</v>
      </c>
      <c r="O765" s="2">
        <v>34</v>
      </c>
      <c r="P765" s="2" t="s">
        <v>36</v>
      </c>
      <c r="Q765" s="2">
        <v>1</v>
      </c>
      <c r="R765" s="2">
        <v>4</v>
      </c>
      <c r="S765" s="2" t="b">
        <v>1</v>
      </c>
      <c r="T765" s="2">
        <v>109</v>
      </c>
      <c r="U765" s="2">
        <v>174</v>
      </c>
      <c r="V765" s="2" t="s">
        <v>43</v>
      </c>
      <c r="W765" s="2" t="s">
        <v>44</v>
      </c>
      <c r="X765" s="2" t="s">
        <v>29</v>
      </c>
      <c r="Y765" s="2">
        <v>74</v>
      </c>
      <c r="Z765" s="26">
        <f>Table13[[#This Row],[Recommended_Content_Count]]/(Table13[[#This Row],[Total_Movies_Watched]]+Table13[[#This Row],[Total_Series_Watched]])</f>
        <v>0.26148409893992935</v>
      </c>
      <c r="AA765" s="2">
        <v>4.4000000000000004</v>
      </c>
      <c r="AB765" s="2" t="b">
        <v>1</v>
      </c>
      <c r="AC765" s="2" t="s">
        <v>30</v>
      </c>
      <c r="AD765" s="2">
        <v>1656</v>
      </c>
      <c r="AE765" s="2" t="s">
        <v>76</v>
      </c>
      <c r="AF765" s="2" t="s">
        <v>79</v>
      </c>
      <c r="AG765" s="5" t="s">
        <v>33</v>
      </c>
    </row>
    <row r="766" spans="1:33" x14ac:dyDescent="0.25">
      <c r="A766" s="4">
        <v>6545</v>
      </c>
      <c r="B766" s="2" t="s">
        <v>147</v>
      </c>
      <c r="C766" s="2">
        <v>6</v>
      </c>
      <c r="D766" s="2">
        <v>13</v>
      </c>
      <c r="E766" s="2">
        <v>2024</v>
      </c>
      <c r="F766" s="3">
        <f>DATE(Table13[[#This Row],[_Year]],Table13[[#This Row],[Join_Date_Month]],Table13[[#This Row],[Join_Date_Date]])</f>
        <v>45456</v>
      </c>
      <c r="G766" s="3">
        <v>45456</v>
      </c>
      <c r="H766" s="3">
        <v>45516</v>
      </c>
      <c r="I766" s="2"/>
      <c r="J766" s="2"/>
      <c r="K766" s="3"/>
      <c r="L766" s="3">
        <v>45516</v>
      </c>
      <c r="M766" s="2">
        <v>7.99</v>
      </c>
      <c r="N766" s="2" t="s">
        <v>759</v>
      </c>
      <c r="O766" s="2">
        <v>61</v>
      </c>
      <c r="P766" s="2" t="s">
        <v>36</v>
      </c>
      <c r="Q766" s="2">
        <v>1</v>
      </c>
      <c r="R766" s="2">
        <v>5</v>
      </c>
      <c r="S766" s="2" t="b">
        <v>1</v>
      </c>
      <c r="T766" s="2">
        <v>242</v>
      </c>
      <c r="U766" s="2">
        <v>200</v>
      </c>
      <c r="V766" s="2" t="s">
        <v>74</v>
      </c>
      <c r="W766" s="2" t="s">
        <v>75</v>
      </c>
      <c r="X766" s="2" t="s">
        <v>45</v>
      </c>
      <c r="Y766" s="2">
        <v>53</v>
      </c>
      <c r="Z766" s="26">
        <f>Table13[[#This Row],[Recommended_Content_Count]]/(Table13[[#This Row],[Total_Movies_Watched]]+Table13[[#This Row],[Total_Series_Watched]])</f>
        <v>0.11990950226244344</v>
      </c>
      <c r="AA766" s="2">
        <v>4.8</v>
      </c>
      <c r="AB766" s="2" t="b">
        <v>1</v>
      </c>
      <c r="AC766" s="2" t="s">
        <v>30</v>
      </c>
      <c r="AD766" s="2">
        <v>674</v>
      </c>
      <c r="AE766" s="2" t="s">
        <v>65</v>
      </c>
      <c r="AF766" s="2" t="s">
        <v>32</v>
      </c>
      <c r="AG766" s="5" t="s">
        <v>33</v>
      </c>
    </row>
    <row r="767" spans="1:33" x14ac:dyDescent="0.25">
      <c r="A767" s="4">
        <v>1661</v>
      </c>
      <c r="B767" s="2" t="s">
        <v>374</v>
      </c>
      <c r="C767" s="2">
        <v>4</v>
      </c>
      <c r="D767" s="2">
        <v>16</v>
      </c>
      <c r="E767" s="2">
        <v>2023</v>
      </c>
      <c r="F767" s="3">
        <f>DATE(Table13[[#This Row],[_Year]],Table13[[#This Row],[Join_Date_Month]],Table13[[#This Row],[Join_Date_Date]])</f>
        <v>45032</v>
      </c>
      <c r="G767" s="3">
        <v>45032</v>
      </c>
      <c r="H767" s="3">
        <v>45516</v>
      </c>
      <c r="I767" s="2"/>
      <c r="J767" s="2"/>
      <c r="K767" s="3"/>
      <c r="L767" s="3">
        <v>45516</v>
      </c>
      <c r="M767" s="2">
        <v>15.99</v>
      </c>
      <c r="N767" s="2" t="s">
        <v>761</v>
      </c>
      <c r="O767" s="2">
        <v>139</v>
      </c>
      <c r="P767" s="2" t="s">
        <v>73</v>
      </c>
      <c r="Q767" s="2">
        <v>4</v>
      </c>
      <c r="R767" s="2">
        <v>5</v>
      </c>
      <c r="S767" s="2" t="b">
        <v>1</v>
      </c>
      <c r="T767" s="2">
        <v>442</v>
      </c>
      <c r="U767" s="2">
        <v>110</v>
      </c>
      <c r="V767" s="2" t="s">
        <v>43</v>
      </c>
      <c r="W767" s="2" t="s">
        <v>56</v>
      </c>
      <c r="X767" s="2" t="s">
        <v>29</v>
      </c>
      <c r="Y767" s="2">
        <v>91</v>
      </c>
      <c r="Z767" s="26">
        <f>Table13[[#This Row],[Recommended_Content_Count]]/(Table13[[#This Row],[Total_Movies_Watched]]+Table13[[#This Row],[Total_Series_Watched]])</f>
        <v>0.16485507246376813</v>
      </c>
      <c r="AA767" s="2">
        <v>4.7</v>
      </c>
      <c r="AB767" s="2" t="b">
        <v>1</v>
      </c>
      <c r="AC767" s="2" t="s">
        <v>30</v>
      </c>
      <c r="AD767" s="2">
        <v>4589</v>
      </c>
      <c r="AE767" s="2" t="s">
        <v>31</v>
      </c>
      <c r="AF767" s="2" t="s">
        <v>79</v>
      </c>
      <c r="AG767" s="5" t="s">
        <v>40</v>
      </c>
    </row>
    <row r="768" spans="1:33" x14ac:dyDescent="0.25">
      <c r="A768" s="4">
        <v>3910</v>
      </c>
      <c r="B768" s="2" t="s">
        <v>260</v>
      </c>
      <c r="C768" s="2">
        <v>12</v>
      </c>
      <c r="D768" s="2">
        <v>31</v>
      </c>
      <c r="E768" s="2">
        <v>2023</v>
      </c>
      <c r="F768" s="3">
        <f>DATE(Table13[[#This Row],[_Year]],Table13[[#This Row],[Join_Date_Month]],Table13[[#This Row],[Join_Date_Date]])</f>
        <v>45291</v>
      </c>
      <c r="G768" s="3">
        <v>45291</v>
      </c>
      <c r="H768" s="3">
        <v>45516</v>
      </c>
      <c r="I768" s="2"/>
      <c r="J768" s="2"/>
      <c r="K768" s="3"/>
      <c r="L768" s="3">
        <v>45516</v>
      </c>
      <c r="M768" s="2">
        <v>11.99</v>
      </c>
      <c r="N768" s="2" t="s">
        <v>760</v>
      </c>
      <c r="O768" s="2">
        <v>331</v>
      </c>
      <c r="P768" s="2" t="s">
        <v>100</v>
      </c>
      <c r="Q768" s="2">
        <v>1</v>
      </c>
      <c r="R768" s="2">
        <v>2</v>
      </c>
      <c r="S768" s="2" t="b">
        <v>0</v>
      </c>
      <c r="T768" s="2">
        <v>667</v>
      </c>
      <c r="U768" s="2">
        <v>43</v>
      </c>
      <c r="V768" s="2" t="s">
        <v>68</v>
      </c>
      <c r="W768" s="2" t="s">
        <v>44</v>
      </c>
      <c r="X768" s="2" t="s">
        <v>45</v>
      </c>
      <c r="Y768" s="2">
        <v>55</v>
      </c>
      <c r="Z768" s="26">
        <f>Table13[[#This Row],[Recommended_Content_Count]]/(Table13[[#This Row],[Total_Movies_Watched]]+Table13[[#This Row],[Total_Series_Watched]])</f>
        <v>7.746478873239436E-2</v>
      </c>
      <c r="AA768" s="2">
        <v>3.5</v>
      </c>
      <c r="AB768" s="2" t="b">
        <v>0</v>
      </c>
      <c r="AC768" s="2" t="s">
        <v>30</v>
      </c>
      <c r="AD768" s="2">
        <v>670</v>
      </c>
      <c r="AE768" s="2" t="s">
        <v>76</v>
      </c>
      <c r="AF768" s="2" t="s">
        <v>59</v>
      </c>
      <c r="AG768" s="5" t="s">
        <v>93</v>
      </c>
    </row>
    <row r="769" spans="1:33" x14ac:dyDescent="0.25">
      <c r="A769" s="4">
        <v>6546</v>
      </c>
      <c r="B769" s="2" t="s">
        <v>667</v>
      </c>
      <c r="C769" s="2">
        <v>12</v>
      </c>
      <c r="D769" s="2">
        <v>26</v>
      </c>
      <c r="E769" s="2">
        <v>2023</v>
      </c>
      <c r="F769" s="3">
        <f>DATE(Table13[[#This Row],[_Year]],Table13[[#This Row],[Join_Date_Month]],Table13[[#This Row],[Join_Date_Date]])</f>
        <v>45286</v>
      </c>
      <c r="G769" s="3">
        <v>45286</v>
      </c>
      <c r="H769" s="3">
        <v>45516</v>
      </c>
      <c r="I769" s="2"/>
      <c r="J769" s="2"/>
      <c r="K769" s="3"/>
      <c r="L769" s="3">
        <v>45516</v>
      </c>
      <c r="M769" s="2">
        <v>15.99</v>
      </c>
      <c r="N769" s="2" t="s">
        <v>761</v>
      </c>
      <c r="O769" s="2">
        <v>253</v>
      </c>
      <c r="P769" s="2" t="s">
        <v>48</v>
      </c>
      <c r="Q769" s="2">
        <v>1</v>
      </c>
      <c r="R769" s="2">
        <v>2</v>
      </c>
      <c r="S769" s="2" t="b">
        <v>1</v>
      </c>
      <c r="T769" s="2">
        <v>653</v>
      </c>
      <c r="U769" s="2">
        <v>53</v>
      </c>
      <c r="V769" s="2" t="s">
        <v>27</v>
      </c>
      <c r="W769" s="2" t="s">
        <v>28</v>
      </c>
      <c r="X769" s="2" t="s">
        <v>29</v>
      </c>
      <c r="Y769" s="2">
        <v>43</v>
      </c>
      <c r="Z769" s="26">
        <f>Table13[[#This Row],[Recommended_Content_Count]]/(Table13[[#This Row],[Total_Movies_Watched]]+Table13[[#This Row],[Total_Series_Watched]])</f>
        <v>6.0906515580736544E-2</v>
      </c>
      <c r="AA769" s="2">
        <v>4.0999999999999996</v>
      </c>
      <c r="AB769" s="2" t="b">
        <v>1</v>
      </c>
      <c r="AC769" s="2" t="s">
        <v>30</v>
      </c>
      <c r="AD769" s="2">
        <v>2969</v>
      </c>
      <c r="AE769" s="2" t="s">
        <v>65</v>
      </c>
      <c r="AF769" s="2" t="s">
        <v>32</v>
      </c>
      <c r="AG769" s="5" t="s">
        <v>40</v>
      </c>
    </row>
    <row r="770" spans="1:33" x14ac:dyDescent="0.25">
      <c r="A770" s="4">
        <v>6190</v>
      </c>
      <c r="B770" s="2" t="s">
        <v>499</v>
      </c>
      <c r="C770" s="2">
        <v>11</v>
      </c>
      <c r="D770" s="2">
        <v>17</v>
      </c>
      <c r="E770" s="2">
        <v>2024</v>
      </c>
      <c r="F770" s="3">
        <f>DATE(Table13[[#This Row],[_Year]],Table13[[#This Row],[Join_Date_Month]],Table13[[#This Row],[Join_Date_Date]])</f>
        <v>45613</v>
      </c>
      <c r="G770" s="3">
        <v>45613</v>
      </c>
      <c r="H770" s="3">
        <v>45516</v>
      </c>
      <c r="I770" s="2"/>
      <c r="J770" s="2"/>
      <c r="K770" s="3"/>
      <c r="L770" s="3">
        <v>45516</v>
      </c>
      <c r="M770" s="2">
        <v>7.99</v>
      </c>
      <c r="N770" s="2" t="s">
        <v>759</v>
      </c>
      <c r="O770" s="2">
        <v>248</v>
      </c>
      <c r="P770" s="2" t="s">
        <v>36</v>
      </c>
      <c r="Q770" s="2">
        <v>5</v>
      </c>
      <c r="R770" s="2">
        <v>2</v>
      </c>
      <c r="S770" s="2" t="b">
        <v>0</v>
      </c>
      <c r="T770" s="2">
        <v>142</v>
      </c>
      <c r="U770" s="2">
        <v>22</v>
      </c>
      <c r="V770" s="2" t="s">
        <v>27</v>
      </c>
      <c r="W770" s="2" t="s">
        <v>44</v>
      </c>
      <c r="X770" s="2" t="s">
        <v>45</v>
      </c>
      <c r="Y770" s="2">
        <v>94</v>
      </c>
      <c r="Z770" s="26">
        <f>Table13[[#This Row],[Recommended_Content_Count]]/(Table13[[#This Row],[Total_Movies_Watched]]+Table13[[#This Row],[Total_Series_Watched]])</f>
        <v>0.57317073170731703</v>
      </c>
      <c r="AA770" s="2">
        <v>4.2</v>
      </c>
      <c r="AB770" s="2" t="b">
        <v>0</v>
      </c>
      <c r="AC770" s="2" t="s">
        <v>30</v>
      </c>
      <c r="AD770" s="2">
        <v>1758</v>
      </c>
      <c r="AE770" s="2" t="s">
        <v>76</v>
      </c>
      <c r="AF770" s="2" t="s">
        <v>79</v>
      </c>
      <c r="AG770" s="5" t="s">
        <v>33</v>
      </c>
    </row>
    <row r="771" spans="1:33" x14ac:dyDescent="0.25">
      <c r="A771" s="4">
        <v>7558</v>
      </c>
      <c r="B771" s="2" t="s">
        <v>369</v>
      </c>
      <c r="C771" s="2">
        <v>11</v>
      </c>
      <c r="D771" s="2">
        <v>13</v>
      </c>
      <c r="E771" s="2">
        <v>2024</v>
      </c>
      <c r="F771" s="3">
        <f>DATE(Table13[[#This Row],[_Year]],Table13[[#This Row],[Join_Date_Month]],Table13[[#This Row],[Join_Date_Date]])</f>
        <v>45609</v>
      </c>
      <c r="G771" s="3">
        <v>45609</v>
      </c>
      <c r="H771" s="3">
        <v>45516</v>
      </c>
      <c r="I771" s="2"/>
      <c r="J771" s="2"/>
      <c r="K771" s="3"/>
      <c r="L771" s="3">
        <v>45516</v>
      </c>
      <c r="M771" s="2">
        <v>11.99</v>
      </c>
      <c r="N771" s="2" t="s">
        <v>760</v>
      </c>
      <c r="O771" s="2">
        <v>236</v>
      </c>
      <c r="P771" s="2" t="s">
        <v>48</v>
      </c>
      <c r="Q771" s="2">
        <v>1</v>
      </c>
      <c r="R771" s="2">
        <v>5</v>
      </c>
      <c r="S771" s="2" t="b">
        <v>1</v>
      </c>
      <c r="T771" s="2">
        <v>225</v>
      </c>
      <c r="U771" s="2">
        <v>94</v>
      </c>
      <c r="V771" s="2" t="s">
        <v>74</v>
      </c>
      <c r="W771" s="2" t="s">
        <v>44</v>
      </c>
      <c r="X771" s="2" t="s">
        <v>64</v>
      </c>
      <c r="Y771" s="2">
        <v>61</v>
      </c>
      <c r="Z771" s="26">
        <f>Table13[[#This Row],[Recommended_Content_Count]]/(Table13[[#This Row],[Total_Movies_Watched]]+Table13[[#This Row],[Total_Series_Watched]])</f>
        <v>0.19122257053291536</v>
      </c>
      <c r="AA771" s="2">
        <v>3.7</v>
      </c>
      <c r="AB771" s="2" t="b">
        <v>0</v>
      </c>
      <c r="AC771" s="2" t="s">
        <v>30</v>
      </c>
      <c r="AD771" s="2">
        <v>1254</v>
      </c>
      <c r="AE771" s="2" t="s">
        <v>65</v>
      </c>
      <c r="AF771" s="2" t="s">
        <v>32</v>
      </c>
      <c r="AG771" s="5" t="s">
        <v>40</v>
      </c>
    </row>
    <row r="772" spans="1:33" x14ac:dyDescent="0.25">
      <c r="A772" s="4">
        <v>9914</v>
      </c>
      <c r="B772" s="2" t="s">
        <v>197</v>
      </c>
      <c r="C772" s="2">
        <v>10</v>
      </c>
      <c r="D772" s="2">
        <v>17</v>
      </c>
      <c r="E772" s="2">
        <v>2023</v>
      </c>
      <c r="F772" s="3">
        <f>DATE(Table13[[#This Row],[_Year]],Table13[[#This Row],[Join_Date_Month]],Table13[[#This Row],[Join_Date_Date]])</f>
        <v>45216</v>
      </c>
      <c r="G772" s="3">
        <v>45216</v>
      </c>
      <c r="H772" s="3">
        <v>45516</v>
      </c>
      <c r="I772" s="2"/>
      <c r="J772" s="2"/>
      <c r="K772" s="3"/>
      <c r="L772" s="3">
        <v>45516</v>
      </c>
      <c r="M772" s="2">
        <v>11.99</v>
      </c>
      <c r="N772" s="2" t="s">
        <v>760</v>
      </c>
      <c r="O772" s="2">
        <v>44</v>
      </c>
      <c r="P772" s="2" t="s">
        <v>73</v>
      </c>
      <c r="Q772" s="2">
        <v>2</v>
      </c>
      <c r="R772" s="2">
        <v>1</v>
      </c>
      <c r="S772" s="2" t="b">
        <v>1</v>
      </c>
      <c r="T772" s="2">
        <v>897</v>
      </c>
      <c r="U772" s="2">
        <v>62</v>
      </c>
      <c r="V772" s="2" t="s">
        <v>74</v>
      </c>
      <c r="W772" s="2" t="s">
        <v>28</v>
      </c>
      <c r="X772" s="2" t="s">
        <v>64</v>
      </c>
      <c r="Y772" s="2">
        <v>18</v>
      </c>
      <c r="Z772" s="26">
        <f>Table13[[#This Row],[Recommended_Content_Count]]/(Table13[[#This Row],[Total_Movies_Watched]]+Table13[[#This Row],[Total_Series_Watched]])</f>
        <v>1.8769551616266946E-2</v>
      </c>
      <c r="AA772" s="2">
        <v>4.4000000000000004</v>
      </c>
      <c r="AB772" s="2" t="b">
        <v>0</v>
      </c>
      <c r="AC772" s="2" t="s">
        <v>30</v>
      </c>
      <c r="AD772" s="2">
        <v>1065</v>
      </c>
      <c r="AE772" s="2" t="s">
        <v>31</v>
      </c>
      <c r="AF772" s="2" t="s">
        <v>32</v>
      </c>
      <c r="AG772" s="5" t="s">
        <v>93</v>
      </c>
    </row>
    <row r="773" spans="1:33" x14ac:dyDescent="0.25">
      <c r="A773" s="4">
        <v>8481</v>
      </c>
      <c r="B773" s="2" t="s">
        <v>130</v>
      </c>
      <c r="C773" s="2">
        <v>10</v>
      </c>
      <c r="D773" s="2">
        <v>16</v>
      </c>
      <c r="E773" s="2">
        <v>2024</v>
      </c>
      <c r="F773" s="3">
        <f>DATE(Table13[[#This Row],[_Year]],Table13[[#This Row],[Join_Date_Month]],Table13[[#This Row],[Join_Date_Date]])</f>
        <v>45581</v>
      </c>
      <c r="G773" s="3">
        <v>45581</v>
      </c>
      <c r="H773" s="3">
        <v>45516</v>
      </c>
      <c r="I773" s="2"/>
      <c r="J773" s="2"/>
      <c r="K773" s="3"/>
      <c r="L773" s="3">
        <v>45516</v>
      </c>
      <c r="M773" s="2">
        <v>7.99</v>
      </c>
      <c r="N773" s="2" t="s">
        <v>759</v>
      </c>
      <c r="O773" s="2">
        <v>479</v>
      </c>
      <c r="P773" s="2" t="s">
        <v>100</v>
      </c>
      <c r="Q773" s="2">
        <v>4</v>
      </c>
      <c r="R773" s="2">
        <v>5</v>
      </c>
      <c r="S773" s="2" t="b">
        <v>0</v>
      </c>
      <c r="T773" s="2">
        <v>159</v>
      </c>
      <c r="U773" s="2">
        <v>136</v>
      </c>
      <c r="V773" s="2" t="s">
        <v>43</v>
      </c>
      <c r="W773" s="2" t="s">
        <v>75</v>
      </c>
      <c r="X773" s="2" t="s">
        <v>37</v>
      </c>
      <c r="Y773" s="2">
        <v>7</v>
      </c>
      <c r="Z773" s="26">
        <f>Table13[[#This Row],[Recommended_Content_Count]]/(Table13[[#This Row],[Total_Movies_Watched]]+Table13[[#This Row],[Total_Series_Watched]])</f>
        <v>2.3728813559322035E-2</v>
      </c>
      <c r="AA773" s="2">
        <v>4.2</v>
      </c>
      <c r="AB773" s="2" t="b">
        <v>1</v>
      </c>
      <c r="AC773" s="2" t="s">
        <v>30</v>
      </c>
      <c r="AD773" s="2">
        <v>3655</v>
      </c>
      <c r="AE773" s="2" t="s">
        <v>58</v>
      </c>
      <c r="AF773" s="2" t="s">
        <v>59</v>
      </c>
      <c r="AG773" s="5" t="s">
        <v>40</v>
      </c>
    </row>
    <row r="774" spans="1:33" x14ac:dyDescent="0.25">
      <c r="A774" s="4">
        <v>2727</v>
      </c>
      <c r="B774" s="2" t="s">
        <v>376</v>
      </c>
      <c r="C774" s="2">
        <v>1</v>
      </c>
      <c r="D774" s="2">
        <v>29</v>
      </c>
      <c r="E774" s="2">
        <v>2024</v>
      </c>
      <c r="F774" s="3">
        <f>DATE(Table13[[#This Row],[_Year]],Table13[[#This Row],[Join_Date_Month]],Table13[[#This Row],[Join_Date_Date]])</f>
        <v>45320</v>
      </c>
      <c r="G774" s="3">
        <v>45320</v>
      </c>
      <c r="H774" s="3">
        <v>45516</v>
      </c>
      <c r="I774" s="2"/>
      <c r="J774" s="2"/>
      <c r="K774" s="3"/>
      <c r="L774" s="3">
        <v>45516</v>
      </c>
      <c r="M774" s="2">
        <v>7.99</v>
      </c>
      <c r="N774" s="2" t="s">
        <v>759</v>
      </c>
      <c r="O774" s="2">
        <v>263</v>
      </c>
      <c r="P774" s="2" t="s">
        <v>100</v>
      </c>
      <c r="Q774" s="2">
        <v>1</v>
      </c>
      <c r="R774" s="2">
        <v>4</v>
      </c>
      <c r="S774" s="2" t="b">
        <v>1</v>
      </c>
      <c r="T774" s="2">
        <v>468</v>
      </c>
      <c r="U774" s="2">
        <v>95</v>
      </c>
      <c r="V774" s="2" t="s">
        <v>55</v>
      </c>
      <c r="W774" s="2" t="s">
        <v>44</v>
      </c>
      <c r="X774" s="2" t="s">
        <v>64</v>
      </c>
      <c r="Y774" s="2">
        <v>87</v>
      </c>
      <c r="Z774" s="26">
        <f>Table13[[#This Row],[Recommended_Content_Count]]/(Table13[[#This Row],[Total_Movies_Watched]]+Table13[[#This Row],[Total_Series_Watched]])</f>
        <v>0.15452930728241562</v>
      </c>
      <c r="AA774" s="2">
        <v>3.5</v>
      </c>
      <c r="AB774" s="2" t="b">
        <v>0</v>
      </c>
      <c r="AC774" s="2" t="s">
        <v>30</v>
      </c>
      <c r="AD774" s="2">
        <v>4497</v>
      </c>
      <c r="AE774" s="2" t="s">
        <v>76</v>
      </c>
      <c r="AF774" s="2" t="s">
        <v>39</v>
      </c>
      <c r="AG774" s="5" t="s">
        <v>40</v>
      </c>
    </row>
    <row r="775" spans="1:33" x14ac:dyDescent="0.25">
      <c r="A775" s="4">
        <v>5761</v>
      </c>
      <c r="B775" s="2" t="s">
        <v>255</v>
      </c>
      <c r="C775" s="2">
        <v>1</v>
      </c>
      <c r="D775" s="2">
        <v>20</v>
      </c>
      <c r="E775" s="2">
        <v>2024</v>
      </c>
      <c r="F775" s="3">
        <f>DATE(Table13[[#This Row],[_Year]],Table13[[#This Row],[Join_Date_Month]],Table13[[#This Row],[Join_Date_Date]])</f>
        <v>45311</v>
      </c>
      <c r="G775" s="3">
        <v>45311</v>
      </c>
      <c r="H775" s="3">
        <v>45516</v>
      </c>
      <c r="I775" s="2"/>
      <c r="J775" s="2"/>
      <c r="K775" s="3"/>
      <c r="L775" s="3">
        <v>45516</v>
      </c>
      <c r="M775" s="2">
        <v>15.99</v>
      </c>
      <c r="N775" s="2" t="s">
        <v>761</v>
      </c>
      <c r="O775" s="2">
        <v>452</v>
      </c>
      <c r="P775" s="2" t="s">
        <v>36</v>
      </c>
      <c r="Q775" s="2">
        <v>2</v>
      </c>
      <c r="R775" s="2">
        <v>5</v>
      </c>
      <c r="S775" s="2" t="b">
        <v>0</v>
      </c>
      <c r="T775" s="2">
        <v>315</v>
      </c>
      <c r="U775" s="2">
        <v>118</v>
      </c>
      <c r="V775" s="2" t="s">
        <v>55</v>
      </c>
      <c r="W775" s="2" t="s">
        <v>75</v>
      </c>
      <c r="X775" s="2" t="s">
        <v>57</v>
      </c>
      <c r="Y775" s="2">
        <v>28</v>
      </c>
      <c r="Z775" s="26">
        <f>Table13[[#This Row],[Recommended_Content_Count]]/(Table13[[#This Row],[Total_Movies_Watched]]+Table13[[#This Row],[Total_Series_Watched]])</f>
        <v>6.4665127020785224E-2</v>
      </c>
      <c r="AA775" s="2">
        <v>3</v>
      </c>
      <c r="AB775" s="2" t="b">
        <v>1</v>
      </c>
      <c r="AC775" s="2" t="s">
        <v>30</v>
      </c>
      <c r="AD775" s="2">
        <v>2159</v>
      </c>
      <c r="AE775" s="2" t="s">
        <v>38</v>
      </c>
      <c r="AF775" s="2" t="s">
        <v>69</v>
      </c>
      <c r="AG775" s="5" t="s">
        <v>60</v>
      </c>
    </row>
    <row r="776" spans="1:33" x14ac:dyDescent="0.25">
      <c r="A776" s="4">
        <v>4641</v>
      </c>
      <c r="B776" s="2" t="s">
        <v>311</v>
      </c>
      <c r="C776" s="3">
        <v>45635</v>
      </c>
      <c r="D776" s="2"/>
      <c r="E776" s="2"/>
      <c r="F776" s="3"/>
      <c r="G776" s="3">
        <v>45635</v>
      </c>
      <c r="H776" s="3">
        <v>45516</v>
      </c>
      <c r="I776" s="2"/>
      <c r="J776" s="2"/>
      <c r="K776" s="3"/>
      <c r="L776" s="3">
        <v>45516</v>
      </c>
      <c r="M776" s="2">
        <v>15.99</v>
      </c>
      <c r="N776" s="2" t="s">
        <v>761</v>
      </c>
      <c r="O776" s="2">
        <v>101</v>
      </c>
      <c r="P776" s="2" t="s">
        <v>100</v>
      </c>
      <c r="Q776" s="2">
        <v>4</v>
      </c>
      <c r="R776" s="2">
        <v>6</v>
      </c>
      <c r="S776" s="2" t="b">
        <v>1</v>
      </c>
      <c r="T776" s="2">
        <v>350</v>
      </c>
      <c r="U776" s="2">
        <v>17</v>
      </c>
      <c r="V776" s="2" t="s">
        <v>68</v>
      </c>
      <c r="W776" s="2" t="s">
        <v>28</v>
      </c>
      <c r="X776" s="2" t="s">
        <v>45</v>
      </c>
      <c r="Y776" s="2">
        <v>11</v>
      </c>
      <c r="Z776" s="26">
        <f>Table13[[#This Row],[Recommended_Content_Count]]/(Table13[[#This Row],[Total_Movies_Watched]]+Table13[[#This Row],[Total_Series_Watched]])</f>
        <v>2.9972752043596729E-2</v>
      </c>
      <c r="AA776" s="2">
        <v>3.4</v>
      </c>
      <c r="AB776" s="2" t="b">
        <v>1</v>
      </c>
      <c r="AC776" s="2" t="s">
        <v>30</v>
      </c>
      <c r="AD776" s="2">
        <v>2193</v>
      </c>
      <c r="AE776" s="2" t="s">
        <v>76</v>
      </c>
      <c r="AF776" s="2" t="s">
        <v>32</v>
      </c>
      <c r="AG776" s="5" t="s">
        <v>93</v>
      </c>
    </row>
    <row r="777" spans="1:33" x14ac:dyDescent="0.25">
      <c r="A777" s="4">
        <v>2410</v>
      </c>
      <c r="B777" s="2" t="s">
        <v>88</v>
      </c>
      <c r="C777" s="3">
        <v>45608</v>
      </c>
      <c r="D777" s="2"/>
      <c r="E777" s="2"/>
      <c r="F777" s="3"/>
      <c r="G777" s="3">
        <v>45608</v>
      </c>
      <c r="H777" s="3">
        <v>45516</v>
      </c>
      <c r="I777" s="2"/>
      <c r="J777" s="2"/>
      <c r="K777" s="3"/>
      <c r="L777" s="3">
        <v>45516</v>
      </c>
      <c r="M777" s="2">
        <v>11.99</v>
      </c>
      <c r="N777" s="2" t="s">
        <v>760</v>
      </c>
      <c r="O777" s="2">
        <v>381</v>
      </c>
      <c r="P777" s="2" t="s">
        <v>100</v>
      </c>
      <c r="Q777" s="2">
        <v>2</v>
      </c>
      <c r="R777" s="2">
        <v>3</v>
      </c>
      <c r="S777" s="2" t="b">
        <v>1</v>
      </c>
      <c r="T777" s="2">
        <v>568</v>
      </c>
      <c r="U777" s="2">
        <v>62</v>
      </c>
      <c r="V777" s="2" t="s">
        <v>74</v>
      </c>
      <c r="W777" s="2" t="s">
        <v>44</v>
      </c>
      <c r="X777" s="2" t="s">
        <v>45</v>
      </c>
      <c r="Y777" s="2">
        <v>50</v>
      </c>
      <c r="Z777" s="26">
        <f>Table13[[#This Row],[Recommended_Content_Count]]/(Table13[[#This Row],[Total_Movies_Watched]]+Table13[[#This Row],[Total_Series_Watched]])</f>
        <v>7.9365079365079361E-2</v>
      </c>
      <c r="AA777" s="2">
        <v>4.8</v>
      </c>
      <c r="AB777" s="2" t="b">
        <v>0</v>
      </c>
      <c r="AC777" s="2" t="s">
        <v>30</v>
      </c>
      <c r="AD777" s="2">
        <v>1375</v>
      </c>
      <c r="AE777" s="2" t="s">
        <v>65</v>
      </c>
      <c r="AF777" s="2" t="s">
        <v>39</v>
      </c>
      <c r="AG777" s="5" t="s">
        <v>33</v>
      </c>
    </row>
    <row r="778" spans="1:33" x14ac:dyDescent="0.25">
      <c r="A778" s="4">
        <v>5681</v>
      </c>
      <c r="B778" s="2" t="s">
        <v>254</v>
      </c>
      <c r="C778" s="3">
        <v>45509</v>
      </c>
      <c r="D778" s="2"/>
      <c r="E778" s="2"/>
      <c r="F778" s="3"/>
      <c r="G778" s="3">
        <v>45509</v>
      </c>
      <c r="H778" s="3">
        <v>45516</v>
      </c>
      <c r="I778" s="2"/>
      <c r="J778" s="2"/>
      <c r="K778" s="3"/>
      <c r="L778" s="3">
        <v>45516</v>
      </c>
      <c r="M778" s="2">
        <v>11.99</v>
      </c>
      <c r="N778" s="2" t="s">
        <v>760</v>
      </c>
      <c r="O778" s="2">
        <v>159</v>
      </c>
      <c r="P778" s="2" t="s">
        <v>100</v>
      </c>
      <c r="Q778" s="2">
        <v>4</v>
      </c>
      <c r="R778" s="2">
        <v>6</v>
      </c>
      <c r="S778" s="2" t="b">
        <v>1</v>
      </c>
      <c r="T778" s="2">
        <v>824</v>
      </c>
      <c r="U778" s="2">
        <v>31</v>
      </c>
      <c r="V778" s="2" t="s">
        <v>55</v>
      </c>
      <c r="W778" s="2" t="s">
        <v>75</v>
      </c>
      <c r="X778" s="2" t="s">
        <v>64</v>
      </c>
      <c r="Y778" s="2">
        <v>13</v>
      </c>
      <c r="Z778" s="26">
        <f>Table13[[#This Row],[Recommended_Content_Count]]/(Table13[[#This Row],[Total_Movies_Watched]]+Table13[[#This Row],[Total_Series_Watched]])</f>
        <v>1.5204678362573099E-2</v>
      </c>
      <c r="AA778" s="2">
        <v>3.3</v>
      </c>
      <c r="AB778" s="2" t="b">
        <v>0</v>
      </c>
      <c r="AC778" s="2" t="s">
        <v>30</v>
      </c>
      <c r="AD778" s="2">
        <v>2910</v>
      </c>
      <c r="AE778" s="2" t="s">
        <v>38</v>
      </c>
      <c r="AF778" s="2" t="s">
        <v>59</v>
      </c>
      <c r="AG778" s="5" t="s">
        <v>60</v>
      </c>
    </row>
    <row r="779" spans="1:33" x14ac:dyDescent="0.25">
      <c r="A779" s="4">
        <v>9290</v>
      </c>
      <c r="B779" s="2" t="s">
        <v>510</v>
      </c>
      <c r="C779" s="3">
        <v>45180</v>
      </c>
      <c r="D779" s="2"/>
      <c r="E779" s="2"/>
      <c r="F779" s="3"/>
      <c r="G779" s="3">
        <v>45180</v>
      </c>
      <c r="H779" s="3">
        <v>45516</v>
      </c>
      <c r="I779" s="2"/>
      <c r="J779" s="2"/>
      <c r="K779" s="3"/>
      <c r="L779" s="3">
        <v>45516</v>
      </c>
      <c r="M779" s="2">
        <v>15.99</v>
      </c>
      <c r="N779" s="2" t="s">
        <v>761</v>
      </c>
      <c r="O779" s="2">
        <v>168</v>
      </c>
      <c r="P779" s="2" t="s">
        <v>26</v>
      </c>
      <c r="Q779" s="2">
        <v>5</v>
      </c>
      <c r="R779" s="2">
        <v>4</v>
      </c>
      <c r="S779" s="2" t="b">
        <v>1</v>
      </c>
      <c r="T779" s="2">
        <v>304</v>
      </c>
      <c r="U779" s="2">
        <v>196</v>
      </c>
      <c r="V779" s="2" t="s">
        <v>27</v>
      </c>
      <c r="W779" s="2" t="s">
        <v>44</v>
      </c>
      <c r="X779" s="2" t="s">
        <v>57</v>
      </c>
      <c r="Y779" s="2">
        <v>44</v>
      </c>
      <c r="Z779" s="26">
        <f>Table13[[#This Row],[Recommended_Content_Count]]/(Table13[[#This Row],[Total_Movies_Watched]]+Table13[[#This Row],[Total_Series_Watched]])</f>
        <v>8.7999999999999995E-2</v>
      </c>
      <c r="AA779" s="2">
        <v>4.0999999999999996</v>
      </c>
      <c r="AB779" s="2" t="b">
        <v>0</v>
      </c>
      <c r="AC779" s="2" t="s">
        <v>30</v>
      </c>
      <c r="AD779" s="2">
        <v>1426</v>
      </c>
      <c r="AE779" s="2" t="s">
        <v>58</v>
      </c>
      <c r="AF779" s="2" t="s">
        <v>32</v>
      </c>
      <c r="AG779" s="5" t="s">
        <v>93</v>
      </c>
    </row>
    <row r="780" spans="1:33" x14ac:dyDescent="0.25">
      <c r="A780" s="4">
        <v>1257</v>
      </c>
      <c r="B780" s="2" t="s">
        <v>257</v>
      </c>
      <c r="C780" s="3">
        <v>45140</v>
      </c>
      <c r="D780" s="2"/>
      <c r="E780" s="2"/>
      <c r="F780" s="3"/>
      <c r="G780" s="3">
        <v>45140</v>
      </c>
      <c r="H780" s="3">
        <v>45516</v>
      </c>
      <c r="I780" s="2"/>
      <c r="J780" s="2"/>
      <c r="K780" s="3"/>
      <c r="L780" s="3">
        <v>45516</v>
      </c>
      <c r="M780" s="2">
        <v>7.99</v>
      </c>
      <c r="N780" s="2" t="s">
        <v>759</v>
      </c>
      <c r="O780" s="2">
        <v>245</v>
      </c>
      <c r="P780" s="2" t="s">
        <v>26</v>
      </c>
      <c r="Q780" s="2">
        <v>3</v>
      </c>
      <c r="R780" s="2">
        <v>4</v>
      </c>
      <c r="S780" s="2" t="b">
        <v>0</v>
      </c>
      <c r="T780" s="2">
        <v>831</v>
      </c>
      <c r="U780" s="2">
        <v>15</v>
      </c>
      <c r="V780" s="2" t="s">
        <v>43</v>
      </c>
      <c r="W780" s="2" t="s">
        <v>28</v>
      </c>
      <c r="X780" s="2" t="s">
        <v>37</v>
      </c>
      <c r="Y780" s="2">
        <v>64</v>
      </c>
      <c r="Z780" s="26">
        <f>Table13[[#This Row],[Recommended_Content_Count]]/(Table13[[#This Row],[Total_Movies_Watched]]+Table13[[#This Row],[Total_Series_Watched]])</f>
        <v>7.5650118203309691E-2</v>
      </c>
      <c r="AA780" s="2">
        <v>4.9000000000000004</v>
      </c>
      <c r="AB780" s="2" t="b">
        <v>0</v>
      </c>
      <c r="AC780" s="2" t="s">
        <v>30</v>
      </c>
      <c r="AD780" s="2">
        <v>212</v>
      </c>
      <c r="AE780" s="2" t="s">
        <v>76</v>
      </c>
      <c r="AF780" s="2" t="s">
        <v>69</v>
      </c>
      <c r="AG780" s="5" t="s">
        <v>93</v>
      </c>
    </row>
    <row r="781" spans="1:33" x14ac:dyDescent="0.25">
      <c r="A781" s="4">
        <v>5479</v>
      </c>
      <c r="B781" s="2" t="s">
        <v>179</v>
      </c>
      <c r="C781" s="3">
        <v>45019</v>
      </c>
      <c r="D781" s="2"/>
      <c r="E781" s="2"/>
      <c r="F781" s="3"/>
      <c r="G781" s="3">
        <v>45019</v>
      </c>
      <c r="H781" s="3">
        <v>45516</v>
      </c>
      <c r="I781" s="2"/>
      <c r="J781" s="2"/>
      <c r="K781" s="3"/>
      <c r="L781" s="3">
        <v>45516</v>
      </c>
      <c r="M781" s="2">
        <v>7.99</v>
      </c>
      <c r="N781" s="2" t="s">
        <v>759</v>
      </c>
      <c r="O781" s="2">
        <v>140</v>
      </c>
      <c r="P781" s="2" t="s">
        <v>100</v>
      </c>
      <c r="Q781" s="2">
        <v>4</v>
      </c>
      <c r="R781" s="2">
        <v>4</v>
      </c>
      <c r="S781" s="2" t="b">
        <v>0</v>
      </c>
      <c r="T781" s="2">
        <v>218</v>
      </c>
      <c r="U781" s="2">
        <v>5</v>
      </c>
      <c r="V781" s="2" t="s">
        <v>55</v>
      </c>
      <c r="W781" s="2" t="s">
        <v>28</v>
      </c>
      <c r="X781" s="2" t="s">
        <v>78</v>
      </c>
      <c r="Y781" s="2">
        <v>86</v>
      </c>
      <c r="Z781" s="26">
        <f>Table13[[#This Row],[Recommended_Content_Count]]/(Table13[[#This Row],[Total_Movies_Watched]]+Table13[[#This Row],[Total_Series_Watched]])</f>
        <v>0.38565022421524664</v>
      </c>
      <c r="AA781" s="2">
        <v>3.6</v>
      </c>
      <c r="AB781" s="2" t="b">
        <v>0</v>
      </c>
      <c r="AC781" s="2" t="s">
        <v>30</v>
      </c>
      <c r="AD781" s="2">
        <v>4552</v>
      </c>
      <c r="AE781" s="2" t="s">
        <v>38</v>
      </c>
      <c r="AF781" s="2" t="s">
        <v>79</v>
      </c>
      <c r="AG781" s="5" t="s">
        <v>33</v>
      </c>
    </row>
    <row r="782" spans="1:33" x14ac:dyDescent="0.25">
      <c r="A782" s="4">
        <v>8774</v>
      </c>
      <c r="B782" s="2" t="s">
        <v>296</v>
      </c>
      <c r="C782" s="3">
        <v>44996</v>
      </c>
      <c r="D782" s="2"/>
      <c r="E782" s="2"/>
      <c r="F782" s="3"/>
      <c r="G782" s="3">
        <v>44996</v>
      </c>
      <c r="H782" s="3">
        <v>45516</v>
      </c>
      <c r="I782" s="2"/>
      <c r="J782" s="2"/>
      <c r="K782" s="3"/>
      <c r="L782" s="3">
        <v>45516</v>
      </c>
      <c r="M782" s="2">
        <v>15.99</v>
      </c>
      <c r="N782" s="2" t="s">
        <v>761</v>
      </c>
      <c r="O782" s="2">
        <v>496</v>
      </c>
      <c r="P782" s="2" t="s">
        <v>73</v>
      </c>
      <c r="Q782" s="2">
        <v>5</v>
      </c>
      <c r="R782" s="2">
        <v>6</v>
      </c>
      <c r="S782" s="2" t="b">
        <v>0</v>
      </c>
      <c r="T782" s="2">
        <v>803</v>
      </c>
      <c r="U782" s="2">
        <v>130</v>
      </c>
      <c r="V782" s="2" t="s">
        <v>27</v>
      </c>
      <c r="W782" s="2" t="s">
        <v>75</v>
      </c>
      <c r="X782" s="2" t="s">
        <v>78</v>
      </c>
      <c r="Y782" s="2">
        <v>4</v>
      </c>
      <c r="Z782" s="26">
        <f>Table13[[#This Row],[Recommended_Content_Count]]/(Table13[[#This Row],[Total_Movies_Watched]]+Table13[[#This Row],[Total_Series_Watched]])</f>
        <v>4.2872454448017148E-3</v>
      </c>
      <c r="AA782" s="2">
        <v>4.8</v>
      </c>
      <c r="AB782" s="2" t="b">
        <v>0</v>
      </c>
      <c r="AC782" s="2" t="s">
        <v>30</v>
      </c>
      <c r="AD782" s="2">
        <v>4504</v>
      </c>
      <c r="AE782" s="2" t="s">
        <v>58</v>
      </c>
      <c r="AF782" s="2" t="s">
        <v>69</v>
      </c>
      <c r="AG782" s="5" t="s">
        <v>60</v>
      </c>
    </row>
    <row r="783" spans="1:33" x14ac:dyDescent="0.25">
      <c r="A783" s="4">
        <v>2830</v>
      </c>
      <c r="B783" s="2" t="s">
        <v>579</v>
      </c>
      <c r="C783" s="3">
        <v>44990</v>
      </c>
      <c r="D783" s="2"/>
      <c r="E783" s="2"/>
      <c r="F783" s="3"/>
      <c r="G783" s="3">
        <v>44990</v>
      </c>
      <c r="H783" s="3">
        <v>45516</v>
      </c>
      <c r="I783" s="2"/>
      <c r="J783" s="2"/>
      <c r="K783" s="3"/>
      <c r="L783" s="3">
        <v>45516</v>
      </c>
      <c r="M783" s="2">
        <v>11.99</v>
      </c>
      <c r="N783" s="2" t="s">
        <v>760</v>
      </c>
      <c r="O783" s="2">
        <v>304</v>
      </c>
      <c r="P783" s="2" t="s">
        <v>73</v>
      </c>
      <c r="Q783" s="2">
        <v>1</v>
      </c>
      <c r="R783" s="2">
        <v>1</v>
      </c>
      <c r="S783" s="2" t="b">
        <v>1</v>
      </c>
      <c r="T783" s="2">
        <v>389</v>
      </c>
      <c r="U783" s="2">
        <v>137</v>
      </c>
      <c r="V783" s="2" t="s">
        <v>55</v>
      </c>
      <c r="W783" s="2" t="s">
        <v>75</v>
      </c>
      <c r="X783" s="2" t="s">
        <v>78</v>
      </c>
      <c r="Y783" s="2">
        <v>2</v>
      </c>
      <c r="Z783" s="26">
        <f>Table13[[#This Row],[Recommended_Content_Count]]/(Table13[[#This Row],[Total_Movies_Watched]]+Table13[[#This Row],[Total_Series_Watched]])</f>
        <v>3.8022813688212928E-3</v>
      </c>
      <c r="AA783" s="2">
        <v>4.8</v>
      </c>
      <c r="AB783" s="2" t="b">
        <v>1</v>
      </c>
      <c r="AC783" s="2" t="s">
        <v>30</v>
      </c>
      <c r="AD783" s="2">
        <v>4685</v>
      </c>
      <c r="AE783" s="2" t="s">
        <v>38</v>
      </c>
      <c r="AF783" s="2" t="s">
        <v>79</v>
      </c>
      <c r="AG783" s="5" t="s">
        <v>60</v>
      </c>
    </row>
    <row r="784" spans="1:33" x14ac:dyDescent="0.25">
      <c r="A784" s="4">
        <v>1222</v>
      </c>
      <c r="B784" s="2" t="s">
        <v>152</v>
      </c>
      <c r="C784" s="3">
        <v>44935</v>
      </c>
      <c r="D784" s="2"/>
      <c r="E784" s="2"/>
      <c r="F784" s="3"/>
      <c r="G784" s="3">
        <v>44935</v>
      </c>
      <c r="H784" s="3">
        <v>45516</v>
      </c>
      <c r="I784" s="2"/>
      <c r="J784" s="2"/>
      <c r="K784" s="3"/>
      <c r="L784" s="3">
        <v>45516</v>
      </c>
      <c r="M784" s="2">
        <v>15.99</v>
      </c>
      <c r="N784" s="2" t="s">
        <v>761</v>
      </c>
      <c r="O784" s="2">
        <v>382</v>
      </c>
      <c r="P784" s="2" t="s">
        <v>100</v>
      </c>
      <c r="Q784" s="2">
        <v>2</v>
      </c>
      <c r="R784" s="2">
        <v>2</v>
      </c>
      <c r="S784" s="2" t="b">
        <v>0</v>
      </c>
      <c r="T784" s="2">
        <v>49</v>
      </c>
      <c r="U784" s="2">
        <v>45</v>
      </c>
      <c r="V784" s="2" t="s">
        <v>43</v>
      </c>
      <c r="W784" s="2" t="s">
        <v>28</v>
      </c>
      <c r="X784" s="2" t="s">
        <v>29</v>
      </c>
      <c r="Y784" s="2">
        <v>63</v>
      </c>
      <c r="Z784" s="26">
        <f>Table13[[#This Row],[Recommended_Content_Count]]/(Table13[[#This Row],[Total_Movies_Watched]]+Table13[[#This Row],[Total_Series_Watched]])</f>
        <v>0.67021276595744683</v>
      </c>
      <c r="AA784" s="2">
        <v>4</v>
      </c>
      <c r="AB784" s="2" t="b">
        <v>1</v>
      </c>
      <c r="AC784" s="2" t="s">
        <v>30</v>
      </c>
      <c r="AD784" s="2">
        <v>1581</v>
      </c>
      <c r="AE784" s="2" t="s">
        <v>58</v>
      </c>
      <c r="AF784" s="2" t="s">
        <v>32</v>
      </c>
      <c r="AG784" s="5" t="s">
        <v>60</v>
      </c>
    </row>
    <row r="785" spans="1:33" x14ac:dyDescent="0.25">
      <c r="A785" s="4">
        <v>7539</v>
      </c>
      <c r="B785" s="2" t="s">
        <v>606</v>
      </c>
      <c r="C785" s="3">
        <v>44935</v>
      </c>
      <c r="D785" s="2"/>
      <c r="E785" s="2"/>
      <c r="F785" s="3"/>
      <c r="G785" s="3">
        <v>44935</v>
      </c>
      <c r="H785" s="3">
        <v>45516</v>
      </c>
      <c r="I785" s="2"/>
      <c r="J785" s="2"/>
      <c r="K785" s="3"/>
      <c r="L785" s="3">
        <v>45516</v>
      </c>
      <c r="M785" s="2">
        <v>7.99</v>
      </c>
      <c r="N785" s="2" t="s">
        <v>759</v>
      </c>
      <c r="O785" s="2">
        <v>297</v>
      </c>
      <c r="P785" s="2" t="s">
        <v>63</v>
      </c>
      <c r="Q785" s="2">
        <v>1</v>
      </c>
      <c r="R785" s="2">
        <v>6</v>
      </c>
      <c r="S785" s="2" t="b">
        <v>1</v>
      </c>
      <c r="T785" s="2">
        <v>959</v>
      </c>
      <c r="U785" s="2">
        <v>71</v>
      </c>
      <c r="V785" s="2" t="s">
        <v>74</v>
      </c>
      <c r="W785" s="2" t="s">
        <v>75</v>
      </c>
      <c r="X785" s="2" t="s">
        <v>78</v>
      </c>
      <c r="Y785" s="2">
        <v>82</v>
      </c>
      <c r="Z785" s="26">
        <f>Table13[[#This Row],[Recommended_Content_Count]]/(Table13[[#This Row],[Total_Movies_Watched]]+Table13[[#This Row],[Total_Series_Watched]])</f>
        <v>7.9611650485436891E-2</v>
      </c>
      <c r="AA785" s="2">
        <v>3.3</v>
      </c>
      <c r="AB785" s="2" t="b">
        <v>1</v>
      </c>
      <c r="AC785" s="2" t="s">
        <v>30</v>
      </c>
      <c r="AD785" s="2">
        <v>2562</v>
      </c>
      <c r="AE785" s="2" t="s">
        <v>76</v>
      </c>
      <c r="AF785" s="2" t="s">
        <v>39</v>
      </c>
      <c r="AG785" s="5" t="s">
        <v>93</v>
      </c>
    </row>
    <row r="786" spans="1:33" x14ac:dyDescent="0.25">
      <c r="A786" s="4">
        <v>7810</v>
      </c>
      <c r="B786" s="2" t="s">
        <v>41</v>
      </c>
      <c r="C786" s="2">
        <v>9</v>
      </c>
      <c r="D786" s="2">
        <v>24</v>
      </c>
      <c r="E786" s="2">
        <v>2023</v>
      </c>
      <c r="F786" s="3">
        <f>DATE(Table13[[#This Row],[_Year]],Table13[[#This Row],[Join_Date_Month]],Table13[[#This Row],[Join_Date_Date]])</f>
        <v>45193</v>
      </c>
      <c r="G786" s="3">
        <v>45193</v>
      </c>
      <c r="H786" s="3">
        <v>45485</v>
      </c>
      <c r="I786" s="2"/>
      <c r="J786" s="2"/>
      <c r="K786" s="3"/>
      <c r="L786" s="3">
        <v>45485</v>
      </c>
      <c r="M786" s="2">
        <v>7.99</v>
      </c>
      <c r="N786" s="2" t="s">
        <v>759</v>
      </c>
      <c r="O786" s="2">
        <v>63</v>
      </c>
      <c r="P786" s="2" t="s">
        <v>63</v>
      </c>
      <c r="Q786" s="2">
        <v>4</v>
      </c>
      <c r="R786" s="2">
        <v>2</v>
      </c>
      <c r="S786" s="2" t="b">
        <v>1</v>
      </c>
      <c r="T786" s="2">
        <v>104</v>
      </c>
      <c r="U786" s="2">
        <v>72</v>
      </c>
      <c r="V786" s="2" t="s">
        <v>92</v>
      </c>
      <c r="W786" s="2" t="s">
        <v>75</v>
      </c>
      <c r="X786" s="2" t="s">
        <v>45</v>
      </c>
      <c r="Y786" s="2">
        <v>17</v>
      </c>
      <c r="Z786" s="26">
        <f>Table13[[#This Row],[Recommended_Content_Count]]/(Table13[[#This Row],[Total_Movies_Watched]]+Table13[[#This Row],[Total_Series_Watched]])</f>
        <v>9.6590909090909088E-2</v>
      </c>
      <c r="AA786" s="2">
        <v>4.9000000000000004</v>
      </c>
      <c r="AB786" s="2" t="b">
        <v>1</v>
      </c>
      <c r="AC786" s="2" t="s">
        <v>30</v>
      </c>
      <c r="AD786" s="2">
        <v>1587</v>
      </c>
      <c r="AE786" s="2" t="s">
        <v>65</v>
      </c>
      <c r="AF786" s="2" t="s">
        <v>59</v>
      </c>
      <c r="AG786" s="5" t="s">
        <v>93</v>
      </c>
    </row>
    <row r="787" spans="1:33" x14ac:dyDescent="0.25">
      <c r="A787" s="4">
        <v>6983</v>
      </c>
      <c r="B787" s="2" t="s">
        <v>88</v>
      </c>
      <c r="C787" s="2">
        <v>8</v>
      </c>
      <c r="D787" s="2">
        <v>28</v>
      </c>
      <c r="E787" s="2">
        <v>2024</v>
      </c>
      <c r="F787" s="3">
        <f>DATE(Table13[[#This Row],[_Year]],Table13[[#This Row],[Join_Date_Month]],Table13[[#This Row],[Join_Date_Date]])</f>
        <v>45532</v>
      </c>
      <c r="G787" s="3">
        <v>45532</v>
      </c>
      <c r="H787" s="3">
        <v>45485</v>
      </c>
      <c r="I787" s="2"/>
      <c r="J787" s="2"/>
      <c r="K787" s="3"/>
      <c r="L787" s="3">
        <v>45485</v>
      </c>
      <c r="M787" s="2">
        <v>11.99</v>
      </c>
      <c r="N787" s="2" t="s">
        <v>760</v>
      </c>
      <c r="O787" s="2">
        <v>335</v>
      </c>
      <c r="P787" s="2" t="s">
        <v>48</v>
      </c>
      <c r="Q787" s="2">
        <v>1</v>
      </c>
      <c r="R787" s="2">
        <v>2</v>
      </c>
      <c r="S787" s="2" t="b">
        <v>1</v>
      </c>
      <c r="T787" s="2">
        <v>484</v>
      </c>
      <c r="U787" s="2">
        <v>54</v>
      </c>
      <c r="V787" s="2" t="s">
        <v>49</v>
      </c>
      <c r="W787" s="2" t="s">
        <v>28</v>
      </c>
      <c r="X787" s="2" t="s">
        <v>78</v>
      </c>
      <c r="Y787" s="2">
        <v>51</v>
      </c>
      <c r="Z787" s="26">
        <f>Table13[[#This Row],[Recommended_Content_Count]]/(Table13[[#This Row],[Total_Movies_Watched]]+Table13[[#This Row],[Total_Series_Watched]])</f>
        <v>9.4795539033457249E-2</v>
      </c>
      <c r="AA787" s="2">
        <v>4</v>
      </c>
      <c r="AB787" s="2" t="b">
        <v>1</v>
      </c>
      <c r="AC787" s="2" t="s">
        <v>30</v>
      </c>
      <c r="AD787" s="2">
        <v>3424</v>
      </c>
      <c r="AE787" s="2" t="s">
        <v>31</v>
      </c>
      <c r="AF787" s="2" t="s">
        <v>69</v>
      </c>
      <c r="AG787" s="5" t="s">
        <v>40</v>
      </c>
    </row>
    <row r="788" spans="1:33" x14ac:dyDescent="0.25">
      <c r="A788" s="4">
        <v>6398</v>
      </c>
      <c r="B788" s="2" t="s">
        <v>199</v>
      </c>
      <c r="C788" s="2">
        <v>8</v>
      </c>
      <c r="D788" s="2">
        <v>20</v>
      </c>
      <c r="E788" s="2">
        <v>2023</v>
      </c>
      <c r="F788" s="3">
        <f>DATE(Table13[[#This Row],[_Year]],Table13[[#This Row],[Join_Date_Month]],Table13[[#This Row],[Join_Date_Date]])</f>
        <v>45158</v>
      </c>
      <c r="G788" s="3">
        <v>45158</v>
      </c>
      <c r="H788" s="3">
        <v>45485</v>
      </c>
      <c r="I788" s="2"/>
      <c r="J788" s="2"/>
      <c r="K788" s="3"/>
      <c r="L788" s="3">
        <v>45485</v>
      </c>
      <c r="M788" s="2">
        <v>7.99</v>
      </c>
      <c r="N788" s="2" t="s">
        <v>759</v>
      </c>
      <c r="O788" s="2">
        <v>55</v>
      </c>
      <c r="P788" s="2" t="s">
        <v>100</v>
      </c>
      <c r="Q788" s="2">
        <v>3</v>
      </c>
      <c r="R788" s="2">
        <v>2</v>
      </c>
      <c r="S788" s="2" t="b">
        <v>1</v>
      </c>
      <c r="T788" s="2">
        <v>17</v>
      </c>
      <c r="U788" s="2">
        <v>40</v>
      </c>
      <c r="V788" s="2" t="s">
        <v>49</v>
      </c>
      <c r="W788" s="2" t="s">
        <v>28</v>
      </c>
      <c r="X788" s="2" t="s">
        <v>45</v>
      </c>
      <c r="Y788" s="2">
        <v>48</v>
      </c>
      <c r="Z788" s="26">
        <f>Table13[[#This Row],[Recommended_Content_Count]]/(Table13[[#This Row],[Total_Movies_Watched]]+Table13[[#This Row],[Total_Series_Watched]])</f>
        <v>0.84210526315789469</v>
      </c>
      <c r="AA788" s="2">
        <v>3.7</v>
      </c>
      <c r="AB788" s="2" t="b">
        <v>0</v>
      </c>
      <c r="AC788" s="2" t="s">
        <v>30</v>
      </c>
      <c r="AD788" s="2">
        <v>1672</v>
      </c>
      <c r="AE788" s="2" t="s">
        <v>58</v>
      </c>
      <c r="AF788" s="2" t="s">
        <v>69</v>
      </c>
      <c r="AG788" s="5" t="s">
        <v>33</v>
      </c>
    </row>
    <row r="789" spans="1:33" x14ac:dyDescent="0.25">
      <c r="A789" s="4">
        <v>9259</v>
      </c>
      <c r="B789" s="2" t="s">
        <v>241</v>
      </c>
      <c r="C789" s="2">
        <v>8</v>
      </c>
      <c r="D789" s="2">
        <v>14</v>
      </c>
      <c r="E789" s="2">
        <v>2024</v>
      </c>
      <c r="F789" s="3">
        <f>DATE(Table13[[#This Row],[_Year]],Table13[[#This Row],[Join_Date_Month]],Table13[[#This Row],[Join_Date_Date]])</f>
        <v>45518</v>
      </c>
      <c r="G789" s="3">
        <v>45518</v>
      </c>
      <c r="H789" s="3">
        <v>45485</v>
      </c>
      <c r="I789" s="2"/>
      <c r="J789" s="2"/>
      <c r="K789" s="3"/>
      <c r="L789" s="3">
        <v>45485</v>
      </c>
      <c r="M789" s="2">
        <v>11.99</v>
      </c>
      <c r="N789" s="2" t="s">
        <v>760</v>
      </c>
      <c r="O789" s="2">
        <v>219</v>
      </c>
      <c r="P789" s="2" t="s">
        <v>63</v>
      </c>
      <c r="Q789" s="2">
        <v>4</v>
      </c>
      <c r="R789" s="2">
        <v>1</v>
      </c>
      <c r="S789" s="2" t="b">
        <v>1</v>
      </c>
      <c r="T789" s="2">
        <v>318</v>
      </c>
      <c r="U789" s="2">
        <v>37</v>
      </c>
      <c r="V789" s="2" t="s">
        <v>92</v>
      </c>
      <c r="W789" s="2" t="s">
        <v>75</v>
      </c>
      <c r="X789" s="2" t="s">
        <v>57</v>
      </c>
      <c r="Y789" s="2">
        <v>69</v>
      </c>
      <c r="Z789" s="26">
        <f>Table13[[#This Row],[Recommended_Content_Count]]/(Table13[[#This Row],[Total_Movies_Watched]]+Table13[[#This Row],[Total_Series_Watched]])</f>
        <v>0.19436619718309858</v>
      </c>
      <c r="AA789" s="2">
        <v>3.9</v>
      </c>
      <c r="AB789" s="2" t="b">
        <v>1</v>
      </c>
      <c r="AC789" s="2" t="s">
        <v>30</v>
      </c>
      <c r="AD789" s="2">
        <v>1457</v>
      </c>
      <c r="AE789" s="2" t="s">
        <v>65</v>
      </c>
      <c r="AF789" s="2" t="s">
        <v>69</v>
      </c>
      <c r="AG789" s="5" t="s">
        <v>33</v>
      </c>
    </row>
    <row r="790" spans="1:33" x14ac:dyDescent="0.25">
      <c r="A790" s="4">
        <v>6593</v>
      </c>
      <c r="B790" s="2" t="s">
        <v>357</v>
      </c>
      <c r="C790" s="2">
        <v>8</v>
      </c>
      <c r="D790" s="2">
        <v>13</v>
      </c>
      <c r="E790" s="2">
        <v>2024</v>
      </c>
      <c r="F790" s="3">
        <f>DATE(Table13[[#This Row],[_Year]],Table13[[#This Row],[Join_Date_Month]],Table13[[#This Row],[Join_Date_Date]])</f>
        <v>45517</v>
      </c>
      <c r="G790" s="3">
        <v>45517</v>
      </c>
      <c r="H790" s="3">
        <v>45485</v>
      </c>
      <c r="I790" s="2"/>
      <c r="J790" s="2"/>
      <c r="K790" s="3"/>
      <c r="L790" s="3">
        <v>45485</v>
      </c>
      <c r="M790" s="2">
        <v>11.99</v>
      </c>
      <c r="N790" s="2" t="s">
        <v>760</v>
      </c>
      <c r="O790" s="2">
        <v>353</v>
      </c>
      <c r="P790" s="2" t="s">
        <v>36</v>
      </c>
      <c r="Q790" s="2">
        <v>3</v>
      </c>
      <c r="R790" s="2">
        <v>6</v>
      </c>
      <c r="S790" s="2" t="b">
        <v>0</v>
      </c>
      <c r="T790" s="2">
        <v>637</v>
      </c>
      <c r="U790" s="2">
        <v>160</v>
      </c>
      <c r="V790" s="2" t="s">
        <v>49</v>
      </c>
      <c r="W790" s="2" t="s">
        <v>44</v>
      </c>
      <c r="X790" s="2" t="s">
        <v>64</v>
      </c>
      <c r="Y790" s="2">
        <v>67</v>
      </c>
      <c r="Z790" s="26">
        <f>Table13[[#This Row],[Recommended_Content_Count]]/(Table13[[#This Row],[Total_Movies_Watched]]+Table13[[#This Row],[Total_Series_Watched]])</f>
        <v>8.4065244667503133E-2</v>
      </c>
      <c r="AA790" s="2">
        <v>5</v>
      </c>
      <c r="AB790" s="2" t="b">
        <v>1</v>
      </c>
      <c r="AC790" s="2" t="s">
        <v>30</v>
      </c>
      <c r="AD790" s="2">
        <v>2749</v>
      </c>
      <c r="AE790" s="2" t="s">
        <v>38</v>
      </c>
      <c r="AF790" s="2" t="s">
        <v>69</v>
      </c>
      <c r="AG790" s="5" t="s">
        <v>33</v>
      </c>
    </row>
    <row r="791" spans="1:33" x14ac:dyDescent="0.25">
      <c r="A791" s="4">
        <v>1354</v>
      </c>
      <c r="B791" s="2" t="s">
        <v>172</v>
      </c>
      <c r="C791" s="2">
        <v>6</v>
      </c>
      <c r="D791" s="2">
        <v>24</v>
      </c>
      <c r="E791" s="2">
        <v>2023</v>
      </c>
      <c r="F791" s="3">
        <f>DATE(Table13[[#This Row],[_Year]],Table13[[#This Row],[Join_Date_Month]],Table13[[#This Row],[Join_Date_Date]])</f>
        <v>45101</v>
      </c>
      <c r="G791" s="3">
        <v>45101</v>
      </c>
      <c r="H791" s="3">
        <v>45485</v>
      </c>
      <c r="I791" s="2"/>
      <c r="J791" s="2"/>
      <c r="K791" s="3"/>
      <c r="L791" s="3">
        <v>45485</v>
      </c>
      <c r="M791" s="2">
        <v>7.99</v>
      </c>
      <c r="N791" s="2" t="s">
        <v>759</v>
      </c>
      <c r="O791" s="2">
        <v>36</v>
      </c>
      <c r="P791" s="2" t="s">
        <v>48</v>
      </c>
      <c r="Q791" s="2">
        <v>1</v>
      </c>
      <c r="R791" s="2">
        <v>6</v>
      </c>
      <c r="S791" s="2" t="b">
        <v>0</v>
      </c>
      <c r="T791" s="2">
        <v>214</v>
      </c>
      <c r="U791" s="2">
        <v>114</v>
      </c>
      <c r="V791" s="2" t="s">
        <v>55</v>
      </c>
      <c r="W791" s="2" t="s">
        <v>28</v>
      </c>
      <c r="X791" s="2" t="s">
        <v>57</v>
      </c>
      <c r="Y791" s="2">
        <v>39</v>
      </c>
      <c r="Z791" s="26">
        <f>Table13[[#This Row],[Recommended_Content_Count]]/(Table13[[#This Row],[Total_Movies_Watched]]+Table13[[#This Row],[Total_Series_Watched]])</f>
        <v>0.11890243902439024</v>
      </c>
      <c r="AA791" s="2">
        <v>4.9000000000000004</v>
      </c>
      <c r="AB791" s="2" t="b">
        <v>0</v>
      </c>
      <c r="AC791" s="2" t="s">
        <v>30</v>
      </c>
      <c r="AD791" s="2">
        <v>1110</v>
      </c>
      <c r="AE791" s="2" t="s">
        <v>76</v>
      </c>
      <c r="AF791" s="2" t="s">
        <v>59</v>
      </c>
      <c r="AG791" s="5" t="s">
        <v>93</v>
      </c>
    </row>
    <row r="792" spans="1:33" x14ac:dyDescent="0.25">
      <c r="A792" s="4">
        <v>1846</v>
      </c>
      <c r="B792" s="2" t="s">
        <v>705</v>
      </c>
      <c r="C792" s="2">
        <v>6</v>
      </c>
      <c r="D792" s="2">
        <v>21</v>
      </c>
      <c r="E792" s="2">
        <v>2024</v>
      </c>
      <c r="F792" s="3">
        <f>DATE(Table13[[#This Row],[_Year]],Table13[[#This Row],[Join_Date_Month]],Table13[[#This Row],[Join_Date_Date]])</f>
        <v>45464</v>
      </c>
      <c r="G792" s="3">
        <v>45464</v>
      </c>
      <c r="H792" s="3">
        <v>45485</v>
      </c>
      <c r="I792" s="2"/>
      <c r="J792" s="2"/>
      <c r="K792" s="3"/>
      <c r="L792" s="3">
        <v>45485</v>
      </c>
      <c r="M792" s="2">
        <v>15.99</v>
      </c>
      <c r="N792" s="2" t="s">
        <v>761</v>
      </c>
      <c r="O792" s="2">
        <v>332</v>
      </c>
      <c r="P792" s="2" t="s">
        <v>48</v>
      </c>
      <c r="Q792" s="2">
        <v>1</v>
      </c>
      <c r="R792" s="2">
        <v>6</v>
      </c>
      <c r="S792" s="2" t="b">
        <v>0</v>
      </c>
      <c r="T792" s="2">
        <v>20</v>
      </c>
      <c r="U792" s="2">
        <v>128</v>
      </c>
      <c r="V792" s="2" t="s">
        <v>68</v>
      </c>
      <c r="W792" s="2" t="s">
        <v>56</v>
      </c>
      <c r="X792" s="2" t="s">
        <v>64</v>
      </c>
      <c r="Y792" s="2">
        <v>50</v>
      </c>
      <c r="Z792" s="26">
        <f>Table13[[#This Row],[Recommended_Content_Count]]/(Table13[[#This Row],[Total_Movies_Watched]]+Table13[[#This Row],[Total_Series_Watched]])</f>
        <v>0.33783783783783783</v>
      </c>
      <c r="AA792" s="2">
        <v>5</v>
      </c>
      <c r="AB792" s="2" t="b">
        <v>0</v>
      </c>
      <c r="AC792" s="2" t="s">
        <v>30</v>
      </c>
      <c r="AD792" s="2">
        <v>4400</v>
      </c>
      <c r="AE792" s="2" t="s">
        <v>58</v>
      </c>
      <c r="AF792" s="2" t="s">
        <v>69</v>
      </c>
      <c r="AG792" s="5" t="s">
        <v>33</v>
      </c>
    </row>
    <row r="793" spans="1:33" x14ac:dyDescent="0.25">
      <c r="A793" s="4">
        <v>2639</v>
      </c>
      <c r="B793" s="2" t="s">
        <v>294</v>
      </c>
      <c r="C793" s="2">
        <v>6</v>
      </c>
      <c r="D793" s="2">
        <v>18</v>
      </c>
      <c r="E793" s="2">
        <v>2024</v>
      </c>
      <c r="F793" s="3">
        <f>DATE(Table13[[#This Row],[_Year]],Table13[[#This Row],[Join_Date_Month]],Table13[[#This Row],[Join_Date_Date]])</f>
        <v>45461</v>
      </c>
      <c r="G793" s="3">
        <v>45461</v>
      </c>
      <c r="H793" s="3">
        <v>45485</v>
      </c>
      <c r="I793" s="2"/>
      <c r="J793" s="2"/>
      <c r="K793" s="3"/>
      <c r="L793" s="3">
        <v>45485</v>
      </c>
      <c r="M793" s="2">
        <v>11.99</v>
      </c>
      <c r="N793" s="2" t="s">
        <v>760</v>
      </c>
      <c r="O793" s="2">
        <v>163</v>
      </c>
      <c r="P793" s="2" t="s">
        <v>36</v>
      </c>
      <c r="Q793" s="2">
        <v>5</v>
      </c>
      <c r="R793" s="2">
        <v>1</v>
      </c>
      <c r="S793" s="2" t="b">
        <v>1</v>
      </c>
      <c r="T793" s="2">
        <v>38</v>
      </c>
      <c r="U793" s="2">
        <v>53</v>
      </c>
      <c r="V793" s="2" t="s">
        <v>68</v>
      </c>
      <c r="W793" s="2" t="s">
        <v>44</v>
      </c>
      <c r="X793" s="2" t="s">
        <v>64</v>
      </c>
      <c r="Y793" s="2">
        <v>37</v>
      </c>
      <c r="Z793" s="26">
        <f>Table13[[#This Row],[Recommended_Content_Count]]/(Table13[[#This Row],[Total_Movies_Watched]]+Table13[[#This Row],[Total_Series_Watched]])</f>
        <v>0.40659340659340659</v>
      </c>
      <c r="AA793" s="2">
        <v>4.5999999999999996</v>
      </c>
      <c r="AB793" s="2" t="b">
        <v>0</v>
      </c>
      <c r="AC793" s="2" t="s">
        <v>30</v>
      </c>
      <c r="AD793" s="2">
        <v>1934</v>
      </c>
      <c r="AE793" s="2" t="s">
        <v>31</v>
      </c>
      <c r="AF793" s="2" t="s">
        <v>32</v>
      </c>
      <c r="AG793" s="5" t="s">
        <v>40</v>
      </c>
    </row>
    <row r="794" spans="1:33" x14ac:dyDescent="0.25">
      <c r="A794" s="4">
        <v>6663</v>
      </c>
      <c r="B794" s="2" t="s">
        <v>184</v>
      </c>
      <c r="C794" s="2">
        <v>5</v>
      </c>
      <c r="D794" s="2">
        <v>19</v>
      </c>
      <c r="E794" s="2">
        <v>2024</v>
      </c>
      <c r="F794" s="3">
        <f>DATE(Table13[[#This Row],[_Year]],Table13[[#This Row],[Join_Date_Month]],Table13[[#This Row],[Join_Date_Date]])</f>
        <v>45431</v>
      </c>
      <c r="G794" s="3">
        <v>45431</v>
      </c>
      <c r="H794" s="3">
        <v>45485</v>
      </c>
      <c r="I794" s="2"/>
      <c r="J794" s="2"/>
      <c r="K794" s="3"/>
      <c r="L794" s="3">
        <v>45485</v>
      </c>
      <c r="M794" s="2">
        <v>7.99</v>
      </c>
      <c r="N794" s="2" t="s">
        <v>759</v>
      </c>
      <c r="O794" s="2">
        <v>11</v>
      </c>
      <c r="P794" s="2" t="s">
        <v>51</v>
      </c>
      <c r="Q794" s="2">
        <v>4</v>
      </c>
      <c r="R794" s="2">
        <v>1</v>
      </c>
      <c r="S794" s="2" t="b">
        <v>1</v>
      </c>
      <c r="T794" s="2">
        <v>773</v>
      </c>
      <c r="U794" s="2">
        <v>139</v>
      </c>
      <c r="V794" s="2" t="s">
        <v>74</v>
      </c>
      <c r="W794" s="2" t="s">
        <v>44</v>
      </c>
      <c r="X794" s="2" t="s">
        <v>37</v>
      </c>
      <c r="Y794" s="2">
        <v>45</v>
      </c>
      <c r="Z794" s="26">
        <f>Table13[[#This Row],[Recommended_Content_Count]]/(Table13[[#This Row],[Total_Movies_Watched]]+Table13[[#This Row],[Total_Series_Watched]])</f>
        <v>4.9342105263157895E-2</v>
      </c>
      <c r="AA794" s="2">
        <v>4.0999999999999996</v>
      </c>
      <c r="AB794" s="2" t="b">
        <v>0</v>
      </c>
      <c r="AC794" s="2" t="s">
        <v>30</v>
      </c>
      <c r="AD794" s="2">
        <v>3520</v>
      </c>
      <c r="AE794" s="2" t="s">
        <v>76</v>
      </c>
      <c r="AF794" s="2" t="s">
        <v>79</v>
      </c>
      <c r="AG794" s="5" t="s">
        <v>40</v>
      </c>
    </row>
    <row r="795" spans="1:33" x14ac:dyDescent="0.25">
      <c r="A795" s="4">
        <v>8237</v>
      </c>
      <c r="B795" s="2" t="s">
        <v>52</v>
      </c>
      <c r="C795" s="2">
        <v>5</v>
      </c>
      <c r="D795" s="2">
        <v>19</v>
      </c>
      <c r="E795" s="2">
        <v>2023</v>
      </c>
      <c r="F795" s="3">
        <f>DATE(Table13[[#This Row],[_Year]],Table13[[#This Row],[Join_Date_Month]],Table13[[#This Row],[Join_Date_Date]])</f>
        <v>45065</v>
      </c>
      <c r="G795" s="3">
        <v>45065</v>
      </c>
      <c r="H795" s="3">
        <v>45485</v>
      </c>
      <c r="I795" s="2"/>
      <c r="J795" s="2"/>
      <c r="K795" s="3"/>
      <c r="L795" s="3">
        <v>45485</v>
      </c>
      <c r="M795" s="2">
        <v>7.99</v>
      </c>
      <c r="N795" s="2" t="s">
        <v>759</v>
      </c>
      <c r="O795" s="2">
        <v>179</v>
      </c>
      <c r="P795" s="2" t="s">
        <v>73</v>
      </c>
      <c r="Q795" s="2">
        <v>2</v>
      </c>
      <c r="R795" s="2">
        <v>6</v>
      </c>
      <c r="S795" s="2" t="b">
        <v>0</v>
      </c>
      <c r="T795" s="2">
        <v>680</v>
      </c>
      <c r="U795" s="2">
        <v>50</v>
      </c>
      <c r="V795" s="2" t="s">
        <v>27</v>
      </c>
      <c r="W795" s="2" t="s">
        <v>56</v>
      </c>
      <c r="X795" s="2" t="s">
        <v>64</v>
      </c>
      <c r="Y795" s="2">
        <v>52</v>
      </c>
      <c r="Z795" s="26">
        <f>Table13[[#This Row],[Recommended_Content_Count]]/(Table13[[#This Row],[Total_Movies_Watched]]+Table13[[#This Row],[Total_Series_Watched]])</f>
        <v>7.1232876712328766E-2</v>
      </c>
      <c r="AA795" s="2">
        <v>3.4</v>
      </c>
      <c r="AB795" s="2" t="b">
        <v>0</v>
      </c>
      <c r="AC795" s="2" t="s">
        <v>30</v>
      </c>
      <c r="AD795" s="2">
        <v>2919</v>
      </c>
      <c r="AE795" s="2" t="s">
        <v>31</v>
      </c>
      <c r="AF795" s="2" t="s">
        <v>39</v>
      </c>
      <c r="AG795" s="5" t="s">
        <v>33</v>
      </c>
    </row>
    <row r="796" spans="1:33" x14ac:dyDescent="0.25">
      <c r="A796" s="4">
        <v>4024</v>
      </c>
      <c r="B796" s="2" t="s">
        <v>244</v>
      </c>
      <c r="C796" s="2">
        <v>4</v>
      </c>
      <c r="D796" s="2">
        <v>21</v>
      </c>
      <c r="E796" s="2">
        <v>2023</v>
      </c>
      <c r="F796" s="3">
        <f>DATE(Table13[[#This Row],[_Year]],Table13[[#This Row],[Join_Date_Month]],Table13[[#This Row],[Join_Date_Date]])</f>
        <v>45037</v>
      </c>
      <c r="G796" s="3">
        <v>45037</v>
      </c>
      <c r="H796" s="3">
        <v>45485</v>
      </c>
      <c r="I796" s="2"/>
      <c r="J796" s="2"/>
      <c r="K796" s="3"/>
      <c r="L796" s="3">
        <v>45485</v>
      </c>
      <c r="M796" s="2">
        <v>7.99</v>
      </c>
      <c r="N796" s="2" t="s">
        <v>759</v>
      </c>
      <c r="O796" s="2">
        <v>286</v>
      </c>
      <c r="P796" s="2" t="s">
        <v>36</v>
      </c>
      <c r="Q796" s="2">
        <v>3</v>
      </c>
      <c r="R796" s="2">
        <v>1</v>
      </c>
      <c r="S796" s="2" t="b">
        <v>0</v>
      </c>
      <c r="T796" s="2">
        <v>843</v>
      </c>
      <c r="U796" s="2">
        <v>26</v>
      </c>
      <c r="V796" s="2" t="s">
        <v>49</v>
      </c>
      <c r="W796" s="2" t="s">
        <v>28</v>
      </c>
      <c r="X796" s="2" t="s">
        <v>37</v>
      </c>
      <c r="Y796" s="2">
        <v>11</v>
      </c>
      <c r="Z796" s="26">
        <f>Table13[[#This Row],[Recommended_Content_Count]]/(Table13[[#This Row],[Total_Movies_Watched]]+Table13[[#This Row],[Total_Series_Watched]])</f>
        <v>1.2658227848101266E-2</v>
      </c>
      <c r="AA796" s="2">
        <v>3.5</v>
      </c>
      <c r="AB796" s="2" t="b">
        <v>0</v>
      </c>
      <c r="AC796" s="2" t="s">
        <v>30</v>
      </c>
      <c r="AD796" s="2">
        <v>318</v>
      </c>
      <c r="AE796" s="2" t="s">
        <v>76</v>
      </c>
      <c r="AF796" s="2" t="s">
        <v>79</v>
      </c>
      <c r="AG796" s="5" t="s">
        <v>60</v>
      </c>
    </row>
    <row r="797" spans="1:33" x14ac:dyDescent="0.25">
      <c r="A797" s="4">
        <v>7150</v>
      </c>
      <c r="B797" s="2" t="s">
        <v>138</v>
      </c>
      <c r="C797" s="2">
        <v>4</v>
      </c>
      <c r="D797" s="2">
        <v>13</v>
      </c>
      <c r="E797" s="2">
        <v>2023</v>
      </c>
      <c r="F797" s="3">
        <f>DATE(Table13[[#This Row],[_Year]],Table13[[#This Row],[Join_Date_Month]],Table13[[#This Row],[Join_Date_Date]])</f>
        <v>45029</v>
      </c>
      <c r="G797" s="3">
        <v>45029</v>
      </c>
      <c r="H797" s="3">
        <v>45485</v>
      </c>
      <c r="I797" s="2"/>
      <c r="J797" s="2"/>
      <c r="K797" s="3"/>
      <c r="L797" s="3">
        <v>45485</v>
      </c>
      <c r="M797" s="2">
        <v>7.99</v>
      </c>
      <c r="N797" s="2" t="s">
        <v>759</v>
      </c>
      <c r="O797" s="2">
        <v>358</v>
      </c>
      <c r="P797" s="2" t="s">
        <v>26</v>
      </c>
      <c r="Q797" s="2">
        <v>4</v>
      </c>
      <c r="R797" s="2">
        <v>6</v>
      </c>
      <c r="S797" s="2" t="b">
        <v>1</v>
      </c>
      <c r="T797" s="2">
        <v>746</v>
      </c>
      <c r="U797" s="2">
        <v>200</v>
      </c>
      <c r="V797" s="2" t="s">
        <v>55</v>
      </c>
      <c r="W797" s="2" t="s">
        <v>44</v>
      </c>
      <c r="X797" s="2" t="s">
        <v>64</v>
      </c>
      <c r="Y797" s="2">
        <v>35</v>
      </c>
      <c r="Z797" s="26">
        <f>Table13[[#This Row],[Recommended_Content_Count]]/(Table13[[#This Row],[Total_Movies_Watched]]+Table13[[#This Row],[Total_Series_Watched]])</f>
        <v>3.699788583509514E-2</v>
      </c>
      <c r="AA797" s="2">
        <v>3.9</v>
      </c>
      <c r="AB797" s="2" t="b">
        <v>1</v>
      </c>
      <c r="AC797" s="2" t="s">
        <v>30</v>
      </c>
      <c r="AD797" s="2">
        <v>888</v>
      </c>
      <c r="AE797" s="2" t="s">
        <v>65</v>
      </c>
      <c r="AF797" s="2" t="s">
        <v>69</v>
      </c>
      <c r="AG797" s="5" t="s">
        <v>33</v>
      </c>
    </row>
    <row r="798" spans="1:33" x14ac:dyDescent="0.25">
      <c r="A798" s="4">
        <v>4340</v>
      </c>
      <c r="B798" s="2" t="s">
        <v>435</v>
      </c>
      <c r="C798" s="2">
        <v>3</v>
      </c>
      <c r="D798" s="2">
        <v>18</v>
      </c>
      <c r="E798" s="2">
        <v>2023</v>
      </c>
      <c r="F798" s="3">
        <f>DATE(Table13[[#This Row],[_Year]],Table13[[#This Row],[Join_Date_Month]],Table13[[#This Row],[Join_Date_Date]])</f>
        <v>45003</v>
      </c>
      <c r="G798" s="3">
        <v>45003</v>
      </c>
      <c r="H798" s="3">
        <v>45485</v>
      </c>
      <c r="I798" s="2"/>
      <c r="J798" s="2"/>
      <c r="K798" s="3"/>
      <c r="L798" s="3">
        <v>45485</v>
      </c>
      <c r="M798" s="2">
        <v>15.99</v>
      </c>
      <c r="N798" s="2" t="s">
        <v>761</v>
      </c>
      <c r="O798" s="2">
        <v>154</v>
      </c>
      <c r="P798" s="2" t="s">
        <v>48</v>
      </c>
      <c r="Q798" s="2">
        <v>4</v>
      </c>
      <c r="R798" s="2">
        <v>5</v>
      </c>
      <c r="S798" s="2" t="b">
        <v>1</v>
      </c>
      <c r="T798" s="2">
        <v>804</v>
      </c>
      <c r="U798" s="2">
        <v>106</v>
      </c>
      <c r="V798" s="2" t="s">
        <v>49</v>
      </c>
      <c r="W798" s="2" t="s">
        <v>28</v>
      </c>
      <c r="X798" s="2" t="s">
        <v>64</v>
      </c>
      <c r="Y798" s="2">
        <v>60</v>
      </c>
      <c r="Z798" s="26">
        <f>Table13[[#This Row],[Recommended_Content_Count]]/(Table13[[#This Row],[Total_Movies_Watched]]+Table13[[#This Row],[Total_Series_Watched]])</f>
        <v>6.5934065934065936E-2</v>
      </c>
      <c r="AA798" s="2">
        <v>4.8</v>
      </c>
      <c r="AB798" s="2" t="b">
        <v>0</v>
      </c>
      <c r="AC798" s="2" t="s">
        <v>30</v>
      </c>
      <c r="AD798" s="2">
        <v>4108</v>
      </c>
      <c r="AE798" s="2" t="s">
        <v>65</v>
      </c>
      <c r="AF798" s="2" t="s">
        <v>79</v>
      </c>
      <c r="AG798" s="5" t="s">
        <v>33</v>
      </c>
    </row>
    <row r="799" spans="1:33" x14ac:dyDescent="0.25">
      <c r="A799" s="4">
        <v>5943</v>
      </c>
      <c r="B799" s="2" t="s">
        <v>401</v>
      </c>
      <c r="C799" s="2">
        <v>12</v>
      </c>
      <c r="D799" s="2">
        <v>18</v>
      </c>
      <c r="E799" s="2">
        <v>2023</v>
      </c>
      <c r="F799" s="3">
        <f>DATE(Table13[[#This Row],[_Year]],Table13[[#This Row],[Join_Date_Month]],Table13[[#This Row],[Join_Date_Date]])</f>
        <v>45278</v>
      </c>
      <c r="G799" s="3">
        <v>45278</v>
      </c>
      <c r="H799" s="3">
        <v>45485</v>
      </c>
      <c r="I799" s="2"/>
      <c r="J799" s="2"/>
      <c r="K799" s="3"/>
      <c r="L799" s="3">
        <v>45485</v>
      </c>
      <c r="M799" s="2">
        <v>7.99</v>
      </c>
      <c r="N799" s="2" t="s">
        <v>759</v>
      </c>
      <c r="O799" s="2">
        <v>200</v>
      </c>
      <c r="P799" s="2" t="s">
        <v>100</v>
      </c>
      <c r="Q799" s="2">
        <v>1</v>
      </c>
      <c r="R799" s="2">
        <v>2</v>
      </c>
      <c r="S799" s="2" t="b">
        <v>0</v>
      </c>
      <c r="T799" s="2">
        <v>465</v>
      </c>
      <c r="U799" s="2">
        <v>35</v>
      </c>
      <c r="V799" s="2" t="s">
        <v>55</v>
      </c>
      <c r="W799" s="2" t="s">
        <v>75</v>
      </c>
      <c r="X799" s="2" t="s">
        <v>45</v>
      </c>
      <c r="Y799" s="2">
        <v>29</v>
      </c>
      <c r="Z799" s="26">
        <f>Table13[[#This Row],[Recommended_Content_Count]]/(Table13[[#This Row],[Total_Movies_Watched]]+Table13[[#This Row],[Total_Series_Watched]])</f>
        <v>5.8000000000000003E-2</v>
      </c>
      <c r="AA799" s="2">
        <v>4.7</v>
      </c>
      <c r="AB799" s="2" t="b">
        <v>1</v>
      </c>
      <c r="AC799" s="2" t="s">
        <v>30</v>
      </c>
      <c r="AD799" s="2">
        <v>3040</v>
      </c>
      <c r="AE799" s="2" t="s">
        <v>38</v>
      </c>
      <c r="AF799" s="2" t="s">
        <v>79</v>
      </c>
      <c r="AG799" s="5" t="s">
        <v>40</v>
      </c>
    </row>
    <row r="800" spans="1:33" x14ac:dyDescent="0.25">
      <c r="A800" s="4">
        <v>5566</v>
      </c>
      <c r="B800" s="2" t="s">
        <v>345</v>
      </c>
      <c r="C800" s="2">
        <v>12</v>
      </c>
      <c r="D800" s="2">
        <v>18</v>
      </c>
      <c r="E800" s="2">
        <v>2023</v>
      </c>
      <c r="F800" s="3">
        <f>DATE(Table13[[#This Row],[_Year]],Table13[[#This Row],[Join_Date_Month]],Table13[[#This Row],[Join_Date_Date]])</f>
        <v>45278</v>
      </c>
      <c r="G800" s="3">
        <v>45278</v>
      </c>
      <c r="H800" s="3">
        <v>45485</v>
      </c>
      <c r="I800" s="2"/>
      <c r="J800" s="2"/>
      <c r="K800" s="3"/>
      <c r="L800" s="3">
        <v>45485</v>
      </c>
      <c r="M800" s="2">
        <v>11.99</v>
      </c>
      <c r="N800" s="2" t="s">
        <v>760</v>
      </c>
      <c r="O800" s="2">
        <v>137</v>
      </c>
      <c r="P800" s="2" t="s">
        <v>26</v>
      </c>
      <c r="Q800" s="2">
        <v>3</v>
      </c>
      <c r="R800" s="2">
        <v>6</v>
      </c>
      <c r="S800" s="2" t="b">
        <v>1</v>
      </c>
      <c r="T800" s="2">
        <v>699</v>
      </c>
      <c r="U800" s="2">
        <v>70</v>
      </c>
      <c r="V800" s="2" t="s">
        <v>74</v>
      </c>
      <c r="W800" s="2" t="s">
        <v>28</v>
      </c>
      <c r="X800" s="2" t="s">
        <v>57</v>
      </c>
      <c r="Y800" s="2">
        <v>25</v>
      </c>
      <c r="Z800" s="26">
        <f>Table13[[#This Row],[Recommended_Content_Count]]/(Table13[[#This Row],[Total_Movies_Watched]]+Table13[[#This Row],[Total_Series_Watched]])</f>
        <v>3.2509752925877766E-2</v>
      </c>
      <c r="AA800" s="2">
        <v>3.9</v>
      </c>
      <c r="AB800" s="2" t="b">
        <v>1</v>
      </c>
      <c r="AC800" s="2" t="s">
        <v>30</v>
      </c>
      <c r="AD800" s="2">
        <v>2418</v>
      </c>
      <c r="AE800" s="2" t="s">
        <v>65</v>
      </c>
      <c r="AF800" s="2" t="s">
        <v>32</v>
      </c>
      <c r="AG800" s="5" t="s">
        <v>40</v>
      </c>
    </row>
    <row r="801" spans="1:33" x14ac:dyDescent="0.25">
      <c r="A801" s="4">
        <v>6518</v>
      </c>
      <c r="B801" s="2" t="s">
        <v>271</v>
      </c>
      <c r="C801" s="2">
        <v>11</v>
      </c>
      <c r="D801" s="2">
        <v>21</v>
      </c>
      <c r="E801" s="2">
        <v>2024</v>
      </c>
      <c r="F801" s="3">
        <f>DATE(Table13[[#This Row],[_Year]],Table13[[#This Row],[Join_Date_Month]],Table13[[#This Row],[Join_Date_Date]])</f>
        <v>45617</v>
      </c>
      <c r="G801" s="3">
        <v>45617</v>
      </c>
      <c r="H801" s="3">
        <v>45485</v>
      </c>
      <c r="I801" s="2"/>
      <c r="J801" s="2"/>
      <c r="K801" s="3"/>
      <c r="L801" s="3">
        <v>45485</v>
      </c>
      <c r="M801" s="2">
        <v>7.99</v>
      </c>
      <c r="N801" s="2" t="s">
        <v>759</v>
      </c>
      <c r="O801" s="2">
        <v>478</v>
      </c>
      <c r="P801" s="2" t="s">
        <v>26</v>
      </c>
      <c r="Q801" s="2">
        <v>5</v>
      </c>
      <c r="R801" s="2">
        <v>3</v>
      </c>
      <c r="S801" s="2" t="b">
        <v>1</v>
      </c>
      <c r="T801" s="2">
        <v>780</v>
      </c>
      <c r="U801" s="2">
        <v>78</v>
      </c>
      <c r="V801" s="2" t="s">
        <v>49</v>
      </c>
      <c r="W801" s="2" t="s">
        <v>28</v>
      </c>
      <c r="X801" s="2" t="s">
        <v>57</v>
      </c>
      <c r="Y801" s="2">
        <v>66</v>
      </c>
      <c r="Z801" s="26">
        <f>Table13[[#This Row],[Recommended_Content_Count]]/(Table13[[#This Row],[Total_Movies_Watched]]+Table13[[#This Row],[Total_Series_Watched]])</f>
        <v>7.6923076923076927E-2</v>
      </c>
      <c r="AA801" s="2">
        <v>4</v>
      </c>
      <c r="AB801" s="2" t="b">
        <v>0</v>
      </c>
      <c r="AC801" s="2" t="s">
        <v>30</v>
      </c>
      <c r="AD801" s="2">
        <v>4068</v>
      </c>
      <c r="AE801" s="2" t="s">
        <v>58</v>
      </c>
      <c r="AF801" s="2" t="s">
        <v>32</v>
      </c>
      <c r="AG801" s="5" t="s">
        <v>60</v>
      </c>
    </row>
    <row r="802" spans="1:33" x14ac:dyDescent="0.25">
      <c r="A802" s="4">
        <v>6564</v>
      </c>
      <c r="B802" s="2" t="s">
        <v>153</v>
      </c>
      <c r="C802" s="2">
        <v>10</v>
      </c>
      <c r="D802" s="2">
        <v>23</v>
      </c>
      <c r="E802" s="2">
        <v>2023</v>
      </c>
      <c r="F802" s="3">
        <f>DATE(Table13[[#This Row],[_Year]],Table13[[#This Row],[Join_Date_Month]],Table13[[#This Row],[Join_Date_Date]])</f>
        <v>45222</v>
      </c>
      <c r="G802" s="3">
        <v>45222</v>
      </c>
      <c r="H802" s="3">
        <v>45485</v>
      </c>
      <c r="I802" s="2"/>
      <c r="J802" s="2"/>
      <c r="K802" s="3"/>
      <c r="L802" s="3">
        <v>45485</v>
      </c>
      <c r="M802" s="2">
        <v>11.99</v>
      </c>
      <c r="N802" s="2" t="s">
        <v>760</v>
      </c>
      <c r="O802" s="2">
        <v>98</v>
      </c>
      <c r="P802" s="2" t="s">
        <v>36</v>
      </c>
      <c r="Q802" s="2">
        <v>5</v>
      </c>
      <c r="R802" s="2">
        <v>2</v>
      </c>
      <c r="S802" s="2" t="b">
        <v>1</v>
      </c>
      <c r="T802" s="2">
        <v>526</v>
      </c>
      <c r="U802" s="2">
        <v>144</v>
      </c>
      <c r="V802" s="2" t="s">
        <v>27</v>
      </c>
      <c r="W802" s="2" t="s">
        <v>44</v>
      </c>
      <c r="X802" s="2" t="s">
        <v>64</v>
      </c>
      <c r="Y802" s="2">
        <v>10</v>
      </c>
      <c r="Z802" s="26">
        <f>Table13[[#This Row],[Recommended_Content_Count]]/(Table13[[#This Row],[Total_Movies_Watched]]+Table13[[#This Row],[Total_Series_Watched]])</f>
        <v>1.4925373134328358E-2</v>
      </c>
      <c r="AA802" s="2">
        <v>3.9</v>
      </c>
      <c r="AB802" s="2" t="b">
        <v>1</v>
      </c>
      <c r="AC802" s="2" t="s">
        <v>30</v>
      </c>
      <c r="AD802" s="2">
        <v>747</v>
      </c>
      <c r="AE802" s="2" t="s">
        <v>65</v>
      </c>
      <c r="AF802" s="2" t="s">
        <v>39</v>
      </c>
      <c r="AG802" s="5" t="s">
        <v>93</v>
      </c>
    </row>
    <row r="803" spans="1:33" x14ac:dyDescent="0.25">
      <c r="A803" s="4">
        <v>6603</v>
      </c>
      <c r="B803" s="2" t="s">
        <v>280</v>
      </c>
      <c r="C803" s="2">
        <v>1</v>
      </c>
      <c r="D803" s="2">
        <v>30</v>
      </c>
      <c r="E803" s="2">
        <v>2024</v>
      </c>
      <c r="F803" s="3">
        <f>DATE(Table13[[#This Row],[_Year]],Table13[[#This Row],[Join_Date_Month]],Table13[[#This Row],[Join_Date_Date]])</f>
        <v>45321</v>
      </c>
      <c r="G803" s="3">
        <v>45321</v>
      </c>
      <c r="H803" s="3">
        <v>45485</v>
      </c>
      <c r="I803" s="2"/>
      <c r="J803" s="2"/>
      <c r="K803" s="3"/>
      <c r="L803" s="3">
        <v>45485</v>
      </c>
      <c r="M803" s="2">
        <v>11.99</v>
      </c>
      <c r="N803" s="2" t="s">
        <v>760</v>
      </c>
      <c r="O803" s="2">
        <v>200</v>
      </c>
      <c r="P803" s="2" t="s">
        <v>100</v>
      </c>
      <c r="Q803" s="2">
        <v>4</v>
      </c>
      <c r="R803" s="2">
        <v>5</v>
      </c>
      <c r="S803" s="2" t="b">
        <v>0</v>
      </c>
      <c r="T803" s="2">
        <v>65</v>
      </c>
      <c r="U803" s="2">
        <v>11</v>
      </c>
      <c r="V803" s="2" t="s">
        <v>68</v>
      </c>
      <c r="W803" s="2" t="s">
        <v>75</v>
      </c>
      <c r="X803" s="2" t="s">
        <v>78</v>
      </c>
      <c r="Y803" s="2">
        <v>30</v>
      </c>
      <c r="Z803" s="26">
        <f>Table13[[#This Row],[Recommended_Content_Count]]/(Table13[[#This Row],[Total_Movies_Watched]]+Table13[[#This Row],[Total_Series_Watched]])</f>
        <v>0.39473684210526316</v>
      </c>
      <c r="AA803" s="2">
        <v>3.2</v>
      </c>
      <c r="AB803" s="2" t="b">
        <v>1</v>
      </c>
      <c r="AC803" s="2" t="s">
        <v>30</v>
      </c>
      <c r="AD803" s="2">
        <v>959</v>
      </c>
      <c r="AE803" s="2" t="s">
        <v>38</v>
      </c>
      <c r="AF803" s="2" t="s">
        <v>39</v>
      </c>
      <c r="AG803" s="5" t="s">
        <v>93</v>
      </c>
    </row>
    <row r="804" spans="1:33" x14ac:dyDescent="0.25">
      <c r="A804" s="4">
        <v>6231</v>
      </c>
      <c r="B804" s="2" t="s">
        <v>186</v>
      </c>
      <c r="C804" s="2">
        <v>1</v>
      </c>
      <c r="D804" s="2">
        <v>24</v>
      </c>
      <c r="E804" s="2">
        <v>2023</v>
      </c>
      <c r="F804" s="3">
        <f>DATE(Table13[[#This Row],[_Year]],Table13[[#This Row],[Join_Date_Month]],Table13[[#This Row],[Join_Date_Date]])</f>
        <v>44950</v>
      </c>
      <c r="G804" s="3">
        <v>44950</v>
      </c>
      <c r="H804" s="3">
        <v>45485</v>
      </c>
      <c r="I804" s="2"/>
      <c r="J804" s="2"/>
      <c r="K804" s="3"/>
      <c r="L804" s="3">
        <v>45485</v>
      </c>
      <c r="M804" s="2">
        <v>15.99</v>
      </c>
      <c r="N804" s="2" t="s">
        <v>761</v>
      </c>
      <c r="O804" s="2">
        <v>248</v>
      </c>
      <c r="P804" s="2" t="s">
        <v>63</v>
      </c>
      <c r="Q804" s="2">
        <v>1</v>
      </c>
      <c r="R804" s="2">
        <v>6</v>
      </c>
      <c r="S804" s="2" t="b">
        <v>0</v>
      </c>
      <c r="T804" s="2">
        <v>181</v>
      </c>
      <c r="U804" s="2">
        <v>13</v>
      </c>
      <c r="V804" s="2" t="s">
        <v>92</v>
      </c>
      <c r="W804" s="2" t="s">
        <v>56</v>
      </c>
      <c r="X804" s="2" t="s">
        <v>57</v>
      </c>
      <c r="Y804" s="2">
        <v>43</v>
      </c>
      <c r="Z804" s="26">
        <f>Table13[[#This Row],[Recommended_Content_Count]]/(Table13[[#This Row],[Total_Movies_Watched]]+Table13[[#This Row],[Total_Series_Watched]])</f>
        <v>0.22164948453608246</v>
      </c>
      <c r="AA804" s="2">
        <v>4.9000000000000004</v>
      </c>
      <c r="AB804" s="2" t="b">
        <v>1</v>
      </c>
      <c r="AC804" s="2" t="s">
        <v>30</v>
      </c>
      <c r="AD804" s="2">
        <v>136</v>
      </c>
      <c r="AE804" s="2" t="s">
        <v>65</v>
      </c>
      <c r="AF804" s="2" t="s">
        <v>69</v>
      </c>
      <c r="AG804" s="5" t="s">
        <v>33</v>
      </c>
    </row>
    <row r="805" spans="1:33" x14ac:dyDescent="0.25">
      <c r="A805" s="4">
        <v>5406</v>
      </c>
      <c r="B805" s="2" t="s">
        <v>353</v>
      </c>
      <c r="C805" s="3">
        <v>45636</v>
      </c>
      <c r="D805" s="2"/>
      <c r="E805" s="2"/>
      <c r="F805" s="3"/>
      <c r="G805" s="3">
        <v>45636</v>
      </c>
      <c r="H805" s="3">
        <v>45485</v>
      </c>
      <c r="I805" s="2"/>
      <c r="J805" s="2"/>
      <c r="K805" s="3"/>
      <c r="L805" s="3">
        <v>45485</v>
      </c>
      <c r="M805" s="2">
        <v>7.99</v>
      </c>
      <c r="N805" s="2" t="s">
        <v>759</v>
      </c>
      <c r="O805" s="2">
        <v>26</v>
      </c>
      <c r="P805" s="2" t="s">
        <v>36</v>
      </c>
      <c r="Q805" s="2">
        <v>5</v>
      </c>
      <c r="R805" s="2">
        <v>5</v>
      </c>
      <c r="S805" s="2" t="b">
        <v>0</v>
      </c>
      <c r="T805" s="2">
        <v>542</v>
      </c>
      <c r="U805" s="2">
        <v>152</v>
      </c>
      <c r="V805" s="2" t="s">
        <v>43</v>
      </c>
      <c r="W805" s="2" t="s">
        <v>56</v>
      </c>
      <c r="X805" s="2" t="s">
        <v>45</v>
      </c>
      <c r="Y805" s="2">
        <v>6</v>
      </c>
      <c r="Z805" s="26">
        <f>Table13[[#This Row],[Recommended_Content_Count]]/(Table13[[#This Row],[Total_Movies_Watched]]+Table13[[#This Row],[Total_Series_Watched]])</f>
        <v>8.6455331412103754E-3</v>
      </c>
      <c r="AA805" s="2">
        <v>3.1</v>
      </c>
      <c r="AB805" s="2" t="b">
        <v>0</v>
      </c>
      <c r="AC805" s="2" t="s">
        <v>30</v>
      </c>
      <c r="AD805" s="2">
        <v>4329</v>
      </c>
      <c r="AE805" s="2" t="s">
        <v>31</v>
      </c>
      <c r="AF805" s="2" t="s">
        <v>59</v>
      </c>
      <c r="AG805" s="5" t="s">
        <v>60</v>
      </c>
    </row>
    <row r="806" spans="1:33" x14ac:dyDescent="0.25">
      <c r="A806" s="4">
        <v>3620</v>
      </c>
      <c r="B806" s="2" t="s">
        <v>142</v>
      </c>
      <c r="C806" s="3">
        <v>45481</v>
      </c>
      <c r="D806" s="2"/>
      <c r="E806" s="2"/>
      <c r="F806" s="3"/>
      <c r="G806" s="3">
        <v>45481</v>
      </c>
      <c r="H806" s="3">
        <v>45485</v>
      </c>
      <c r="I806" s="2"/>
      <c r="J806" s="2"/>
      <c r="K806" s="3"/>
      <c r="L806" s="3">
        <v>45485</v>
      </c>
      <c r="M806" s="2">
        <v>15.99</v>
      </c>
      <c r="N806" s="2" t="s">
        <v>761</v>
      </c>
      <c r="O806" s="2">
        <v>253</v>
      </c>
      <c r="P806" s="2" t="s">
        <v>73</v>
      </c>
      <c r="Q806" s="2">
        <v>5</v>
      </c>
      <c r="R806" s="2">
        <v>5</v>
      </c>
      <c r="S806" s="2" t="b">
        <v>1</v>
      </c>
      <c r="T806" s="2">
        <v>141</v>
      </c>
      <c r="U806" s="2">
        <v>199</v>
      </c>
      <c r="V806" s="2" t="s">
        <v>27</v>
      </c>
      <c r="W806" s="2" t="s">
        <v>44</v>
      </c>
      <c r="X806" s="2" t="s">
        <v>78</v>
      </c>
      <c r="Y806" s="2">
        <v>72</v>
      </c>
      <c r="Z806" s="26">
        <f>Table13[[#This Row],[Recommended_Content_Count]]/(Table13[[#This Row],[Total_Movies_Watched]]+Table13[[#This Row],[Total_Series_Watched]])</f>
        <v>0.21176470588235294</v>
      </c>
      <c r="AA806" s="2">
        <v>3.1</v>
      </c>
      <c r="AB806" s="2" t="b">
        <v>0</v>
      </c>
      <c r="AC806" s="2" t="s">
        <v>30</v>
      </c>
      <c r="AD806" s="2">
        <v>4072</v>
      </c>
      <c r="AE806" s="2" t="s">
        <v>65</v>
      </c>
      <c r="AF806" s="2" t="s">
        <v>69</v>
      </c>
      <c r="AG806" s="5" t="s">
        <v>93</v>
      </c>
    </row>
    <row r="807" spans="1:33" x14ac:dyDescent="0.25">
      <c r="A807" s="4">
        <v>7275</v>
      </c>
      <c r="B807" s="2" t="s">
        <v>379</v>
      </c>
      <c r="C807" s="3">
        <v>45421</v>
      </c>
      <c r="D807" s="2"/>
      <c r="E807" s="2"/>
      <c r="F807" s="3"/>
      <c r="G807" s="3">
        <v>45421</v>
      </c>
      <c r="H807" s="3">
        <v>45485</v>
      </c>
      <c r="I807" s="2"/>
      <c r="J807" s="2"/>
      <c r="K807" s="3"/>
      <c r="L807" s="3">
        <v>45485</v>
      </c>
      <c r="M807" s="2">
        <v>11.99</v>
      </c>
      <c r="N807" s="2" t="s">
        <v>760</v>
      </c>
      <c r="O807" s="2">
        <v>358</v>
      </c>
      <c r="P807" s="2" t="s">
        <v>100</v>
      </c>
      <c r="Q807" s="2">
        <v>5</v>
      </c>
      <c r="R807" s="2">
        <v>4</v>
      </c>
      <c r="S807" s="2" t="b">
        <v>1</v>
      </c>
      <c r="T807" s="2">
        <v>829</v>
      </c>
      <c r="U807" s="2">
        <v>62</v>
      </c>
      <c r="V807" s="2" t="s">
        <v>74</v>
      </c>
      <c r="W807" s="2" t="s">
        <v>28</v>
      </c>
      <c r="X807" s="2" t="s">
        <v>37</v>
      </c>
      <c r="Y807" s="2">
        <v>65</v>
      </c>
      <c r="Z807" s="26">
        <f>Table13[[#This Row],[Recommended_Content_Count]]/(Table13[[#This Row],[Total_Movies_Watched]]+Table13[[#This Row],[Total_Series_Watched]])</f>
        <v>7.2951739618406286E-2</v>
      </c>
      <c r="AA807" s="2">
        <v>3.4</v>
      </c>
      <c r="AB807" s="2" t="b">
        <v>0</v>
      </c>
      <c r="AC807" s="2" t="s">
        <v>30</v>
      </c>
      <c r="AD807" s="2">
        <v>3488</v>
      </c>
      <c r="AE807" s="2" t="s">
        <v>58</v>
      </c>
      <c r="AF807" s="2" t="s">
        <v>79</v>
      </c>
      <c r="AG807" s="5" t="s">
        <v>33</v>
      </c>
    </row>
    <row r="808" spans="1:33" x14ac:dyDescent="0.25">
      <c r="A808" s="4">
        <v>3234</v>
      </c>
      <c r="B808" s="2" t="s">
        <v>143</v>
      </c>
      <c r="C808" s="3">
        <v>45292</v>
      </c>
      <c r="D808" s="2"/>
      <c r="E808" s="2"/>
      <c r="F808" s="3"/>
      <c r="G808" s="3">
        <v>45292</v>
      </c>
      <c r="H808" s="3">
        <v>45485</v>
      </c>
      <c r="I808" s="2"/>
      <c r="J808" s="2"/>
      <c r="K808" s="3"/>
      <c r="L808" s="3">
        <v>45485</v>
      </c>
      <c r="M808" s="2">
        <v>11.99</v>
      </c>
      <c r="N808" s="2" t="s">
        <v>760</v>
      </c>
      <c r="O808" s="2">
        <v>298</v>
      </c>
      <c r="P808" s="2" t="s">
        <v>63</v>
      </c>
      <c r="Q808" s="2">
        <v>2</v>
      </c>
      <c r="R808" s="2">
        <v>1</v>
      </c>
      <c r="S808" s="2" t="b">
        <v>0</v>
      </c>
      <c r="T808" s="2">
        <v>918</v>
      </c>
      <c r="U808" s="2">
        <v>153</v>
      </c>
      <c r="V808" s="2" t="s">
        <v>68</v>
      </c>
      <c r="W808" s="2" t="s">
        <v>28</v>
      </c>
      <c r="X808" s="2" t="s">
        <v>57</v>
      </c>
      <c r="Y808" s="2">
        <v>52</v>
      </c>
      <c r="Z808" s="26">
        <f>Table13[[#This Row],[Recommended_Content_Count]]/(Table13[[#This Row],[Total_Movies_Watched]]+Table13[[#This Row],[Total_Series_Watched]])</f>
        <v>4.8552754435107377E-2</v>
      </c>
      <c r="AA808" s="2">
        <v>4.4000000000000004</v>
      </c>
      <c r="AB808" s="2" t="b">
        <v>1</v>
      </c>
      <c r="AC808" s="2" t="s">
        <v>30</v>
      </c>
      <c r="AD808" s="2">
        <v>3476</v>
      </c>
      <c r="AE808" s="2" t="s">
        <v>58</v>
      </c>
      <c r="AF808" s="2" t="s">
        <v>59</v>
      </c>
      <c r="AG808" s="5" t="s">
        <v>60</v>
      </c>
    </row>
    <row r="809" spans="1:33" x14ac:dyDescent="0.25">
      <c r="A809" s="4">
        <v>9748</v>
      </c>
      <c r="B809" s="2" t="s">
        <v>323</v>
      </c>
      <c r="C809" s="3">
        <v>45272</v>
      </c>
      <c r="D809" s="2"/>
      <c r="E809" s="2"/>
      <c r="F809" s="3"/>
      <c r="G809" s="3">
        <v>45272</v>
      </c>
      <c r="H809" s="3">
        <v>45485</v>
      </c>
      <c r="I809" s="2"/>
      <c r="J809" s="2"/>
      <c r="K809" s="3"/>
      <c r="L809" s="3">
        <v>45485</v>
      </c>
      <c r="M809" s="2">
        <v>15.99</v>
      </c>
      <c r="N809" s="2" t="s">
        <v>761</v>
      </c>
      <c r="O809" s="2">
        <v>264</v>
      </c>
      <c r="P809" s="2" t="s">
        <v>100</v>
      </c>
      <c r="Q809" s="2">
        <v>2</v>
      </c>
      <c r="R809" s="2">
        <v>6</v>
      </c>
      <c r="S809" s="2" t="b">
        <v>0</v>
      </c>
      <c r="T809" s="2">
        <v>474</v>
      </c>
      <c r="U809" s="2">
        <v>10</v>
      </c>
      <c r="V809" s="2" t="s">
        <v>27</v>
      </c>
      <c r="W809" s="2" t="s">
        <v>75</v>
      </c>
      <c r="X809" s="2" t="s">
        <v>37</v>
      </c>
      <c r="Y809" s="2">
        <v>18</v>
      </c>
      <c r="Z809" s="26">
        <f>Table13[[#This Row],[Recommended_Content_Count]]/(Table13[[#This Row],[Total_Movies_Watched]]+Table13[[#This Row],[Total_Series_Watched]])</f>
        <v>3.71900826446281E-2</v>
      </c>
      <c r="AA809" s="2">
        <v>4.7</v>
      </c>
      <c r="AB809" s="2" t="b">
        <v>1</v>
      </c>
      <c r="AC809" s="2" t="s">
        <v>30</v>
      </c>
      <c r="AD809" s="2">
        <v>4070</v>
      </c>
      <c r="AE809" s="2" t="s">
        <v>31</v>
      </c>
      <c r="AF809" s="2" t="s">
        <v>32</v>
      </c>
      <c r="AG809" s="5" t="s">
        <v>60</v>
      </c>
    </row>
    <row r="810" spans="1:33" x14ac:dyDescent="0.25">
      <c r="A810" s="4">
        <v>2498</v>
      </c>
      <c r="B810" s="2" t="s">
        <v>441</v>
      </c>
      <c r="C810" s="3">
        <v>45270</v>
      </c>
      <c r="D810" s="2"/>
      <c r="E810" s="2"/>
      <c r="F810" s="3"/>
      <c r="G810" s="3">
        <v>45270</v>
      </c>
      <c r="H810" s="3">
        <v>45485</v>
      </c>
      <c r="I810" s="2"/>
      <c r="J810" s="2"/>
      <c r="K810" s="3"/>
      <c r="L810" s="3">
        <v>45485</v>
      </c>
      <c r="M810" s="2">
        <v>11.99</v>
      </c>
      <c r="N810" s="2" t="s">
        <v>760</v>
      </c>
      <c r="O810" s="2">
        <v>285</v>
      </c>
      <c r="P810" s="2" t="s">
        <v>100</v>
      </c>
      <c r="Q810" s="2">
        <v>1</v>
      </c>
      <c r="R810" s="2">
        <v>5</v>
      </c>
      <c r="S810" s="2" t="b">
        <v>0</v>
      </c>
      <c r="T810" s="2">
        <v>634</v>
      </c>
      <c r="U810" s="2">
        <v>168</v>
      </c>
      <c r="V810" s="2" t="s">
        <v>27</v>
      </c>
      <c r="W810" s="2" t="s">
        <v>75</v>
      </c>
      <c r="X810" s="2" t="s">
        <v>37</v>
      </c>
      <c r="Y810" s="2">
        <v>76</v>
      </c>
      <c r="Z810" s="26">
        <f>Table13[[#This Row],[Recommended_Content_Count]]/(Table13[[#This Row],[Total_Movies_Watched]]+Table13[[#This Row],[Total_Series_Watched]])</f>
        <v>9.4763092269326679E-2</v>
      </c>
      <c r="AA810" s="2">
        <v>3.3</v>
      </c>
      <c r="AB810" s="2" t="b">
        <v>1</v>
      </c>
      <c r="AC810" s="2" t="s">
        <v>30</v>
      </c>
      <c r="AD810" s="2">
        <v>3151</v>
      </c>
      <c r="AE810" s="2" t="s">
        <v>38</v>
      </c>
      <c r="AF810" s="2" t="s">
        <v>69</v>
      </c>
      <c r="AG810" s="5" t="s">
        <v>93</v>
      </c>
    </row>
    <row r="811" spans="1:33" x14ac:dyDescent="0.25">
      <c r="A811" s="4">
        <v>3427</v>
      </c>
      <c r="B811" s="2" t="s">
        <v>344</v>
      </c>
      <c r="C811" s="3">
        <v>45211</v>
      </c>
      <c r="D811" s="2"/>
      <c r="E811" s="2"/>
      <c r="F811" s="3"/>
      <c r="G811" s="3">
        <v>45211</v>
      </c>
      <c r="H811" s="3">
        <v>45485</v>
      </c>
      <c r="I811" s="2"/>
      <c r="J811" s="2"/>
      <c r="K811" s="3"/>
      <c r="L811" s="3">
        <v>45485</v>
      </c>
      <c r="M811" s="2">
        <v>15.99</v>
      </c>
      <c r="N811" s="2" t="s">
        <v>761</v>
      </c>
      <c r="O811" s="2">
        <v>29</v>
      </c>
      <c r="P811" s="2" t="s">
        <v>48</v>
      </c>
      <c r="Q811" s="2">
        <v>5</v>
      </c>
      <c r="R811" s="2">
        <v>2</v>
      </c>
      <c r="S811" s="2" t="b">
        <v>1</v>
      </c>
      <c r="T811" s="2">
        <v>317</v>
      </c>
      <c r="U811" s="2">
        <v>116</v>
      </c>
      <c r="V811" s="2" t="s">
        <v>27</v>
      </c>
      <c r="W811" s="2" t="s">
        <v>56</v>
      </c>
      <c r="X811" s="2" t="s">
        <v>37</v>
      </c>
      <c r="Y811" s="2">
        <v>78</v>
      </c>
      <c r="Z811" s="26">
        <f>Table13[[#This Row],[Recommended_Content_Count]]/(Table13[[#This Row],[Total_Movies_Watched]]+Table13[[#This Row],[Total_Series_Watched]])</f>
        <v>0.18013856812933027</v>
      </c>
      <c r="AA811" s="2">
        <v>3.8</v>
      </c>
      <c r="AB811" s="2" t="b">
        <v>1</v>
      </c>
      <c r="AC811" s="2" t="s">
        <v>30</v>
      </c>
      <c r="AD811" s="2">
        <v>639</v>
      </c>
      <c r="AE811" s="2" t="s">
        <v>76</v>
      </c>
      <c r="AF811" s="2" t="s">
        <v>39</v>
      </c>
      <c r="AG811" s="5" t="s">
        <v>60</v>
      </c>
    </row>
    <row r="812" spans="1:33" x14ac:dyDescent="0.25">
      <c r="A812" s="4">
        <v>7448</v>
      </c>
      <c r="B812" s="2" t="s">
        <v>88</v>
      </c>
      <c r="C812" s="3">
        <v>45203</v>
      </c>
      <c r="D812" s="2"/>
      <c r="E812" s="2"/>
      <c r="F812" s="3"/>
      <c r="G812" s="3">
        <v>45203</v>
      </c>
      <c r="H812" s="3">
        <v>45485</v>
      </c>
      <c r="I812" s="2"/>
      <c r="J812" s="2"/>
      <c r="K812" s="3"/>
      <c r="L812" s="3">
        <v>45485</v>
      </c>
      <c r="M812" s="2">
        <v>7.99</v>
      </c>
      <c r="N812" s="2" t="s">
        <v>759</v>
      </c>
      <c r="O812" s="2">
        <v>453</v>
      </c>
      <c r="P812" s="2" t="s">
        <v>51</v>
      </c>
      <c r="Q812" s="2">
        <v>1</v>
      </c>
      <c r="R812" s="2">
        <v>5</v>
      </c>
      <c r="S812" s="2" t="b">
        <v>1</v>
      </c>
      <c r="T812" s="2">
        <v>487</v>
      </c>
      <c r="U812" s="2">
        <v>128</v>
      </c>
      <c r="V812" s="2" t="s">
        <v>55</v>
      </c>
      <c r="W812" s="2" t="s">
        <v>75</v>
      </c>
      <c r="X812" s="2" t="s">
        <v>45</v>
      </c>
      <c r="Y812" s="2">
        <v>41</v>
      </c>
      <c r="Z812" s="26">
        <f>Table13[[#This Row],[Recommended_Content_Count]]/(Table13[[#This Row],[Total_Movies_Watched]]+Table13[[#This Row],[Total_Series_Watched]])</f>
        <v>6.6666666666666666E-2</v>
      </c>
      <c r="AA812" s="2">
        <v>4.5</v>
      </c>
      <c r="AB812" s="2" t="b">
        <v>1</v>
      </c>
      <c r="AC812" s="2" t="s">
        <v>30</v>
      </c>
      <c r="AD812" s="2">
        <v>30</v>
      </c>
      <c r="AE812" s="2" t="s">
        <v>31</v>
      </c>
      <c r="AF812" s="2" t="s">
        <v>59</v>
      </c>
      <c r="AG812" s="5" t="s">
        <v>40</v>
      </c>
    </row>
    <row r="813" spans="1:33" x14ac:dyDescent="0.25">
      <c r="A813" s="4">
        <v>8961</v>
      </c>
      <c r="B813" s="2" t="s">
        <v>137</v>
      </c>
      <c r="C813" s="3">
        <v>45176</v>
      </c>
      <c r="D813" s="2"/>
      <c r="E813" s="2"/>
      <c r="F813" s="3"/>
      <c r="G813" s="3">
        <v>45176</v>
      </c>
      <c r="H813" s="3">
        <v>45485</v>
      </c>
      <c r="I813" s="2"/>
      <c r="J813" s="2"/>
      <c r="K813" s="3"/>
      <c r="L813" s="3">
        <v>45485</v>
      </c>
      <c r="M813" s="2">
        <v>11.99</v>
      </c>
      <c r="N813" s="2" t="s">
        <v>760</v>
      </c>
      <c r="O813" s="2">
        <v>120</v>
      </c>
      <c r="P813" s="2" t="s">
        <v>63</v>
      </c>
      <c r="Q813" s="2">
        <v>3</v>
      </c>
      <c r="R813" s="2">
        <v>6</v>
      </c>
      <c r="S813" s="2" t="b">
        <v>0</v>
      </c>
      <c r="T813" s="2">
        <v>346</v>
      </c>
      <c r="U813" s="2">
        <v>125</v>
      </c>
      <c r="V813" s="2" t="s">
        <v>27</v>
      </c>
      <c r="W813" s="2" t="s">
        <v>75</v>
      </c>
      <c r="X813" s="2" t="s">
        <v>37</v>
      </c>
      <c r="Y813" s="2">
        <v>25</v>
      </c>
      <c r="Z813" s="26">
        <f>Table13[[#This Row],[Recommended_Content_Count]]/(Table13[[#This Row],[Total_Movies_Watched]]+Table13[[#This Row],[Total_Series_Watched]])</f>
        <v>5.3078556263269641E-2</v>
      </c>
      <c r="AA813" s="2">
        <v>4.0999999999999996</v>
      </c>
      <c r="AB813" s="2" t="b">
        <v>0</v>
      </c>
      <c r="AC813" s="2" t="s">
        <v>30</v>
      </c>
      <c r="AD813" s="2">
        <v>4012</v>
      </c>
      <c r="AE813" s="2" t="s">
        <v>38</v>
      </c>
      <c r="AF813" s="2" t="s">
        <v>39</v>
      </c>
      <c r="AG813" s="5" t="s">
        <v>60</v>
      </c>
    </row>
    <row r="814" spans="1:33" x14ac:dyDescent="0.25">
      <c r="A814" s="4">
        <v>1691</v>
      </c>
      <c r="B814" s="2" t="s">
        <v>147</v>
      </c>
      <c r="C814" s="3">
        <v>45025</v>
      </c>
      <c r="D814" s="2"/>
      <c r="E814" s="2"/>
      <c r="F814" s="3"/>
      <c r="G814" s="3">
        <v>45025</v>
      </c>
      <c r="H814" s="3">
        <v>45485</v>
      </c>
      <c r="I814" s="2"/>
      <c r="J814" s="2"/>
      <c r="K814" s="3"/>
      <c r="L814" s="3">
        <v>45485</v>
      </c>
      <c r="M814" s="2">
        <v>11.99</v>
      </c>
      <c r="N814" s="2" t="s">
        <v>760</v>
      </c>
      <c r="O814" s="2">
        <v>309</v>
      </c>
      <c r="P814" s="2" t="s">
        <v>48</v>
      </c>
      <c r="Q814" s="2">
        <v>4</v>
      </c>
      <c r="R814" s="2">
        <v>4</v>
      </c>
      <c r="S814" s="2" t="b">
        <v>0</v>
      </c>
      <c r="T814" s="2">
        <v>891</v>
      </c>
      <c r="U814" s="2">
        <v>93</v>
      </c>
      <c r="V814" s="2" t="s">
        <v>43</v>
      </c>
      <c r="W814" s="2" t="s">
        <v>75</v>
      </c>
      <c r="X814" s="2" t="s">
        <v>57</v>
      </c>
      <c r="Y814" s="2">
        <v>65</v>
      </c>
      <c r="Z814" s="26">
        <f>Table13[[#This Row],[Recommended_Content_Count]]/(Table13[[#This Row],[Total_Movies_Watched]]+Table13[[#This Row],[Total_Series_Watched]])</f>
        <v>6.605691056910569E-2</v>
      </c>
      <c r="AA814" s="2">
        <v>4</v>
      </c>
      <c r="AB814" s="2" t="b">
        <v>1</v>
      </c>
      <c r="AC814" s="2" t="s">
        <v>30</v>
      </c>
      <c r="AD814" s="2">
        <v>1442</v>
      </c>
      <c r="AE814" s="2" t="s">
        <v>58</v>
      </c>
      <c r="AF814" s="2" t="s">
        <v>79</v>
      </c>
      <c r="AG814" s="5" t="s">
        <v>60</v>
      </c>
    </row>
    <row r="815" spans="1:33" x14ac:dyDescent="0.25">
      <c r="A815" s="4">
        <v>4341</v>
      </c>
      <c r="B815" s="2" t="s">
        <v>532</v>
      </c>
      <c r="C815" s="3">
        <v>44932</v>
      </c>
      <c r="D815" s="2"/>
      <c r="E815" s="2"/>
      <c r="F815" s="3"/>
      <c r="G815" s="3">
        <v>44932</v>
      </c>
      <c r="H815" s="3">
        <v>45485</v>
      </c>
      <c r="I815" s="2"/>
      <c r="J815" s="2"/>
      <c r="K815" s="3"/>
      <c r="L815" s="3">
        <v>45485</v>
      </c>
      <c r="M815" s="2">
        <v>11.99</v>
      </c>
      <c r="N815" s="2" t="s">
        <v>760</v>
      </c>
      <c r="O815" s="2">
        <v>347</v>
      </c>
      <c r="P815" s="2" t="s">
        <v>63</v>
      </c>
      <c r="Q815" s="2">
        <v>4</v>
      </c>
      <c r="R815" s="2">
        <v>2</v>
      </c>
      <c r="S815" s="2" t="b">
        <v>1</v>
      </c>
      <c r="T815" s="2">
        <v>546</v>
      </c>
      <c r="U815" s="2">
        <v>12</v>
      </c>
      <c r="V815" s="2" t="s">
        <v>68</v>
      </c>
      <c r="W815" s="2" t="s">
        <v>28</v>
      </c>
      <c r="X815" s="2" t="s">
        <v>57</v>
      </c>
      <c r="Y815" s="2">
        <v>31</v>
      </c>
      <c r="Z815" s="26">
        <f>Table13[[#This Row],[Recommended_Content_Count]]/(Table13[[#This Row],[Total_Movies_Watched]]+Table13[[#This Row],[Total_Series_Watched]])</f>
        <v>5.5555555555555552E-2</v>
      </c>
      <c r="AA815" s="2">
        <v>3.1</v>
      </c>
      <c r="AB815" s="2" t="b">
        <v>0</v>
      </c>
      <c r="AC815" s="2" t="s">
        <v>30</v>
      </c>
      <c r="AD815" s="2">
        <v>2022</v>
      </c>
      <c r="AE815" s="2" t="s">
        <v>31</v>
      </c>
      <c r="AF815" s="2" t="s">
        <v>32</v>
      </c>
      <c r="AG815" s="5" t="s">
        <v>40</v>
      </c>
    </row>
    <row r="816" spans="1:33" x14ac:dyDescent="0.25">
      <c r="A816" s="4">
        <v>7463</v>
      </c>
      <c r="B816" s="2" t="s">
        <v>389</v>
      </c>
      <c r="C816" s="2">
        <v>9</v>
      </c>
      <c r="D816" s="2">
        <v>15</v>
      </c>
      <c r="E816" s="2">
        <v>2023</v>
      </c>
      <c r="F816" s="3">
        <f>DATE(Table13[[#This Row],[_Year]],Table13[[#This Row],[Join_Date_Month]],Table13[[#This Row],[Join_Date_Date]])</f>
        <v>45184</v>
      </c>
      <c r="G816" s="3">
        <v>45184</v>
      </c>
      <c r="H816" s="3">
        <v>45455</v>
      </c>
      <c r="I816" s="2"/>
      <c r="J816" s="2"/>
      <c r="K816" s="3"/>
      <c r="L816" s="3">
        <v>45455</v>
      </c>
      <c r="M816" s="2">
        <v>11.99</v>
      </c>
      <c r="N816" s="2" t="s">
        <v>760</v>
      </c>
      <c r="O816" s="2">
        <v>500</v>
      </c>
      <c r="P816" s="2" t="s">
        <v>51</v>
      </c>
      <c r="Q816" s="2">
        <v>3</v>
      </c>
      <c r="R816" s="2">
        <v>5</v>
      </c>
      <c r="S816" s="2" t="b">
        <v>1</v>
      </c>
      <c r="T816" s="2">
        <v>362</v>
      </c>
      <c r="U816" s="2">
        <v>38</v>
      </c>
      <c r="V816" s="2" t="s">
        <v>92</v>
      </c>
      <c r="W816" s="2" t="s">
        <v>44</v>
      </c>
      <c r="X816" s="2" t="s">
        <v>29</v>
      </c>
      <c r="Y816" s="2">
        <v>100</v>
      </c>
      <c r="Z816" s="26">
        <f>Table13[[#This Row],[Recommended_Content_Count]]/(Table13[[#This Row],[Total_Movies_Watched]]+Table13[[#This Row],[Total_Series_Watched]])</f>
        <v>0.25</v>
      </c>
      <c r="AA816" s="2">
        <v>4</v>
      </c>
      <c r="AB816" s="2" t="b">
        <v>0</v>
      </c>
      <c r="AC816" s="2" t="s">
        <v>30</v>
      </c>
      <c r="AD816" s="2">
        <v>3679</v>
      </c>
      <c r="AE816" s="2" t="s">
        <v>58</v>
      </c>
      <c r="AF816" s="2" t="s">
        <v>79</v>
      </c>
      <c r="AG816" s="5" t="s">
        <v>40</v>
      </c>
    </row>
    <row r="817" spans="1:33" x14ac:dyDescent="0.25">
      <c r="A817" s="4">
        <v>3951</v>
      </c>
      <c r="B817" s="2" t="s">
        <v>383</v>
      </c>
      <c r="C817" s="2">
        <v>6</v>
      </c>
      <c r="D817" s="2">
        <v>26</v>
      </c>
      <c r="E817" s="2">
        <v>2023</v>
      </c>
      <c r="F817" s="3">
        <f>DATE(Table13[[#This Row],[_Year]],Table13[[#This Row],[Join_Date_Month]],Table13[[#This Row],[Join_Date_Date]])</f>
        <v>45103</v>
      </c>
      <c r="G817" s="3">
        <v>45103</v>
      </c>
      <c r="H817" s="3">
        <v>45455</v>
      </c>
      <c r="I817" s="2"/>
      <c r="J817" s="2"/>
      <c r="K817" s="3"/>
      <c r="L817" s="3">
        <v>45455</v>
      </c>
      <c r="M817" s="2">
        <v>11.99</v>
      </c>
      <c r="N817" s="2" t="s">
        <v>760</v>
      </c>
      <c r="O817" s="2">
        <v>293</v>
      </c>
      <c r="P817" s="2" t="s">
        <v>48</v>
      </c>
      <c r="Q817" s="2">
        <v>3</v>
      </c>
      <c r="R817" s="2">
        <v>6</v>
      </c>
      <c r="S817" s="2" t="b">
        <v>1</v>
      </c>
      <c r="T817" s="2">
        <v>158</v>
      </c>
      <c r="U817" s="2">
        <v>119</v>
      </c>
      <c r="V817" s="2" t="s">
        <v>55</v>
      </c>
      <c r="W817" s="2" t="s">
        <v>56</v>
      </c>
      <c r="X817" s="2" t="s">
        <v>57</v>
      </c>
      <c r="Y817" s="2">
        <v>60</v>
      </c>
      <c r="Z817" s="26">
        <f>Table13[[#This Row],[Recommended_Content_Count]]/(Table13[[#This Row],[Total_Movies_Watched]]+Table13[[#This Row],[Total_Series_Watched]])</f>
        <v>0.21660649819494585</v>
      </c>
      <c r="AA817" s="2">
        <v>3.7</v>
      </c>
      <c r="AB817" s="2" t="b">
        <v>0</v>
      </c>
      <c r="AC817" s="2" t="s">
        <v>30</v>
      </c>
      <c r="AD817" s="2">
        <v>1882</v>
      </c>
      <c r="AE817" s="2" t="s">
        <v>76</v>
      </c>
      <c r="AF817" s="2" t="s">
        <v>69</v>
      </c>
      <c r="AG817" s="5" t="s">
        <v>33</v>
      </c>
    </row>
    <row r="818" spans="1:33" x14ac:dyDescent="0.25">
      <c r="A818" s="4">
        <v>1636</v>
      </c>
      <c r="B818" s="2" t="s">
        <v>147</v>
      </c>
      <c r="C818" s="2">
        <v>5</v>
      </c>
      <c r="D818" s="2">
        <v>27</v>
      </c>
      <c r="E818" s="2">
        <v>2023</v>
      </c>
      <c r="F818" s="3">
        <f>DATE(Table13[[#This Row],[_Year]],Table13[[#This Row],[Join_Date_Month]],Table13[[#This Row],[Join_Date_Date]])</f>
        <v>45073</v>
      </c>
      <c r="G818" s="3">
        <v>45073</v>
      </c>
      <c r="H818" s="3">
        <v>45455</v>
      </c>
      <c r="I818" s="2"/>
      <c r="J818" s="2"/>
      <c r="K818" s="3"/>
      <c r="L818" s="3">
        <v>45455</v>
      </c>
      <c r="M818" s="2">
        <v>11.99</v>
      </c>
      <c r="N818" s="2" t="s">
        <v>760</v>
      </c>
      <c r="O818" s="2">
        <v>102</v>
      </c>
      <c r="P818" s="2" t="s">
        <v>100</v>
      </c>
      <c r="Q818" s="2">
        <v>5</v>
      </c>
      <c r="R818" s="2">
        <v>2</v>
      </c>
      <c r="S818" s="2" t="b">
        <v>0</v>
      </c>
      <c r="T818" s="2">
        <v>989</v>
      </c>
      <c r="U818" s="2">
        <v>44</v>
      </c>
      <c r="V818" s="2" t="s">
        <v>68</v>
      </c>
      <c r="W818" s="2" t="s">
        <v>75</v>
      </c>
      <c r="X818" s="2" t="s">
        <v>64</v>
      </c>
      <c r="Y818" s="2">
        <v>63</v>
      </c>
      <c r="Z818" s="26">
        <f>Table13[[#This Row],[Recommended_Content_Count]]/(Table13[[#This Row],[Total_Movies_Watched]]+Table13[[#This Row],[Total_Series_Watched]])</f>
        <v>6.0987415295256538E-2</v>
      </c>
      <c r="AA818" s="2">
        <v>4.8</v>
      </c>
      <c r="AB818" s="2" t="b">
        <v>0</v>
      </c>
      <c r="AC818" s="2" t="s">
        <v>30</v>
      </c>
      <c r="AD818" s="2">
        <v>3118</v>
      </c>
      <c r="AE818" s="2" t="s">
        <v>38</v>
      </c>
      <c r="AF818" s="2" t="s">
        <v>32</v>
      </c>
      <c r="AG818" s="5" t="s">
        <v>33</v>
      </c>
    </row>
    <row r="819" spans="1:33" x14ac:dyDescent="0.25">
      <c r="A819" s="4">
        <v>9258</v>
      </c>
      <c r="B819" s="2" t="s">
        <v>504</v>
      </c>
      <c r="C819" s="2">
        <v>2</v>
      </c>
      <c r="D819" s="2">
        <v>26</v>
      </c>
      <c r="E819" s="2">
        <v>2024</v>
      </c>
      <c r="F819" s="3">
        <f>DATE(Table13[[#This Row],[_Year]],Table13[[#This Row],[Join_Date_Month]],Table13[[#This Row],[Join_Date_Date]])</f>
        <v>45348</v>
      </c>
      <c r="G819" s="3">
        <v>45348</v>
      </c>
      <c r="H819" s="3">
        <v>45455</v>
      </c>
      <c r="I819" s="2"/>
      <c r="J819" s="2"/>
      <c r="K819" s="3"/>
      <c r="L819" s="3">
        <v>45455</v>
      </c>
      <c r="M819" s="2">
        <v>15.99</v>
      </c>
      <c r="N819" s="2" t="s">
        <v>761</v>
      </c>
      <c r="O819" s="2">
        <v>227</v>
      </c>
      <c r="P819" s="2" t="s">
        <v>51</v>
      </c>
      <c r="Q819" s="2">
        <v>2</v>
      </c>
      <c r="R819" s="2">
        <v>1</v>
      </c>
      <c r="S819" s="2" t="b">
        <v>0</v>
      </c>
      <c r="T819" s="2">
        <v>581</v>
      </c>
      <c r="U819" s="2">
        <v>146</v>
      </c>
      <c r="V819" s="2" t="s">
        <v>74</v>
      </c>
      <c r="W819" s="2" t="s">
        <v>28</v>
      </c>
      <c r="X819" s="2" t="s">
        <v>57</v>
      </c>
      <c r="Y819" s="2">
        <v>37</v>
      </c>
      <c r="Z819" s="26">
        <f>Table13[[#This Row],[Recommended_Content_Count]]/(Table13[[#This Row],[Total_Movies_Watched]]+Table13[[#This Row],[Total_Series_Watched]])</f>
        <v>5.0894085281980743E-2</v>
      </c>
      <c r="AA819" s="2">
        <v>4.4000000000000004</v>
      </c>
      <c r="AB819" s="2" t="b">
        <v>0</v>
      </c>
      <c r="AC819" s="2" t="s">
        <v>30</v>
      </c>
      <c r="AD819" s="2">
        <v>2488</v>
      </c>
      <c r="AE819" s="2" t="s">
        <v>31</v>
      </c>
      <c r="AF819" s="2" t="s">
        <v>59</v>
      </c>
      <c r="AG819" s="5" t="s">
        <v>40</v>
      </c>
    </row>
    <row r="820" spans="1:33" x14ac:dyDescent="0.25">
      <c r="A820" s="4">
        <v>5227</v>
      </c>
      <c r="B820" s="2" t="s">
        <v>610</v>
      </c>
      <c r="C820" s="2">
        <v>2</v>
      </c>
      <c r="D820" s="2">
        <v>15</v>
      </c>
      <c r="E820" s="2">
        <v>2024</v>
      </c>
      <c r="F820" s="3">
        <f>DATE(Table13[[#This Row],[_Year]],Table13[[#This Row],[Join_Date_Month]],Table13[[#This Row],[Join_Date_Date]])</f>
        <v>45337</v>
      </c>
      <c r="G820" s="3">
        <v>45337</v>
      </c>
      <c r="H820" s="3">
        <v>45455</v>
      </c>
      <c r="I820" s="2"/>
      <c r="J820" s="2"/>
      <c r="K820" s="3"/>
      <c r="L820" s="3">
        <v>45455</v>
      </c>
      <c r="M820" s="2">
        <v>7.99</v>
      </c>
      <c r="N820" s="2" t="s">
        <v>759</v>
      </c>
      <c r="O820" s="2">
        <v>474</v>
      </c>
      <c r="P820" s="2" t="s">
        <v>36</v>
      </c>
      <c r="Q820" s="2">
        <v>3</v>
      </c>
      <c r="R820" s="2">
        <v>6</v>
      </c>
      <c r="S820" s="2" t="b">
        <v>1</v>
      </c>
      <c r="T820" s="2">
        <v>358</v>
      </c>
      <c r="U820" s="2">
        <v>147</v>
      </c>
      <c r="V820" s="2" t="s">
        <v>27</v>
      </c>
      <c r="W820" s="2" t="s">
        <v>75</v>
      </c>
      <c r="X820" s="2" t="s">
        <v>29</v>
      </c>
      <c r="Y820" s="2">
        <v>44</v>
      </c>
      <c r="Z820" s="26">
        <f>Table13[[#This Row],[Recommended_Content_Count]]/(Table13[[#This Row],[Total_Movies_Watched]]+Table13[[#This Row],[Total_Series_Watched]])</f>
        <v>8.7128712871287123E-2</v>
      </c>
      <c r="AA820" s="2">
        <v>3.9</v>
      </c>
      <c r="AB820" s="2" t="b">
        <v>1</v>
      </c>
      <c r="AC820" s="2" t="s">
        <v>30</v>
      </c>
      <c r="AD820" s="2">
        <v>3505</v>
      </c>
      <c r="AE820" s="2" t="s">
        <v>76</v>
      </c>
      <c r="AF820" s="2" t="s">
        <v>39</v>
      </c>
      <c r="AG820" s="5" t="s">
        <v>60</v>
      </c>
    </row>
    <row r="821" spans="1:33" x14ac:dyDescent="0.25">
      <c r="A821" s="4">
        <v>4019</v>
      </c>
      <c r="B821" s="2" t="s">
        <v>174</v>
      </c>
      <c r="C821" s="2">
        <v>12</v>
      </c>
      <c r="D821" s="2">
        <v>29</v>
      </c>
      <c r="E821" s="2">
        <v>2023</v>
      </c>
      <c r="F821" s="3">
        <f>DATE(Table13[[#This Row],[_Year]],Table13[[#This Row],[Join_Date_Month]],Table13[[#This Row],[Join_Date_Date]])</f>
        <v>45289</v>
      </c>
      <c r="G821" s="3">
        <v>45289</v>
      </c>
      <c r="H821" s="3">
        <v>45455</v>
      </c>
      <c r="I821" s="2"/>
      <c r="J821" s="2"/>
      <c r="K821" s="3"/>
      <c r="L821" s="3">
        <v>45455</v>
      </c>
      <c r="M821" s="2">
        <v>15.99</v>
      </c>
      <c r="N821" s="2" t="s">
        <v>761</v>
      </c>
      <c r="O821" s="2">
        <v>349</v>
      </c>
      <c r="P821" s="2" t="s">
        <v>51</v>
      </c>
      <c r="Q821" s="2">
        <v>1</v>
      </c>
      <c r="R821" s="2">
        <v>6</v>
      </c>
      <c r="S821" s="2" t="b">
        <v>1</v>
      </c>
      <c r="T821" s="2">
        <v>334</v>
      </c>
      <c r="U821" s="2">
        <v>76</v>
      </c>
      <c r="V821" s="2" t="s">
        <v>43</v>
      </c>
      <c r="W821" s="2" t="s">
        <v>56</v>
      </c>
      <c r="X821" s="2" t="s">
        <v>45</v>
      </c>
      <c r="Y821" s="2">
        <v>32</v>
      </c>
      <c r="Z821" s="26">
        <f>Table13[[#This Row],[Recommended_Content_Count]]/(Table13[[#This Row],[Total_Movies_Watched]]+Table13[[#This Row],[Total_Series_Watched]])</f>
        <v>7.8048780487804878E-2</v>
      </c>
      <c r="AA821" s="2">
        <v>3.3</v>
      </c>
      <c r="AB821" s="2" t="b">
        <v>0</v>
      </c>
      <c r="AC821" s="2" t="s">
        <v>30</v>
      </c>
      <c r="AD821" s="2">
        <v>1911</v>
      </c>
      <c r="AE821" s="2" t="s">
        <v>58</v>
      </c>
      <c r="AF821" s="2" t="s">
        <v>79</v>
      </c>
      <c r="AG821" s="5" t="s">
        <v>93</v>
      </c>
    </row>
    <row r="822" spans="1:33" x14ac:dyDescent="0.25">
      <c r="A822" s="4">
        <v>8646</v>
      </c>
      <c r="B822" s="2" t="s">
        <v>294</v>
      </c>
      <c r="C822" s="2">
        <v>12</v>
      </c>
      <c r="D822" s="2">
        <v>21</v>
      </c>
      <c r="E822" s="2">
        <v>2023</v>
      </c>
      <c r="F822" s="3">
        <f>DATE(Table13[[#This Row],[_Year]],Table13[[#This Row],[Join_Date_Month]],Table13[[#This Row],[Join_Date_Date]])</f>
        <v>45281</v>
      </c>
      <c r="G822" s="3">
        <v>45281</v>
      </c>
      <c r="H822" s="3">
        <v>45455</v>
      </c>
      <c r="I822" s="2"/>
      <c r="J822" s="2"/>
      <c r="K822" s="3"/>
      <c r="L822" s="3">
        <v>45455</v>
      </c>
      <c r="M822" s="2">
        <v>7.99</v>
      </c>
      <c r="N822" s="2" t="s">
        <v>759</v>
      </c>
      <c r="O822" s="2">
        <v>234</v>
      </c>
      <c r="P822" s="2" t="s">
        <v>26</v>
      </c>
      <c r="Q822" s="2">
        <v>2</v>
      </c>
      <c r="R822" s="2">
        <v>6</v>
      </c>
      <c r="S822" s="2" t="b">
        <v>1</v>
      </c>
      <c r="T822" s="2">
        <v>580</v>
      </c>
      <c r="U822" s="2">
        <v>149</v>
      </c>
      <c r="V822" s="2" t="s">
        <v>49</v>
      </c>
      <c r="W822" s="2" t="s">
        <v>28</v>
      </c>
      <c r="X822" s="2" t="s">
        <v>78</v>
      </c>
      <c r="Y822" s="2">
        <v>31</v>
      </c>
      <c r="Z822" s="26">
        <f>Table13[[#This Row],[Recommended_Content_Count]]/(Table13[[#This Row],[Total_Movies_Watched]]+Table13[[#This Row],[Total_Series_Watched]])</f>
        <v>4.2524005486968448E-2</v>
      </c>
      <c r="AA822" s="2">
        <v>3.8</v>
      </c>
      <c r="AB822" s="2" t="b">
        <v>1</v>
      </c>
      <c r="AC822" s="2" t="s">
        <v>30</v>
      </c>
      <c r="AD822" s="2">
        <v>1976</v>
      </c>
      <c r="AE822" s="2" t="s">
        <v>65</v>
      </c>
      <c r="AF822" s="2" t="s">
        <v>79</v>
      </c>
      <c r="AG822" s="5" t="s">
        <v>33</v>
      </c>
    </row>
    <row r="823" spans="1:33" x14ac:dyDescent="0.25">
      <c r="A823" s="4">
        <v>3763</v>
      </c>
      <c r="B823" s="2" t="s">
        <v>228</v>
      </c>
      <c r="C823" s="2">
        <v>12</v>
      </c>
      <c r="D823" s="2">
        <v>19</v>
      </c>
      <c r="E823" s="2">
        <v>2022</v>
      </c>
      <c r="F823" s="3">
        <f>DATE(Table13[[#This Row],[_Year]],Table13[[#This Row],[Join_Date_Month]],Table13[[#This Row],[Join_Date_Date]])</f>
        <v>44914</v>
      </c>
      <c r="G823" s="3">
        <v>44914</v>
      </c>
      <c r="H823" s="3">
        <v>45455</v>
      </c>
      <c r="I823" s="2"/>
      <c r="J823" s="2"/>
      <c r="K823" s="3"/>
      <c r="L823" s="3">
        <v>45455</v>
      </c>
      <c r="M823" s="2">
        <v>11.99</v>
      </c>
      <c r="N823" s="2" t="s">
        <v>760</v>
      </c>
      <c r="O823" s="2">
        <v>181</v>
      </c>
      <c r="P823" s="2" t="s">
        <v>63</v>
      </c>
      <c r="Q823" s="2">
        <v>4</v>
      </c>
      <c r="R823" s="2">
        <v>2</v>
      </c>
      <c r="S823" s="2" t="b">
        <v>0</v>
      </c>
      <c r="T823" s="2">
        <v>848</v>
      </c>
      <c r="U823" s="2">
        <v>172</v>
      </c>
      <c r="V823" s="2" t="s">
        <v>55</v>
      </c>
      <c r="W823" s="2" t="s">
        <v>75</v>
      </c>
      <c r="X823" s="2" t="s">
        <v>45</v>
      </c>
      <c r="Y823" s="2">
        <v>6</v>
      </c>
      <c r="Z823" s="26">
        <f>Table13[[#This Row],[Recommended_Content_Count]]/(Table13[[#This Row],[Total_Movies_Watched]]+Table13[[#This Row],[Total_Series_Watched]])</f>
        <v>5.8823529411764705E-3</v>
      </c>
      <c r="AA823" s="2">
        <v>3.4</v>
      </c>
      <c r="AB823" s="2" t="b">
        <v>0</v>
      </c>
      <c r="AC823" s="2" t="s">
        <v>30</v>
      </c>
      <c r="AD823" s="2">
        <v>3314</v>
      </c>
      <c r="AE823" s="2" t="s">
        <v>31</v>
      </c>
      <c r="AF823" s="2" t="s">
        <v>79</v>
      </c>
      <c r="AG823" s="5" t="s">
        <v>60</v>
      </c>
    </row>
    <row r="824" spans="1:33" x14ac:dyDescent="0.25">
      <c r="A824" s="4">
        <v>4205</v>
      </c>
      <c r="B824" s="2" t="s">
        <v>257</v>
      </c>
      <c r="C824" s="2">
        <v>12</v>
      </c>
      <c r="D824" s="2">
        <v>14</v>
      </c>
      <c r="E824" s="2">
        <v>2023</v>
      </c>
      <c r="F824" s="3">
        <f>DATE(Table13[[#This Row],[_Year]],Table13[[#This Row],[Join_Date_Month]],Table13[[#This Row],[Join_Date_Date]])</f>
        <v>45274</v>
      </c>
      <c r="G824" s="3">
        <v>45274</v>
      </c>
      <c r="H824" s="3">
        <v>45455</v>
      </c>
      <c r="I824" s="2"/>
      <c r="J824" s="2"/>
      <c r="K824" s="3"/>
      <c r="L824" s="3">
        <v>45455</v>
      </c>
      <c r="M824" s="2">
        <v>15.99</v>
      </c>
      <c r="N824" s="2" t="s">
        <v>761</v>
      </c>
      <c r="O824" s="2">
        <v>302</v>
      </c>
      <c r="P824" s="2" t="s">
        <v>73</v>
      </c>
      <c r="Q824" s="2">
        <v>4</v>
      </c>
      <c r="R824" s="2">
        <v>4</v>
      </c>
      <c r="S824" s="2" t="b">
        <v>1</v>
      </c>
      <c r="T824" s="2">
        <v>800</v>
      </c>
      <c r="U824" s="2">
        <v>101</v>
      </c>
      <c r="V824" s="2" t="s">
        <v>27</v>
      </c>
      <c r="W824" s="2" t="s">
        <v>75</v>
      </c>
      <c r="X824" s="2" t="s">
        <v>64</v>
      </c>
      <c r="Y824" s="2">
        <v>89</v>
      </c>
      <c r="Z824" s="26">
        <f>Table13[[#This Row],[Recommended_Content_Count]]/(Table13[[#This Row],[Total_Movies_Watched]]+Table13[[#This Row],[Total_Series_Watched]])</f>
        <v>9.8779134295227528E-2</v>
      </c>
      <c r="AA824" s="2">
        <v>4.3</v>
      </c>
      <c r="AB824" s="2" t="b">
        <v>0</v>
      </c>
      <c r="AC824" s="2" t="s">
        <v>30</v>
      </c>
      <c r="AD824" s="2">
        <v>3411</v>
      </c>
      <c r="AE824" s="2" t="s">
        <v>38</v>
      </c>
      <c r="AF824" s="2" t="s">
        <v>79</v>
      </c>
      <c r="AG824" s="5" t="s">
        <v>40</v>
      </c>
    </row>
    <row r="825" spans="1:33" x14ac:dyDescent="0.25">
      <c r="A825" s="4">
        <v>5679</v>
      </c>
      <c r="B825" s="2" t="s">
        <v>444</v>
      </c>
      <c r="C825" s="2">
        <v>10</v>
      </c>
      <c r="D825" s="2">
        <v>31</v>
      </c>
      <c r="E825" s="2">
        <v>2023</v>
      </c>
      <c r="F825" s="3">
        <f>DATE(Table13[[#This Row],[_Year]],Table13[[#This Row],[Join_Date_Month]],Table13[[#This Row],[Join_Date_Date]])</f>
        <v>45230</v>
      </c>
      <c r="G825" s="3">
        <v>45230</v>
      </c>
      <c r="H825" s="3">
        <v>45455</v>
      </c>
      <c r="I825" s="2"/>
      <c r="J825" s="2"/>
      <c r="K825" s="3"/>
      <c r="L825" s="3">
        <v>45455</v>
      </c>
      <c r="M825" s="2">
        <v>15.99</v>
      </c>
      <c r="N825" s="2" t="s">
        <v>761</v>
      </c>
      <c r="O825" s="2">
        <v>108</v>
      </c>
      <c r="P825" s="2" t="s">
        <v>26</v>
      </c>
      <c r="Q825" s="2">
        <v>4</v>
      </c>
      <c r="R825" s="2">
        <v>2</v>
      </c>
      <c r="S825" s="2" t="b">
        <v>0</v>
      </c>
      <c r="T825" s="2">
        <v>694</v>
      </c>
      <c r="U825" s="2">
        <v>199</v>
      </c>
      <c r="V825" s="2" t="s">
        <v>49</v>
      </c>
      <c r="W825" s="2" t="s">
        <v>75</v>
      </c>
      <c r="X825" s="2" t="s">
        <v>45</v>
      </c>
      <c r="Y825" s="2">
        <v>81</v>
      </c>
      <c r="Z825" s="26">
        <f>Table13[[#This Row],[Recommended_Content_Count]]/(Table13[[#This Row],[Total_Movies_Watched]]+Table13[[#This Row],[Total_Series_Watched]])</f>
        <v>9.0705487122060474E-2</v>
      </c>
      <c r="AA825" s="2">
        <v>5</v>
      </c>
      <c r="AB825" s="2" t="b">
        <v>0</v>
      </c>
      <c r="AC825" s="2" t="s">
        <v>30</v>
      </c>
      <c r="AD825" s="2">
        <v>851</v>
      </c>
      <c r="AE825" s="2" t="s">
        <v>65</v>
      </c>
      <c r="AF825" s="2" t="s">
        <v>69</v>
      </c>
      <c r="AG825" s="5" t="s">
        <v>93</v>
      </c>
    </row>
    <row r="826" spans="1:33" x14ac:dyDescent="0.25">
      <c r="A826" s="4">
        <v>6109</v>
      </c>
      <c r="B826" s="2" t="s">
        <v>194</v>
      </c>
      <c r="C826" s="2">
        <v>10</v>
      </c>
      <c r="D826" s="2">
        <v>25</v>
      </c>
      <c r="E826" s="2">
        <v>2023</v>
      </c>
      <c r="F826" s="3">
        <f>DATE(Table13[[#This Row],[_Year]],Table13[[#This Row],[Join_Date_Month]],Table13[[#This Row],[Join_Date_Date]])</f>
        <v>45224</v>
      </c>
      <c r="G826" s="3">
        <v>45224</v>
      </c>
      <c r="H826" s="3">
        <v>45455</v>
      </c>
      <c r="I826" s="2"/>
      <c r="J826" s="2"/>
      <c r="K826" s="3"/>
      <c r="L826" s="3">
        <v>45455</v>
      </c>
      <c r="M826" s="2">
        <v>15.99</v>
      </c>
      <c r="N826" s="2" t="s">
        <v>761</v>
      </c>
      <c r="O826" s="2">
        <v>425</v>
      </c>
      <c r="P826" s="2" t="s">
        <v>100</v>
      </c>
      <c r="Q826" s="2">
        <v>2</v>
      </c>
      <c r="R826" s="2">
        <v>2</v>
      </c>
      <c r="S826" s="2" t="b">
        <v>1</v>
      </c>
      <c r="T826" s="2">
        <v>552</v>
      </c>
      <c r="U826" s="2">
        <v>27</v>
      </c>
      <c r="V826" s="2" t="s">
        <v>74</v>
      </c>
      <c r="W826" s="2" t="s">
        <v>75</v>
      </c>
      <c r="X826" s="2" t="s">
        <v>64</v>
      </c>
      <c r="Y826" s="2">
        <v>36</v>
      </c>
      <c r="Z826" s="26">
        <f>Table13[[#This Row],[Recommended_Content_Count]]/(Table13[[#This Row],[Total_Movies_Watched]]+Table13[[#This Row],[Total_Series_Watched]])</f>
        <v>6.2176165803108807E-2</v>
      </c>
      <c r="AA826" s="2">
        <v>4</v>
      </c>
      <c r="AB826" s="2" t="b">
        <v>1</v>
      </c>
      <c r="AC826" s="2" t="s">
        <v>30</v>
      </c>
      <c r="AD826" s="2">
        <v>1325</v>
      </c>
      <c r="AE826" s="2" t="s">
        <v>76</v>
      </c>
      <c r="AF826" s="2" t="s">
        <v>59</v>
      </c>
      <c r="AG826" s="5" t="s">
        <v>33</v>
      </c>
    </row>
    <row r="827" spans="1:33" x14ac:dyDescent="0.25">
      <c r="A827" s="4">
        <v>8305</v>
      </c>
      <c r="B827" s="2" t="s">
        <v>140</v>
      </c>
      <c r="C827" s="2">
        <v>1</v>
      </c>
      <c r="D827" s="2">
        <v>26</v>
      </c>
      <c r="E827" s="2">
        <v>2023</v>
      </c>
      <c r="F827" s="3">
        <f>DATE(Table13[[#This Row],[_Year]],Table13[[#This Row],[Join_Date_Month]],Table13[[#This Row],[Join_Date_Date]])</f>
        <v>44952</v>
      </c>
      <c r="G827" s="3">
        <v>44952</v>
      </c>
      <c r="H827" s="3">
        <v>45455</v>
      </c>
      <c r="I827" s="2"/>
      <c r="J827" s="2"/>
      <c r="K827" s="3"/>
      <c r="L827" s="3">
        <v>45455</v>
      </c>
      <c r="M827" s="2">
        <v>11.99</v>
      </c>
      <c r="N827" s="2" t="s">
        <v>760</v>
      </c>
      <c r="O827" s="2">
        <v>78</v>
      </c>
      <c r="P827" s="2" t="s">
        <v>73</v>
      </c>
      <c r="Q827" s="2">
        <v>4</v>
      </c>
      <c r="R827" s="2">
        <v>5</v>
      </c>
      <c r="S827" s="2" t="b">
        <v>0</v>
      </c>
      <c r="T827" s="2">
        <v>914</v>
      </c>
      <c r="U827" s="2">
        <v>22</v>
      </c>
      <c r="V827" s="2" t="s">
        <v>92</v>
      </c>
      <c r="W827" s="2" t="s">
        <v>44</v>
      </c>
      <c r="X827" s="2" t="s">
        <v>37</v>
      </c>
      <c r="Y827" s="2">
        <v>14</v>
      </c>
      <c r="Z827" s="26">
        <f>Table13[[#This Row],[Recommended_Content_Count]]/(Table13[[#This Row],[Total_Movies_Watched]]+Table13[[#This Row],[Total_Series_Watched]])</f>
        <v>1.4957264957264958E-2</v>
      </c>
      <c r="AA827" s="2">
        <v>4.5</v>
      </c>
      <c r="AB827" s="2" t="b">
        <v>0</v>
      </c>
      <c r="AC827" s="2" t="s">
        <v>30</v>
      </c>
      <c r="AD827" s="2">
        <v>4934</v>
      </c>
      <c r="AE827" s="2" t="s">
        <v>31</v>
      </c>
      <c r="AF827" s="2" t="s">
        <v>32</v>
      </c>
      <c r="AG827" s="5" t="s">
        <v>33</v>
      </c>
    </row>
    <row r="828" spans="1:33" x14ac:dyDescent="0.25">
      <c r="A828" s="4">
        <v>3530</v>
      </c>
      <c r="B828" s="2" t="s">
        <v>411</v>
      </c>
      <c r="C828" s="3">
        <v>45575</v>
      </c>
      <c r="D828" s="2"/>
      <c r="E828" s="2"/>
      <c r="F828" s="3"/>
      <c r="G828" s="3">
        <v>45575</v>
      </c>
      <c r="H828" s="3">
        <v>45455</v>
      </c>
      <c r="I828" s="2"/>
      <c r="J828" s="2"/>
      <c r="K828" s="3"/>
      <c r="L828" s="3">
        <v>45455</v>
      </c>
      <c r="M828" s="2">
        <v>15.99</v>
      </c>
      <c r="N828" s="2" t="s">
        <v>761</v>
      </c>
      <c r="O828" s="2">
        <v>498</v>
      </c>
      <c r="P828" s="2" t="s">
        <v>36</v>
      </c>
      <c r="Q828" s="2">
        <v>5</v>
      </c>
      <c r="R828" s="2">
        <v>6</v>
      </c>
      <c r="S828" s="2" t="b">
        <v>0</v>
      </c>
      <c r="T828" s="2">
        <v>105</v>
      </c>
      <c r="U828" s="2">
        <v>35</v>
      </c>
      <c r="V828" s="2" t="s">
        <v>55</v>
      </c>
      <c r="W828" s="2" t="s">
        <v>44</v>
      </c>
      <c r="X828" s="2" t="s">
        <v>64</v>
      </c>
      <c r="Y828" s="2">
        <v>6</v>
      </c>
      <c r="Z828" s="26">
        <f>Table13[[#This Row],[Recommended_Content_Count]]/(Table13[[#This Row],[Total_Movies_Watched]]+Table13[[#This Row],[Total_Series_Watched]])</f>
        <v>4.2857142857142858E-2</v>
      </c>
      <c r="AA828" s="2">
        <v>3.9</v>
      </c>
      <c r="AB828" s="2" t="b">
        <v>1</v>
      </c>
      <c r="AC828" s="2" t="s">
        <v>30</v>
      </c>
      <c r="AD828" s="2">
        <v>3379</v>
      </c>
      <c r="AE828" s="2" t="s">
        <v>38</v>
      </c>
      <c r="AF828" s="2" t="s">
        <v>39</v>
      </c>
      <c r="AG828" s="5" t="s">
        <v>33</v>
      </c>
    </row>
    <row r="829" spans="1:33" x14ac:dyDescent="0.25">
      <c r="A829" s="4">
        <v>4479</v>
      </c>
      <c r="B829" s="2" t="s">
        <v>23</v>
      </c>
      <c r="C829" s="3">
        <v>45454</v>
      </c>
      <c r="D829" s="2"/>
      <c r="E829" s="2"/>
      <c r="F829" s="3"/>
      <c r="G829" s="3">
        <v>45454</v>
      </c>
      <c r="H829" s="3">
        <v>45455</v>
      </c>
      <c r="I829" s="2"/>
      <c r="J829" s="2"/>
      <c r="K829" s="3"/>
      <c r="L829" s="3">
        <v>45455</v>
      </c>
      <c r="M829" s="2">
        <v>15.99</v>
      </c>
      <c r="N829" s="2" t="s">
        <v>761</v>
      </c>
      <c r="O829" s="2">
        <v>241</v>
      </c>
      <c r="P829" s="2" t="s">
        <v>100</v>
      </c>
      <c r="Q829" s="2">
        <v>3</v>
      </c>
      <c r="R829" s="2">
        <v>2</v>
      </c>
      <c r="S829" s="2" t="b">
        <v>1</v>
      </c>
      <c r="T829" s="2">
        <v>549</v>
      </c>
      <c r="U829" s="2">
        <v>158</v>
      </c>
      <c r="V829" s="2" t="s">
        <v>55</v>
      </c>
      <c r="W829" s="2" t="s">
        <v>44</v>
      </c>
      <c r="X829" s="2" t="s">
        <v>45</v>
      </c>
      <c r="Y829" s="2">
        <v>96</v>
      </c>
      <c r="Z829" s="26">
        <f>Table13[[#This Row],[Recommended_Content_Count]]/(Table13[[#This Row],[Total_Movies_Watched]]+Table13[[#This Row],[Total_Series_Watched]])</f>
        <v>0.13578500707213578</v>
      </c>
      <c r="AA829" s="2">
        <v>3.1</v>
      </c>
      <c r="AB829" s="2" t="b">
        <v>1</v>
      </c>
      <c r="AC829" s="2" t="s">
        <v>30</v>
      </c>
      <c r="AD829" s="2">
        <v>1986</v>
      </c>
      <c r="AE829" s="2" t="s">
        <v>31</v>
      </c>
      <c r="AF829" s="2" t="s">
        <v>39</v>
      </c>
      <c r="AG829" s="5" t="s">
        <v>60</v>
      </c>
    </row>
    <row r="830" spans="1:33" x14ac:dyDescent="0.25">
      <c r="A830" s="4">
        <v>8805</v>
      </c>
      <c r="B830" s="2" t="s">
        <v>85</v>
      </c>
      <c r="C830" s="3">
        <v>45450</v>
      </c>
      <c r="D830" s="2"/>
      <c r="E830" s="2"/>
      <c r="F830" s="3"/>
      <c r="G830" s="3">
        <v>45450</v>
      </c>
      <c r="H830" s="3">
        <v>45455</v>
      </c>
      <c r="I830" s="2"/>
      <c r="J830" s="2"/>
      <c r="K830" s="3"/>
      <c r="L830" s="3">
        <v>45455</v>
      </c>
      <c r="M830" s="2">
        <v>15.99</v>
      </c>
      <c r="N830" s="2" t="s">
        <v>761</v>
      </c>
      <c r="O830" s="2">
        <v>53</v>
      </c>
      <c r="P830" s="2" t="s">
        <v>100</v>
      </c>
      <c r="Q830" s="2">
        <v>4</v>
      </c>
      <c r="R830" s="2">
        <v>2</v>
      </c>
      <c r="S830" s="2" t="b">
        <v>1</v>
      </c>
      <c r="T830" s="2">
        <v>720</v>
      </c>
      <c r="U830" s="2">
        <v>37</v>
      </c>
      <c r="V830" s="2" t="s">
        <v>68</v>
      </c>
      <c r="W830" s="2" t="s">
        <v>28</v>
      </c>
      <c r="X830" s="2" t="s">
        <v>57</v>
      </c>
      <c r="Y830" s="2">
        <v>8</v>
      </c>
      <c r="Z830" s="26">
        <f>Table13[[#This Row],[Recommended_Content_Count]]/(Table13[[#This Row],[Total_Movies_Watched]]+Table13[[#This Row],[Total_Series_Watched]])</f>
        <v>1.0568031704095112E-2</v>
      </c>
      <c r="AA830" s="2">
        <v>4</v>
      </c>
      <c r="AB830" s="2" t="b">
        <v>1</v>
      </c>
      <c r="AC830" s="2" t="s">
        <v>30</v>
      </c>
      <c r="AD830" s="2">
        <v>2727</v>
      </c>
      <c r="AE830" s="2" t="s">
        <v>65</v>
      </c>
      <c r="AF830" s="2" t="s">
        <v>79</v>
      </c>
      <c r="AG830" s="5" t="s">
        <v>40</v>
      </c>
    </row>
    <row r="831" spans="1:33" x14ac:dyDescent="0.25">
      <c r="A831" s="4">
        <v>4206</v>
      </c>
      <c r="B831" s="2" t="s">
        <v>190</v>
      </c>
      <c r="C831" s="3">
        <v>45386</v>
      </c>
      <c r="D831" s="2"/>
      <c r="E831" s="2"/>
      <c r="F831" s="3"/>
      <c r="G831" s="3">
        <v>45386</v>
      </c>
      <c r="H831" s="3">
        <v>45455</v>
      </c>
      <c r="I831" s="2"/>
      <c r="J831" s="2"/>
      <c r="K831" s="3"/>
      <c r="L831" s="3">
        <v>45455</v>
      </c>
      <c r="M831" s="2">
        <v>11.99</v>
      </c>
      <c r="N831" s="2" t="s">
        <v>760</v>
      </c>
      <c r="O831" s="2">
        <v>354</v>
      </c>
      <c r="P831" s="2" t="s">
        <v>100</v>
      </c>
      <c r="Q831" s="2">
        <v>1</v>
      </c>
      <c r="R831" s="2">
        <v>3</v>
      </c>
      <c r="S831" s="2" t="b">
        <v>0</v>
      </c>
      <c r="T831" s="2">
        <v>885</v>
      </c>
      <c r="U831" s="2">
        <v>65</v>
      </c>
      <c r="V831" s="2" t="s">
        <v>49</v>
      </c>
      <c r="W831" s="2" t="s">
        <v>56</v>
      </c>
      <c r="X831" s="2" t="s">
        <v>64</v>
      </c>
      <c r="Y831" s="2">
        <v>70</v>
      </c>
      <c r="Z831" s="26">
        <f>Table13[[#This Row],[Recommended_Content_Count]]/(Table13[[#This Row],[Total_Movies_Watched]]+Table13[[#This Row],[Total_Series_Watched]])</f>
        <v>7.3684210526315783E-2</v>
      </c>
      <c r="AA831" s="2">
        <v>4.7</v>
      </c>
      <c r="AB831" s="2" t="b">
        <v>0</v>
      </c>
      <c r="AC831" s="2" t="s">
        <v>30</v>
      </c>
      <c r="AD831" s="2">
        <v>4008</v>
      </c>
      <c r="AE831" s="2" t="s">
        <v>58</v>
      </c>
      <c r="AF831" s="2" t="s">
        <v>59</v>
      </c>
      <c r="AG831" s="5" t="s">
        <v>93</v>
      </c>
    </row>
    <row r="832" spans="1:33" x14ac:dyDescent="0.25">
      <c r="A832" s="4">
        <v>8307</v>
      </c>
      <c r="B832" s="2" t="s">
        <v>245</v>
      </c>
      <c r="C832" s="3">
        <v>45383</v>
      </c>
      <c r="D832" s="2"/>
      <c r="E832" s="2"/>
      <c r="F832" s="3"/>
      <c r="G832" s="3">
        <v>45383</v>
      </c>
      <c r="H832" s="3">
        <v>45455</v>
      </c>
      <c r="I832" s="2"/>
      <c r="J832" s="2"/>
      <c r="K832" s="3"/>
      <c r="L832" s="3">
        <v>45455</v>
      </c>
      <c r="M832" s="2">
        <v>7.99</v>
      </c>
      <c r="N832" s="2" t="s">
        <v>759</v>
      </c>
      <c r="O832" s="2">
        <v>266</v>
      </c>
      <c r="P832" s="2" t="s">
        <v>63</v>
      </c>
      <c r="Q832" s="2">
        <v>5</v>
      </c>
      <c r="R832" s="2">
        <v>3</v>
      </c>
      <c r="S832" s="2" t="b">
        <v>1</v>
      </c>
      <c r="T832" s="2">
        <v>583</v>
      </c>
      <c r="U832" s="2">
        <v>131</v>
      </c>
      <c r="V832" s="2" t="s">
        <v>43</v>
      </c>
      <c r="W832" s="2" t="s">
        <v>44</v>
      </c>
      <c r="X832" s="2" t="s">
        <v>45</v>
      </c>
      <c r="Y832" s="2">
        <v>0</v>
      </c>
      <c r="Z832" s="26">
        <f>Table13[[#This Row],[Recommended_Content_Count]]/(Table13[[#This Row],[Total_Movies_Watched]]+Table13[[#This Row],[Total_Series_Watched]])</f>
        <v>0</v>
      </c>
      <c r="AA832" s="2">
        <v>4</v>
      </c>
      <c r="AB832" s="2" t="b">
        <v>0</v>
      </c>
      <c r="AC832" s="2" t="s">
        <v>30</v>
      </c>
      <c r="AD832" s="2">
        <v>4789</v>
      </c>
      <c r="AE832" s="2" t="s">
        <v>76</v>
      </c>
      <c r="AF832" s="2" t="s">
        <v>32</v>
      </c>
      <c r="AG832" s="5" t="s">
        <v>60</v>
      </c>
    </row>
    <row r="833" spans="1:33" x14ac:dyDescent="0.25">
      <c r="A833" s="4">
        <v>5897</v>
      </c>
      <c r="B833" s="2" t="s">
        <v>296</v>
      </c>
      <c r="C833" s="3">
        <v>45269</v>
      </c>
      <c r="D833" s="2"/>
      <c r="E833" s="2"/>
      <c r="F833" s="3"/>
      <c r="G833" s="3">
        <v>45269</v>
      </c>
      <c r="H833" s="3">
        <v>45455</v>
      </c>
      <c r="I833" s="2"/>
      <c r="J833" s="2"/>
      <c r="K833" s="3"/>
      <c r="L833" s="3">
        <v>45455</v>
      </c>
      <c r="M833" s="2">
        <v>7.99</v>
      </c>
      <c r="N833" s="2" t="s">
        <v>759</v>
      </c>
      <c r="O833" s="2">
        <v>486</v>
      </c>
      <c r="P833" s="2" t="s">
        <v>36</v>
      </c>
      <c r="Q833" s="2">
        <v>3</v>
      </c>
      <c r="R833" s="2">
        <v>2</v>
      </c>
      <c r="S833" s="2" t="b">
        <v>0</v>
      </c>
      <c r="T833" s="2">
        <v>181</v>
      </c>
      <c r="U833" s="2">
        <v>15</v>
      </c>
      <c r="V833" s="2" t="s">
        <v>74</v>
      </c>
      <c r="W833" s="2" t="s">
        <v>56</v>
      </c>
      <c r="X833" s="2" t="s">
        <v>37</v>
      </c>
      <c r="Y833" s="2">
        <v>0</v>
      </c>
      <c r="Z833" s="26">
        <f>Table13[[#This Row],[Recommended_Content_Count]]/(Table13[[#This Row],[Total_Movies_Watched]]+Table13[[#This Row],[Total_Series_Watched]])</f>
        <v>0</v>
      </c>
      <c r="AA833" s="2">
        <v>4.2</v>
      </c>
      <c r="AB833" s="2" t="b">
        <v>0</v>
      </c>
      <c r="AC833" s="2" t="s">
        <v>30</v>
      </c>
      <c r="AD833" s="2">
        <v>447</v>
      </c>
      <c r="AE833" s="2" t="s">
        <v>76</v>
      </c>
      <c r="AF833" s="2" t="s">
        <v>59</v>
      </c>
      <c r="AG833" s="5" t="s">
        <v>60</v>
      </c>
    </row>
    <row r="834" spans="1:33" x14ac:dyDescent="0.25">
      <c r="A834" s="4">
        <v>7274</v>
      </c>
      <c r="B834" s="2" t="s">
        <v>304</v>
      </c>
      <c r="C834" s="3">
        <v>45264</v>
      </c>
      <c r="D834" s="2"/>
      <c r="E834" s="2"/>
      <c r="F834" s="3"/>
      <c r="G834" s="3">
        <v>45264</v>
      </c>
      <c r="H834" s="3">
        <v>45455</v>
      </c>
      <c r="I834" s="2"/>
      <c r="J834" s="2"/>
      <c r="K834" s="3"/>
      <c r="L834" s="3">
        <v>45455</v>
      </c>
      <c r="M834" s="2">
        <v>11.99</v>
      </c>
      <c r="N834" s="2" t="s">
        <v>760</v>
      </c>
      <c r="O834" s="2">
        <v>193</v>
      </c>
      <c r="P834" s="2" t="s">
        <v>51</v>
      </c>
      <c r="Q834" s="2">
        <v>4</v>
      </c>
      <c r="R834" s="2">
        <v>4</v>
      </c>
      <c r="S834" s="2" t="b">
        <v>0</v>
      </c>
      <c r="T834" s="2">
        <v>364</v>
      </c>
      <c r="U834" s="2">
        <v>181</v>
      </c>
      <c r="V834" s="2" t="s">
        <v>92</v>
      </c>
      <c r="W834" s="2" t="s">
        <v>56</v>
      </c>
      <c r="X834" s="2" t="s">
        <v>64</v>
      </c>
      <c r="Y834" s="2">
        <v>51</v>
      </c>
      <c r="Z834" s="26">
        <f>Table13[[#This Row],[Recommended_Content_Count]]/(Table13[[#This Row],[Total_Movies_Watched]]+Table13[[#This Row],[Total_Series_Watched]])</f>
        <v>9.3577981651376152E-2</v>
      </c>
      <c r="AA834" s="2">
        <v>4.7</v>
      </c>
      <c r="AB834" s="2" t="b">
        <v>0</v>
      </c>
      <c r="AC834" s="2" t="s">
        <v>30</v>
      </c>
      <c r="AD834" s="2">
        <v>2384</v>
      </c>
      <c r="AE834" s="2" t="s">
        <v>38</v>
      </c>
      <c r="AF834" s="2" t="s">
        <v>79</v>
      </c>
      <c r="AG834" s="5" t="s">
        <v>93</v>
      </c>
    </row>
    <row r="835" spans="1:33" x14ac:dyDescent="0.25">
      <c r="A835" s="4">
        <v>2788</v>
      </c>
      <c r="B835" s="2" t="s">
        <v>593</v>
      </c>
      <c r="C835" s="3">
        <v>45171</v>
      </c>
      <c r="D835" s="2"/>
      <c r="E835" s="2"/>
      <c r="F835" s="3"/>
      <c r="G835" s="3">
        <v>45171</v>
      </c>
      <c r="H835" s="3">
        <v>45455</v>
      </c>
      <c r="I835" s="2"/>
      <c r="J835" s="2"/>
      <c r="K835" s="3"/>
      <c r="L835" s="3">
        <v>45455</v>
      </c>
      <c r="M835" s="2">
        <v>15.99</v>
      </c>
      <c r="N835" s="2" t="s">
        <v>761</v>
      </c>
      <c r="O835" s="2">
        <v>404</v>
      </c>
      <c r="P835" s="2" t="s">
        <v>73</v>
      </c>
      <c r="Q835" s="2">
        <v>2</v>
      </c>
      <c r="R835" s="2">
        <v>2</v>
      </c>
      <c r="S835" s="2" t="b">
        <v>0</v>
      </c>
      <c r="T835" s="2">
        <v>257</v>
      </c>
      <c r="U835" s="2">
        <v>113</v>
      </c>
      <c r="V835" s="2" t="s">
        <v>74</v>
      </c>
      <c r="W835" s="2" t="s">
        <v>56</v>
      </c>
      <c r="X835" s="2" t="s">
        <v>45</v>
      </c>
      <c r="Y835" s="2">
        <v>60</v>
      </c>
      <c r="Z835" s="26">
        <f>Table13[[#This Row],[Recommended_Content_Count]]/(Table13[[#This Row],[Total_Movies_Watched]]+Table13[[#This Row],[Total_Series_Watched]])</f>
        <v>0.16216216216216217</v>
      </c>
      <c r="AA835" s="2">
        <v>3.8</v>
      </c>
      <c r="AB835" s="2" t="b">
        <v>0</v>
      </c>
      <c r="AC835" s="2" t="s">
        <v>30</v>
      </c>
      <c r="AD835" s="2">
        <v>1290</v>
      </c>
      <c r="AE835" s="2" t="s">
        <v>58</v>
      </c>
      <c r="AF835" s="2" t="s">
        <v>32</v>
      </c>
      <c r="AG835" s="5" t="s">
        <v>33</v>
      </c>
    </row>
    <row r="836" spans="1:33" x14ac:dyDescent="0.25">
      <c r="A836" s="4">
        <v>4706</v>
      </c>
      <c r="B836" s="2" t="s">
        <v>170</v>
      </c>
      <c r="C836" s="3">
        <v>45140</v>
      </c>
      <c r="D836" s="2"/>
      <c r="E836" s="2"/>
      <c r="F836" s="3"/>
      <c r="G836" s="3">
        <v>45140</v>
      </c>
      <c r="H836" s="3">
        <v>45455</v>
      </c>
      <c r="I836" s="2"/>
      <c r="J836" s="2"/>
      <c r="K836" s="3"/>
      <c r="L836" s="3">
        <v>45455</v>
      </c>
      <c r="M836" s="2">
        <v>11.99</v>
      </c>
      <c r="N836" s="2" t="s">
        <v>760</v>
      </c>
      <c r="O836" s="2">
        <v>480</v>
      </c>
      <c r="P836" s="2" t="s">
        <v>48</v>
      </c>
      <c r="Q836" s="2">
        <v>1</v>
      </c>
      <c r="R836" s="2">
        <v>2</v>
      </c>
      <c r="S836" s="2" t="b">
        <v>1</v>
      </c>
      <c r="T836" s="2">
        <v>350</v>
      </c>
      <c r="U836" s="2">
        <v>122</v>
      </c>
      <c r="V836" s="2" t="s">
        <v>92</v>
      </c>
      <c r="W836" s="2" t="s">
        <v>28</v>
      </c>
      <c r="X836" s="2" t="s">
        <v>57</v>
      </c>
      <c r="Y836" s="2">
        <v>59</v>
      </c>
      <c r="Z836" s="26">
        <f>Table13[[#This Row],[Recommended_Content_Count]]/(Table13[[#This Row],[Total_Movies_Watched]]+Table13[[#This Row],[Total_Series_Watched]])</f>
        <v>0.125</v>
      </c>
      <c r="AA836" s="2">
        <v>4.5999999999999996</v>
      </c>
      <c r="AB836" s="2" t="b">
        <v>0</v>
      </c>
      <c r="AC836" s="2" t="s">
        <v>30</v>
      </c>
      <c r="AD836" s="2">
        <v>3568</v>
      </c>
      <c r="AE836" s="2" t="s">
        <v>38</v>
      </c>
      <c r="AF836" s="2" t="s">
        <v>32</v>
      </c>
      <c r="AG836" s="5" t="s">
        <v>33</v>
      </c>
    </row>
    <row r="837" spans="1:33" x14ac:dyDescent="0.25">
      <c r="A837" s="4">
        <v>4155</v>
      </c>
      <c r="B837" s="2" t="s">
        <v>259</v>
      </c>
      <c r="C837" s="3">
        <v>45110</v>
      </c>
      <c r="D837" s="2"/>
      <c r="E837" s="2"/>
      <c r="F837" s="3"/>
      <c r="G837" s="3">
        <v>45110</v>
      </c>
      <c r="H837" s="3">
        <v>45455</v>
      </c>
      <c r="I837" s="2"/>
      <c r="J837" s="2"/>
      <c r="K837" s="3"/>
      <c r="L837" s="3">
        <v>45455</v>
      </c>
      <c r="M837" s="2">
        <v>11.99</v>
      </c>
      <c r="N837" s="2" t="s">
        <v>760</v>
      </c>
      <c r="O837" s="2">
        <v>42</v>
      </c>
      <c r="P837" s="2" t="s">
        <v>48</v>
      </c>
      <c r="Q837" s="2">
        <v>4</v>
      </c>
      <c r="R837" s="2">
        <v>2</v>
      </c>
      <c r="S837" s="2" t="b">
        <v>0</v>
      </c>
      <c r="T837" s="2">
        <v>560</v>
      </c>
      <c r="U837" s="2">
        <v>98</v>
      </c>
      <c r="V837" s="2" t="s">
        <v>92</v>
      </c>
      <c r="W837" s="2" t="s">
        <v>44</v>
      </c>
      <c r="X837" s="2" t="s">
        <v>45</v>
      </c>
      <c r="Y837" s="2">
        <v>90</v>
      </c>
      <c r="Z837" s="26">
        <f>Table13[[#This Row],[Recommended_Content_Count]]/(Table13[[#This Row],[Total_Movies_Watched]]+Table13[[#This Row],[Total_Series_Watched]])</f>
        <v>0.13677811550151975</v>
      </c>
      <c r="AA837" s="2">
        <v>3.8</v>
      </c>
      <c r="AB837" s="2" t="b">
        <v>0</v>
      </c>
      <c r="AC837" s="2" t="s">
        <v>30</v>
      </c>
      <c r="AD837" s="2">
        <v>496</v>
      </c>
      <c r="AE837" s="2" t="s">
        <v>65</v>
      </c>
      <c r="AF837" s="2" t="s">
        <v>59</v>
      </c>
      <c r="AG837" s="5" t="s">
        <v>93</v>
      </c>
    </row>
    <row r="838" spans="1:33" x14ac:dyDescent="0.25">
      <c r="A838" s="4">
        <v>7621</v>
      </c>
      <c r="B838" s="2" t="s">
        <v>405</v>
      </c>
      <c r="C838" s="3">
        <v>45086</v>
      </c>
      <c r="D838" s="2"/>
      <c r="E838" s="2"/>
      <c r="F838" s="3"/>
      <c r="G838" s="3">
        <v>45086</v>
      </c>
      <c r="H838" s="3">
        <v>45455</v>
      </c>
      <c r="I838" s="2"/>
      <c r="J838" s="2"/>
      <c r="K838" s="3"/>
      <c r="L838" s="3">
        <v>45455</v>
      </c>
      <c r="M838" s="2">
        <v>7.99</v>
      </c>
      <c r="N838" s="2" t="s">
        <v>759</v>
      </c>
      <c r="O838" s="2">
        <v>381</v>
      </c>
      <c r="P838" s="2" t="s">
        <v>36</v>
      </c>
      <c r="Q838" s="2">
        <v>5</v>
      </c>
      <c r="R838" s="2">
        <v>6</v>
      </c>
      <c r="S838" s="2" t="b">
        <v>0</v>
      </c>
      <c r="T838" s="2">
        <v>593</v>
      </c>
      <c r="U838" s="2">
        <v>46</v>
      </c>
      <c r="V838" s="2" t="s">
        <v>68</v>
      </c>
      <c r="W838" s="2" t="s">
        <v>44</v>
      </c>
      <c r="X838" s="2" t="s">
        <v>64</v>
      </c>
      <c r="Y838" s="2">
        <v>10</v>
      </c>
      <c r="Z838" s="26">
        <f>Table13[[#This Row],[Recommended_Content_Count]]/(Table13[[#This Row],[Total_Movies_Watched]]+Table13[[#This Row],[Total_Series_Watched]])</f>
        <v>1.5649452269170579E-2</v>
      </c>
      <c r="AA838" s="2">
        <v>4.5999999999999996</v>
      </c>
      <c r="AB838" s="2" t="b">
        <v>1</v>
      </c>
      <c r="AC838" s="2" t="s">
        <v>30</v>
      </c>
      <c r="AD838" s="2">
        <v>4528</v>
      </c>
      <c r="AE838" s="2" t="s">
        <v>76</v>
      </c>
      <c r="AF838" s="2" t="s">
        <v>79</v>
      </c>
      <c r="AG838" s="5" t="s">
        <v>40</v>
      </c>
    </row>
    <row r="839" spans="1:33" x14ac:dyDescent="0.25">
      <c r="A839" s="4">
        <v>5525</v>
      </c>
      <c r="B839" s="2" t="s">
        <v>224</v>
      </c>
      <c r="C839" s="3">
        <v>45056</v>
      </c>
      <c r="D839" s="2"/>
      <c r="E839" s="2"/>
      <c r="F839" s="3"/>
      <c r="G839" s="3">
        <v>45056</v>
      </c>
      <c r="H839" s="3">
        <v>45455</v>
      </c>
      <c r="I839" s="2"/>
      <c r="J839" s="2"/>
      <c r="K839" s="3"/>
      <c r="L839" s="3">
        <v>45455</v>
      </c>
      <c r="M839" s="2">
        <v>15.99</v>
      </c>
      <c r="N839" s="2" t="s">
        <v>761</v>
      </c>
      <c r="O839" s="2">
        <v>344</v>
      </c>
      <c r="P839" s="2" t="s">
        <v>26</v>
      </c>
      <c r="Q839" s="2">
        <v>5</v>
      </c>
      <c r="R839" s="2">
        <v>2</v>
      </c>
      <c r="S839" s="2" t="b">
        <v>0</v>
      </c>
      <c r="T839" s="2">
        <v>91</v>
      </c>
      <c r="U839" s="2">
        <v>137</v>
      </c>
      <c r="V839" s="2" t="s">
        <v>74</v>
      </c>
      <c r="W839" s="2" t="s">
        <v>75</v>
      </c>
      <c r="X839" s="2" t="s">
        <v>37</v>
      </c>
      <c r="Y839" s="2">
        <v>37</v>
      </c>
      <c r="Z839" s="26">
        <f>Table13[[#This Row],[Recommended_Content_Count]]/(Table13[[#This Row],[Total_Movies_Watched]]+Table13[[#This Row],[Total_Series_Watched]])</f>
        <v>0.16228070175438597</v>
      </c>
      <c r="AA839" s="2">
        <v>3.4</v>
      </c>
      <c r="AB839" s="2" t="b">
        <v>1</v>
      </c>
      <c r="AC839" s="2" t="s">
        <v>30</v>
      </c>
      <c r="AD839" s="2">
        <v>396</v>
      </c>
      <c r="AE839" s="2" t="s">
        <v>58</v>
      </c>
      <c r="AF839" s="2" t="s">
        <v>32</v>
      </c>
      <c r="AG839" s="5" t="s">
        <v>33</v>
      </c>
    </row>
    <row r="840" spans="1:33" x14ac:dyDescent="0.25">
      <c r="A840" s="4">
        <v>7439</v>
      </c>
      <c r="B840" s="2" t="s">
        <v>199</v>
      </c>
      <c r="C840" s="2">
        <v>8</v>
      </c>
      <c r="D840" s="2">
        <v>25</v>
      </c>
      <c r="E840" s="2">
        <v>2023</v>
      </c>
      <c r="F840" s="3">
        <f>DATE(Table13[[#This Row],[_Year]],Table13[[#This Row],[Join_Date_Month]],Table13[[#This Row],[Join_Date_Date]])</f>
        <v>45163</v>
      </c>
      <c r="G840" s="3">
        <v>45163</v>
      </c>
      <c r="H840" s="3">
        <v>45424</v>
      </c>
      <c r="I840" s="2"/>
      <c r="J840" s="2"/>
      <c r="K840" s="3"/>
      <c r="L840" s="3">
        <v>45424</v>
      </c>
      <c r="M840" s="2">
        <v>15.99</v>
      </c>
      <c r="N840" s="2" t="s">
        <v>761</v>
      </c>
      <c r="O840" s="2">
        <v>427</v>
      </c>
      <c r="P840" s="2" t="s">
        <v>73</v>
      </c>
      <c r="Q840" s="2">
        <v>1</v>
      </c>
      <c r="R840" s="2">
        <v>1</v>
      </c>
      <c r="S840" s="2" t="b">
        <v>0</v>
      </c>
      <c r="T840" s="2">
        <v>479</v>
      </c>
      <c r="U840" s="2">
        <v>98</v>
      </c>
      <c r="V840" s="2" t="s">
        <v>27</v>
      </c>
      <c r="W840" s="2" t="s">
        <v>28</v>
      </c>
      <c r="X840" s="2" t="s">
        <v>64</v>
      </c>
      <c r="Y840" s="2">
        <v>18</v>
      </c>
      <c r="Z840" s="26">
        <f>Table13[[#This Row],[Recommended_Content_Count]]/(Table13[[#This Row],[Total_Movies_Watched]]+Table13[[#This Row],[Total_Series_Watched]])</f>
        <v>3.1195840554592721E-2</v>
      </c>
      <c r="AA840" s="2">
        <v>3.8</v>
      </c>
      <c r="AB840" s="2" t="b">
        <v>1</v>
      </c>
      <c r="AC840" s="2" t="s">
        <v>30</v>
      </c>
      <c r="AD840" s="2">
        <v>547</v>
      </c>
      <c r="AE840" s="2" t="s">
        <v>76</v>
      </c>
      <c r="AF840" s="2" t="s">
        <v>79</v>
      </c>
      <c r="AG840" s="5" t="s">
        <v>33</v>
      </c>
    </row>
    <row r="841" spans="1:33" x14ac:dyDescent="0.25">
      <c r="A841" s="4">
        <v>3858</v>
      </c>
      <c r="B841" s="2" t="s">
        <v>179</v>
      </c>
      <c r="C841" s="2">
        <v>6</v>
      </c>
      <c r="D841" s="2">
        <v>30</v>
      </c>
      <c r="E841" s="2">
        <v>2023</v>
      </c>
      <c r="F841" s="3">
        <f>DATE(Table13[[#This Row],[_Year]],Table13[[#This Row],[Join_Date_Month]],Table13[[#This Row],[Join_Date_Date]])</f>
        <v>45107</v>
      </c>
      <c r="G841" s="3">
        <v>45107</v>
      </c>
      <c r="H841" s="3">
        <v>45424</v>
      </c>
      <c r="I841" s="2"/>
      <c r="J841" s="2"/>
      <c r="K841" s="3"/>
      <c r="L841" s="3">
        <v>45424</v>
      </c>
      <c r="M841" s="2">
        <v>15.99</v>
      </c>
      <c r="N841" s="2" t="s">
        <v>761</v>
      </c>
      <c r="O841" s="2">
        <v>375</v>
      </c>
      <c r="P841" s="2" t="s">
        <v>100</v>
      </c>
      <c r="Q841" s="2">
        <v>3</v>
      </c>
      <c r="R841" s="2">
        <v>6</v>
      </c>
      <c r="S841" s="2" t="b">
        <v>0</v>
      </c>
      <c r="T841" s="2">
        <v>416</v>
      </c>
      <c r="U841" s="2">
        <v>79</v>
      </c>
      <c r="V841" s="2" t="s">
        <v>92</v>
      </c>
      <c r="W841" s="2" t="s">
        <v>28</v>
      </c>
      <c r="X841" s="2" t="s">
        <v>29</v>
      </c>
      <c r="Y841" s="2">
        <v>33</v>
      </c>
      <c r="Z841" s="26">
        <f>Table13[[#This Row],[Recommended_Content_Count]]/(Table13[[#This Row],[Total_Movies_Watched]]+Table13[[#This Row],[Total_Series_Watched]])</f>
        <v>6.6666666666666666E-2</v>
      </c>
      <c r="AA841" s="2">
        <v>3.2</v>
      </c>
      <c r="AB841" s="2" t="b">
        <v>1</v>
      </c>
      <c r="AC841" s="2" t="s">
        <v>30</v>
      </c>
      <c r="AD841" s="2">
        <v>2536</v>
      </c>
      <c r="AE841" s="2" t="s">
        <v>38</v>
      </c>
      <c r="AF841" s="2" t="s">
        <v>79</v>
      </c>
      <c r="AG841" s="5" t="s">
        <v>40</v>
      </c>
    </row>
    <row r="842" spans="1:33" x14ac:dyDescent="0.25">
      <c r="A842" s="4">
        <v>4488</v>
      </c>
      <c r="B842" s="2" t="s">
        <v>281</v>
      </c>
      <c r="C842" s="2">
        <v>5</v>
      </c>
      <c r="D842" s="2">
        <v>28</v>
      </c>
      <c r="E842" s="2">
        <v>2023</v>
      </c>
      <c r="F842" s="3">
        <f>DATE(Table13[[#This Row],[_Year]],Table13[[#This Row],[Join_Date_Month]],Table13[[#This Row],[Join_Date_Date]])</f>
        <v>45074</v>
      </c>
      <c r="G842" s="3">
        <v>45074</v>
      </c>
      <c r="H842" s="3">
        <v>45424</v>
      </c>
      <c r="I842" s="2"/>
      <c r="J842" s="2"/>
      <c r="K842" s="3"/>
      <c r="L842" s="3">
        <v>45424</v>
      </c>
      <c r="M842" s="2">
        <v>7.99</v>
      </c>
      <c r="N842" s="2" t="s">
        <v>759</v>
      </c>
      <c r="O842" s="2">
        <v>304</v>
      </c>
      <c r="P842" s="2" t="s">
        <v>100</v>
      </c>
      <c r="Q842" s="2">
        <v>1</v>
      </c>
      <c r="R842" s="2">
        <v>3</v>
      </c>
      <c r="S842" s="2" t="b">
        <v>0</v>
      </c>
      <c r="T842" s="2">
        <v>975</v>
      </c>
      <c r="U842" s="2">
        <v>10</v>
      </c>
      <c r="V842" s="2" t="s">
        <v>43</v>
      </c>
      <c r="W842" s="2" t="s">
        <v>28</v>
      </c>
      <c r="X842" s="2" t="s">
        <v>64</v>
      </c>
      <c r="Y842" s="2">
        <v>48</v>
      </c>
      <c r="Z842" s="26">
        <f>Table13[[#This Row],[Recommended_Content_Count]]/(Table13[[#This Row],[Total_Movies_Watched]]+Table13[[#This Row],[Total_Series_Watched]])</f>
        <v>4.8730964467005075E-2</v>
      </c>
      <c r="AA842" s="2">
        <v>3.2</v>
      </c>
      <c r="AB842" s="2" t="b">
        <v>0</v>
      </c>
      <c r="AC842" s="2" t="s">
        <v>30</v>
      </c>
      <c r="AD842" s="2">
        <v>3923</v>
      </c>
      <c r="AE842" s="2" t="s">
        <v>58</v>
      </c>
      <c r="AF842" s="2" t="s">
        <v>39</v>
      </c>
      <c r="AG842" s="5" t="s">
        <v>33</v>
      </c>
    </row>
    <row r="843" spans="1:33" x14ac:dyDescent="0.25">
      <c r="A843" s="4">
        <v>1379</v>
      </c>
      <c r="B843" s="2" t="s">
        <v>240</v>
      </c>
      <c r="C843" s="2">
        <v>4</v>
      </c>
      <c r="D843" s="2">
        <v>19</v>
      </c>
      <c r="E843" s="2">
        <v>2023</v>
      </c>
      <c r="F843" s="3">
        <f>DATE(Table13[[#This Row],[_Year]],Table13[[#This Row],[Join_Date_Month]],Table13[[#This Row],[Join_Date_Date]])</f>
        <v>45035</v>
      </c>
      <c r="G843" s="3">
        <v>45035</v>
      </c>
      <c r="H843" s="3">
        <v>45424</v>
      </c>
      <c r="I843" s="2"/>
      <c r="J843" s="2"/>
      <c r="K843" s="3"/>
      <c r="L843" s="3">
        <v>45424</v>
      </c>
      <c r="M843" s="2">
        <v>11.99</v>
      </c>
      <c r="N843" s="2" t="s">
        <v>760</v>
      </c>
      <c r="O843" s="2">
        <v>44</v>
      </c>
      <c r="P843" s="2" t="s">
        <v>36</v>
      </c>
      <c r="Q843" s="2">
        <v>5</v>
      </c>
      <c r="R843" s="2">
        <v>4</v>
      </c>
      <c r="S843" s="2" t="b">
        <v>1</v>
      </c>
      <c r="T843" s="2">
        <v>432</v>
      </c>
      <c r="U843" s="2">
        <v>73</v>
      </c>
      <c r="V843" s="2" t="s">
        <v>49</v>
      </c>
      <c r="W843" s="2" t="s">
        <v>28</v>
      </c>
      <c r="X843" s="2" t="s">
        <v>64</v>
      </c>
      <c r="Y843" s="2">
        <v>88</v>
      </c>
      <c r="Z843" s="26">
        <f>Table13[[#This Row],[Recommended_Content_Count]]/(Table13[[#This Row],[Total_Movies_Watched]]+Table13[[#This Row],[Total_Series_Watched]])</f>
        <v>0.17425742574257425</v>
      </c>
      <c r="AA843" s="2">
        <v>4.5999999999999996</v>
      </c>
      <c r="AB843" s="2" t="b">
        <v>0</v>
      </c>
      <c r="AC843" s="2" t="s">
        <v>30</v>
      </c>
      <c r="AD843" s="2">
        <v>1690</v>
      </c>
      <c r="AE843" s="2" t="s">
        <v>65</v>
      </c>
      <c r="AF843" s="2" t="s">
        <v>32</v>
      </c>
      <c r="AG843" s="5" t="s">
        <v>40</v>
      </c>
    </row>
    <row r="844" spans="1:33" x14ac:dyDescent="0.25">
      <c r="A844" s="4">
        <v>8934</v>
      </c>
      <c r="B844" s="2" t="s">
        <v>150</v>
      </c>
      <c r="C844" s="2">
        <v>3</v>
      </c>
      <c r="D844" s="2">
        <v>25</v>
      </c>
      <c r="E844" s="2">
        <v>2023</v>
      </c>
      <c r="F844" s="3">
        <f>DATE(Table13[[#This Row],[_Year]],Table13[[#This Row],[Join_Date_Month]],Table13[[#This Row],[Join_Date_Date]])</f>
        <v>45010</v>
      </c>
      <c r="G844" s="3">
        <v>45010</v>
      </c>
      <c r="H844" s="3">
        <v>45424</v>
      </c>
      <c r="I844" s="2"/>
      <c r="J844" s="2"/>
      <c r="K844" s="3"/>
      <c r="L844" s="3">
        <v>45424</v>
      </c>
      <c r="M844" s="2">
        <v>7.99</v>
      </c>
      <c r="N844" s="2" t="s">
        <v>759</v>
      </c>
      <c r="O844" s="2">
        <v>22</v>
      </c>
      <c r="P844" s="2" t="s">
        <v>36</v>
      </c>
      <c r="Q844" s="2">
        <v>4</v>
      </c>
      <c r="R844" s="2">
        <v>3</v>
      </c>
      <c r="S844" s="2" t="b">
        <v>0</v>
      </c>
      <c r="T844" s="2">
        <v>707</v>
      </c>
      <c r="U844" s="2">
        <v>156</v>
      </c>
      <c r="V844" s="2" t="s">
        <v>43</v>
      </c>
      <c r="W844" s="2" t="s">
        <v>75</v>
      </c>
      <c r="X844" s="2" t="s">
        <v>57</v>
      </c>
      <c r="Y844" s="2">
        <v>99</v>
      </c>
      <c r="Z844" s="26">
        <f>Table13[[#This Row],[Recommended_Content_Count]]/(Table13[[#This Row],[Total_Movies_Watched]]+Table13[[#This Row],[Total_Series_Watched]])</f>
        <v>0.11471610660486674</v>
      </c>
      <c r="AA844" s="2">
        <v>3.3</v>
      </c>
      <c r="AB844" s="2" t="b">
        <v>0</v>
      </c>
      <c r="AC844" s="2" t="s">
        <v>30</v>
      </c>
      <c r="AD844" s="2">
        <v>4114</v>
      </c>
      <c r="AE844" s="2" t="s">
        <v>38</v>
      </c>
      <c r="AF844" s="2" t="s">
        <v>59</v>
      </c>
      <c r="AG844" s="5" t="s">
        <v>40</v>
      </c>
    </row>
    <row r="845" spans="1:33" x14ac:dyDescent="0.25">
      <c r="A845" s="4">
        <v>5469</v>
      </c>
      <c r="B845" s="2" t="s">
        <v>196</v>
      </c>
      <c r="C845" s="2">
        <v>2</v>
      </c>
      <c r="D845" s="2">
        <v>19</v>
      </c>
      <c r="E845" s="2">
        <v>2024</v>
      </c>
      <c r="F845" s="3">
        <f>DATE(Table13[[#This Row],[_Year]],Table13[[#This Row],[Join_Date_Month]],Table13[[#This Row],[Join_Date_Date]])</f>
        <v>45341</v>
      </c>
      <c r="G845" s="3">
        <v>45341</v>
      </c>
      <c r="H845" s="3">
        <v>45424</v>
      </c>
      <c r="I845" s="2"/>
      <c r="J845" s="2"/>
      <c r="K845" s="3"/>
      <c r="L845" s="3">
        <v>45424</v>
      </c>
      <c r="M845" s="2">
        <v>15.99</v>
      </c>
      <c r="N845" s="2" t="s">
        <v>761</v>
      </c>
      <c r="O845" s="2">
        <v>24</v>
      </c>
      <c r="P845" s="2" t="s">
        <v>48</v>
      </c>
      <c r="Q845" s="2">
        <v>2</v>
      </c>
      <c r="R845" s="2">
        <v>1</v>
      </c>
      <c r="S845" s="2" t="b">
        <v>0</v>
      </c>
      <c r="T845" s="2">
        <v>742</v>
      </c>
      <c r="U845" s="2">
        <v>150</v>
      </c>
      <c r="V845" s="2" t="s">
        <v>27</v>
      </c>
      <c r="W845" s="2" t="s">
        <v>56</v>
      </c>
      <c r="X845" s="2" t="s">
        <v>78</v>
      </c>
      <c r="Y845" s="2">
        <v>57</v>
      </c>
      <c r="Z845" s="26">
        <f>Table13[[#This Row],[Recommended_Content_Count]]/(Table13[[#This Row],[Total_Movies_Watched]]+Table13[[#This Row],[Total_Series_Watched]])</f>
        <v>6.3901345291479825E-2</v>
      </c>
      <c r="AA845" s="2">
        <v>3</v>
      </c>
      <c r="AB845" s="2" t="b">
        <v>0</v>
      </c>
      <c r="AC845" s="2" t="s">
        <v>30</v>
      </c>
      <c r="AD845" s="2">
        <v>150</v>
      </c>
      <c r="AE845" s="2" t="s">
        <v>58</v>
      </c>
      <c r="AF845" s="2" t="s">
        <v>59</v>
      </c>
      <c r="AG845" s="5" t="s">
        <v>60</v>
      </c>
    </row>
    <row r="846" spans="1:33" x14ac:dyDescent="0.25">
      <c r="A846" s="4">
        <v>4392</v>
      </c>
      <c r="B846" s="2" t="s">
        <v>395</v>
      </c>
      <c r="C846" s="2">
        <v>2</v>
      </c>
      <c r="D846" s="2">
        <v>19</v>
      </c>
      <c r="E846" s="2">
        <v>2023</v>
      </c>
      <c r="F846" s="3">
        <f>DATE(Table13[[#This Row],[_Year]],Table13[[#This Row],[Join_Date_Month]],Table13[[#This Row],[Join_Date_Date]])</f>
        <v>44976</v>
      </c>
      <c r="G846" s="3">
        <v>44976</v>
      </c>
      <c r="H846" s="3">
        <v>45424</v>
      </c>
      <c r="I846" s="2"/>
      <c r="J846" s="2"/>
      <c r="K846" s="3"/>
      <c r="L846" s="3">
        <v>45424</v>
      </c>
      <c r="M846" s="2">
        <v>11.99</v>
      </c>
      <c r="N846" s="2" t="s">
        <v>760</v>
      </c>
      <c r="O846" s="2">
        <v>486</v>
      </c>
      <c r="P846" s="2" t="s">
        <v>48</v>
      </c>
      <c r="Q846" s="2">
        <v>2</v>
      </c>
      <c r="R846" s="2">
        <v>6</v>
      </c>
      <c r="S846" s="2" t="b">
        <v>0</v>
      </c>
      <c r="T846" s="2">
        <v>887</v>
      </c>
      <c r="U846" s="2">
        <v>128</v>
      </c>
      <c r="V846" s="2" t="s">
        <v>27</v>
      </c>
      <c r="W846" s="2" t="s">
        <v>56</v>
      </c>
      <c r="X846" s="2" t="s">
        <v>37</v>
      </c>
      <c r="Y846" s="2">
        <v>59</v>
      </c>
      <c r="Z846" s="26">
        <f>Table13[[#This Row],[Recommended_Content_Count]]/(Table13[[#This Row],[Total_Movies_Watched]]+Table13[[#This Row],[Total_Series_Watched]])</f>
        <v>5.8128078817733991E-2</v>
      </c>
      <c r="AA846" s="2">
        <v>4.4000000000000004</v>
      </c>
      <c r="AB846" s="2" t="b">
        <v>0</v>
      </c>
      <c r="AC846" s="2" t="s">
        <v>30</v>
      </c>
      <c r="AD846" s="2">
        <v>1238</v>
      </c>
      <c r="AE846" s="2" t="s">
        <v>65</v>
      </c>
      <c r="AF846" s="2" t="s">
        <v>32</v>
      </c>
      <c r="AG846" s="5" t="s">
        <v>60</v>
      </c>
    </row>
    <row r="847" spans="1:33" x14ac:dyDescent="0.25">
      <c r="A847" s="4">
        <v>2190</v>
      </c>
      <c r="B847" s="2" t="s">
        <v>682</v>
      </c>
      <c r="C847" s="2">
        <v>12</v>
      </c>
      <c r="D847" s="2">
        <v>31</v>
      </c>
      <c r="E847" s="2">
        <v>2023</v>
      </c>
      <c r="F847" s="3">
        <f>DATE(Table13[[#This Row],[_Year]],Table13[[#This Row],[Join_Date_Month]],Table13[[#This Row],[Join_Date_Date]])</f>
        <v>45291</v>
      </c>
      <c r="G847" s="3">
        <v>45291</v>
      </c>
      <c r="H847" s="3">
        <v>45424</v>
      </c>
      <c r="I847" s="2"/>
      <c r="J847" s="2"/>
      <c r="K847" s="3"/>
      <c r="L847" s="3">
        <v>45424</v>
      </c>
      <c r="M847" s="2">
        <v>7.99</v>
      </c>
      <c r="N847" s="2" t="s">
        <v>759</v>
      </c>
      <c r="O847" s="2">
        <v>263</v>
      </c>
      <c r="P847" s="2" t="s">
        <v>63</v>
      </c>
      <c r="Q847" s="2">
        <v>4</v>
      </c>
      <c r="R847" s="2">
        <v>1</v>
      </c>
      <c r="S847" s="2" t="b">
        <v>1</v>
      </c>
      <c r="T847" s="2">
        <v>799</v>
      </c>
      <c r="U847" s="2">
        <v>14</v>
      </c>
      <c r="V847" s="2" t="s">
        <v>27</v>
      </c>
      <c r="W847" s="2" t="s">
        <v>56</v>
      </c>
      <c r="X847" s="2" t="s">
        <v>45</v>
      </c>
      <c r="Y847" s="2">
        <v>32</v>
      </c>
      <c r="Z847" s="26">
        <f>Table13[[#This Row],[Recommended_Content_Count]]/(Table13[[#This Row],[Total_Movies_Watched]]+Table13[[#This Row],[Total_Series_Watched]])</f>
        <v>3.9360393603936041E-2</v>
      </c>
      <c r="AA847" s="2">
        <v>3.3</v>
      </c>
      <c r="AB847" s="2" t="b">
        <v>0</v>
      </c>
      <c r="AC847" s="2" t="s">
        <v>30</v>
      </c>
      <c r="AD847" s="2">
        <v>2323</v>
      </c>
      <c r="AE847" s="2" t="s">
        <v>58</v>
      </c>
      <c r="AF847" s="2" t="s">
        <v>79</v>
      </c>
      <c r="AG847" s="5" t="s">
        <v>40</v>
      </c>
    </row>
    <row r="848" spans="1:33" x14ac:dyDescent="0.25">
      <c r="A848" s="4">
        <v>9800</v>
      </c>
      <c r="B848" s="2" t="s">
        <v>458</v>
      </c>
      <c r="C848" s="2">
        <v>12</v>
      </c>
      <c r="D848" s="2">
        <v>31</v>
      </c>
      <c r="E848" s="2">
        <v>2022</v>
      </c>
      <c r="F848" s="3">
        <f>DATE(Table13[[#This Row],[_Year]],Table13[[#This Row],[Join_Date_Month]],Table13[[#This Row],[Join_Date_Date]])</f>
        <v>44926</v>
      </c>
      <c r="G848" s="3">
        <v>44926</v>
      </c>
      <c r="H848" s="3">
        <v>45424</v>
      </c>
      <c r="I848" s="2"/>
      <c r="J848" s="2"/>
      <c r="K848" s="3"/>
      <c r="L848" s="3">
        <v>45424</v>
      </c>
      <c r="M848" s="2">
        <v>15.99</v>
      </c>
      <c r="N848" s="2" t="s">
        <v>761</v>
      </c>
      <c r="O848" s="2">
        <v>123</v>
      </c>
      <c r="P848" s="2" t="s">
        <v>63</v>
      </c>
      <c r="Q848" s="2">
        <v>1</v>
      </c>
      <c r="R848" s="2">
        <v>1</v>
      </c>
      <c r="S848" s="2" t="b">
        <v>1</v>
      </c>
      <c r="T848" s="2">
        <v>841</v>
      </c>
      <c r="U848" s="2">
        <v>45</v>
      </c>
      <c r="V848" s="2" t="s">
        <v>49</v>
      </c>
      <c r="W848" s="2" t="s">
        <v>28</v>
      </c>
      <c r="X848" s="2" t="s">
        <v>29</v>
      </c>
      <c r="Y848" s="2">
        <v>76</v>
      </c>
      <c r="Z848" s="26">
        <f>Table13[[#This Row],[Recommended_Content_Count]]/(Table13[[#This Row],[Total_Movies_Watched]]+Table13[[#This Row],[Total_Series_Watched]])</f>
        <v>8.5778781038374718E-2</v>
      </c>
      <c r="AA848" s="2">
        <v>4.3</v>
      </c>
      <c r="AB848" s="2" t="b">
        <v>1</v>
      </c>
      <c r="AC848" s="2" t="s">
        <v>30</v>
      </c>
      <c r="AD848" s="2">
        <v>3983</v>
      </c>
      <c r="AE848" s="2" t="s">
        <v>31</v>
      </c>
      <c r="AF848" s="2" t="s">
        <v>32</v>
      </c>
      <c r="AG848" s="5" t="s">
        <v>33</v>
      </c>
    </row>
    <row r="849" spans="1:33" x14ac:dyDescent="0.25">
      <c r="A849" s="4">
        <v>1635</v>
      </c>
      <c r="B849" s="2" t="s">
        <v>434</v>
      </c>
      <c r="C849" s="2">
        <v>12</v>
      </c>
      <c r="D849" s="2">
        <v>22</v>
      </c>
      <c r="E849" s="2">
        <v>2023</v>
      </c>
      <c r="F849" s="3">
        <f>DATE(Table13[[#This Row],[_Year]],Table13[[#This Row],[Join_Date_Month]],Table13[[#This Row],[Join_Date_Date]])</f>
        <v>45282</v>
      </c>
      <c r="G849" s="3">
        <v>45282</v>
      </c>
      <c r="H849" s="3">
        <v>45424</v>
      </c>
      <c r="I849" s="2"/>
      <c r="J849" s="2"/>
      <c r="K849" s="3"/>
      <c r="L849" s="3">
        <v>45424</v>
      </c>
      <c r="M849" s="2">
        <v>15.99</v>
      </c>
      <c r="N849" s="2" t="s">
        <v>761</v>
      </c>
      <c r="O849" s="2">
        <v>321</v>
      </c>
      <c r="P849" s="2" t="s">
        <v>48</v>
      </c>
      <c r="Q849" s="2">
        <v>1</v>
      </c>
      <c r="R849" s="2">
        <v>5</v>
      </c>
      <c r="S849" s="2" t="b">
        <v>1</v>
      </c>
      <c r="T849" s="2">
        <v>276</v>
      </c>
      <c r="U849" s="2">
        <v>182</v>
      </c>
      <c r="V849" s="2" t="s">
        <v>68</v>
      </c>
      <c r="W849" s="2" t="s">
        <v>75</v>
      </c>
      <c r="X849" s="2" t="s">
        <v>45</v>
      </c>
      <c r="Y849" s="2">
        <v>52</v>
      </c>
      <c r="Z849" s="26">
        <f>Table13[[#This Row],[Recommended_Content_Count]]/(Table13[[#This Row],[Total_Movies_Watched]]+Table13[[#This Row],[Total_Series_Watched]])</f>
        <v>0.11353711790393013</v>
      </c>
      <c r="AA849" s="2">
        <v>4.9000000000000004</v>
      </c>
      <c r="AB849" s="2" t="b">
        <v>1</v>
      </c>
      <c r="AC849" s="2" t="s">
        <v>30</v>
      </c>
      <c r="AD849" s="2">
        <v>1013</v>
      </c>
      <c r="AE849" s="2" t="s">
        <v>58</v>
      </c>
      <c r="AF849" s="2" t="s">
        <v>32</v>
      </c>
      <c r="AG849" s="5" t="s">
        <v>93</v>
      </c>
    </row>
    <row r="850" spans="1:33" x14ac:dyDescent="0.25">
      <c r="A850" s="4">
        <v>6970</v>
      </c>
      <c r="B850" s="2" t="s">
        <v>367</v>
      </c>
      <c r="C850" s="2">
        <v>12</v>
      </c>
      <c r="D850" s="2">
        <v>17</v>
      </c>
      <c r="E850" s="2">
        <v>2024</v>
      </c>
      <c r="F850" s="3">
        <f>DATE(Table13[[#This Row],[_Year]],Table13[[#This Row],[Join_Date_Month]],Table13[[#This Row],[Join_Date_Date]])</f>
        <v>45643</v>
      </c>
      <c r="G850" s="3">
        <v>45643</v>
      </c>
      <c r="H850" s="3">
        <v>45424</v>
      </c>
      <c r="I850" s="2"/>
      <c r="J850" s="2"/>
      <c r="K850" s="3"/>
      <c r="L850" s="3">
        <v>45424</v>
      </c>
      <c r="M850" s="2">
        <v>7.99</v>
      </c>
      <c r="N850" s="2" t="s">
        <v>759</v>
      </c>
      <c r="O850" s="2">
        <v>225</v>
      </c>
      <c r="P850" s="2" t="s">
        <v>100</v>
      </c>
      <c r="Q850" s="2">
        <v>3</v>
      </c>
      <c r="R850" s="2">
        <v>3</v>
      </c>
      <c r="S850" s="2" t="b">
        <v>1</v>
      </c>
      <c r="T850" s="2">
        <v>589</v>
      </c>
      <c r="U850" s="2">
        <v>103</v>
      </c>
      <c r="V850" s="2" t="s">
        <v>43</v>
      </c>
      <c r="W850" s="2" t="s">
        <v>56</v>
      </c>
      <c r="X850" s="2" t="s">
        <v>29</v>
      </c>
      <c r="Y850" s="2">
        <v>93</v>
      </c>
      <c r="Z850" s="26">
        <f>Table13[[#This Row],[Recommended_Content_Count]]/(Table13[[#This Row],[Total_Movies_Watched]]+Table13[[#This Row],[Total_Series_Watched]])</f>
        <v>0.13439306358381503</v>
      </c>
      <c r="AA850" s="2">
        <v>3.2</v>
      </c>
      <c r="AB850" s="2" t="b">
        <v>1</v>
      </c>
      <c r="AC850" s="2" t="s">
        <v>30</v>
      </c>
      <c r="AD850" s="2">
        <v>3313</v>
      </c>
      <c r="AE850" s="2" t="s">
        <v>58</v>
      </c>
      <c r="AF850" s="2" t="s">
        <v>32</v>
      </c>
      <c r="AG850" s="5" t="s">
        <v>60</v>
      </c>
    </row>
    <row r="851" spans="1:33" x14ac:dyDescent="0.25">
      <c r="A851" s="4">
        <v>7395</v>
      </c>
      <c r="B851" s="2" t="s">
        <v>130</v>
      </c>
      <c r="C851" s="2">
        <v>11</v>
      </c>
      <c r="D851" s="2">
        <v>26</v>
      </c>
      <c r="E851" s="2">
        <v>2023</v>
      </c>
      <c r="F851" s="3">
        <f>DATE(Table13[[#This Row],[_Year]],Table13[[#This Row],[Join_Date_Month]],Table13[[#This Row],[Join_Date_Date]])</f>
        <v>45256</v>
      </c>
      <c r="G851" s="3">
        <v>45256</v>
      </c>
      <c r="H851" s="3">
        <v>45424</v>
      </c>
      <c r="I851" s="2"/>
      <c r="J851" s="2"/>
      <c r="K851" s="3"/>
      <c r="L851" s="3">
        <v>45424</v>
      </c>
      <c r="M851" s="2">
        <v>11.99</v>
      </c>
      <c r="N851" s="2" t="s">
        <v>760</v>
      </c>
      <c r="O851" s="2">
        <v>73</v>
      </c>
      <c r="P851" s="2" t="s">
        <v>26</v>
      </c>
      <c r="Q851" s="2">
        <v>1</v>
      </c>
      <c r="R851" s="2">
        <v>1</v>
      </c>
      <c r="S851" s="2" t="b">
        <v>1</v>
      </c>
      <c r="T851" s="2">
        <v>664</v>
      </c>
      <c r="U851" s="2">
        <v>123</v>
      </c>
      <c r="V851" s="2" t="s">
        <v>68</v>
      </c>
      <c r="W851" s="2" t="s">
        <v>44</v>
      </c>
      <c r="X851" s="2" t="s">
        <v>37</v>
      </c>
      <c r="Y851" s="2">
        <v>70</v>
      </c>
      <c r="Z851" s="26">
        <f>Table13[[#This Row],[Recommended_Content_Count]]/(Table13[[#This Row],[Total_Movies_Watched]]+Table13[[#This Row],[Total_Series_Watched]])</f>
        <v>8.8945362134688691E-2</v>
      </c>
      <c r="AA851" s="2">
        <v>4.4000000000000004</v>
      </c>
      <c r="AB851" s="2" t="b">
        <v>1</v>
      </c>
      <c r="AC851" s="2" t="s">
        <v>30</v>
      </c>
      <c r="AD851" s="2">
        <v>4083</v>
      </c>
      <c r="AE851" s="2" t="s">
        <v>58</v>
      </c>
      <c r="AF851" s="2" t="s">
        <v>39</v>
      </c>
      <c r="AG851" s="5" t="s">
        <v>33</v>
      </c>
    </row>
    <row r="852" spans="1:33" x14ac:dyDescent="0.25">
      <c r="A852" s="4">
        <v>6929</v>
      </c>
      <c r="B852" s="2" t="s">
        <v>114</v>
      </c>
      <c r="C852" s="2">
        <v>10</v>
      </c>
      <c r="D852" s="2">
        <v>29</v>
      </c>
      <c r="E852" s="2">
        <v>2024</v>
      </c>
      <c r="F852" s="3">
        <f>DATE(Table13[[#This Row],[_Year]],Table13[[#This Row],[Join_Date_Month]],Table13[[#This Row],[Join_Date_Date]])</f>
        <v>45594</v>
      </c>
      <c r="G852" s="3">
        <v>45594</v>
      </c>
      <c r="H852" s="3">
        <v>45424</v>
      </c>
      <c r="I852" s="2"/>
      <c r="J852" s="2"/>
      <c r="K852" s="3"/>
      <c r="L852" s="3">
        <v>45424</v>
      </c>
      <c r="M852" s="2">
        <v>11.99</v>
      </c>
      <c r="N852" s="2" t="s">
        <v>760</v>
      </c>
      <c r="O852" s="2">
        <v>302</v>
      </c>
      <c r="P852" s="2" t="s">
        <v>26</v>
      </c>
      <c r="Q852" s="2">
        <v>5</v>
      </c>
      <c r="R852" s="2">
        <v>5</v>
      </c>
      <c r="S852" s="2" t="b">
        <v>1</v>
      </c>
      <c r="T852" s="2">
        <v>42</v>
      </c>
      <c r="U852" s="2">
        <v>196</v>
      </c>
      <c r="V852" s="2" t="s">
        <v>55</v>
      </c>
      <c r="W852" s="2" t="s">
        <v>56</v>
      </c>
      <c r="X852" s="2" t="s">
        <v>29</v>
      </c>
      <c r="Y852" s="2">
        <v>74</v>
      </c>
      <c r="Z852" s="26">
        <f>Table13[[#This Row],[Recommended_Content_Count]]/(Table13[[#This Row],[Total_Movies_Watched]]+Table13[[#This Row],[Total_Series_Watched]])</f>
        <v>0.31092436974789917</v>
      </c>
      <c r="AA852" s="2">
        <v>4.5999999999999996</v>
      </c>
      <c r="AB852" s="2" t="b">
        <v>0</v>
      </c>
      <c r="AC852" s="2" t="s">
        <v>30</v>
      </c>
      <c r="AD852" s="2">
        <v>3616</v>
      </c>
      <c r="AE852" s="2" t="s">
        <v>38</v>
      </c>
      <c r="AF852" s="2" t="s">
        <v>59</v>
      </c>
      <c r="AG852" s="5" t="s">
        <v>40</v>
      </c>
    </row>
    <row r="853" spans="1:33" x14ac:dyDescent="0.25">
      <c r="A853" s="4">
        <v>9990</v>
      </c>
      <c r="B853" s="2" t="s">
        <v>647</v>
      </c>
      <c r="C853" s="2">
        <v>1</v>
      </c>
      <c r="D853" s="2">
        <v>25</v>
      </c>
      <c r="E853" s="2">
        <v>2024</v>
      </c>
      <c r="F853" s="3">
        <f>DATE(Table13[[#This Row],[_Year]],Table13[[#This Row],[Join_Date_Month]],Table13[[#This Row],[Join_Date_Date]])</f>
        <v>45316</v>
      </c>
      <c r="G853" s="3">
        <v>45316</v>
      </c>
      <c r="H853" s="3">
        <v>45424</v>
      </c>
      <c r="I853" s="2"/>
      <c r="J853" s="2"/>
      <c r="K853" s="3"/>
      <c r="L853" s="3">
        <v>45424</v>
      </c>
      <c r="M853" s="2">
        <v>15.99</v>
      </c>
      <c r="N853" s="2" t="s">
        <v>761</v>
      </c>
      <c r="O853" s="2">
        <v>379</v>
      </c>
      <c r="P853" s="2" t="s">
        <v>51</v>
      </c>
      <c r="Q853" s="2">
        <v>4</v>
      </c>
      <c r="R853" s="2">
        <v>5</v>
      </c>
      <c r="S853" s="2" t="b">
        <v>1</v>
      </c>
      <c r="T853" s="2">
        <v>726</v>
      </c>
      <c r="U853" s="2">
        <v>103</v>
      </c>
      <c r="V853" s="2" t="s">
        <v>74</v>
      </c>
      <c r="W853" s="2" t="s">
        <v>28</v>
      </c>
      <c r="X853" s="2" t="s">
        <v>45</v>
      </c>
      <c r="Y853" s="2">
        <v>39</v>
      </c>
      <c r="Z853" s="26">
        <f>Table13[[#This Row],[Recommended_Content_Count]]/(Table13[[#This Row],[Total_Movies_Watched]]+Table13[[#This Row],[Total_Series_Watched]])</f>
        <v>4.7044632086851626E-2</v>
      </c>
      <c r="AA853" s="2">
        <v>3.5</v>
      </c>
      <c r="AB853" s="2" t="b">
        <v>1</v>
      </c>
      <c r="AC853" s="2" t="s">
        <v>30</v>
      </c>
      <c r="AD853" s="2">
        <v>4177</v>
      </c>
      <c r="AE853" s="2" t="s">
        <v>38</v>
      </c>
      <c r="AF853" s="2" t="s">
        <v>59</v>
      </c>
      <c r="AG853" s="5" t="s">
        <v>33</v>
      </c>
    </row>
    <row r="854" spans="1:33" x14ac:dyDescent="0.25">
      <c r="A854" s="4">
        <v>3437</v>
      </c>
      <c r="B854" s="2" t="s">
        <v>215</v>
      </c>
      <c r="C854" s="2">
        <v>1</v>
      </c>
      <c r="D854" s="2">
        <v>24</v>
      </c>
      <c r="E854" s="2">
        <v>2023</v>
      </c>
      <c r="F854" s="3">
        <f>DATE(Table13[[#This Row],[_Year]],Table13[[#This Row],[Join_Date_Month]],Table13[[#This Row],[Join_Date_Date]])</f>
        <v>44950</v>
      </c>
      <c r="G854" s="3">
        <v>44950</v>
      </c>
      <c r="H854" s="3">
        <v>45424</v>
      </c>
      <c r="I854" s="2"/>
      <c r="J854" s="2"/>
      <c r="K854" s="3"/>
      <c r="L854" s="3">
        <v>45424</v>
      </c>
      <c r="M854" s="2">
        <v>7.99</v>
      </c>
      <c r="N854" s="2" t="s">
        <v>759</v>
      </c>
      <c r="O854" s="2">
        <v>281</v>
      </c>
      <c r="P854" s="2" t="s">
        <v>48</v>
      </c>
      <c r="Q854" s="2">
        <v>2</v>
      </c>
      <c r="R854" s="2">
        <v>4</v>
      </c>
      <c r="S854" s="2" t="b">
        <v>0</v>
      </c>
      <c r="T854" s="2">
        <v>770</v>
      </c>
      <c r="U854" s="2">
        <v>74</v>
      </c>
      <c r="V854" s="2" t="s">
        <v>68</v>
      </c>
      <c r="W854" s="2" t="s">
        <v>44</v>
      </c>
      <c r="X854" s="2" t="s">
        <v>37</v>
      </c>
      <c r="Y854" s="2">
        <v>12</v>
      </c>
      <c r="Z854" s="26">
        <f>Table13[[#This Row],[Recommended_Content_Count]]/(Table13[[#This Row],[Total_Movies_Watched]]+Table13[[#This Row],[Total_Series_Watched]])</f>
        <v>1.4218009478672985E-2</v>
      </c>
      <c r="AA854" s="2">
        <v>4</v>
      </c>
      <c r="AB854" s="2" t="b">
        <v>0</v>
      </c>
      <c r="AC854" s="2" t="s">
        <v>30</v>
      </c>
      <c r="AD854" s="2">
        <v>1526</v>
      </c>
      <c r="AE854" s="2" t="s">
        <v>65</v>
      </c>
      <c r="AF854" s="2" t="s">
        <v>32</v>
      </c>
      <c r="AG854" s="5" t="s">
        <v>33</v>
      </c>
    </row>
    <row r="855" spans="1:33" x14ac:dyDescent="0.25">
      <c r="A855" s="4">
        <v>4372</v>
      </c>
      <c r="B855" s="2" t="s">
        <v>157</v>
      </c>
      <c r="C855" s="2">
        <v>1</v>
      </c>
      <c r="D855" s="2">
        <v>18</v>
      </c>
      <c r="E855" s="2">
        <v>2023</v>
      </c>
      <c r="F855" s="3">
        <f>DATE(Table13[[#This Row],[_Year]],Table13[[#This Row],[Join_Date_Month]],Table13[[#This Row],[Join_Date_Date]])</f>
        <v>44944</v>
      </c>
      <c r="G855" s="3">
        <v>44944</v>
      </c>
      <c r="H855" s="3">
        <v>45424</v>
      </c>
      <c r="I855" s="2"/>
      <c r="J855" s="2"/>
      <c r="K855" s="3"/>
      <c r="L855" s="3">
        <v>45424</v>
      </c>
      <c r="M855" s="2">
        <v>15.99</v>
      </c>
      <c r="N855" s="2" t="s">
        <v>761</v>
      </c>
      <c r="O855" s="2">
        <v>329</v>
      </c>
      <c r="P855" s="2" t="s">
        <v>48</v>
      </c>
      <c r="Q855" s="2">
        <v>2</v>
      </c>
      <c r="R855" s="2">
        <v>1</v>
      </c>
      <c r="S855" s="2" t="b">
        <v>0</v>
      </c>
      <c r="T855" s="2">
        <v>670</v>
      </c>
      <c r="U855" s="2">
        <v>94</v>
      </c>
      <c r="V855" s="2" t="s">
        <v>49</v>
      </c>
      <c r="W855" s="2" t="s">
        <v>28</v>
      </c>
      <c r="X855" s="2" t="s">
        <v>29</v>
      </c>
      <c r="Y855" s="2">
        <v>61</v>
      </c>
      <c r="Z855" s="26">
        <f>Table13[[#This Row],[Recommended_Content_Count]]/(Table13[[#This Row],[Total_Movies_Watched]]+Table13[[#This Row],[Total_Series_Watched]])</f>
        <v>7.9842931937172776E-2</v>
      </c>
      <c r="AA855" s="2">
        <v>3</v>
      </c>
      <c r="AB855" s="2" t="b">
        <v>0</v>
      </c>
      <c r="AC855" s="2" t="s">
        <v>30</v>
      </c>
      <c r="AD855" s="2">
        <v>2572</v>
      </c>
      <c r="AE855" s="2" t="s">
        <v>65</v>
      </c>
      <c r="AF855" s="2" t="s">
        <v>32</v>
      </c>
      <c r="AG855" s="5" t="s">
        <v>60</v>
      </c>
    </row>
    <row r="856" spans="1:33" x14ac:dyDescent="0.25">
      <c r="A856" s="4">
        <v>4763</v>
      </c>
      <c r="B856" s="2" t="s">
        <v>266</v>
      </c>
      <c r="C856" s="3">
        <v>45628</v>
      </c>
      <c r="D856" s="2"/>
      <c r="E856" s="2"/>
      <c r="F856" s="3"/>
      <c r="G856" s="3">
        <v>45628</v>
      </c>
      <c r="H856" s="3">
        <v>45424</v>
      </c>
      <c r="I856" s="2"/>
      <c r="J856" s="2"/>
      <c r="K856" s="3"/>
      <c r="L856" s="3">
        <v>45424</v>
      </c>
      <c r="M856" s="2">
        <v>15.99</v>
      </c>
      <c r="N856" s="2" t="s">
        <v>761</v>
      </c>
      <c r="O856" s="2">
        <v>256</v>
      </c>
      <c r="P856" s="2" t="s">
        <v>26</v>
      </c>
      <c r="Q856" s="2">
        <v>1</v>
      </c>
      <c r="R856" s="2">
        <v>1</v>
      </c>
      <c r="S856" s="2" t="b">
        <v>0</v>
      </c>
      <c r="T856" s="2">
        <v>118</v>
      </c>
      <c r="U856" s="2">
        <v>104</v>
      </c>
      <c r="V856" s="2" t="s">
        <v>68</v>
      </c>
      <c r="W856" s="2" t="s">
        <v>44</v>
      </c>
      <c r="X856" s="2" t="s">
        <v>45</v>
      </c>
      <c r="Y856" s="2">
        <v>8</v>
      </c>
      <c r="Z856" s="26">
        <f>Table13[[#This Row],[Recommended_Content_Count]]/(Table13[[#This Row],[Total_Movies_Watched]]+Table13[[#This Row],[Total_Series_Watched]])</f>
        <v>3.6036036036036036E-2</v>
      </c>
      <c r="AA856" s="2">
        <v>3.5</v>
      </c>
      <c r="AB856" s="2" t="b">
        <v>0</v>
      </c>
      <c r="AC856" s="2" t="s">
        <v>30</v>
      </c>
      <c r="AD856" s="2">
        <v>2830</v>
      </c>
      <c r="AE856" s="2" t="s">
        <v>38</v>
      </c>
      <c r="AF856" s="2" t="s">
        <v>69</v>
      </c>
      <c r="AG856" s="5" t="s">
        <v>40</v>
      </c>
    </row>
    <row r="857" spans="1:33" x14ac:dyDescent="0.25">
      <c r="A857" s="4">
        <v>9503</v>
      </c>
      <c r="B857" s="2" t="s">
        <v>147</v>
      </c>
      <c r="C857" s="3">
        <v>45600</v>
      </c>
      <c r="D857" s="2"/>
      <c r="E857" s="2"/>
      <c r="F857" s="3"/>
      <c r="G857" s="3">
        <v>45600</v>
      </c>
      <c r="H857" s="3">
        <v>45424</v>
      </c>
      <c r="I857" s="2"/>
      <c r="J857" s="2"/>
      <c r="K857" s="3"/>
      <c r="L857" s="3">
        <v>45424</v>
      </c>
      <c r="M857" s="2">
        <v>11.99</v>
      </c>
      <c r="N857" s="2" t="s">
        <v>760</v>
      </c>
      <c r="O857" s="2">
        <v>307</v>
      </c>
      <c r="P857" s="2" t="s">
        <v>51</v>
      </c>
      <c r="Q857" s="2">
        <v>5</v>
      </c>
      <c r="R857" s="2">
        <v>6</v>
      </c>
      <c r="S857" s="2" t="b">
        <v>0</v>
      </c>
      <c r="T857" s="2">
        <v>857</v>
      </c>
      <c r="U857" s="2">
        <v>9</v>
      </c>
      <c r="V857" s="2" t="s">
        <v>92</v>
      </c>
      <c r="W857" s="2" t="s">
        <v>75</v>
      </c>
      <c r="X857" s="2" t="s">
        <v>29</v>
      </c>
      <c r="Y857" s="2">
        <v>55</v>
      </c>
      <c r="Z857" s="26">
        <f>Table13[[#This Row],[Recommended_Content_Count]]/(Table13[[#This Row],[Total_Movies_Watched]]+Table13[[#This Row],[Total_Series_Watched]])</f>
        <v>6.3510392609699776E-2</v>
      </c>
      <c r="AA857" s="2">
        <v>3.2</v>
      </c>
      <c r="AB857" s="2" t="b">
        <v>1</v>
      </c>
      <c r="AC857" s="2" t="s">
        <v>30</v>
      </c>
      <c r="AD857" s="2">
        <v>3626</v>
      </c>
      <c r="AE857" s="2" t="s">
        <v>65</v>
      </c>
      <c r="AF857" s="2" t="s">
        <v>32</v>
      </c>
      <c r="AG857" s="5" t="s">
        <v>33</v>
      </c>
    </row>
    <row r="858" spans="1:33" x14ac:dyDescent="0.25">
      <c r="A858" s="4">
        <v>1253</v>
      </c>
      <c r="B858" s="2" t="s">
        <v>157</v>
      </c>
      <c r="C858" s="3">
        <v>45542</v>
      </c>
      <c r="D858" s="2"/>
      <c r="E858" s="2"/>
      <c r="F858" s="3"/>
      <c r="G858" s="3">
        <v>45542</v>
      </c>
      <c r="H858" s="3">
        <v>45424</v>
      </c>
      <c r="I858" s="2"/>
      <c r="J858" s="2"/>
      <c r="K858" s="3"/>
      <c r="L858" s="3">
        <v>45424</v>
      </c>
      <c r="M858" s="2">
        <v>11.99</v>
      </c>
      <c r="N858" s="2" t="s">
        <v>760</v>
      </c>
      <c r="O858" s="2">
        <v>280</v>
      </c>
      <c r="P858" s="2" t="s">
        <v>63</v>
      </c>
      <c r="Q858" s="2">
        <v>1</v>
      </c>
      <c r="R858" s="2">
        <v>1</v>
      </c>
      <c r="S858" s="2" t="b">
        <v>1</v>
      </c>
      <c r="T858" s="2">
        <v>702</v>
      </c>
      <c r="U858" s="2">
        <v>58</v>
      </c>
      <c r="V858" s="2" t="s">
        <v>92</v>
      </c>
      <c r="W858" s="2" t="s">
        <v>28</v>
      </c>
      <c r="X858" s="2" t="s">
        <v>78</v>
      </c>
      <c r="Y858" s="2">
        <v>13</v>
      </c>
      <c r="Z858" s="26">
        <f>Table13[[#This Row],[Recommended_Content_Count]]/(Table13[[#This Row],[Total_Movies_Watched]]+Table13[[#This Row],[Total_Series_Watched]])</f>
        <v>1.7105263157894738E-2</v>
      </c>
      <c r="AA858" s="2">
        <v>3.2</v>
      </c>
      <c r="AB858" s="2" t="b">
        <v>0</v>
      </c>
      <c r="AC858" s="2" t="s">
        <v>30</v>
      </c>
      <c r="AD858" s="2">
        <v>4116</v>
      </c>
      <c r="AE858" s="2" t="s">
        <v>31</v>
      </c>
      <c r="AF858" s="2" t="s">
        <v>69</v>
      </c>
      <c r="AG858" s="5" t="s">
        <v>93</v>
      </c>
    </row>
    <row r="859" spans="1:33" x14ac:dyDescent="0.25">
      <c r="A859" s="4">
        <v>3334</v>
      </c>
      <c r="B859" s="2" t="s">
        <v>286</v>
      </c>
      <c r="C859" s="3">
        <v>45477</v>
      </c>
      <c r="D859" s="2"/>
      <c r="E859" s="2"/>
      <c r="F859" s="3"/>
      <c r="G859" s="3">
        <v>45477</v>
      </c>
      <c r="H859" s="3">
        <v>45424</v>
      </c>
      <c r="I859" s="2"/>
      <c r="J859" s="2"/>
      <c r="K859" s="3"/>
      <c r="L859" s="3">
        <v>45424</v>
      </c>
      <c r="M859" s="2">
        <v>15.99</v>
      </c>
      <c r="N859" s="2" t="s">
        <v>761</v>
      </c>
      <c r="O859" s="2">
        <v>198</v>
      </c>
      <c r="P859" s="2" t="s">
        <v>26</v>
      </c>
      <c r="Q859" s="2">
        <v>3</v>
      </c>
      <c r="R859" s="2">
        <v>1</v>
      </c>
      <c r="S859" s="2" t="b">
        <v>1</v>
      </c>
      <c r="T859" s="2">
        <v>614</v>
      </c>
      <c r="U859" s="2">
        <v>69</v>
      </c>
      <c r="V859" s="2" t="s">
        <v>92</v>
      </c>
      <c r="W859" s="2" t="s">
        <v>28</v>
      </c>
      <c r="X859" s="2" t="s">
        <v>57</v>
      </c>
      <c r="Y859" s="2">
        <v>27</v>
      </c>
      <c r="Z859" s="26">
        <f>Table13[[#This Row],[Recommended_Content_Count]]/(Table13[[#This Row],[Total_Movies_Watched]]+Table13[[#This Row],[Total_Series_Watched]])</f>
        <v>3.9531478770131773E-2</v>
      </c>
      <c r="AA859" s="2">
        <v>3.6</v>
      </c>
      <c r="AB859" s="2" t="b">
        <v>1</v>
      </c>
      <c r="AC859" s="2" t="s">
        <v>30</v>
      </c>
      <c r="AD859" s="2">
        <v>459</v>
      </c>
      <c r="AE859" s="2" t="s">
        <v>31</v>
      </c>
      <c r="AF859" s="2" t="s">
        <v>39</v>
      </c>
      <c r="AG859" s="5" t="s">
        <v>33</v>
      </c>
    </row>
    <row r="860" spans="1:33" x14ac:dyDescent="0.25">
      <c r="A860" s="4">
        <v>5627</v>
      </c>
      <c r="B860" s="2" t="s">
        <v>606</v>
      </c>
      <c r="C860" s="3">
        <v>45474</v>
      </c>
      <c r="D860" s="2"/>
      <c r="E860" s="2"/>
      <c r="F860" s="3"/>
      <c r="G860" s="3">
        <v>45474</v>
      </c>
      <c r="H860" s="3">
        <v>45424</v>
      </c>
      <c r="I860" s="2"/>
      <c r="J860" s="2"/>
      <c r="K860" s="3"/>
      <c r="L860" s="3">
        <v>45424</v>
      </c>
      <c r="M860" s="2">
        <v>11.99</v>
      </c>
      <c r="N860" s="2" t="s">
        <v>760</v>
      </c>
      <c r="O860" s="2">
        <v>124</v>
      </c>
      <c r="P860" s="2" t="s">
        <v>48</v>
      </c>
      <c r="Q860" s="2">
        <v>4</v>
      </c>
      <c r="R860" s="2">
        <v>2</v>
      </c>
      <c r="S860" s="2" t="b">
        <v>1</v>
      </c>
      <c r="T860" s="2">
        <v>207</v>
      </c>
      <c r="U860" s="2">
        <v>140</v>
      </c>
      <c r="V860" s="2" t="s">
        <v>27</v>
      </c>
      <c r="W860" s="2" t="s">
        <v>75</v>
      </c>
      <c r="X860" s="2" t="s">
        <v>29</v>
      </c>
      <c r="Y860" s="2">
        <v>44</v>
      </c>
      <c r="Z860" s="26">
        <f>Table13[[#This Row],[Recommended_Content_Count]]/(Table13[[#This Row],[Total_Movies_Watched]]+Table13[[#This Row],[Total_Series_Watched]])</f>
        <v>0.12680115273775217</v>
      </c>
      <c r="AA860" s="2">
        <v>4.8</v>
      </c>
      <c r="AB860" s="2" t="b">
        <v>1</v>
      </c>
      <c r="AC860" s="2" t="s">
        <v>30</v>
      </c>
      <c r="AD860" s="2">
        <v>3349</v>
      </c>
      <c r="AE860" s="2" t="s">
        <v>65</v>
      </c>
      <c r="AF860" s="2" t="s">
        <v>69</v>
      </c>
      <c r="AG860" s="5" t="s">
        <v>40</v>
      </c>
    </row>
    <row r="861" spans="1:33" x14ac:dyDescent="0.25">
      <c r="A861" s="4">
        <v>1420</v>
      </c>
      <c r="B861" s="2" t="s">
        <v>197</v>
      </c>
      <c r="C861" s="3">
        <v>45361</v>
      </c>
      <c r="D861" s="2"/>
      <c r="E861" s="2"/>
      <c r="F861" s="3"/>
      <c r="G861" s="3">
        <v>45361</v>
      </c>
      <c r="H861" s="3">
        <v>45424</v>
      </c>
      <c r="I861" s="2"/>
      <c r="J861" s="2"/>
      <c r="K861" s="3"/>
      <c r="L861" s="3">
        <v>45424</v>
      </c>
      <c r="M861" s="2">
        <v>7.99</v>
      </c>
      <c r="N861" s="2" t="s">
        <v>759</v>
      </c>
      <c r="O861" s="2">
        <v>346</v>
      </c>
      <c r="P861" s="2" t="s">
        <v>51</v>
      </c>
      <c r="Q861" s="2">
        <v>5</v>
      </c>
      <c r="R861" s="2">
        <v>5</v>
      </c>
      <c r="S861" s="2" t="b">
        <v>1</v>
      </c>
      <c r="T861" s="2">
        <v>732</v>
      </c>
      <c r="U861" s="2">
        <v>144</v>
      </c>
      <c r="V861" s="2" t="s">
        <v>92</v>
      </c>
      <c r="W861" s="2" t="s">
        <v>28</v>
      </c>
      <c r="X861" s="2" t="s">
        <v>78</v>
      </c>
      <c r="Y861" s="2">
        <v>73</v>
      </c>
      <c r="Z861" s="26">
        <f>Table13[[#This Row],[Recommended_Content_Count]]/(Table13[[#This Row],[Total_Movies_Watched]]+Table13[[#This Row],[Total_Series_Watched]])</f>
        <v>8.3333333333333329E-2</v>
      </c>
      <c r="AA861" s="2">
        <v>4.9000000000000004</v>
      </c>
      <c r="AB861" s="2" t="b">
        <v>0</v>
      </c>
      <c r="AC861" s="2" t="s">
        <v>30</v>
      </c>
      <c r="AD861" s="2">
        <v>3633</v>
      </c>
      <c r="AE861" s="2" t="s">
        <v>76</v>
      </c>
      <c r="AF861" s="2" t="s">
        <v>79</v>
      </c>
      <c r="AG861" s="5" t="s">
        <v>33</v>
      </c>
    </row>
    <row r="862" spans="1:33" x14ac:dyDescent="0.25">
      <c r="A862" s="4">
        <v>6181</v>
      </c>
      <c r="B862" s="2" t="s">
        <v>608</v>
      </c>
      <c r="C862" s="3">
        <v>45303</v>
      </c>
      <c r="D862" s="2"/>
      <c r="E862" s="2"/>
      <c r="F862" s="3"/>
      <c r="G862" s="3">
        <v>45303</v>
      </c>
      <c r="H862" s="3">
        <v>45424</v>
      </c>
      <c r="I862" s="2"/>
      <c r="J862" s="2"/>
      <c r="K862" s="3"/>
      <c r="L862" s="3">
        <v>45424</v>
      </c>
      <c r="M862" s="2">
        <v>11.99</v>
      </c>
      <c r="N862" s="2" t="s">
        <v>760</v>
      </c>
      <c r="O862" s="2">
        <v>175</v>
      </c>
      <c r="P862" s="2" t="s">
        <v>63</v>
      </c>
      <c r="Q862" s="2">
        <v>4</v>
      </c>
      <c r="R862" s="2">
        <v>3</v>
      </c>
      <c r="S862" s="2" t="b">
        <v>1</v>
      </c>
      <c r="T862" s="2">
        <v>424</v>
      </c>
      <c r="U862" s="2">
        <v>125</v>
      </c>
      <c r="V862" s="2" t="s">
        <v>49</v>
      </c>
      <c r="W862" s="2" t="s">
        <v>56</v>
      </c>
      <c r="X862" s="2" t="s">
        <v>78</v>
      </c>
      <c r="Y862" s="2">
        <v>13</v>
      </c>
      <c r="Z862" s="26">
        <f>Table13[[#This Row],[Recommended_Content_Count]]/(Table13[[#This Row],[Total_Movies_Watched]]+Table13[[#This Row],[Total_Series_Watched]])</f>
        <v>2.3679417122040074E-2</v>
      </c>
      <c r="AA862" s="2">
        <v>4.7</v>
      </c>
      <c r="AB862" s="2" t="b">
        <v>1</v>
      </c>
      <c r="AC862" s="2" t="s">
        <v>30</v>
      </c>
      <c r="AD862" s="2">
        <v>2821</v>
      </c>
      <c r="AE862" s="2" t="s">
        <v>58</v>
      </c>
      <c r="AF862" s="2" t="s">
        <v>32</v>
      </c>
      <c r="AG862" s="5" t="s">
        <v>40</v>
      </c>
    </row>
    <row r="863" spans="1:33" x14ac:dyDescent="0.25">
      <c r="A863" s="4">
        <v>6658</v>
      </c>
      <c r="B863" s="2" t="s">
        <v>157</v>
      </c>
      <c r="C863" s="3">
        <v>45295</v>
      </c>
      <c r="D863" s="2"/>
      <c r="E863" s="2"/>
      <c r="F863" s="3"/>
      <c r="G863" s="3">
        <v>45295</v>
      </c>
      <c r="H863" s="3">
        <v>45424</v>
      </c>
      <c r="I863" s="2"/>
      <c r="J863" s="2"/>
      <c r="K863" s="3"/>
      <c r="L863" s="3">
        <v>45424</v>
      </c>
      <c r="M863" s="2">
        <v>7.99</v>
      </c>
      <c r="N863" s="2" t="s">
        <v>759</v>
      </c>
      <c r="O863" s="2">
        <v>55</v>
      </c>
      <c r="P863" s="2" t="s">
        <v>48</v>
      </c>
      <c r="Q863" s="2">
        <v>5</v>
      </c>
      <c r="R863" s="2">
        <v>6</v>
      </c>
      <c r="S863" s="2" t="b">
        <v>0</v>
      </c>
      <c r="T863" s="2">
        <v>682</v>
      </c>
      <c r="U863" s="2">
        <v>141</v>
      </c>
      <c r="V863" s="2" t="s">
        <v>27</v>
      </c>
      <c r="W863" s="2" t="s">
        <v>44</v>
      </c>
      <c r="X863" s="2" t="s">
        <v>29</v>
      </c>
      <c r="Y863" s="2">
        <v>42</v>
      </c>
      <c r="Z863" s="26">
        <f>Table13[[#This Row],[Recommended_Content_Count]]/(Table13[[#This Row],[Total_Movies_Watched]]+Table13[[#This Row],[Total_Series_Watched]])</f>
        <v>5.1032806804374241E-2</v>
      </c>
      <c r="AA863" s="2">
        <v>3.6</v>
      </c>
      <c r="AB863" s="2" t="b">
        <v>1</v>
      </c>
      <c r="AC863" s="2" t="s">
        <v>30</v>
      </c>
      <c r="AD863" s="2">
        <v>2561</v>
      </c>
      <c r="AE863" s="2" t="s">
        <v>38</v>
      </c>
      <c r="AF863" s="2" t="s">
        <v>69</v>
      </c>
      <c r="AG863" s="5" t="s">
        <v>33</v>
      </c>
    </row>
    <row r="864" spans="1:33" x14ac:dyDescent="0.25">
      <c r="A864" s="4">
        <v>3443</v>
      </c>
      <c r="B864" s="2" t="s">
        <v>190</v>
      </c>
      <c r="C864" s="3">
        <v>45294</v>
      </c>
      <c r="D864" s="2"/>
      <c r="E864" s="2"/>
      <c r="F864" s="3"/>
      <c r="G864" s="3">
        <v>45294</v>
      </c>
      <c r="H864" s="3">
        <v>45424</v>
      </c>
      <c r="I864" s="2"/>
      <c r="J864" s="2"/>
      <c r="K864" s="3"/>
      <c r="L864" s="3">
        <v>45424</v>
      </c>
      <c r="M864" s="2">
        <v>15.99</v>
      </c>
      <c r="N864" s="2" t="s">
        <v>761</v>
      </c>
      <c r="O864" s="2">
        <v>467</v>
      </c>
      <c r="P864" s="2" t="s">
        <v>51</v>
      </c>
      <c r="Q864" s="2">
        <v>4</v>
      </c>
      <c r="R864" s="2">
        <v>2</v>
      </c>
      <c r="S864" s="2" t="b">
        <v>0</v>
      </c>
      <c r="T864" s="2">
        <v>18</v>
      </c>
      <c r="U864" s="2">
        <v>34</v>
      </c>
      <c r="V864" s="2" t="s">
        <v>68</v>
      </c>
      <c r="W864" s="2" t="s">
        <v>75</v>
      </c>
      <c r="X864" s="2" t="s">
        <v>78</v>
      </c>
      <c r="Y864" s="2">
        <v>100</v>
      </c>
      <c r="Z864" s="26">
        <f>Table13[[#This Row],[Recommended_Content_Count]]/(Table13[[#This Row],[Total_Movies_Watched]]+Table13[[#This Row],[Total_Series_Watched]])</f>
        <v>1.9230769230769231</v>
      </c>
      <c r="AA864" s="2">
        <v>4.0999999999999996</v>
      </c>
      <c r="AB864" s="2" t="b">
        <v>1</v>
      </c>
      <c r="AC864" s="2" t="s">
        <v>30</v>
      </c>
      <c r="AD864" s="2">
        <v>1792</v>
      </c>
      <c r="AE864" s="2" t="s">
        <v>31</v>
      </c>
      <c r="AF864" s="2" t="s">
        <v>59</v>
      </c>
      <c r="AG864" s="5" t="s">
        <v>93</v>
      </c>
    </row>
    <row r="865" spans="1:33" x14ac:dyDescent="0.25">
      <c r="A865" s="4">
        <v>2154</v>
      </c>
      <c r="B865" s="2" t="s">
        <v>96</v>
      </c>
      <c r="C865" s="3">
        <v>45242</v>
      </c>
      <c r="D865" s="2"/>
      <c r="E865" s="2"/>
      <c r="F865" s="3"/>
      <c r="G865" s="3">
        <v>45242</v>
      </c>
      <c r="H865" s="3">
        <v>45424</v>
      </c>
      <c r="I865" s="2"/>
      <c r="J865" s="2"/>
      <c r="K865" s="3"/>
      <c r="L865" s="3">
        <v>45424</v>
      </c>
      <c r="M865" s="2">
        <v>7.99</v>
      </c>
      <c r="N865" s="2" t="s">
        <v>759</v>
      </c>
      <c r="O865" s="2">
        <v>454</v>
      </c>
      <c r="P865" s="2" t="s">
        <v>36</v>
      </c>
      <c r="Q865" s="2">
        <v>5</v>
      </c>
      <c r="R865" s="2">
        <v>1</v>
      </c>
      <c r="S865" s="2" t="b">
        <v>1</v>
      </c>
      <c r="T865" s="2">
        <v>722</v>
      </c>
      <c r="U865" s="2">
        <v>98</v>
      </c>
      <c r="V865" s="2" t="s">
        <v>49</v>
      </c>
      <c r="W865" s="2" t="s">
        <v>56</v>
      </c>
      <c r="X865" s="2" t="s">
        <v>45</v>
      </c>
      <c r="Y865" s="2">
        <v>36</v>
      </c>
      <c r="Z865" s="26">
        <f>Table13[[#This Row],[Recommended_Content_Count]]/(Table13[[#This Row],[Total_Movies_Watched]]+Table13[[#This Row],[Total_Series_Watched]])</f>
        <v>4.3902439024390241E-2</v>
      </c>
      <c r="AA865" s="2">
        <v>3.4</v>
      </c>
      <c r="AB865" s="2" t="b">
        <v>0</v>
      </c>
      <c r="AC865" s="2" t="s">
        <v>30</v>
      </c>
      <c r="AD865" s="2">
        <v>4651</v>
      </c>
      <c r="AE865" s="2" t="s">
        <v>76</v>
      </c>
      <c r="AF865" s="2" t="s">
        <v>32</v>
      </c>
      <c r="AG865" s="5" t="s">
        <v>40</v>
      </c>
    </row>
    <row r="866" spans="1:33" x14ac:dyDescent="0.25">
      <c r="A866" s="4">
        <v>6899</v>
      </c>
      <c r="B866" s="2" t="s">
        <v>284</v>
      </c>
      <c r="C866" s="3">
        <v>45050</v>
      </c>
      <c r="D866" s="2"/>
      <c r="E866" s="2"/>
      <c r="F866" s="3"/>
      <c r="G866" s="3">
        <v>45050</v>
      </c>
      <c r="H866" s="3">
        <v>45424</v>
      </c>
      <c r="I866" s="2"/>
      <c r="J866" s="2"/>
      <c r="K866" s="3"/>
      <c r="L866" s="3">
        <v>45424</v>
      </c>
      <c r="M866" s="2">
        <v>15.99</v>
      </c>
      <c r="N866" s="2" t="s">
        <v>761</v>
      </c>
      <c r="O866" s="2">
        <v>102</v>
      </c>
      <c r="P866" s="2" t="s">
        <v>63</v>
      </c>
      <c r="Q866" s="2">
        <v>1</v>
      </c>
      <c r="R866" s="2">
        <v>1</v>
      </c>
      <c r="S866" s="2" t="b">
        <v>1</v>
      </c>
      <c r="T866" s="2">
        <v>604</v>
      </c>
      <c r="U866" s="2">
        <v>107</v>
      </c>
      <c r="V866" s="2" t="s">
        <v>92</v>
      </c>
      <c r="W866" s="2" t="s">
        <v>75</v>
      </c>
      <c r="X866" s="2" t="s">
        <v>78</v>
      </c>
      <c r="Y866" s="2">
        <v>9</v>
      </c>
      <c r="Z866" s="26">
        <f>Table13[[#This Row],[Recommended_Content_Count]]/(Table13[[#This Row],[Total_Movies_Watched]]+Table13[[#This Row],[Total_Series_Watched]])</f>
        <v>1.2658227848101266E-2</v>
      </c>
      <c r="AA866" s="2">
        <v>4.3</v>
      </c>
      <c r="AB866" s="2" t="b">
        <v>0</v>
      </c>
      <c r="AC866" s="2" t="s">
        <v>30</v>
      </c>
      <c r="AD866" s="2">
        <v>745</v>
      </c>
      <c r="AE866" s="2" t="s">
        <v>76</v>
      </c>
      <c r="AF866" s="2" t="s">
        <v>39</v>
      </c>
      <c r="AG866" s="5" t="s">
        <v>33</v>
      </c>
    </row>
    <row r="867" spans="1:33" x14ac:dyDescent="0.25">
      <c r="A867" s="4">
        <v>6399</v>
      </c>
      <c r="B867" s="2" t="s">
        <v>157</v>
      </c>
      <c r="C867" s="3">
        <v>44927</v>
      </c>
      <c r="D867" s="2"/>
      <c r="E867" s="2"/>
      <c r="F867" s="3"/>
      <c r="G867" s="3">
        <v>44927</v>
      </c>
      <c r="H867" s="3">
        <v>45424</v>
      </c>
      <c r="I867" s="2"/>
      <c r="J867" s="2"/>
      <c r="K867" s="3"/>
      <c r="L867" s="3">
        <v>45424</v>
      </c>
      <c r="M867" s="2">
        <v>11.99</v>
      </c>
      <c r="N867" s="2" t="s">
        <v>760</v>
      </c>
      <c r="O867" s="2">
        <v>96</v>
      </c>
      <c r="P867" s="2" t="s">
        <v>51</v>
      </c>
      <c r="Q867" s="2">
        <v>3</v>
      </c>
      <c r="R867" s="2">
        <v>2</v>
      </c>
      <c r="S867" s="2" t="b">
        <v>0</v>
      </c>
      <c r="T867" s="2">
        <v>434</v>
      </c>
      <c r="U867" s="2">
        <v>11</v>
      </c>
      <c r="V867" s="2" t="s">
        <v>27</v>
      </c>
      <c r="W867" s="2" t="s">
        <v>56</v>
      </c>
      <c r="X867" s="2" t="s">
        <v>78</v>
      </c>
      <c r="Y867" s="2">
        <v>80</v>
      </c>
      <c r="Z867" s="26">
        <f>Table13[[#This Row],[Recommended_Content_Count]]/(Table13[[#This Row],[Total_Movies_Watched]]+Table13[[#This Row],[Total_Series_Watched]])</f>
        <v>0.1797752808988764</v>
      </c>
      <c r="AA867" s="2">
        <v>4.5999999999999996</v>
      </c>
      <c r="AB867" s="2" t="b">
        <v>0</v>
      </c>
      <c r="AC867" s="2" t="s">
        <v>30</v>
      </c>
      <c r="AD867" s="2">
        <v>2261</v>
      </c>
      <c r="AE867" s="2" t="s">
        <v>65</v>
      </c>
      <c r="AF867" s="2" t="s">
        <v>59</v>
      </c>
      <c r="AG867" s="5" t="s">
        <v>93</v>
      </c>
    </row>
    <row r="868" spans="1:33" x14ac:dyDescent="0.25">
      <c r="A868" s="4">
        <v>5871</v>
      </c>
      <c r="B868" s="2" t="s">
        <v>508</v>
      </c>
      <c r="C868" s="2">
        <v>7</v>
      </c>
      <c r="D868" s="2">
        <v>13</v>
      </c>
      <c r="E868" s="2">
        <v>2024</v>
      </c>
      <c r="F868" s="3">
        <f>DATE(Table13[[#This Row],[_Year]],Table13[[#This Row],[Join_Date_Month]],Table13[[#This Row],[Join_Date_Date]])</f>
        <v>45486</v>
      </c>
      <c r="G868" s="3">
        <v>45486</v>
      </c>
      <c r="H868" s="3">
        <v>45394</v>
      </c>
      <c r="I868" s="2"/>
      <c r="J868" s="2"/>
      <c r="K868" s="3"/>
      <c r="L868" s="3">
        <v>45394</v>
      </c>
      <c r="M868" s="2">
        <v>7.99</v>
      </c>
      <c r="N868" s="2" t="s">
        <v>759</v>
      </c>
      <c r="O868" s="2">
        <v>120</v>
      </c>
      <c r="P868" s="2" t="s">
        <v>100</v>
      </c>
      <c r="Q868" s="2">
        <v>3</v>
      </c>
      <c r="R868" s="2">
        <v>5</v>
      </c>
      <c r="S868" s="2" t="b">
        <v>1</v>
      </c>
      <c r="T868" s="2">
        <v>783</v>
      </c>
      <c r="U868" s="2">
        <v>81</v>
      </c>
      <c r="V868" s="2" t="s">
        <v>43</v>
      </c>
      <c r="W868" s="2" t="s">
        <v>28</v>
      </c>
      <c r="X868" s="2" t="s">
        <v>45</v>
      </c>
      <c r="Y868" s="2">
        <v>52</v>
      </c>
      <c r="Z868" s="26">
        <f>Table13[[#This Row],[Recommended_Content_Count]]/(Table13[[#This Row],[Total_Movies_Watched]]+Table13[[#This Row],[Total_Series_Watched]])</f>
        <v>6.0185185185185182E-2</v>
      </c>
      <c r="AA868" s="2">
        <v>4.3</v>
      </c>
      <c r="AB868" s="2" t="b">
        <v>0</v>
      </c>
      <c r="AC868" s="2" t="s">
        <v>30</v>
      </c>
      <c r="AD868" s="2">
        <v>4879</v>
      </c>
      <c r="AE868" s="2" t="s">
        <v>65</v>
      </c>
      <c r="AF868" s="2" t="s">
        <v>79</v>
      </c>
      <c r="AG868" s="5" t="s">
        <v>93</v>
      </c>
    </row>
    <row r="869" spans="1:33" x14ac:dyDescent="0.25">
      <c r="A869" s="4">
        <v>9505</v>
      </c>
      <c r="B869" s="2" t="s">
        <v>284</v>
      </c>
      <c r="C869" s="2">
        <v>6</v>
      </c>
      <c r="D869" s="2">
        <v>26</v>
      </c>
      <c r="E869" s="2">
        <v>2024</v>
      </c>
      <c r="F869" s="3">
        <f>DATE(Table13[[#This Row],[_Year]],Table13[[#This Row],[Join_Date_Month]],Table13[[#This Row],[Join_Date_Date]])</f>
        <v>45469</v>
      </c>
      <c r="G869" s="3">
        <v>45469</v>
      </c>
      <c r="H869" s="3">
        <v>45394</v>
      </c>
      <c r="I869" s="2"/>
      <c r="J869" s="2"/>
      <c r="K869" s="3"/>
      <c r="L869" s="3">
        <v>45394</v>
      </c>
      <c r="M869" s="2">
        <v>15.99</v>
      </c>
      <c r="N869" s="2" t="s">
        <v>761</v>
      </c>
      <c r="O869" s="2">
        <v>352</v>
      </c>
      <c r="P869" s="2" t="s">
        <v>73</v>
      </c>
      <c r="Q869" s="2">
        <v>4</v>
      </c>
      <c r="R869" s="2">
        <v>6</v>
      </c>
      <c r="S869" s="2" t="b">
        <v>0</v>
      </c>
      <c r="T869" s="2">
        <v>757</v>
      </c>
      <c r="U869" s="2">
        <v>13</v>
      </c>
      <c r="V869" s="2" t="s">
        <v>92</v>
      </c>
      <c r="W869" s="2" t="s">
        <v>44</v>
      </c>
      <c r="X869" s="2" t="s">
        <v>29</v>
      </c>
      <c r="Y869" s="2">
        <v>67</v>
      </c>
      <c r="Z869" s="26">
        <f>Table13[[#This Row],[Recommended_Content_Count]]/(Table13[[#This Row],[Total_Movies_Watched]]+Table13[[#This Row],[Total_Series_Watched]])</f>
        <v>8.7012987012987014E-2</v>
      </c>
      <c r="AA869" s="2">
        <v>4.3</v>
      </c>
      <c r="AB869" s="2" t="b">
        <v>1</v>
      </c>
      <c r="AC869" s="2" t="s">
        <v>30</v>
      </c>
      <c r="AD869" s="2">
        <v>3645</v>
      </c>
      <c r="AE869" s="2" t="s">
        <v>76</v>
      </c>
      <c r="AF869" s="2" t="s">
        <v>32</v>
      </c>
      <c r="AG869" s="5" t="s">
        <v>93</v>
      </c>
    </row>
    <row r="870" spans="1:33" x14ac:dyDescent="0.25">
      <c r="A870" s="4">
        <v>4696</v>
      </c>
      <c r="B870" s="2" t="s">
        <v>313</v>
      </c>
      <c r="C870" s="2">
        <v>6</v>
      </c>
      <c r="D870" s="2">
        <v>18</v>
      </c>
      <c r="E870" s="2">
        <v>2023</v>
      </c>
      <c r="F870" s="3">
        <f>DATE(Table13[[#This Row],[_Year]],Table13[[#This Row],[Join_Date_Month]],Table13[[#This Row],[Join_Date_Date]])</f>
        <v>45095</v>
      </c>
      <c r="G870" s="3">
        <v>45095</v>
      </c>
      <c r="H870" s="3">
        <v>45394</v>
      </c>
      <c r="I870" s="2"/>
      <c r="J870" s="2"/>
      <c r="K870" s="3"/>
      <c r="L870" s="3">
        <v>45394</v>
      </c>
      <c r="M870" s="2">
        <v>15.99</v>
      </c>
      <c r="N870" s="2" t="s">
        <v>761</v>
      </c>
      <c r="O870" s="2">
        <v>48</v>
      </c>
      <c r="P870" s="2" t="s">
        <v>26</v>
      </c>
      <c r="Q870" s="2">
        <v>5</v>
      </c>
      <c r="R870" s="2">
        <v>2</v>
      </c>
      <c r="S870" s="2" t="b">
        <v>0</v>
      </c>
      <c r="T870" s="2">
        <v>331</v>
      </c>
      <c r="U870" s="2">
        <v>93</v>
      </c>
      <c r="V870" s="2" t="s">
        <v>27</v>
      </c>
      <c r="W870" s="2" t="s">
        <v>75</v>
      </c>
      <c r="X870" s="2" t="s">
        <v>78</v>
      </c>
      <c r="Y870" s="2">
        <v>66</v>
      </c>
      <c r="Z870" s="26">
        <f>Table13[[#This Row],[Recommended_Content_Count]]/(Table13[[#This Row],[Total_Movies_Watched]]+Table13[[#This Row],[Total_Series_Watched]])</f>
        <v>0.15566037735849056</v>
      </c>
      <c r="AA870" s="2">
        <v>3.7</v>
      </c>
      <c r="AB870" s="2" t="b">
        <v>0</v>
      </c>
      <c r="AC870" s="2" t="s">
        <v>30</v>
      </c>
      <c r="AD870" s="2">
        <v>1050</v>
      </c>
      <c r="AE870" s="2" t="s">
        <v>65</v>
      </c>
      <c r="AF870" s="2" t="s">
        <v>39</v>
      </c>
      <c r="AG870" s="5" t="s">
        <v>33</v>
      </c>
    </row>
    <row r="871" spans="1:33" x14ac:dyDescent="0.25">
      <c r="A871" s="4">
        <v>1715</v>
      </c>
      <c r="B871" s="2" t="s">
        <v>254</v>
      </c>
      <c r="C871" s="2">
        <v>6</v>
      </c>
      <c r="D871" s="2">
        <v>17</v>
      </c>
      <c r="E871" s="2">
        <v>2024</v>
      </c>
      <c r="F871" s="3">
        <f>DATE(Table13[[#This Row],[_Year]],Table13[[#This Row],[Join_Date_Month]],Table13[[#This Row],[Join_Date_Date]])</f>
        <v>45460</v>
      </c>
      <c r="G871" s="3">
        <v>45460</v>
      </c>
      <c r="H871" s="3">
        <v>45394</v>
      </c>
      <c r="I871" s="2"/>
      <c r="J871" s="2"/>
      <c r="K871" s="3"/>
      <c r="L871" s="3">
        <v>45394</v>
      </c>
      <c r="M871" s="2">
        <v>7.99</v>
      </c>
      <c r="N871" s="2" t="s">
        <v>759</v>
      </c>
      <c r="O871" s="2">
        <v>87</v>
      </c>
      <c r="P871" s="2" t="s">
        <v>36</v>
      </c>
      <c r="Q871" s="2">
        <v>3</v>
      </c>
      <c r="R871" s="2">
        <v>5</v>
      </c>
      <c r="S871" s="2" t="b">
        <v>1</v>
      </c>
      <c r="T871" s="2">
        <v>753</v>
      </c>
      <c r="U871" s="2">
        <v>181</v>
      </c>
      <c r="V871" s="2" t="s">
        <v>49</v>
      </c>
      <c r="W871" s="2" t="s">
        <v>44</v>
      </c>
      <c r="X871" s="2" t="s">
        <v>29</v>
      </c>
      <c r="Y871" s="2">
        <v>51</v>
      </c>
      <c r="Z871" s="26">
        <f>Table13[[#This Row],[Recommended_Content_Count]]/(Table13[[#This Row],[Total_Movies_Watched]]+Table13[[#This Row],[Total_Series_Watched]])</f>
        <v>5.460385438972163E-2</v>
      </c>
      <c r="AA871" s="2">
        <v>3.1</v>
      </c>
      <c r="AB871" s="2" t="b">
        <v>1</v>
      </c>
      <c r="AC871" s="2" t="s">
        <v>30</v>
      </c>
      <c r="AD871" s="2">
        <v>941</v>
      </c>
      <c r="AE871" s="2" t="s">
        <v>31</v>
      </c>
      <c r="AF871" s="2" t="s">
        <v>59</v>
      </c>
      <c r="AG871" s="5" t="s">
        <v>93</v>
      </c>
    </row>
    <row r="872" spans="1:33" x14ac:dyDescent="0.25">
      <c r="A872" s="4">
        <v>1303</v>
      </c>
      <c r="B872" s="2" t="s">
        <v>140</v>
      </c>
      <c r="C872" s="2">
        <v>6</v>
      </c>
      <c r="D872" s="2">
        <v>17</v>
      </c>
      <c r="E872" s="2">
        <v>2023</v>
      </c>
      <c r="F872" s="3">
        <f>DATE(Table13[[#This Row],[_Year]],Table13[[#This Row],[Join_Date_Month]],Table13[[#This Row],[Join_Date_Date]])</f>
        <v>45094</v>
      </c>
      <c r="G872" s="3">
        <v>45094</v>
      </c>
      <c r="H872" s="3">
        <v>45394</v>
      </c>
      <c r="I872" s="2"/>
      <c r="J872" s="2"/>
      <c r="K872" s="3"/>
      <c r="L872" s="3">
        <v>45394</v>
      </c>
      <c r="M872" s="2">
        <v>11.99</v>
      </c>
      <c r="N872" s="2" t="s">
        <v>760</v>
      </c>
      <c r="O872" s="2">
        <v>264</v>
      </c>
      <c r="P872" s="2" t="s">
        <v>100</v>
      </c>
      <c r="Q872" s="2">
        <v>2</v>
      </c>
      <c r="R872" s="2">
        <v>1</v>
      </c>
      <c r="S872" s="2" t="b">
        <v>1</v>
      </c>
      <c r="T872" s="2">
        <v>744</v>
      </c>
      <c r="U872" s="2">
        <v>33</v>
      </c>
      <c r="V872" s="2" t="s">
        <v>68</v>
      </c>
      <c r="W872" s="2" t="s">
        <v>75</v>
      </c>
      <c r="X872" s="2" t="s">
        <v>64</v>
      </c>
      <c r="Y872" s="2">
        <v>29</v>
      </c>
      <c r="Z872" s="26">
        <f>Table13[[#This Row],[Recommended_Content_Count]]/(Table13[[#This Row],[Total_Movies_Watched]]+Table13[[#This Row],[Total_Series_Watched]])</f>
        <v>3.7323037323037322E-2</v>
      </c>
      <c r="AA872" s="2">
        <v>4.9000000000000004</v>
      </c>
      <c r="AB872" s="2" t="b">
        <v>1</v>
      </c>
      <c r="AC872" s="2" t="s">
        <v>30</v>
      </c>
      <c r="AD872" s="2">
        <v>804</v>
      </c>
      <c r="AE872" s="2" t="s">
        <v>38</v>
      </c>
      <c r="AF872" s="2" t="s">
        <v>39</v>
      </c>
      <c r="AG872" s="5" t="s">
        <v>40</v>
      </c>
    </row>
    <row r="873" spans="1:33" x14ac:dyDescent="0.25">
      <c r="A873" s="4">
        <v>1612</v>
      </c>
      <c r="B873" s="2" t="s">
        <v>488</v>
      </c>
      <c r="C873" s="2">
        <v>5</v>
      </c>
      <c r="D873" s="2">
        <v>23</v>
      </c>
      <c r="E873" s="2">
        <v>2023</v>
      </c>
      <c r="F873" s="3">
        <f>DATE(Table13[[#This Row],[_Year]],Table13[[#This Row],[Join_Date_Month]],Table13[[#This Row],[Join_Date_Date]])</f>
        <v>45069</v>
      </c>
      <c r="G873" s="3">
        <v>45069</v>
      </c>
      <c r="H873" s="3">
        <v>45394</v>
      </c>
      <c r="I873" s="2"/>
      <c r="J873" s="2"/>
      <c r="K873" s="3"/>
      <c r="L873" s="3">
        <v>45394</v>
      </c>
      <c r="M873" s="2">
        <v>7.99</v>
      </c>
      <c r="N873" s="2" t="s">
        <v>759</v>
      </c>
      <c r="O873" s="2">
        <v>197</v>
      </c>
      <c r="P873" s="2" t="s">
        <v>26</v>
      </c>
      <c r="Q873" s="2">
        <v>1</v>
      </c>
      <c r="R873" s="2">
        <v>2</v>
      </c>
      <c r="S873" s="2" t="b">
        <v>1</v>
      </c>
      <c r="T873" s="2">
        <v>409</v>
      </c>
      <c r="U873" s="2">
        <v>22</v>
      </c>
      <c r="V873" s="2" t="s">
        <v>55</v>
      </c>
      <c r="W873" s="2" t="s">
        <v>44</v>
      </c>
      <c r="X873" s="2" t="s">
        <v>37</v>
      </c>
      <c r="Y873" s="2">
        <v>64</v>
      </c>
      <c r="Z873" s="26">
        <f>Table13[[#This Row],[Recommended_Content_Count]]/(Table13[[#This Row],[Total_Movies_Watched]]+Table13[[#This Row],[Total_Series_Watched]])</f>
        <v>0.14849187935034802</v>
      </c>
      <c r="AA873" s="2">
        <v>4.3</v>
      </c>
      <c r="AB873" s="2" t="b">
        <v>1</v>
      </c>
      <c r="AC873" s="2" t="s">
        <v>30</v>
      </c>
      <c r="AD873" s="2">
        <v>1925</v>
      </c>
      <c r="AE873" s="2" t="s">
        <v>76</v>
      </c>
      <c r="AF873" s="2" t="s">
        <v>32</v>
      </c>
      <c r="AG873" s="5" t="s">
        <v>60</v>
      </c>
    </row>
    <row r="874" spans="1:33" x14ac:dyDescent="0.25">
      <c r="A874" s="4">
        <v>2011</v>
      </c>
      <c r="B874" s="2" t="s">
        <v>693</v>
      </c>
      <c r="C874" s="2">
        <v>5</v>
      </c>
      <c r="D874" s="2">
        <v>14</v>
      </c>
      <c r="E874" s="2">
        <v>2023</v>
      </c>
      <c r="F874" s="3">
        <f>DATE(Table13[[#This Row],[_Year]],Table13[[#This Row],[Join_Date_Month]],Table13[[#This Row],[Join_Date_Date]])</f>
        <v>45060</v>
      </c>
      <c r="G874" s="3">
        <v>45060</v>
      </c>
      <c r="H874" s="3">
        <v>45394</v>
      </c>
      <c r="I874" s="2"/>
      <c r="J874" s="2"/>
      <c r="K874" s="3"/>
      <c r="L874" s="3">
        <v>45394</v>
      </c>
      <c r="M874" s="2">
        <v>7.99</v>
      </c>
      <c r="N874" s="2" t="s">
        <v>759</v>
      </c>
      <c r="O874" s="2">
        <v>73</v>
      </c>
      <c r="P874" s="2" t="s">
        <v>100</v>
      </c>
      <c r="Q874" s="2">
        <v>2</v>
      </c>
      <c r="R874" s="2">
        <v>1</v>
      </c>
      <c r="S874" s="2" t="b">
        <v>1</v>
      </c>
      <c r="T874" s="2">
        <v>184</v>
      </c>
      <c r="U874" s="2">
        <v>172</v>
      </c>
      <c r="V874" s="2" t="s">
        <v>55</v>
      </c>
      <c r="W874" s="2" t="s">
        <v>75</v>
      </c>
      <c r="X874" s="2" t="s">
        <v>64</v>
      </c>
      <c r="Y874" s="2">
        <v>41</v>
      </c>
      <c r="Z874" s="26">
        <f>Table13[[#This Row],[Recommended_Content_Count]]/(Table13[[#This Row],[Total_Movies_Watched]]+Table13[[#This Row],[Total_Series_Watched]])</f>
        <v>0.1151685393258427</v>
      </c>
      <c r="AA874" s="2">
        <v>4.8</v>
      </c>
      <c r="AB874" s="2" t="b">
        <v>0</v>
      </c>
      <c r="AC874" s="2" t="s">
        <v>30</v>
      </c>
      <c r="AD874" s="2">
        <v>3463</v>
      </c>
      <c r="AE874" s="2" t="s">
        <v>31</v>
      </c>
      <c r="AF874" s="2" t="s">
        <v>32</v>
      </c>
      <c r="AG874" s="5" t="s">
        <v>60</v>
      </c>
    </row>
    <row r="875" spans="1:33" x14ac:dyDescent="0.25">
      <c r="A875" s="4">
        <v>9564</v>
      </c>
      <c r="B875" s="2" t="s">
        <v>148</v>
      </c>
      <c r="C875" s="2">
        <v>4</v>
      </c>
      <c r="D875" s="2">
        <v>26</v>
      </c>
      <c r="E875" s="2">
        <v>2023</v>
      </c>
      <c r="F875" s="3">
        <f>DATE(Table13[[#This Row],[_Year]],Table13[[#This Row],[Join_Date_Month]],Table13[[#This Row],[Join_Date_Date]])</f>
        <v>45042</v>
      </c>
      <c r="G875" s="3">
        <v>45042</v>
      </c>
      <c r="H875" s="3">
        <v>45394</v>
      </c>
      <c r="I875" s="2"/>
      <c r="J875" s="2"/>
      <c r="K875" s="3"/>
      <c r="L875" s="3">
        <v>45394</v>
      </c>
      <c r="M875" s="2">
        <v>15.99</v>
      </c>
      <c r="N875" s="2" t="s">
        <v>761</v>
      </c>
      <c r="O875" s="2">
        <v>203</v>
      </c>
      <c r="P875" s="2" t="s">
        <v>73</v>
      </c>
      <c r="Q875" s="2">
        <v>5</v>
      </c>
      <c r="R875" s="2">
        <v>1</v>
      </c>
      <c r="S875" s="2" t="b">
        <v>0</v>
      </c>
      <c r="T875" s="2">
        <v>347</v>
      </c>
      <c r="U875" s="2">
        <v>18</v>
      </c>
      <c r="V875" s="2" t="s">
        <v>68</v>
      </c>
      <c r="W875" s="2" t="s">
        <v>75</v>
      </c>
      <c r="X875" s="2" t="s">
        <v>57</v>
      </c>
      <c r="Y875" s="2">
        <v>8</v>
      </c>
      <c r="Z875" s="26">
        <f>Table13[[#This Row],[Recommended_Content_Count]]/(Table13[[#This Row],[Total_Movies_Watched]]+Table13[[#This Row],[Total_Series_Watched]])</f>
        <v>2.1917808219178082E-2</v>
      </c>
      <c r="AA875" s="2">
        <v>4.4000000000000004</v>
      </c>
      <c r="AB875" s="2" t="b">
        <v>1</v>
      </c>
      <c r="AC875" s="2" t="s">
        <v>30</v>
      </c>
      <c r="AD875" s="2">
        <v>476</v>
      </c>
      <c r="AE875" s="2" t="s">
        <v>65</v>
      </c>
      <c r="AF875" s="2" t="s">
        <v>69</v>
      </c>
      <c r="AG875" s="5" t="s">
        <v>93</v>
      </c>
    </row>
    <row r="876" spans="1:33" x14ac:dyDescent="0.25">
      <c r="A876" s="4">
        <v>8530</v>
      </c>
      <c r="B876" s="2" t="s">
        <v>222</v>
      </c>
      <c r="C876" s="2">
        <v>3</v>
      </c>
      <c r="D876" s="2">
        <v>25</v>
      </c>
      <c r="E876" s="2">
        <v>2023</v>
      </c>
      <c r="F876" s="3">
        <f>DATE(Table13[[#This Row],[_Year]],Table13[[#This Row],[Join_Date_Month]],Table13[[#This Row],[Join_Date_Date]])</f>
        <v>45010</v>
      </c>
      <c r="G876" s="3">
        <v>45010</v>
      </c>
      <c r="H876" s="3">
        <v>45394</v>
      </c>
      <c r="I876" s="2"/>
      <c r="J876" s="2"/>
      <c r="K876" s="3"/>
      <c r="L876" s="3">
        <v>45394</v>
      </c>
      <c r="M876" s="2">
        <v>11.99</v>
      </c>
      <c r="N876" s="2" t="s">
        <v>760</v>
      </c>
      <c r="O876" s="2">
        <v>88</v>
      </c>
      <c r="P876" s="2" t="s">
        <v>51</v>
      </c>
      <c r="Q876" s="2">
        <v>1</v>
      </c>
      <c r="R876" s="2">
        <v>6</v>
      </c>
      <c r="S876" s="2" t="b">
        <v>1</v>
      </c>
      <c r="T876" s="2">
        <v>962</v>
      </c>
      <c r="U876" s="2">
        <v>183</v>
      </c>
      <c r="V876" s="2" t="s">
        <v>68</v>
      </c>
      <c r="W876" s="2" t="s">
        <v>44</v>
      </c>
      <c r="X876" s="2" t="s">
        <v>64</v>
      </c>
      <c r="Y876" s="2">
        <v>90</v>
      </c>
      <c r="Z876" s="26">
        <f>Table13[[#This Row],[Recommended_Content_Count]]/(Table13[[#This Row],[Total_Movies_Watched]]+Table13[[#This Row],[Total_Series_Watched]])</f>
        <v>7.8602620087336247E-2</v>
      </c>
      <c r="AA876" s="2">
        <v>5</v>
      </c>
      <c r="AB876" s="2" t="b">
        <v>0</v>
      </c>
      <c r="AC876" s="2" t="s">
        <v>30</v>
      </c>
      <c r="AD876" s="2">
        <v>4646</v>
      </c>
      <c r="AE876" s="2" t="s">
        <v>58</v>
      </c>
      <c r="AF876" s="2" t="s">
        <v>79</v>
      </c>
      <c r="AG876" s="5" t="s">
        <v>33</v>
      </c>
    </row>
    <row r="877" spans="1:33" x14ac:dyDescent="0.25">
      <c r="A877" s="4">
        <v>3554</v>
      </c>
      <c r="B877" s="2" t="s">
        <v>391</v>
      </c>
      <c r="C877" s="2">
        <v>2</v>
      </c>
      <c r="D877" s="2">
        <v>28</v>
      </c>
      <c r="E877" s="2">
        <v>2024</v>
      </c>
      <c r="F877" s="3">
        <f>DATE(Table13[[#This Row],[_Year]],Table13[[#This Row],[Join_Date_Month]],Table13[[#This Row],[Join_Date_Date]])</f>
        <v>45350</v>
      </c>
      <c r="G877" s="3">
        <v>45350</v>
      </c>
      <c r="H877" s="3">
        <v>45394</v>
      </c>
      <c r="I877" s="2"/>
      <c r="J877" s="2"/>
      <c r="K877" s="3"/>
      <c r="L877" s="3">
        <v>45394</v>
      </c>
      <c r="M877" s="2">
        <v>7.99</v>
      </c>
      <c r="N877" s="2" t="s">
        <v>759</v>
      </c>
      <c r="O877" s="2">
        <v>420</v>
      </c>
      <c r="P877" s="2" t="s">
        <v>36</v>
      </c>
      <c r="Q877" s="2">
        <v>4</v>
      </c>
      <c r="R877" s="2">
        <v>1</v>
      </c>
      <c r="S877" s="2" t="b">
        <v>0</v>
      </c>
      <c r="T877" s="2">
        <v>399</v>
      </c>
      <c r="U877" s="2">
        <v>45</v>
      </c>
      <c r="V877" s="2" t="s">
        <v>27</v>
      </c>
      <c r="W877" s="2" t="s">
        <v>44</v>
      </c>
      <c r="X877" s="2" t="s">
        <v>78</v>
      </c>
      <c r="Y877" s="2">
        <v>52</v>
      </c>
      <c r="Z877" s="26">
        <f>Table13[[#This Row],[Recommended_Content_Count]]/(Table13[[#This Row],[Total_Movies_Watched]]+Table13[[#This Row],[Total_Series_Watched]])</f>
        <v>0.11711711711711711</v>
      </c>
      <c r="AA877" s="2">
        <v>4</v>
      </c>
      <c r="AB877" s="2" t="b">
        <v>0</v>
      </c>
      <c r="AC877" s="2" t="s">
        <v>30</v>
      </c>
      <c r="AD877" s="2">
        <v>4333</v>
      </c>
      <c r="AE877" s="2" t="s">
        <v>38</v>
      </c>
      <c r="AF877" s="2" t="s">
        <v>39</v>
      </c>
      <c r="AG877" s="5" t="s">
        <v>60</v>
      </c>
    </row>
    <row r="878" spans="1:33" x14ac:dyDescent="0.25">
      <c r="A878" s="4">
        <v>3202</v>
      </c>
      <c r="B878" s="2" t="s">
        <v>52</v>
      </c>
      <c r="C878" s="2">
        <v>2</v>
      </c>
      <c r="D878" s="2">
        <v>23</v>
      </c>
      <c r="E878" s="2">
        <v>2024</v>
      </c>
      <c r="F878" s="3">
        <f>DATE(Table13[[#This Row],[_Year]],Table13[[#This Row],[Join_Date_Month]],Table13[[#This Row],[Join_Date_Date]])</f>
        <v>45345</v>
      </c>
      <c r="G878" s="3">
        <v>45345</v>
      </c>
      <c r="H878" s="3">
        <v>45394</v>
      </c>
      <c r="I878" s="2"/>
      <c r="J878" s="2"/>
      <c r="K878" s="3"/>
      <c r="L878" s="3">
        <v>45394</v>
      </c>
      <c r="M878" s="2">
        <v>11.99</v>
      </c>
      <c r="N878" s="2" t="s">
        <v>760</v>
      </c>
      <c r="O878" s="2">
        <v>134</v>
      </c>
      <c r="P878" s="2" t="s">
        <v>48</v>
      </c>
      <c r="Q878" s="2">
        <v>4</v>
      </c>
      <c r="R878" s="2">
        <v>1</v>
      </c>
      <c r="S878" s="2" t="b">
        <v>1</v>
      </c>
      <c r="T878" s="2">
        <v>459</v>
      </c>
      <c r="U878" s="2">
        <v>105</v>
      </c>
      <c r="V878" s="2" t="s">
        <v>49</v>
      </c>
      <c r="W878" s="2" t="s">
        <v>75</v>
      </c>
      <c r="X878" s="2" t="s">
        <v>37</v>
      </c>
      <c r="Y878" s="2">
        <v>3</v>
      </c>
      <c r="Z878" s="26">
        <f>Table13[[#This Row],[Recommended_Content_Count]]/(Table13[[#This Row],[Total_Movies_Watched]]+Table13[[#This Row],[Total_Series_Watched]])</f>
        <v>5.3191489361702126E-3</v>
      </c>
      <c r="AA878" s="2">
        <v>3.7</v>
      </c>
      <c r="AB878" s="2" t="b">
        <v>1</v>
      </c>
      <c r="AC878" s="2" t="s">
        <v>30</v>
      </c>
      <c r="AD878" s="2">
        <v>4729</v>
      </c>
      <c r="AE878" s="2" t="s">
        <v>31</v>
      </c>
      <c r="AF878" s="2" t="s">
        <v>69</v>
      </c>
      <c r="AG878" s="5" t="s">
        <v>93</v>
      </c>
    </row>
    <row r="879" spans="1:33" x14ac:dyDescent="0.25">
      <c r="A879" s="4">
        <v>2675</v>
      </c>
      <c r="B879" s="2" t="s">
        <v>701</v>
      </c>
      <c r="C879" s="2">
        <v>2</v>
      </c>
      <c r="D879" s="2">
        <v>18</v>
      </c>
      <c r="E879" s="2">
        <v>2023</v>
      </c>
      <c r="F879" s="3">
        <f>DATE(Table13[[#This Row],[_Year]],Table13[[#This Row],[Join_Date_Month]],Table13[[#This Row],[Join_Date_Date]])</f>
        <v>44975</v>
      </c>
      <c r="G879" s="3">
        <v>44975</v>
      </c>
      <c r="H879" s="3">
        <v>45394</v>
      </c>
      <c r="I879" s="2"/>
      <c r="J879" s="2"/>
      <c r="K879" s="3"/>
      <c r="L879" s="3">
        <v>45394</v>
      </c>
      <c r="M879" s="2">
        <v>15.99</v>
      </c>
      <c r="N879" s="2" t="s">
        <v>761</v>
      </c>
      <c r="O879" s="2">
        <v>28</v>
      </c>
      <c r="P879" s="2" t="s">
        <v>51</v>
      </c>
      <c r="Q879" s="2">
        <v>2</v>
      </c>
      <c r="R879" s="2">
        <v>1</v>
      </c>
      <c r="S879" s="2" t="b">
        <v>1</v>
      </c>
      <c r="T879" s="2">
        <v>666</v>
      </c>
      <c r="U879" s="2">
        <v>65</v>
      </c>
      <c r="V879" s="2" t="s">
        <v>92</v>
      </c>
      <c r="W879" s="2" t="s">
        <v>28</v>
      </c>
      <c r="X879" s="2" t="s">
        <v>37</v>
      </c>
      <c r="Y879" s="2">
        <v>21</v>
      </c>
      <c r="Z879" s="26">
        <f>Table13[[#This Row],[Recommended_Content_Count]]/(Table13[[#This Row],[Total_Movies_Watched]]+Table13[[#This Row],[Total_Series_Watched]])</f>
        <v>2.8727770177838577E-2</v>
      </c>
      <c r="AA879" s="2">
        <v>4.3</v>
      </c>
      <c r="AB879" s="2" t="b">
        <v>0</v>
      </c>
      <c r="AC879" s="2" t="s">
        <v>30</v>
      </c>
      <c r="AD879" s="2">
        <v>2538</v>
      </c>
      <c r="AE879" s="2" t="s">
        <v>38</v>
      </c>
      <c r="AF879" s="2" t="s">
        <v>59</v>
      </c>
      <c r="AG879" s="5" t="s">
        <v>33</v>
      </c>
    </row>
    <row r="880" spans="1:33" x14ac:dyDescent="0.25">
      <c r="A880" s="4">
        <v>3810</v>
      </c>
      <c r="B880" s="2" t="s">
        <v>242</v>
      </c>
      <c r="C880" s="2">
        <v>2</v>
      </c>
      <c r="D880" s="2">
        <v>17</v>
      </c>
      <c r="E880" s="2">
        <v>2023</v>
      </c>
      <c r="F880" s="3">
        <f>DATE(Table13[[#This Row],[_Year]],Table13[[#This Row],[Join_Date_Month]],Table13[[#This Row],[Join_Date_Date]])</f>
        <v>44974</v>
      </c>
      <c r="G880" s="3">
        <v>44974</v>
      </c>
      <c r="H880" s="3">
        <v>45394</v>
      </c>
      <c r="I880" s="2"/>
      <c r="J880" s="2"/>
      <c r="K880" s="3"/>
      <c r="L880" s="3">
        <v>45394</v>
      </c>
      <c r="M880" s="2">
        <v>15.99</v>
      </c>
      <c r="N880" s="2" t="s">
        <v>761</v>
      </c>
      <c r="O880" s="2">
        <v>427</v>
      </c>
      <c r="P880" s="2" t="s">
        <v>63</v>
      </c>
      <c r="Q880" s="2">
        <v>5</v>
      </c>
      <c r="R880" s="2">
        <v>3</v>
      </c>
      <c r="S880" s="2" t="b">
        <v>0</v>
      </c>
      <c r="T880" s="2">
        <v>832</v>
      </c>
      <c r="U880" s="2">
        <v>103</v>
      </c>
      <c r="V880" s="2" t="s">
        <v>68</v>
      </c>
      <c r="W880" s="2" t="s">
        <v>75</v>
      </c>
      <c r="X880" s="2" t="s">
        <v>45</v>
      </c>
      <c r="Y880" s="2">
        <v>79</v>
      </c>
      <c r="Z880" s="26">
        <f>Table13[[#This Row],[Recommended_Content_Count]]/(Table13[[#This Row],[Total_Movies_Watched]]+Table13[[#This Row],[Total_Series_Watched]])</f>
        <v>8.4491978609625665E-2</v>
      </c>
      <c r="AA880" s="2">
        <v>3.3</v>
      </c>
      <c r="AB880" s="2" t="b">
        <v>0</v>
      </c>
      <c r="AC880" s="2" t="s">
        <v>30</v>
      </c>
      <c r="AD880" s="2">
        <v>3633</v>
      </c>
      <c r="AE880" s="2" t="s">
        <v>31</v>
      </c>
      <c r="AF880" s="2" t="s">
        <v>39</v>
      </c>
      <c r="AG880" s="5" t="s">
        <v>40</v>
      </c>
    </row>
    <row r="881" spans="1:33" x14ac:dyDescent="0.25">
      <c r="A881" s="4">
        <v>9372</v>
      </c>
      <c r="B881" s="2" t="s">
        <v>138</v>
      </c>
      <c r="C881" s="2">
        <v>2</v>
      </c>
      <c r="D881" s="2">
        <v>17</v>
      </c>
      <c r="E881" s="2">
        <v>2023</v>
      </c>
      <c r="F881" s="3">
        <f>DATE(Table13[[#This Row],[_Year]],Table13[[#This Row],[Join_Date_Month]],Table13[[#This Row],[Join_Date_Date]])</f>
        <v>44974</v>
      </c>
      <c r="G881" s="3">
        <v>44974</v>
      </c>
      <c r="H881" s="3">
        <v>45394</v>
      </c>
      <c r="I881" s="2"/>
      <c r="J881" s="2"/>
      <c r="K881" s="3"/>
      <c r="L881" s="3">
        <v>45394</v>
      </c>
      <c r="M881" s="2">
        <v>7.99</v>
      </c>
      <c r="N881" s="2" t="s">
        <v>759</v>
      </c>
      <c r="O881" s="2">
        <v>302</v>
      </c>
      <c r="P881" s="2" t="s">
        <v>63</v>
      </c>
      <c r="Q881" s="2">
        <v>1</v>
      </c>
      <c r="R881" s="2">
        <v>1</v>
      </c>
      <c r="S881" s="2" t="b">
        <v>1</v>
      </c>
      <c r="T881" s="2">
        <v>964</v>
      </c>
      <c r="U881" s="2">
        <v>165</v>
      </c>
      <c r="V881" s="2" t="s">
        <v>92</v>
      </c>
      <c r="W881" s="2" t="s">
        <v>75</v>
      </c>
      <c r="X881" s="2" t="s">
        <v>64</v>
      </c>
      <c r="Y881" s="2">
        <v>47</v>
      </c>
      <c r="Z881" s="26">
        <f>Table13[[#This Row],[Recommended_Content_Count]]/(Table13[[#This Row],[Total_Movies_Watched]]+Table13[[#This Row],[Total_Series_Watched]])</f>
        <v>4.1629760850310012E-2</v>
      </c>
      <c r="AA881" s="2">
        <v>4.4000000000000004</v>
      </c>
      <c r="AB881" s="2" t="b">
        <v>0</v>
      </c>
      <c r="AC881" s="2" t="s">
        <v>30</v>
      </c>
      <c r="AD881" s="2">
        <v>3552</v>
      </c>
      <c r="AE881" s="2" t="s">
        <v>58</v>
      </c>
      <c r="AF881" s="2" t="s">
        <v>79</v>
      </c>
      <c r="AG881" s="5" t="s">
        <v>40</v>
      </c>
    </row>
    <row r="882" spans="1:33" x14ac:dyDescent="0.25">
      <c r="A882" s="4">
        <v>2660</v>
      </c>
      <c r="B882" s="2" t="s">
        <v>288</v>
      </c>
      <c r="C882" s="2">
        <v>12</v>
      </c>
      <c r="D882" s="2">
        <v>30</v>
      </c>
      <c r="E882" s="2">
        <v>2022</v>
      </c>
      <c r="F882" s="3">
        <f>DATE(Table13[[#This Row],[_Year]],Table13[[#This Row],[Join_Date_Month]],Table13[[#This Row],[Join_Date_Date]])</f>
        <v>44925</v>
      </c>
      <c r="G882" s="3">
        <v>44925</v>
      </c>
      <c r="H882" s="3">
        <v>45394</v>
      </c>
      <c r="I882" s="2"/>
      <c r="J882" s="2"/>
      <c r="K882" s="3"/>
      <c r="L882" s="3">
        <v>45394</v>
      </c>
      <c r="M882" s="2">
        <v>11.99</v>
      </c>
      <c r="N882" s="2" t="s">
        <v>760</v>
      </c>
      <c r="O882" s="2">
        <v>351</v>
      </c>
      <c r="P882" s="2" t="s">
        <v>63</v>
      </c>
      <c r="Q882" s="2">
        <v>1</v>
      </c>
      <c r="R882" s="2">
        <v>1</v>
      </c>
      <c r="S882" s="2" t="b">
        <v>1</v>
      </c>
      <c r="T882" s="2">
        <v>80</v>
      </c>
      <c r="U882" s="2">
        <v>70</v>
      </c>
      <c r="V882" s="2" t="s">
        <v>27</v>
      </c>
      <c r="W882" s="2" t="s">
        <v>56</v>
      </c>
      <c r="X882" s="2" t="s">
        <v>37</v>
      </c>
      <c r="Y882" s="2">
        <v>54</v>
      </c>
      <c r="Z882" s="26">
        <f>Table13[[#This Row],[Recommended_Content_Count]]/(Table13[[#This Row],[Total_Movies_Watched]]+Table13[[#This Row],[Total_Series_Watched]])</f>
        <v>0.36</v>
      </c>
      <c r="AA882" s="2">
        <v>4.5</v>
      </c>
      <c r="AB882" s="2" t="b">
        <v>1</v>
      </c>
      <c r="AC882" s="2" t="s">
        <v>30</v>
      </c>
      <c r="AD882" s="2">
        <v>732</v>
      </c>
      <c r="AE882" s="2" t="s">
        <v>76</v>
      </c>
      <c r="AF882" s="2" t="s">
        <v>32</v>
      </c>
      <c r="AG882" s="5" t="s">
        <v>40</v>
      </c>
    </row>
    <row r="883" spans="1:33" x14ac:dyDescent="0.25">
      <c r="A883" s="4">
        <v>8261</v>
      </c>
      <c r="B883" s="2" t="s">
        <v>153</v>
      </c>
      <c r="C883" s="2">
        <v>12</v>
      </c>
      <c r="D883" s="2">
        <v>25</v>
      </c>
      <c r="E883" s="2">
        <v>2022</v>
      </c>
      <c r="F883" s="3">
        <f>DATE(Table13[[#This Row],[_Year]],Table13[[#This Row],[Join_Date_Month]],Table13[[#This Row],[Join_Date_Date]])</f>
        <v>44920</v>
      </c>
      <c r="G883" s="3">
        <v>44920</v>
      </c>
      <c r="H883" s="3">
        <v>45394</v>
      </c>
      <c r="I883" s="2"/>
      <c r="J883" s="2"/>
      <c r="K883" s="3"/>
      <c r="L883" s="3">
        <v>45394</v>
      </c>
      <c r="M883" s="2">
        <v>7.99</v>
      </c>
      <c r="N883" s="2" t="s">
        <v>759</v>
      </c>
      <c r="O883" s="2">
        <v>374</v>
      </c>
      <c r="P883" s="2" t="s">
        <v>73</v>
      </c>
      <c r="Q883" s="2">
        <v>1</v>
      </c>
      <c r="R883" s="2">
        <v>3</v>
      </c>
      <c r="S883" s="2" t="b">
        <v>1</v>
      </c>
      <c r="T883" s="2">
        <v>819</v>
      </c>
      <c r="U883" s="2">
        <v>18</v>
      </c>
      <c r="V883" s="2" t="s">
        <v>74</v>
      </c>
      <c r="W883" s="2" t="s">
        <v>44</v>
      </c>
      <c r="X883" s="2" t="s">
        <v>29</v>
      </c>
      <c r="Y883" s="2">
        <v>12</v>
      </c>
      <c r="Z883" s="26">
        <f>Table13[[#This Row],[Recommended_Content_Count]]/(Table13[[#This Row],[Total_Movies_Watched]]+Table13[[#This Row],[Total_Series_Watched]])</f>
        <v>1.4336917562724014E-2</v>
      </c>
      <c r="AA883" s="2">
        <v>3.4</v>
      </c>
      <c r="AB883" s="2" t="b">
        <v>1</v>
      </c>
      <c r="AC883" s="2" t="s">
        <v>30</v>
      </c>
      <c r="AD883" s="2">
        <v>4243</v>
      </c>
      <c r="AE883" s="2" t="s">
        <v>65</v>
      </c>
      <c r="AF883" s="2" t="s">
        <v>39</v>
      </c>
      <c r="AG883" s="5" t="s">
        <v>60</v>
      </c>
    </row>
    <row r="884" spans="1:33" x14ac:dyDescent="0.25">
      <c r="A884" s="4">
        <v>8242</v>
      </c>
      <c r="B884" s="2" t="s">
        <v>257</v>
      </c>
      <c r="C884" s="2">
        <v>12</v>
      </c>
      <c r="D884" s="2">
        <v>19</v>
      </c>
      <c r="E884" s="2">
        <v>2022</v>
      </c>
      <c r="F884" s="3">
        <f>DATE(Table13[[#This Row],[_Year]],Table13[[#This Row],[Join_Date_Month]],Table13[[#This Row],[Join_Date_Date]])</f>
        <v>44914</v>
      </c>
      <c r="G884" s="3">
        <v>44914</v>
      </c>
      <c r="H884" s="3">
        <v>45394</v>
      </c>
      <c r="I884" s="2"/>
      <c r="J884" s="2"/>
      <c r="K884" s="3"/>
      <c r="L884" s="3">
        <v>45394</v>
      </c>
      <c r="M884" s="2">
        <v>11.99</v>
      </c>
      <c r="N884" s="2" t="s">
        <v>760</v>
      </c>
      <c r="O884" s="2">
        <v>204</v>
      </c>
      <c r="P884" s="2" t="s">
        <v>100</v>
      </c>
      <c r="Q884" s="2">
        <v>4</v>
      </c>
      <c r="R884" s="2">
        <v>4</v>
      </c>
      <c r="S884" s="2" t="b">
        <v>1</v>
      </c>
      <c r="T884" s="2">
        <v>706</v>
      </c>
      <c r="U884" s="2">
        <v>153</v>
      </c>
      <c r="V884" s="2" t="s">
        <v>43</v>
      </c>
      <c r="W884" s="2" t="s">
        <v>28</v>
      </c>
      <c r="X884" s="2" t="s">
        <v>29</v>
      </c>
      <c r="Y884" s="2">
        <v>94</v>
      </c>
      <c r="Z884" s="26">
        <f>Table13[[#This Row],[Recommended_Content_Count]]/(Table13[[#This Row],[Total_Movies_Watched]]+Table13[[#This Row],[Total_Series_Watched]])</f>
        <v>0.10942956926658906</v>
      </c>
      <c r="AA884" s="2">
        <v>3.7</v>
      </c>
      <c r="AB884" s="2" t="b">
        <v>1</v>
      </c>
      <c r="AC884" s="2" t="s">
        <v>30</v>
      </c>
      <c r="AD884" s="2">
        <v>4569</v>
      </c>
      <c r="AE884" s="2" t="s">
        <v>31</v>
      </c>
      <c r="AF884" s="2" t="s">
        <v>79</v>
      </c>
      <c r="AG884" s="5" t="s">
        <v>33</v>
      </c>
    </row>
    <row r="885" spans="1:33" x14ac:dyDescent="0.25">
      <c r="A885" s="4">
        <v>4700</v>
      </c>
      <c r="B885" s="2" t="s">
        <v>179</v>
      </c>
      <c r="C885" s="2">
        <v>11</v>
      </c>
      <c r="D885" s="2">
        <v>16</v>
      </c>
      <c r="E885" s="2">
        <v>2024</v>
      </c>
      <c r="F885" s="3">
        <f>DATE(Table13[[#This Row],[_Year]],Table13[[#This Row],[Join_Date_Month]],Table13[[#This Row],[Join_Date_Date]])</f>
        <v>45612</v>
      </c>
      <c r="G885" s="3">
        <v>45612</v>
      </c>
      <c r="H885" s="3">
        <v>45394</v>
      </c>
      <c r="I885" s="2"/>
      <c r="J885" s="2"/>
      <c r="K885" s="3"/>
      <c r="L885" s="3">
        <v>45394</v>
      </c>
      <c r="M885" s="2">
        <v>7.99</v>
      </c>
      <c r="N885" s="2" t="s">
        <v>759</v>
      </c>
      <c r="O885" s="2">
        <v>438</v>
      </c>
      <c r="P885" s="2" t="s">
        <v>26</v>
      </c>
      <c r="Q885" s="2">
        <v>4</v>
      </c>
      <c r="R885" s="2">
        <v>4</v>
      </c>
      <c r="S885" s="2" t="b">
        <v>1</v>
      </c>
      <c r="T885" s="2">
        <v>546</v>
      </c>
      <c r="U885" s="2">
        <v>88</v>
      </c>
      <c r="V885" s="2" t="s">
        <v>49</v>
      </c>
      <c r="W885" s="2" t="s">
        <v>75</v>
      </c>
      <c r="X885" s="2" t="s">
        <v>78</v>
      </c>
      <c r="Y885" s="2">
        <v>36</v>
      </c>
      <c r="Z885" s="26">
        <f>Table13[[#This Row],[Recommended_Content_Count]]/(Table13[[#This Row],[Total_Movies_Watched]]+Table13[[#This Row],[Total_Series_Watched]])</f>
        <v>5.6782334384858045E-2</v>
      </c>
      <c r="AA885" s="2">
        <v>3.5</v>
      </c>
      <c r="AB885" s="2" t="b">
        <v>0</v>
      </c>
      <c r="AC885" s="2" t="s">
        <v>30</v>
      </c>
      <c r="AD885" s="2">
        <v>1906</v>
      </c>
      <c r="AE885" s="2" t="s">
        <v>65</v>
      </c>
      <c r="AF885" s="2" t="s">
        <v>79</v>
      </c>
      <c r="AG885" s="5" t="s">
        <v>93</v>
      </c>
    </row>
    <row r="886" spans="1:33" x14ac:dyDescent="0.25">
      <c r="A886" s="4">
        <v>5994</v>
      </c>
      <c r="B886" s="2" t="s">
        <v>492</v>
      </c>
      <c r="C886" s="2">
        <v>10</v>
      </c>
      <c r="D886" s="2">
        <v>21</v>
      </c>
      <c r="E886" s="2">
        <v>2023</v>
      </c>
      <c r="F886" s="3">
        <f>DATE(Table13[[#This Row],[_Year]],Table13[[#This Row],[Join_Date_Month]],Table13[[#This Row],[Join_Date_Date]])</f>
        <v>45220</v>
      </c>
      <c r="G886" s="3">
        <v>45220</v>
      </c>
      <c r="H886" s="3">
        <v>45394</v>
      </c>
      <c r="I886" s="2"/>
      <c r="J886" s="2"/>
      <c r="K886" s="3"/>
      <c r="L886" s="3">
        <v>45394</v>
      </c>
      <c r="M886" s="2">
        <v>7.99</v>
      </c>
      <c r="N886" s="2" t="s">
        <v>759</v>
      </c>
      <c r="O886" s="2">
        <v>225</v>
      </c>
      <c r="P886" s="2" t="s">
        <v>36</v>
      </c>
      <c r="Q886" s="2">
        <v>5</v>
      </c>
      <c r="R886" s="2">
        <v>5</v>
      </c>
      <c r="S886" s="2" t="b">
        <v>0</v>
      </c>
      <c r="T886" s="2">
        <v>274</v>
      </c>
      <c r="U886" s="2">
        <v>83</v>
      </c>
      <c r="V886" s="2" t="s">
        <v>49</v>
      </c>
      <c r="W886" s="2" t="s">
        <v>56</v>
      </c>
      <c r="X886" s="2" t="s">
        <v>37</v>
      </c>
      <c r="Y886" s="2">
        <v>45</v>
      </c>
      <c r="Z886" s="26">
        <f>Table13[[#This Row],[Recommended_Content_Count]]/(Table13[[#This Row],[Total_Movies_Watched]]+Table13[[#This Row],[Total_Series_Watched]])</f>
        <v>0.12605042016806722</v>
      </c>
      <c r="AA886" s="2">
        <v>3.9</v>
      </c>
      <c r="AB886" s="2" t="b">
        <v>0</v>
      </c>
      <c r="AC886" s="2" t="s">
        <v>30</v>
      </c>
      <c r="AD886" s="2">
        <v>808</v>
      </c>
      <c r="AE886" s="2" t="s">
        <v>31</v>
      </c>
      <c r="AF886" s="2" t="s">
        <v>32</v>
      </c>
      <c r="AG886" s="5" t="s">
        <v>93</v>
      </c>
    </row>
    <row r="887" spans="1:33" x14ac:dyDescent="0.25">
      <c r="A887" s="4">
        <v>5407</v>
      </c>
      <c r="B887" s="2" t="s">
        <v>101</v>
      </c>
      <c r="C887" s="2">
        <v>10</v>
      </c>
      <c r="D887" s="2">
        <v>13</v>
      </c>
      <c r="E887" s="2">
        <v>2023</v>
      </c>
      <c r="F887" s="3">
        <f>DATE(Table13[[#This Row],[_Year]],Table13[[#This Row],[Join_Date_Month]],Table13[[#This Row],[Join_Date_Date]])</f>
        <v>45212</v>
      </c>
      <c r="G887" s="3">
        <v>45212</v>
      </c>
      <c r="H887" s="3">
        <v>45394</v>
      </c>
      <c r="I887" s="2"/>
      <c r="J887" s="2"/>
      <c r="K887" s="3"/>
      <c r="L887" s="3">
        <v>45394</v>
      </c>
      <c r="M887" s="2">
        <v>7.99</v>
      </c>
      <c r="N887" s="2" t="s">
        <v>759</v>
      </c>
      <c r="O887" s="2">
        <v>429</v>
      </c>
      <c r="P887" s="2" t="s">
        <v>63</v>
      </c>
      <c r="Q887" s="2">
        <v>3</v>
      </c>
      <c r="R887" s="2">
        <v>5</v>
      </c>
      <c r="S887" s="2" t="b">
        <v>0</v>
      </c>
      <c r="T887" s="2">
        <v>988</v>
      </c>
      <c r="U887" s="2">
        <v>115</v>
      </c>
      <c r="V887" s="2" t="s">
        <v>27</v>
      </c>
      <c r="W887" s="2" t="s">
        <v>56</v>
      </c>
      <c r="X887" s="2" t="s">
        <v>57</v>
      </c>
      <c r="Y887" s="2">
        <v>19</v>
      </c>
      <c r="Z887" s="26">
        <f>Table13[[#This Row],[Recommended_Content_Count]]/(Table13[[#This Row],[Total_Movies_Watched]]+Table13[[#This Row],[Total_Series_Watched]])</f>
        <v>1.7225747960108794E-2</v>
      </c>
      <c r="AA887" s="2">
        <v>4.3</v>
      </c>
      <c r="AB887" s="2" t="b">
        <v>1</v>
      </c>
      <c r="AC887" s="2" t="s">
        <v>30</v>
      </c>
      <c r="AD887" s="2">
        <v>3773</v>
      </c>
      <c r="AE887" s="2" t="s">
        <v>65</v>
      </c>
      <c r="AF887" s="2" t="s">
        <v>39</v>
      </c>
      <c r="AG887" s="5" t="s">
        <v>33</v>
      </c>
    </row>
    <row r="888" spans="1:33" x14ac:dyDescent="0.25">
      <c r="A888" s="4">
        <v>6330</v>
      </c>
      <c r="B888" s="2" t="s">
        <v>478</v>
      </c>
      <c r="C888" s="2">
        <v>1</v>
      </c>
      <c r="D888" s="2">
        <v>25</v>
      </c>
      <c r="E888" s="2">
        <v>2024</v>
      </c>
      <c r="F888" s="3">
        <f>DATE(Table13[[#This Row],[_Year]],Table13[[#This Row],[Join_Date_Month]],Table13[[#This Row],[Join_Date_Date]])</f>
        <v>45316</v>
      </c>
      <c r="G888" s="3">
        <v>45316</v>
      </c>
      <c r="H888" s="3">
        <v>45394</v>
      </c>
      <c r="I888" s="2"/>
      <c r="J888" s="2"/>
      <c r="K888" s="3"/>
      <c r="L888" s="3">
        <v>45394</v>
      </c>
      <c r="M888" s="2">
        <v>7.99</v>
      </c>
      <c r="N888" s="2" t="s">
        <v>759</v>
      </c>
      <c r="O888" s="2">
        <v>329</v>
      </c>
      <c r="P888" s="2" t="s">
        <v>48</v>
      </c>
      <c r="Q888" s="2">
        <v>4</v>
      </c>
      <c r="R888" s="2">
        <v>1</v>
      </c>
      <c r="S888" s="2" t="b">
        <v>1</v>
      </c>
      <c r="T888" s="2">
        <v>973</v>
      </c>
      <c r="U888" s="2">
        <v>163</v>
      </c>
      <c r="V888" s="2" t="s">
        <v>27</v>
      </c>
      <c r="W888" s="2" t="s">
        <v>75</v>
      </c>
      <c r="X888" s="2" t="s">
        <v>64</v>
      </c>
      <c r="Y888" s="2">
        <v>78</v>
      </c>
      <c r="Z888" s="26">
        <f>Table13[[#This Row],[Recommended_Content_Count]]/(Table13[[#This Row],[Total_Movies_Watched]]+Table13[[#This Row],[Total_Series_Watched]])</f>
        <v>6.8661971830985921E-2</v>
      </c>
      <c r="AA888" s="2">
        <v>4.2</v>
      </c>
      <c r="AB888" s="2" t="b">
        <v>1</v>
      </c>
      <c r="AC888" s="2" t="s">
        <v>30</v>
      </c>
      <c r="AD888" s="2">
        <v>218</v>
      </c>
      <c r="AE888" s="2" t="s">
        <v>76</v>
      </c>
      <c r="AF888" s="2" t="s">
        <v>59</v>
      </c>
      <c r="AG888" s="5" t="s">
        <v>40</v>
      </c>
    </row>
    <row r="889" spans="1:33" x14ac:dyDescent="0.25">
      <c r="A889" s="4">
        <v>9688</v>
      </c>
      <c r="B889" s="2" t="s">
        <v>562</v>
      </c>
      <c r="C889" s="2">
        <v>1</v>
      </c>
      <c r="D889" s="2">
        <v>16</v>
      </c>
      <c r="E889" s="2">
        <v>2024</v>
      </c>
      <c r="F889" s="3">
        <f>DATE(Table13[[#This Row],[_Year]],Table13[[#This Row],[Join_Date_Month]],Table13[[#This Row],[Join_Date_Date]])</f>
        <v>45307</v>
      </c>
      <c r="G889" s="3">
        <v>45307</v>
      </c>
      <c r="H889" s="3">
        <v>45394</v>
      </c>
      <c r="I889" s="2"/>
      <c r="J889" s="2"/>
      <c r="K889" s="3"/>
      <c r="L889" s="3">
        <v>45394</v>
      </c>
      <c r="M889" s="2">
        <v>7.99</v>
      </c>
      <c r="N889" s="2" t="s">
        <v>759</v>
      </c>
      <c r="O889" s="2">
        <v>56</v>
      </c>
      <c r="P889" s="2" t="s">
        <v>73</v>
      </c>
      <c r="Q889" s="2">
        <v>1</v>
      </c>
      <c r="R889" s="2">
        <v>2</v>
      </c>
      <c r="S889" s="2" t="b">
        <v>1</v>
      </c>
      <c r="T889" s="2">
        <v>280</v>
      </c>
      <c r="U889" s="2">
        <v>67</v>
      </c>
      <c r="V889" s="2" t="s">
        <v>92</v>
      </c>
      <c r="W889" s="2" t="s">
        <v>75</v>
      </c>
      <c r="X889" s="2" t="s">
        <v>57</v>
      </c>
      <c r="Y889" s="2">
        <v>21</v>
      </c>
      <c r="Z889" s="26">
        <f>Table13[[#This Row],[Recommended_Content_Count]]/(Table13[[#This Row],[Total_Movies_Watched]]+Table13[[#This Row],[Total_Series_Watched]])</f>
        <v>6.0518731988472622E-2</v>
      </c>
      <c r="AA889" s="2">
        <v>4.5999999999999996</v>
      </c>
      <c r="AB889" s="2" t="b">
        <v>0</v>
      </c>
      <c r="AC889" s="2" t="s">
        <v>30</v>
      </c>
      <c r="AD889" s="2">
        <v>255</v>
      </c>
      <c r="AE889" s="2" t="s">
        <v>31</v>
      </c>
      <c r="AF889" s="2" t="s">
        <v>39</v>
      </c>
      <c r="AG889" s="5" t="s">
        <v>60</v>
      </c>
    </row>
    <row r="890" spans="1:33" x14ac:dyDescent="0.25">
      <c r="A890" s="4">
        <v>7552</v>
      </c>
      <c r="B890" s="2" t="s">
        <v>645</v>
      </c>
      <c r="C890" s="3">
        <v>45510</v>
      </c>
      <c r="D890" s="2"/>
      <c r="E890" s="2"/>
      <c r="F890" s="3"/>
      <c r="G890" s="3">
        <v>45510</v>
      </c>
      <c r="H890" s="3">
        <v>45394</v>
      </c>
      <c r="I890" s="2"/>
      <c r="J890" s="2"/>
      <c r="K890" s="3"/>
      <c r="L890" s="3">
        <v>45394</v>
      </c>
      <c r="M890" s="2">
        <v>15.99</v>
      </c>
      <c r="N890" s="2" t="s">
        <v>761</v>
      </c>
      <c r="O890" s="2">
        <v>306</v>
      </c>
      <c r="P890" s="2" t="s">
        <v>51</v>
      </c>
      <c r="Q890" s="2">
        <v>4</v>
      </c>
      <c r="R890" s="2">
        <v>5</v>
      </c>
      <c r="S890" s="2" t="b">
        <v>0</v>
      </c>
      <c r="T890" s="2">
        <v>651</v>
      </c>
      <c r="U890" s="2">
        <v>60</v>
      </c>
      <c r="V890" s="2" t="s">
        <v>74</v>
      </c>
      <c r="W890" s="2" t="s">
        <v>75</v>
      </c>
      <c r="X890" s="2" t="s">
        <v>45</v>
      </c>
      <c r="Y890" s="2">
        <v>86</v>
      </c>
      <c r="Z890" s="26">
        <f>Table13[[#This Row],[Recommended_Content_Count]]/(Table13[[#This Row],[Total_Movies_Watched]]+Table13[[#This Row],[Total_Series_Watched]])</f>
        <v>0.1209563994374121</v>
      </c>
      <c r="AA890" s="2">
        <v>3.1</v>
      </c>
      <c r="AB890" s="2" t="b">
        <v>0</v>
      </c>
      <c r="AC890" s="2" t="s">
        <v>30</v>
      </c>
      <c r="AD890" s="2">
        <v>2953</v>
      </c>
      <c r="AE890" s="2" t="s">
        <v>38</v>
      </c>
      <c r="AF890" s="2" t="s">
        <v>79</v>
      </c>
      <c r="AG890" s="5" t="s">
        <v>93</v>
      </c>
    </row>
    <row r="891" spans="1:33" x14ac:dyDescent="0.25">
      <c r="A891" s="4">
        <v>1110</v>
      </c>
      <c r="B891" s="2" t="s">
        <v>247</v>
      </c>
      <c r="C891" s="3">
        <v>45417</v>
      </c>
      <c r="D891" s="2"/>
      <c r="E891" s="2"/>
      <c r="F891" s="3"/>
      <c r="G891" s="3">
        <v>45417</v>
      </c>
      <c r="H891" s="3">
        <v>45394</v>
      </c>
      <c r="I891" s="2"/>
      <c r="J891" s="2"/>
      <c r="K891" s="3"/>
      <c r="L891" s="3">
        <v>45394</v>
      </c>
      <c r="M891" s="2">
        <v>11.99</v>
      </c>
      <c r="N891" s="2" t="s">
        <v>760</v>
      </c>
      <c r="O891" s="2">
        <v>35</v>
      </c>
      <c r="P891" s="2" t="s">
        <v>26</v>
      </c>
      <c r="Q891" s="2">
        <v>2</v>
      </c>
      <c r="R891" s="2">
        <v>3</v>
      </c>
      <c r="S891" s="2" t="b">
        <v>1</v>
      </c>
      <c r="T891" s="2">
        <v>908</v>
      </c>
      <c r="U891" s="2">
        <v>128</v>
      </c>
      <c r="V891" s="2" t="s">
        <v>27</v>
      </c>
      <c r="W891" s="2" t="s">
        <v>28</v>
      </c>
      <c r="X891" s="2" t="s">
        <v>57</v>
      </c>
      <c r="Y891" s="2">
        <v>86</v>
      </c>
      <c r="Z891" s="26">
        <f>Table13[[#This Row],[Recommended_Content_Count]]/(Table13[[#This Row],[Total_Movies_Watched]]+Table13[[#This Row],[Total_Series_Watched]])</f>
        <v>8.3011583011583012E-2</v>
      </c>
      <c r="AA891" s="2">
        <v>3.2</v>
      </c>
      <c r="AB891" s="2" t="b">
        <v>1</v>
      </c>
      <c r="AC891" s="2" t="s">
        <v>30</v>
      </c>
      <c r="AD891" s="2">
        <v>1068</v>
      </c>
      <c r="AE891" s="2" t="s">
        <v>76</v>
      </c>
      <c r="AF891" s="2" t="s">
        <v>32</v>
      </c>
      <c r="AG891" s="5" t="s">
        <v>40</v>
      </c>
    </row>
    <row r="892" spans="1:33" x14ac:dyDescent="0.25">
      <c r="A892" s="4">
        <v>9298</v>
      </c>
      <c r="B892" s="2" t="s">
        <v>174</v>
      </c>
      <c r="C892" s="3">
        <v>45328</v>
      </c>
      <c r="D892" s="2"/>
      <c r="E892" s="2"/>
      <c r="F892" s="3"/>
      <c r="G892" s="3">
        <v>45328</v>
      </c>
      <c r="H892" s="3">
        <v>45394</v>
      </c>
      <c r="I892" s="2"/>
      <c r="J892" s="2"/>
      <c r="K892" s="3"/>
      <c r="L892" s="3">
        <v>45394</v>
      </c>
      <c r="M892" s="2">
        <v>11.99</v>
      </c>
      <c r="N892" s="2" t="s">
        <v>760</v>
      </c>
      <c r="O892" s="2">
        <v>276</v>
      </c>
      <c r="P892" s="2" t="s">
        <v>73</v>
      </c>
      <c r="Q892" s="2">
        <v>5</v>
      </c>
      <c r="R892" s="2">
        <v>4</v>
      </c>
      <c r="S892" s="2" t="b">
        <v>0</v>
      </c>
      <c r="T892" s="2">
        <v>389</v>
      </c>
      <c r="U892" s="2">
        <v>177</v>
      </c>
      <c r="V892" s="2" t="s">
        <v>92</v>
      </c>
      <c r="W892" s="2" t="s">
        <v>28</v>
      </c>
      <c r="X892" s="2" t="s">
        <v>64</v>
      </c>
      <c r="Y892" s="2">
        <v>19</v>
      </c>
      <c r="Z892" s="26">
        <f>Table13[[#This Row],[Recommended_Content_Count]]/(Table13[[#This Row],[Total_Movies_Watched]]+Table13[[#This Row],[Total_Series_Watched]])</f>
        <v>3.3568904593639579E-2</v>
      </c>
      <c r="AA892" s="2">
        <v>4.3</v>
      </c>
      <c r="AB892" s="2" t="b">
        <v>0</v>
      </c>
      <c r="AC892" s="2" t="s">
        <v>30</v>
      </c>
      <c r="AD892" s="2">
        <v>1099</v>
      </c>
      <c r="AE892" s="2" t="s">
        <v>76</v>
      </c>
      <c r="AF892" s="2" t="s">
        <v>79</v>
      </c>
      <c r="AG892" s="5" t="s">
        <v>40</v>
      </c>
    </row>
    <row r="893" spans="1:33" x14ac:dyDescent="0.25">
      <c r="A893" s="4">
        <v>8616</v>
      </c>
      <c r="B893" s="2" t="s">
        <v>224</v>
      </c>
      <c r="C893" s="3">
        <v>45303</v>
      </c>
      <c r="D893" s="2"/>
      <c r="E893" s="2"/>
      <c r="F893" s="3"/>
      <c r="G893" s="3">
        <v>45303</v>
      </c>
      <c r="H893" s="3">
        <v>45394</v>
      </c>
      <c r="I893" s="2"/>
      <c r="J893" s="2"/>
      <c r="K893" s="3"/>
      <c r="L893" s="3">
        <v>45394</v>
      </c>
      <c r="M893" s="2">
        <v>11.99</v>
      </c>
      <c r="N893" s="2" t="s">
        <v>760</v>
      </c>
      <c r="O893" s="2">
        <v>129</v>
      </c>
      <c r="P893" s="2" t="s">
        <v>63</v>
      </c>
      <c r="Q893" s="2">
        <v>4</v>
      </c>
      <c r="R893" s="2">
        <v>6</v>
      </c>
      <c r="S893" s="2" t="b">
        <v>0</v>
      </c>
      <c r="T893" s="2">
        <v>543</v>
      </c>
      <c r="U893" s="2">
        <v>126</v>
      </c>
      <c r="V893" s="2" t="s">
        <v>49</v>
      </c>
      <c r="W893" s="2" t="s">
        <v>44</v>
      </c>
      <c r="X893" s="2" t="s">
        <v>45</v>
      </c>
      <c r="Y893" s="2">
        <v>95</v>
      </c>
      <c r="Z893" s="26">
        <f>Table13[[#This Row],[Recommended_Content_Count]]/(Table13[[#This Row],[Total_Movies_Watched]]+Table13[[#This Row],[Total_Series_Watched]])</f>
        <v>0.14200298953662183</v>
      </c>
      <c r="AA893" s="2">
        <v>3.4</v>
      </c>
      <c r="AB893" s="2" t="b">
        <v>1</v>
      </c>
      <c r="AC893" s="2" t="s">
        <v>30</v>
      </c>
      <c r="AD893" s="2">
        <v>97</v>
      </c>
      <c r="AE893" s="2" t="s">
        <v>31</v>
      </c>
      <c r="AF893" s="2" t="s">
        <v>32</v>
      </c>
      <c r="AG893" s="5" t="s">
        <v>33</v>
      </c>
    </row>
    <row r="894" spans="1:33" x14ac:dyDescent="0.25">
      <c r="A894" s="4">
        <v>5269</v>
      </c>
      <c r="B894" s="2" t="s">
        <v>50</v>
      </c>
      <c r="C894" s="3">
        <v>45080</v>
      </c>
      <c r="D894" s="2"/>
      <c r="E894" s="2"/>
      <c r="F894" s="3"/>
      <c r="G894" s="3">
        <v>45080</v>
      </c>
      <c r="H894" s="3">
        <v>45394</v>
      </c>
      <c r="I894" s="2"/>
      <c r="J894" s="2"/>
      <c r="K894" s="3"/>
      <c r="L894" s="3">
        <v>45394</v>
      </c>
      <c r="M894" s="2">
        <v>11.99</v>
      </c>
      <c r="N894" s="2" t="s">
        <v>760</v>
      </c>
      <c r="O894" s="2">
        <v>192</v>
      </c>
      <c r="P894" s="2" t="s">
        <v>73</v>
      </c>
      <c r="Q894" s="2">
        <v>5</v>
      </c>
      <c r="R894" s="2">
        <v>4</v>
      </c>
      <c r="S894" s="2" t="b">
        <v>0</v>
      </c>
      <c r="T894" s="2">
        <v>123</v>
      </c>
      <c r="U894" s="2">
        <v>34</v>
      </c>
      <c r="V894" s="2" t="s">
        <v>55</v>
      </c>
      <c r="W894" s="2" t="s">
        <v>75</v>
      </c>
      <c r="X894" s="2" t="s">
        <v>64</v>
      </c>
      <c r="Y894" s="2">
        <v>73</v>
      </c>
      <c r="Z894" s="26">
        <f>Table13[[#This Row],[Recommended_Content_Count]]/(Table13[[#This Row],[Total_Movies_Watched]]+Table13[[#This Row],[Total_Series_Watched]])</f>
        <v>0.46496815286624205</v>
      </c>
      <c r="AA894" s="2">
        <v>3.8</v>
      </c>
      <c r="AB894" s="2" t="b">
        <v>1</v>
      </c>
      <c r="AC894" s="2" t="s">
        <v>30</v>
      </c>
      <c r="AD894" s="2">
        <v>4868</v>
      </c>
      <c r="AE894" s="2" t="s">
        <v>76</v>
      </c>
      <c r="AF894" s="2" t="s">
        <v>69</v>
      </c>
      <c r="AG894" s="5" t="s">
        <v>60</v>
      </c>
    </row>
    <row r="895" spans="1:33" x14ac:dyDescent="0.25">
      <c r="A895" s="4">
        <v>4738</v>
      </c>
      <c r="B895" s="2" t="s">
        <v>666</v>
      </c>
      <c r="C895" s="3">
        <v>45057</v>
      </c>
      <c r="D895" s="2"/>
      <c r="E895" s="2"/>
      <c r="F895" s="3"/>
      <c r="G895" s="3">
        <v>45057</v>
      </c>
      <c r="H895" s="3">
        <v>45394</v>
      </c>
      <c r="I895" s="2"/>
      <c r="J895" s="2"/>
      <c r="K895" s="3"/>
      <c r="L895" s="3">
        <v>45394</v>
      </c>
      <c r="M895" s="2">
        <v>15.99</v>
      </c>
      <c r="N895" s="2" t="s">
        <v>761</v>
      </c>
      <c r="O895" s="2">
        <v>306</v>
      </c>
      <c r="P895" s="2" t="s">
        <v>36</v>
      </c>
      <c r="Q895" s="2">
        <v>5</v>
      </c>
      <c r="R895" s="2">
        <v>6</v>
      </c>
      <c r="S895" s="2" t="b">
        <v>1</v>
      </c>
      <c r="T895" s="2">
        <v>483</v>
      </c>
      <c r="U895" s="2">
        <v>5</v>
      </c>
      <c r="V895" s="2" t="s">
        <v>49</v>
      </c>
      <c r="W895" s="2" t="s">
        <v>44</v>
      </c>
      <c r="X895" s="2" t="s">
        <v>29</v>
      </c>
      <c r="Y895" s="2">
        <v>56</v>
      </c>
      <c r="Z895" s="26">
        <f>Table13[[#This Row],[Recommended_Content_Count]]/(Table13[[#This Row],[Total_Movies_Watched]]+Table13[[#This Row],[Total_Series_Watched]])</f>
        <v>0.11475409836065574</v>
      </c>
      <c r="AA895" s="2">
        <v>4.7</v>
      </c>
      <c r="AB895" s="2" t="b">
        <v>0</v>
      </c>
      <c r="AC895" s="2" t="s">
        <v>30</v>
      </c>
      <c r="AD895" s="2">
        <v>1556</v>
      </c>
      <c r="AE895" s="2" t="s">
        <v>76</v>
      </c>
      <c r="AF895" s="2" t="s">
        <v>32</v>
      </c>
      <c r="AG895" s="5" t="s">
        <v>40</v>
      </c>
    </row>
    <row r="896" spans="1:33" x14ac:dyDescent="0.25">
      <c r="A896" s="4">
        <v>7152</v>
      </c>
      <c r="B896" s="2" t="s">
        <v>153</v>
      </c>
      <c r="C896" s="3">
        <v>45048</v>
      </c>
      <c r="D896" s="2"/>
      <c r="E896" s="2"/>
      <c r="F896" s="3"/>
      <c r="G896" s="3">
        <v>45048</v>
      </c>
      <c r="H896" s="3">
        <v>45394</v>
      </c>
      <c r="I896" s="2"/>
      <c r="J896" s="2"/>
      <c r="K896" s="3"/>
      <c r="L896" s="3">
        <v>45394</v>
      </c>
      <c r="M896" s="2">
        <v>11.99</v>
      </c>
      <c r="N896" s="2" t="s">
        <v>760</v>
      </c>
      <c r="O896" s="2">
        <v>166</v>
      </c>
      <c r="P896" s="2" t="s">
        <v>26</v>
      </c>
      <c r="Q896" s="2">
        <v>5</v>
      </c>
      <c r="R896" s="2">
        <v>3</v>
      </c>
      <c r="S896" s="2" t="b">
        <v>0</v>
      </c>
      <c r="T896" s="2">
        <v>367</v>
      </c>
      <c r="U896" s="2">
        <v>198</v>
      </c>
      <c r="V896" s="2" t="s">
        <v>55</v>
      </c>
      <c r="W896" s="2" t="s">
        <v>44</v>
      </c>
      <c r="X896" s="2" t="s">
        <v>29</v>
      </c>
      <c r="Y896" s="2">
        <v>11</v>
      </c>
      <c r="Z896" s="26">
        <f>Table13[[#This Row],[Recommended_Content_Count]]/(Table13[[#This Row],[Total_Movies_Watched]]+Table13[[#This Row],[Total_Series_Watched]])</f>
        <v>1.9469026548672566E-2</v>
      </c>
      <c r="AA896" s="2">
        <v>4.5999999999999996</v>
      </c>
      <c r="AB896" s="2" t="b">
        <v>1</v>
      </c>
      <c r="AC896" s="2" t="s">
        <v>30</v>
      </c>
      <c r="AD896" s="2">
        <v>3751</v>
      </c>
      <c r="AE896" s="2" t="s">
        <v>65</v>
      </c>
      <c r="AF896" s="2" t="s">
        <v>32</v>
      </c>
      <c r="AG896" s="5" t="s">
        <v>93</v>
      </c>
    </row>
    <row r="897" spans="1:33" x14ac:dyDescent="0.25">
      <c r="A897" s="4">
        <v>3822</v>
      </c>
      <c r="B897" s="2" t="s">
        <v>359</v>
      </c>
      <c r="C897" s="3">
        <v>44993</v>
      </c>
      <c r="D897" s="2"/>
      <c r="E897" s="2"/>
      <c r="F897" s="3"/>
      <c r="G897" s="3">
        <v>44993</v>
      </c>
      <c r="H897" s="3">
        <v>45394</v>
      </c>
      <c r="I897" s="2"/>
      <c r="J897" s="2"/>
      <c r="K897" s="3"/>
      <c r="L897" s="3">
        <v>45394</v>
      </c>
      <c r="M897" s="2">
        <v>15.99</v>
      </c>
      <c r="N897" s="2" t="s">
        <v>761</v>
      </c>
      <c r="O897" s="2">
        <v>180</v>
      </c>
      <c r="P897" s="2" t="s">
        <v>26</v>
      </c>
      <c r="Q897" s="2">
        <v>3</v>
      </c>
      <c r="R897" s="2">
        <v>4</v>
      </c>
      <c r="S897" s="2" t="b">
        <v>0</v>
      </c>
      <c r="T897" s="2">
        <v>132</v>
      </c>
      <c r="U897" s="2">
        <v>127</v>
      </c>
      <c r="V897" s="2" t="s">
        <v>27</v>
      </c>
      <c r="W897" s="2" t="s">
        <v>56</v>
      </c>
      <c r="X897" s="2" t="s">
        <v>64</v>
      </c>
      <c r="Y897" s="2">
        <v>79</v>
      </c>
      <c r="Z897" s="26">
        <f>Table13[[#This Row],[Recommended_Content_Count]]/(Table13[[#This Row],[Total_Movies_Watched]]+Table13[[#This Row],[Total_Series_Watched]])</f>
        <v>0.30501930501930502</v>
      </c>
      <c r="AA897" s="2">
        <v>4.8</v>
      </c>
      <c r="AB897" s="2" t="b">
        <v>1</v>
      </c>
      <c r="AC897" s="2" t="s">
        <v>30</v>
      </c>
      <c r="AD897" s="2">
        <v>2938</v>
      </c>
      <c r="AE897" s="2" t="s">
        <v>31</v>
      </c>
      <c r="AF897" s="2" t="s">
        <v>32</v>
      </c>
      <c r="AG897" s="5" t="s">
        <v>93</v>
      </c>
    </row>
    <row r="898" spans="1:33" x14ac:dyDescent="0.25">
      <c r="A898" s="4">
        <v>4613</v>
      </c>
      <c r="B898" s="2" t="s">
        <v>114</v>
      </c>
      <c r="C898" s="3">
        <v>44988</v>
      </c>
      <c r="D898" s="2"/>
      <c r="E898" s="2"/>
      <c r="F898" s="3"/>
      <c r="G898" s="3">
        <v>44988</v>
      </c>
      <c r="H898" s="3">
        <v>45394</v>
      </c>
      <c r="I898" s="2"/>
      <c r="J898" s="2"/>
      <c r="K898" s="3"/>
      <c r="L898" s="3">
        <v>45394</v>
      </c>
      <c r="M898" s="2">
        <v>15.99</v>
      </c>
      <c r="N898" s="2" t="s">
        <v>761</v>
      </c>
      <c r="O898" s="2">
        <v>492</v>
      </c>
      <c r="P898" s="2" t="s">
        <v>26</v>
      </c>
      <c r="Q898" s="2">
        <v>1</v>
      </c>
      <c r="R898" s="2">
        <v>2</v>
      </c>
      <c r="S898" s="2" t="b">
        <v>0</v>
      </c>
      <c r="T898" s="2">
        <v>237</v>
      </c>
      <c r="U898" s="2">
        <v>55</v>
      </c>
      <c r="V898" s="2" t="s">
        <v>68</v>
      </c>
      <c r="W898" s="2" t="s">
        <v>75</v>
      </c>
      <c r="X898" s="2" t="s">
        <v>45</v>
      </c>
      <c r="Y898" s="2">
        <v>15</v>
      </c>
      <c r="Z898" s="26">
        <f>Table13[[#This Row],[Recommended_Content_Count]]/(Table13[[#This Row],[Total_Movies_Watched]]+Table13[[#This Row],[Total_Series_Watched]])</f>
        <v>5.1369863013698627E-2</v>
      </c>
      <c r="AA898" s="2">
        <v>4.9000000000000004</v>
      </c>
      <c r="AB898" s="2" t="b">
        <v>1</v>
      </c>
      <c r="AC898" s="2" t="s">
        <v>30</v>
      </c>
      <c r="AD898" s="2">
        <v>3843</v>
      </c>
      <c r="AE898" s="2" t="s">
        <v>31</v>
      </c>
      <c r="AF898" s="2" t="s">
        <v>32</v>
      </c>
      <c r="AG898" s="5" t="s">
        <v>40</v>
      </c>
    </row>
    <row r="899" spans="1:33" x14ac:dyDescent="0.25">
      <c r="A899" s="4">
        <v>9908</v>
      </c>
      <c r="B899" s="2" t="s">
        <v>624</v>
      </c>
      <c r="C899" s="3">
        <v>44986</v>
      </c>
      <c r="D899" s="2"/>
      <c r="E899" s="2"/>
      <c r="F899" s="3"/>
      <c r="G899" s="3">
        <v>44986</v>
      </c>
      <c r="H899" s="3">
        <v>45394</v>
      </c>
      <c r="I899" s="2"/>
      <c r="J899" s="2"/>
      <c r="K899" s="3"/>
      <c r="L899" s="3">
        <v>45394</v>
      </c>
      <c r="M899" s="2">
        <v>11.99</v>
      </c>
      <c r="N899" s="2" t="s">
        <v>760</v>
      </c>
      <c r="O899" s="2">
        <v>390</v>
      </c>
      <c r="P899" s="2" t="s">
        <v>100</v>
      </c>
      <c r="Q899" s="2">
        <v>3</v>
      </c>
      <c r="R899" s="2">
        <v>1</v>
      </c>
      <c r="S899" s="2" t="b">
        <v>0</v>
      </c>
      <c r="T899" s="2">
        <v>256</v>
      </c>
      <c r="U899" s="2">
        <v>183</v>
      </c>
      <c r="V899" s="2" t="s">
        <v>74</v>
      </c>
      <c r="W899" s="2" t="s">
        <v>56</v>
      </c>
      <c r="X899" s="2" t="s">
        <v>37</v>
      </c>
      <c r="Y899" s="2">
        <v>89</v>
      </c>
      <c r="Z899" s="26">
        <f>Table13[[#This Row],[Recommended_Content_Count]]/(Table13[[#This Row],[Total_Movies_Watched]]+Table13[[#This Row],[Total_Series_Watched]])</f>
        <v>0.20273348519362186</v>
      </c>
      <c r="AA899" s="2">
        <v>3.2</v>
      </c>
      <c r="AB899" s="2" t="b">
        <v>1</v>
      </c>
      <c r="AC899" s="2" t="s">
        <v>30</v>
      </c>
      <c r="AD899" s="2">
        <v>1180</v>
      </c>
      <c r="AE899" s="2" t="s">
        <v>58</v>
      </c>
      <c r="AF899" s="2" t="s">
        <v>69</v>
      </c>
      <c r="AG899" s="5" t="s">
        <v>40</v>
      </c>
    </row>
    <row r="900" spans="1:33" x14ac:dyDescent="0.25">
      <c r="A900" s="4">
        <v>9879</v>
      </c>
      <c r="B900" s="2" t="s">
        <v>143</v>
      </c>
      <c r="C900" s="3">
        <v>44959</v>
      </c>
      <c r="D900" s="2"/>
      <c r="E900" s="2"/>
      <c r="F900" s="3"/>
      <c r="G900" s="3">
        <v>44959</v>
      </c>
      <c r="H900" s="3">
        <v>45394</v>
      </c>
      <c r="I900" s="2"/>
      <c r="J900" s="2"/>
      <c r="K900" s="3"/>
      <c r="L900" s="3">
        <v>45394</v>
      </c>
      <c r="M900" s="2">
        <v>7.99</v>
      </c>
      <c r="N900" s="2" t="s">
        <v>759</v>
      </c>
      <c r="O900" s="2">
        <v>217</v>
      </c>
      <c r="P900" s="2" t="s">
        <v>63</v>
      </c>
      <c r="Q900" s="2">
        <v>3</v>
      </c>
      <c r="R900" s="2">
        <v>3</v>
      </c>
      <c r="S900" s="2" t="b">
        <v>0</v>
      </c>
      <c r="T900" s="2">
        <v>377</v>
      </c>
      <c r="U900" s="2">
        <v>136</v>
      </c>
      <c r="V900" s="2" t="s">
        <v>43</v>
      </c>
      <c r="W900" s="2" t="s">
        <v>28</v>
      </c>
      <c r="X900" s="2" t="s">
        <v>45</v>
      </c>
      <c r="Y900" s="2">
        <v>8</v>
      </c>
      <c r="Z900" s="26">
        <f>Table13[[#This Row],[Recommended_Content_Count]]/(Table13[[#This Row],[Total_Movies_Watched]]+Table13[[#This Row],[Total_Series_Watched]])</f>
        <v>1.5594541910331383E-2</v>
      </c>
      <c r="AA900" s="2">
        <v>4.2</v>
      </c>
      <c r="AB900" s="2" t="b">
        <v>1</v>
      </c>
      <c r="AC900" s="2" t="s">
        <v>30</v>
      </c>
      <c r="AD900" s="2">
        <v>4327</v>
      </c>
      <c r="AE900" s="2" t="s">
        <v>76</v>
      </c>
      <c r="AF900" s="2" t="s">
        <v>39</v>
      </c>
      <c r="AG900" s="5" t="s">
        <v>33</v>
      </c>
    </row>
    <row r="901" spans="1:33" x14ac:dyDescent="0.25">
      <c r="A901" s="4">
        <v>9413</v>
      </c>
      <c r="B901" s="2" t="s">
        <v>128</v>
      </c>
      <c r="C901" s="2">
        <v>8</v>
      </c>
      <c r="D901" s="2">
        <v>27</v>
      </c>
      <c r="E901" s="2">
        <v>2023</v>
      </c>
      <c r="F901" s="3">
        <f>DATE(Table13[[#This Row],[_Year]],Table13[[#This Row],[Join_Date_Month]],Table13[[#This Row],[Join_Date_Date]])</f>
        <v>45165</v>
      </c>
      <c r="G901" s="3">
        <v>45165</v>
      </c>
      <c r="H901" s="3">
        <v>45363</v>
      </c>
      <c r="I901" s="2"/>
      <c r="J901" s="2"/>
      <c r="K901" s="3"/>
      <c r="L901" s="3">
        <v>45363</v>
      </c>
      <c r="M901" s="2">
        <v>15.99</v>
      </c>
      <c r="N901" s="2" t="s">
        <v>761</v>
      </c>
      <c r="O901" s="2">
        <v>115</v>
      </c>
      <c r="P901" s="2" t="s">
        <v>48</v>
      </c>
      <c r="Q901" s="2">
        <v>2</v>
      </c>
      <c r="R901" s="2">
        <v>3</v>
      </c>
      <c r="S901" s="2" t="b">
        <v>1</v>
      </c>
      <c r="T901" s="2">
        <v>741</v>
      </c>
      <c r="U901" s="2">
        <v>68</v>
      </c>
      <c r="V901" s="2" t="s">
        <v>27</v>
      </c>
      <c r="W901" s="2" t="s">
        <v>75</v>
      </c>
      <c r="X901" s="2" t="s">
        <v>29</v>
      </c>
      <c r="Y901" s="2">
        <v>30</v>
      </c>
      <c r="Z901" s="26">
        <f>Table13[[#This Row],[Recommended_Content_Count]]/(Table13[[#This Row],[Total_Movies_Watched]]+Table13[[#This Row],[Total_Series_Watched]])</f>
        <v>3.7082818294190356E-2</v>
      </c>
      <c r="AA901" s="2">
        <v>5</v>
      </c>
      <c r="AB901" s="2" t="b">
        <v>1</v>
      </c>
      <c r="AC901" s="2" t="s">
        <v>30</v>
      </c>
      <c r="AD901" s="2">
        <v>1536</v>
      </c>
      <c r="AE901" s="2" t="s">
        <v>31</v>
      </c>
      <c r="AF901" s="2" t="s">
        <v>32</v>
      </c>
      <c r="AG901" s="5" t="s">
        <v>60</v>
      </c>
    </row>
    <row r="902" spans="1:33" x14ac:dyDescent="0.25">
      <c r="A902" s="4">
        <v>6013</v>
      </c>
      <c r="B902" s="2" t="s">
        <v>116</v>
      </c>
      <c r="C902" s="2">
        <v>8</v>
      </c>
      <c r="D902" s="2">
        <v>23</v>
      </c>
      <c r="E902" s="2">
        <v>2024</v>
      </c>
      <c r="F902" s="3">
        <f>DATE(Table13[[#This Row],[_Year]],Table13[[#This Row],[Join_Date_Month]],Table13[[#This Row],[Join_Date_Date]])</f>
        <v>45527</v>
      </c>
      <c r="G902" s="3">
        <v>45527</v>
      </c>
      <c r="H902" s="3">
        <v>45363</v>
      </c>
      <c r="I902" s="2"/>
      <c r="J902" s="2"/>
      <c r="K902" s="3"/>
      <c r="L902" s="3">
        <v>45363</v>
      </c>
      <c r="M902" s="2">
        <v>15.99</v>
      </c>
      <c r="N902" s="2" t="s">
        <v>761</v>
      </c>
      <c r="O902" s="2">
        <v>136</v>
      </c>
      <c r="P902" s="2" t="s">
        <v>73</v>
      </c>
      <c r="Q902" s="2">
        <v>2</v>
      </c>
      <c r="R902" s="2">
        <v>4</v>
      </c>
      <c r="S902" s="2" t="b">
        <v>1</v>
      </c>
      <c r="T902" s="2">
        <v>471</v>
      </c>
      <c r="U902" s="2">
        <v>91</v>
      </c>
      <c r="V902" s="2" t="s">
        <v>43</v>
      </c>
      <c r="W902" s="2" t="s">
        <v>44</v>
      </c>
      <c r="X902" s="2" t="s">
        <v>45</v>
      </c>
      <c r="Y902" s="2">
        <v>70</v>
      </c>
      <c r="Z902" s="26">
        <f>Table13[[#This Row],[Recommended_Content_Count]]/(Table13[[#This Row],[Total_Movies_Watched]]+Table13[[#This Row],[Total_Series_Watched]])</f>
        <v>0.12455516014234876</v>
      </c>
      <c r="AA902" s="2">
        <v>4.4000000000000004</v>
      </c>
      <c r="AB902" s="2" t="b">
        <v>0</v>
      </c>
      <c r="AC902" s="2" t="s">
        <v>30</v>
      </c>
      <c r="AD902" s="2">
        <v>756</v>
      </c>
      <c r="AE902" s="2" t="s">
        <v>76</v>
      </c>
      <c r="AF902" s="2" t="s">
        <v>39</v>
      </c>
      <c r="AG902" s="5" t="s">
        <v>93</v>
      </c>
    </row>
    <row r="903" spans="1:33" x14ac:dyDescent="0.25">
      <c r="A903" s="4">
        <v>1169</v>
      </c>
      <c r="B903" s="2" t="s">
        <v>157</v>
      </c>
      <c r="C903" s="2">
        <v>8</v>
      </c>
      <c r="D903" s="2">
        <v>21</v>
      </c>
      <c r="E903" s="2">
        <v>2024</v>
      </c>
      <c r="F903" s="3">
        <f>DATE(Table13[[#This Row],[_Year]],Table13[[#This Row],[Join_Date_Month]],Table13[[#This Row],[Join_Date_Date]])</f>
        <v>45525</v>
      </c>
      <c r="G903" s="3">
        <v>45525</v>
      </c>
      <c r="H903" s="3">
        <v>45363</v>
      </c>
      <c r="I903" s="2"/>
      <c r="J903" s="2"/>
      <c r="K903" s="3"/>
      <c r="L903" s="3">
        <v>45363</v>
      </c>
      <c r="M903" s="2">
        <v>11.99</v>
      </c>
      <c r="N903" s="2" t="s">
        <v>760</v>
      </c>
      <c r="O903" s="2">
        <v>285</v>
      </c>
      <c r="P903" s="2" t="s">
        <v>36</v>
      </c>
      <c r="Q903" s="2">
        <v>3</v>
      </c>
      <c r="R903" s="2">
        <v>1</v>
      </c>
      <c r="S903" s="2" t="b">
        <v>0</v>
      </c>
      <c r="T903" s="2">
        <v>13</v>
      </c>
      <c r="U903" s="2">
        <v>103</v>
      </c>
      <c r="V903" s="2" t="s">
        <v>68</v>
      </c>
      <c r="W903" s="2" t="s">
        <v>56</v>
      </c>
      <c r="X903" s="2" t="s">
        <v>57</v>
      </c>
      <c r="Y903" s="2">
        <v>11</v>
      </c>
      <c r="Z903" s="26">
        <f>Table13[[#This Row],[Recommended_Content_Count]]/(Table13[[#This Row],[Total_Movies_Watched]]+Table13[[#This Row],[Total_Series_Watched]])</f>
        <v>9.4827586206896547E-2</v>
      </c>
      <c r="AA903" s="2">
        <v>3.7</v>
      </c>
      <c r="AB903" s="2" t="b">
        <v>0</v>
      </c>
      <c r="AC903" s="2" t="s">
        <v>30</v>
      </c>
      <c r="AD903" s="2">
        <v>2390</v>
      </c>
      <c r="AE903" s="2" t="s">
        <v>65</v>
      </c>
      <c r="AF903" s="2" t="s">
        <v>59</v>
      </c>
      <c r="AG903" s="5" t="s">
        <v>60</v>
      </c>
    </row>
    <row r="904" spans="1:33" x14ac:dyDescent="0.25">
      <c r="A904" s="4">
        <v>9385</v>
      </c>
      <c r="B904" s="2" t="s">
        <v>202</v>
      </c>
      <c r="C904" s="2">
        <v>8</v>
      </c>
      <c r="D904" s="2">
        <v>20</v>
      </c>
      <c r="E904" s="2">
        <v>2024</v>
      </c>
      <c r="F904" s="3">
        <f>DATE(Table13[[#This Row],[_Year]],Table13[[#This Row],[Join_Date_Month]],Table13[[#This Row],[Join_Date_Date]])</f>
        <v>45524</v>
      </c>
      <c r="G904" s="3">
        <v>45524</v>
      </c>
      <c r="H904" s="3">
        <v>45363</v>
      </c>
      <c r="I904" s="2"/>
      <c r="J904" s="2"/>
      <c r="K904" s="3"/>
      <c r="L904" s="3">
        <v>45363</v>
      </c>
      <c r="M904" s="2">
        <v>7.99</v>
      </c>
      <c r="N904" s="2" t="s">
        <v>759</v>
      </c>
      <c r="O904" s="2">
        <v>200</v>
      </c>
      <c r="P904" s="2" t="s">
        <v>36</v>
      </c>
      <c r="Q904" s="2">
        <v>3</v>
      </c>
      <c r="R904" s="2">
        <v>2</v>
      </c>
      <c r="S904" s="2" t="b">
        <v>0</v>
      </c>
      <c r="T904" s="2">
        <v>453</v>
      </c>
      <c r="U904" s="2">
        <v>172</v>
      </c>
      <c r="V904" s="2" t="s">
        <v>43</v>
      </c>
      <c r="W904" s="2" t="s">
        <v>28</v>
      </c>
      <c r="X904" s="2" t="s">
        <v>64</v>
      </c>
      <c r="Y904" s="2">
        <v>1</v>
      </c>
      <c r="Z904" s="26">
        <f>Table13[[#This Row],[Recommended_Content_Count]]/(Table13[[#This Row],[Total_Movies_Watched]]+Table13[[#This Row],[Total_Series_Watched]])</f>
        <v>1.6000000000000001E-3</v>
      </c>
      <c r="AA904" s="2">
        <v>4.4000000000000004</v>
      </c>
      <c r="AB904" s="2" t="b">
        <v>1</v>
      </c>
      <c r="AC904" s="2" t="s">
        <v>30</v>
      </c>
      <c r="AD904" s="2">
        <v>1072</v>
      </c>
      <c r="AE904" s="2" t="s">
        <v>76</v>
      </c>
      <c r="AF904" s="2" t="s">
        <v>79</v>
      </c>
      <c r="AG904" s="5" t="s">
        <v>60</v>
      </c>
    </row>
    <row r="905" spans="1:33" x14ac:dyDescent="0.25">
      <c r="A905" s="4">
        <v>6779</v>
      </c>
      <c r="B905" s="2" t="s">
        <v>204</v>
      </c>
      <c r="C905" s="2">
        <v>7</v>
      </c>
      <c r="D905" s="2">
        <v>22</v>
      </c>
      <c r="E905" s="2">
        <v>2024</v>
      </c>
      <c r="F905" s="3">
        <f>DATE(Table13[[#This Row],[_Year]],Table13[[#This Row],[Join_Date_Month]],Table13[[#This Row],[Join_Date_Date]])</f>
        <v>45495</v>
      </c>
      <c r="G905" s="3">
        <v>45495</v>
      </c>
      <c r="H905" s="3">
        <v>45363</v>
      </c>
      <c r="I905" s="2"/>
      <c r="J905" s="2"/>
      <c r="K905" s="3"/>
      <c r="L905" s="3">
        <v>45363</v>
      </c>
      <c r="M905" s="2">
        <v>7.99</v>
      </c>
      <c r="N905" s="2" t="s">
        <v>759</v>
      </c>
      <c r="O905" s="2">
        <v>196</v>
      </c>
      <c r="P905" s="2" t="s">
        <v>100</v>
      </c>
      <c r="Q905" s="2">
        <v>1</v>
      </c>
      <c r="R905" s="2">
        <v>6</v>
      </c>
      <c r="S905" s="2" t="b">
        <v>1</v>
      </c>
      <c r="T905" s="2">
        <v>936</v>
      </c>
      <c r="U905" s="2">
        <v>152</v>
      </c>
      <c r="V905" s="2" t="s">
        <v>68</v>
      </c>
      <c r="W905" s="2" t="s">
        <v>28</v>
      </c>
      <c r="X905" s="2" t="s">
        <v>45</v>
      </c>
      <c r="Y905" s="2">
        <v>3</v>
      </c>
      <c r="Z905" s="26">
        <f>Table13[[#This Row],[Recommended_Content_Count]]/(Table13[[#This Row],[Total_Movies_Watched]]+Table13[[#This Row],[Total_Series_Watched]])</f>
        <v>2.7573529411764708E-3</v>
      </c>
      <c r="AA905" s="2">
        <v>3.1</v>
      </c>
      <c r="AB905" s="2" t="b">
        <v>1</v>
      </c>
      <c r="AC905" s="2" t="s">
        <v>30</v>
      </c>
      <c r="AD905" s="2">
        <v>2845</v>
      </c>
      <c r="AE905" s="2" t="s">
        <v>31</v>
      </c>
      <c r="AF905" s="2" t="s">
        <v>69</v>
      </c>
      <c r="AG905" s="5" t="s">
        <v>93</v>
      </c>
    </row>
    <row r="906" spans="1:33" x14ac:dyDescent="0.25">
      <c r="A906" s="4">
        <v>3892</v>
      </c>
      <c r="B906" s="2" t="s">
        <v>280</v>
      </c>
      <c r="C906" s="2">
        <v>7</v>
      </c>
      <c r="D906" s="2">
        <v>21</v>
      </c>
      <c r="E906" s="2">
        <v>2023</v>
      </c>
      <c r="F906" s="3">
        <f>DATE(Table13[[#This Row],[_Year]],Table13[[#This Row],[Join_Date_Month]],Table13[[#This Row],[Join_Date_Date]])</f>
        <v>45128</v>
      </c>
      <c r="G906" s="3">
        <v>45128</v>
      </c>
      <c r="H906" s="3">
        <v>45363</v>
      </c>
      <c r="I906" s="2"/>
      <c r="J906" s="2"/>
      <c r="K906" s="3"/>
      <c r="L906" s="3">
        <v>45363</v>
      </c>
      <c r="M906" s="2">
        <v>7.99</v>
      </c>
      <c r="N906" s="2" t="s">
        <v>759</v>
      </c>
      <c r="O906" s="2">
        <v>442</v>
      </c>
      <c r="P906" s="2" t="s">
        <v>26</v>
      </c>
      <c r="Q906" s="2">
        <v>3</v>
      </c>
      <c r="R906" s="2">
        <v>6</v>
      </c>
      <c r="S906" s="2" t="b">
        <v>1</v>
      </c>
      <c r="T906" s="2">
        <v>875</v>
      </c>
      <c r="U906" s="2">
        <v>70</v>
      </c>
      <c r="V906" s="2" t="s">
        <v>43</v>
      </c>
      <c r="W906" s="2" t="s">
        <v>28</v>
      </c>
      <c r="X906" s="2" t="s">
        <v>37</v>
      </c>
      <c r="Y906" s="2">
        <v>96</v>
      </c>
      <c r="Z906" s="26">
        <f>Table13[[#This Row],[Recommended_Content_Count]]/(Table13[[#This Row],[Total_Movies_Watched]]+Table13[[#This Row],[Total_Series_Watched]])</f>
        <v>0.10158730158730159</v>
      </c>
      <c r="AA906" s="2">
        <v>3.7</v>
      </c>
      <c r="AB906" s="2" t="b">
        <v>0</v>
      </c>
      <c r="AC906" s="2" t="s">
        <v>30</v>
      </c>
      <c r="AD906" s="2">
        <v>1628</v>
      </c>
      <c r="AE906" s="2" t="s">
        <v>38</v>
      </c>
      <c r="AF906" s="2" t="s">
        <v>32</v>
      </c>
      <c r="AG906" s="5" t="s">
        <v>40</v>
      </c>
    </row>
    <row r="907" spans="1:33" x14ac:dyDescent="0.25">
      <c r="A907" s="4">
        <v>4590</v>
      </c>
      <c r="B907" s="2" t="s">
        <v>553</v>
      </c>
      <c r="C907" s="2">
        <v>6</v>
      </c>
      <c r="D907" s="2">
        <v>20</v>
      </c>
      <c r="E907" s="2">
        <v>2023</v>
      </c>
      <c r="F907" s="3">
        <f>DATE(Table13[[#This Row],[_Year]],Table13[[#This Row],[Join_Date_Month]],Table13[[#This Row],[Join_Date_Date]])</f>
        <v>45097</v>
      </c>
      <c r="G907" s="3">
        <v>45097</v>
      </c>
      <c r="H907" s="3">
        <v>45363</v>
      </c>
      <c r="I907" s="2"/>
      <c r="J907" s="2"/>
      <c r="K907" s="3"/>
      <c r="L907" s="3">
        <v>45363</v>
      </c>
      <c r="M907" s="2">
        <v>11.99</v>
      </c>
      <c r="N907" s="2" t="s">
        <v>760</v>
      </c>
      <c r="O907" s="2">
        <v>366</v>
      </c>
      <c r="P907" s="2" t="s">
        <v>100</v>
      </c>
      <c r="Q907" s="2">
        <v>4</v>
      </c>
      <c r="R907" s="2">
        <v>3</v>
      </c>
      <c r="S907" s="2" t="b">
        <v>0</v>
      </c>
      <c r="T907" s="2">
        <v>327</v>
      </c>
      <c r="U907" s="2">
        <v>1</v>
      </c>
      <c r="V907" s="2" t="s">
        <v>49</v>
      </c>
      <c r="W907" s="2" t="s">
        <v>44</v>
      </c>
      <c r="X907" s="2" t="s">
        <v>29</v>
      </c>
      <c r="Y907" s="2">
        <v>56</v>
      </c>
      <c r="Z907" s="26">
        <f>Table13[[#This Row],[Recommended_Content_Count]]/(Table13[[#This Row],[Total_Movies_Watched]]+Table13[[#This Row],[Total_Series_Watched]])</f>
        <v>0.17073170731707318</v>
      </c>
      <c r="AA907" s="2">
        <v>3.6</v>
      </c>
      <c r="AB907" s="2" t="b">
        <v>1</v>
      </c>
      <c r="AC907" s="2" t="s">
        <v>30</v>
      </c>
      <c r="AD907" s="2">
        <v>3290</v>
      </c>
      <c r="AE907" s="2" t="s">
        <v>38</v>
      </c>
      <c r="AF907" s="2" t="s">
        <v>79</v>
      </c>
      <c r="AG907" s="5" t="s">
        <v>33</v>
      </c>
    </row>
    <row r="908" spans="1:33" x14ac:dyDescent="0.25">
      <c r="A908" s="4">
        <v>7503</v>
      </c>
      <c r="B908" s="2" t="s">
        <v>153</v>
      </c>
      <c r="C908" s="2">
        <v>5</v>
      </c>
      <c r="D908" s="2">
        <v>19</v>
      </c>
      <c r="E908" s="2">
        <v>2023</v>
      </c>
      <c r="F908" s="3">
        <f>DATE(Table13[[#This Row],[_Year]],Table13[[#This Row],[Join_Date_Month]],Table13[[#This Row],[Join_Date_Date]])</f>
        <v>45065</v>
      </c>
      <c r="G908" s="3">
        <v>45065</v>
      </c>
      <c r="H908" s="3">
        <v>45363</v>
      </c>
      <c r="I908" s="2"/>
      <c r="J908" s="2"/>
      <c r="K908" s="3"/>
      <c r="L908" s="3">
        <v>45363</v>
      </c>
      <c r="M908" s="2">
        <v>15.99</v>
      </c>
      <c r="N908" s="2" t="s">
        <v>761</v>
      </c>
      <c r="O908" s="2">
        <v>81</v>
      </c>
      <c r="P908" s="2" t="s">
        <v>63</v>
      </c>
      <c r="Q908" s="2">
        <v>3</v>
      </c>
      <c r="R908" s="2">
        <v>4</v>
      </c>
      <c r="S908" s="2" t="b">
        <v>0</v>
      </c>
      <c r="T908" s="2">
        <v>208</v>
      </c>
      <c r="U908" s="2">
        <v>144</v>
      </c>
      <c r="V908" s="2" t="s">
        <v>92</v>
      </c>
      <c r="W908" s="2" t="s">
        <v>44</v>
      </c>
      <c r="X908" s="2" t="s">
        <v>64</v>
      </c>
      <c r="Y908" s="2">
        <v>12</v>
      </c>
      <c r="Z908" s="26">
        <f>Table13[[#This Row],[Recommended_Content_Count]]/(Table13[[#This Row],[Total_Movies_Watched]]+Table13[[#This Row],[Total_Series_Watched]])</f>
        <v>3.4090909090909088E-2</v>
      </c>
      <c r="AA908" s="2">
        <v>4.5999999999999996</v>
      </c>
      <c r="AB908" s="2" t="b">
        <v>0</v>
      </c>
      <c r="AC908" s="2" t="s">
        <v>30</v>
      </c>
      <c r="AD908" s="2">
        <v>3199</v>
      </c>
      <c r="AE908" s="2" t="s">
        <v>76</v>
      </c>
      <c r="AF908" s="2" t="s">
        <v>39</v>
      </c>
      <c r="AG908" s="5" t="s">
        <v>60</v>
      </c>
    </row>
    <row r="909" spans="1:33" x14ac:dyDescent="0.25">
      <c r="A909" s="4">
        <v>2546</v>
      </c>
      <c r="B909" s="2" t="s">
        <v>495</v>
      </c>
      <c r="C909" s="2">
        <v>5</v>
      </c>
      <c r="D909" s="2">
        <v>17</v>
      </c>
      <c r="E909" s="2">
        <v>2023</v>
      </c>
      <c r="F909" s="3">
        <f>DATE(Table13[[#This Row],[_Year]],Table13[[#This Row],[Join_Date_Month]],Table13[[#This Row],[Join_Date_Date]])</f>
        <v>45063</v>
      </c>
      <c r="G909" s="3">
        <v>45063</v>
      </c>
      <c r="H909" s="3">
        <v>45363</v>
      </c>
      <c r="I909" s="2"/>
      <c r="J909" s="2"/>
      <c r="K909" s="3"/>
      <c r="L909" s="3">
        <v>45363</v>
      </c>
      <c r="M909" s="2">
        <v>15.99</v>
      </c>
      <c r="N909" s="2" t="s">
        <v>761</v>
      </c>
      <c r="O909" s="2">
        <v>425</v>
      </c>
      <c r="P909" s="2" t="s">
        <v>73</v>
      </c>
      <c r="Q909" s="2">
        <v>3</v>
      </c>
      <c r="R909" s="2">
        <v>6</v>
      </c>
      <c r="S909" s="2" t="b">
        <v>0</v>
      </c>
      <c r="T909" s="2">
        <v>236</v>
      </c>
      <c r="U909" s="2">
        <v>37</v>
      </c>
      <c r="V909" s="2" t="s">
        <v>68</v>
      </c>
      <c r="W909" s="2" t="s">
        <v>44</v>
      </c>
      <c r="X909" s="2" t="s">
        <v>64</v>
      </c>
      <c r="Y909" s="2">
        <v>49</v>
      </c>
      <c r="Z909" s="26">
        <f>Table13[[#This Row],[Recommended_Content_Count]]/(Table13[[#This Row],[Total_Movies_Watched]]+Table13[[#This Row],[Total_Series_Watched]])</f>
        <v>0.17948717948717949</v>
      </c>
      <c r="AA909" s="2">
        <v>4</v>
      </c>
      <c r="AB909" s="2" t="b">
        <v>0</v>
      </c>
      <c r="AC909" s="2" t="s">
        <v>30</v>
      </c>
      <c r="AD909" s="2">
        <v>1201</v>
      </c>
      <c r="AE909" s="2" t="s">
        <v>31</v>
      </c>
      <c r="AF909" s="2" t="s">
        <v>39</v>
      </c>
      <c r="AG909" s="5" t="s">
        <v>40</v>
      </c>
    </row>
    <row r="910" spans="1:33" x14ac:dyDescent="0.25">
      <c r="A910" s="4">
        <v>4191</v>
      </c>
      <c r="B910" s="2" t="s">
        <v>270</v>
      </c>
      <c r="C910" s="2">
        <v>4</v>
      </c>
      <c r="D910" s="2">
        <v>19</v>
      </c>
      <c r="E910" s="2">
        <v>2023</v>
      </c>
      <c r="F910" s="3">
        <f>DATE(Table13[[#This Row],[_Year]],Table13[[#This Row],[Join_Date_Month]],Table13[[#This Row],[Join_Date_Date]])</f>
        <v>45035</v>
      </c>
      <c r="G910" s="3">
        <v>45035</v>
      </c>
      <c r="H910" s="3">
        <v>45363</v>
      </c>
      <c r="I910" s="2"/>
      <c r="J910" s="2"/>
      <c r="K910" s="3"/>
      <c r="L910" s="3">
        <v>45363</v>
      </c>
      <c r="M910" s="2">
        <v>7.99</v>
      </c>
      <c r="N910" s="2" t="s">
        <v>759</v>
      </c>
      <c r="O910" s="2">
        <v>46</v>
      </c>
      <c r="P910" s="2" t="s">
        <v>63</v>
      </c>
      <c r="Q910" s="2">
        <v>2</v>
      </c>
      <c r="R910" s="2">
        <v>4</v>
      </c>
      <c r="S910" s="2" t="b">
        <v>0</v>
      </c>
      <c r="T910" s="2">
        <v>33</v>
      </c>
      <c r="U910" s="2">
        <v>120</v>
      </c>
      <c r="V910" s="2" t="s">
        <v>74</v>
      </c>
      <c r="W910" s="2" t="s">
        <v>75</v>
      </c>
      <c r="X910" s="2" t="s">
        <v>29</v>
      </c>
      <c r="Y910" s="2">
        <v>77</v>
      </c>
      <c r="Z910" s="26">
        <f>Table13[[#This Row],[Recommended_Content_Count]]/(Table13[[#This Row],[Total_Movies_Watched]]+Table13[[#This Row],[Total_Series_Watched]])</f>
        <v>0.50326797385620914</v>
      </c>
      <c r="AA910" s="2">
        <v>3.9</v>
      </c>
      <c r="AB910" s="2" t="b">
        <v>1</v>
      </c>
      <c r="AC910" s="2" t="s">
        <v>30</v>
      </c>
      <c r="AD910" s="2">
        <v>4269</v>
      </c>
      <c r="AE910" s="2" t="s">
        <v>76</v>
      </c>
      <c r="AF910" s="2" t="s">
        <v>32</v>
      </c>
      <c r="AG910" s="5" t="s">
        <v>40</v>
      </c>
    </row>
    <row r="911" spans="1:33" x14ac:dyDescent="0.25">
      <c r="A911" s="4">
        <v>7560</v>
      </c>
      <c r="B911" s="2" t="s">
        <v>164</v>
      </c>
      <c r="C911" s="2">
        <v>12</v>
      </c>
      <c r="D911" s="2">
        <v>24</v>
      </c>
      <c r="E911" s="2">
        <v>2022</v>
      </c>
      <c r="F911" s="3">
        <f>DATE(Table13[[#This Row],[_Year]],Table13[[#This Row],[Join_Date_Month]],Table13[[#This Row],[Join_Date_Date]])</f>
        <v>44919</v>
      </c>
      <c r="G911" s="3">
        <v>44919</v>
      </c>
      <c r="H911" s="3">
        <v>45363</v>
      </c>
      <c r="I911" s="2"/>
      <c r="J911" s="2"/>
      <c r="K911" s="3"/>
      <c r="L911" s="3">
        <v>45363</v>
      </c>
      <c r="M911" s="2">
        <v>7.99</v>
      </c>
      <c r="N911" s="2" t="s">
        <v>759</v>
      </c>
      <c r="O911" s="2">
        <v>345</v>
      </c>
      <c r="P911" s="2" t="s">
        <v>63</v>
      </c>
      <c r="Q911" s="2">
        <v>3</v>
      </c>
      <c r="R911" s="2">
        <v>3</v>
      </c>
      <c r="S911" s="2" t="b">
        <v>0</v>
      </c>
      <c r="T911" s="2">
        <v>80</v>
      </c>
      <c r="U911" s="2">
        <v>100</v>
      </c>
      <c r="V911" s="2" t="s">
        <v>27</v>
      </c>
      <c r="W911" s="2" t="s">
        <v>56</v>
      </c>
      <c r="X911" s="2" t="s">
        <v>29</v>
      </c>
      <c r="Y911" s="2">
        <v>40</v>
      </c>
      <c r="Z911" s="26">
        <f>Table13[[#This Row],[Recommended_Content_Count]]/(Table13[[#This Row],[Total_Movies_Watched]]+Table13[[#This Row],[Total_Series_Watched]])</f>
        <v>0.22222222222222221</v>
      </c>
      <c r="AA911" s="2">
        <v>4.9000000000000004</v>
      </c>
      <c r="AB911" s="2" t="b">
        <v>1</v>
      </c>
      <c r="AC911" s="2" t="s">
        <v>30</v>
      </c>
      <c r="AD911" s="2">
        <v>3462</v>
      </c>
      <c r="AE911" s="2" t="s">
        <v>31</v>
      </c>
      <c r="AF911" s="2" t="s">
        <v>79</v>
      </c>
      <c r="AG911" s="5" t="s">
        <v>60</v>
      </c>
    </row>
    <row r="912" spans="1:33" x14ac:dyDescent="0.25">
      <c r="A912" s="4">
        <v>8694</v>
      </c>
      <c r="B912" s="2" t="s">
        <v>527</v>
      </c>
      <c r="C912" s="2">
        <v>12</v>
      </c>
      <c r="D912" s="2">
        <v>14</v>
      </c>
      <c r="E912" s="2">
        <v>2023</v>
      </c>
      <c r="F912" s="3">
        <f>DATE(Table13[[#This Row],[_Year]],Table13[[#This Row],[Join_Date_Month]],Table13[[#This Row],[Join_Date_Date]])</f>
        <v>45274</v>
      </c>
      <c r="G912" s="3">
        <v>45274</v>
      </c>
      <c r="H912" s="3">
        <v>45363</v>
      </c>
      <c r="I912" s="2"/>
      <c r="J912" s="2"/>
      <c r="K912" s="3"/>
      <c r="L912" s="3">
        <v>45363</v>
      </c>
      <c r="M912" s="2">
        <v>15.99</v>
      </c>
      <c r="N912" s="2" t="s">
        <v>761</v>
      </c>
      <c r="O912" s="2">
        <v>270</v>
      </c>
      <c r="P912" s="2" t="s">
        <v>73</v>
      </c>
      <c r="Q912" s="2">
        <v>2</v>
      </c>
      <c r="R912" s="2">
        <v>3</v>
      </c>
      <c r="S912" s="2" t="b">
        <v>1</v>
      </c>
      <c r="T912" s="2">
        <v>836</v>
      </c>
      <c r="U912" s="2">
        <v>67</v>
      </c>
      <c r="V912" s="2" t="s">
        <v>68</v>
      </c>
      <c r="W912" s="2" t="s">
        <v>28</v>
      </c>
      <c r="X912" s="2" t="s">
        <v>78</v>
      </c>
      <c r="Y912" s="2">
        <v>51</v>
      </c>
      <c r="Z912" s="26">
        <f>Table13[[#This Row],[Recommended_Content_Count]]/(Table13[[#This Row],[Total_Movies_Watched]]+Table13[[#This Row],[Total_Series_Watched]])</f>
        <v>5.647840531561462E-2</v>
      </c>
      <c r="AA912" s="2">
        <v>4.5</v>
      </c>
      <c r="AB912" s="2" t="b">
        <v>1</v>
      </c>
      <c r="AC912" s="2" t="s">
        <v>30</v>
      </c>
      <c r="AD912" s="2">
        <v>414</v>
      </c>
      <c r="AE912" s="2" t="s">
        <v>58</v>
      </c>
      <c r="AF912" s="2" t="s">
        <v>59</v>
      </c>
      <c r="AG912" s="5" t="s">
        <v>60</v>
      </c>
    </row>
    <row r="913" spans="1:33" x14ac:dyDescent="0.25">
      <c r="A913" s="4">
        <v>2466</v>
      </c>
      <c r="B913" s="2" t="s">
        <v>417</v>
      </c>
      <c r="C913" s="2">
        <v>10</v>
      </c>
      <c r="D913" s="2">
        <v>29</v>
      </c>
      <c r="E913" s="2">
        <v>2024</v>
      </c>
      <c r="F913" s="3">
        <f>DATE(Table13[[#This Row],[_Year]],Table13[[#This Row],[Join_Date_Month]],Table13[[#This Row],[Join_Date_Date]])</f>
        <v>45594</v>
      </c>
      <c r="G913" s="3">
        <v>45594</v>
      </c>
      <c r="H913" s="3">
        <v>45363</v>
      </c>
      <c r="I913" s="2"/>
      <c r="J913" s="2"/>
      <c r="K913" s="3"/>
      <c r="L913" s="3">
        <v>45363</v>
      </c>
      <c r="M913" s="2">
        <v>11.99</v>
      </c>
      <c r="N913" s="2" t="s">
        <v>760</v>
      </c>
      <c r="O913" s="2">
        <v>344</v>
      </c>
      <c r="P913" s="2" t="s">
        <v>51</v>
      </c>
      <c r="Q913" s="2">
        <v>5</v>
      </c>
      <c r="R913" s="2">
        <v>2</v>
      </c>
      <c r="S913" s="2" t="b">
        <v>0</v>
      </c>
      <c r="T913" s="2">
        <v>142</v>
      </c>
      <c r="U913" s="2">
        <v>113</v>
      </c>
      <c r="V913" s="2" t="s">
        <v>27</v>
      </c>
      <c r="W913" s="2" t="s">
        <v>28</v>
      </c>
      <c r="X913" s="2" t="s">
        <v>37</v>
      </c>
      <c r="Y913" s="2">
        <v>100</v>
      </c>
      <c r="Z913" s="26">
        <f>Table13[[#This Row],[Recommended_Content_Count]]/(Table13[[#This Row],[Total_Movies_Watched]]+Table13[[#This Row],[Total_Series_Watched]])</f>
        <v>0.39215686274509803</v>
      </c>
      <c r="AA913" s="2">
        <v>4.5999999999999996</v>
      </c>
      <c r="AB913" s="2" t="b">
        <v>1</v>
      </c>
      <c r="AC913" s="2" t="s">
        <v>30</v>
      </c>
      <c r="AD913" s="2">
        <v>599</v>
      </c>
      <c r="AE913" s="2" t="s">
        <v>65</v>
      </c>
      <c r="AF913" s="2" t="s">
        <v>39</v>
      </c>
      <c r="AG913" s="5" t="s">
        <v>93</v>
      </c>
    </row>
    <row r="914" spans="1:33" x14ac:dyDescent="0.25">
      <c r="A914" s="4">
        <v>9594</v>
      </c>
      <c r="B914" s="2" t="s">
        <v>138</v>
      </c>
      <c r="C914" s="2">
        <v>10</v>
      </c>
      <c r="D914" s="2">
        <v>18</v>
      </c>
      <c r="E914" s="2">
        <v>2024</v>
      </c>
      <c r="F914" s="3">
        <f>DATE(Table13[[#This Row],[_Year]],Table13[[#This Row],[Join_Date_Month]],Table13[[#This Row],[Join_Date_Date]])</f>
        <v>45583</v>
      </c>
      <c r="G914" s="3">
        <v>45583</v>
      </c>
      <c r="H914" s="3">
        <v>45363</v>
      </c>
      <c r="I914" s="2"/>
      <c r="J914" s="2"/>
      <c r="K914" s="3"/>
      <c r="L914" s="3">
        <v>45363</v>
      </c>
      <c r="M914" s="2">
        <v>7.99</v>
      </c>
      <c r="N914" s="2" t="s">
        <v>759</v>
      </c>
      <c r="O914" s="2">
        <v>158</v>
      </c>
      <c r="P914" s="2" t="s">
        <v>26</v>
      </c>
      <c r="Q914" s="2">
        <v>2</v>
      </c>
      <c r="R914" s="2">
        <v>5</v>
      </c>
      <c r="S914" s="2" t="b">
        <v>1</v>
      </c>
      <c r="T914" s="2">
        <v>861</v>
      </c>
      <c r="U914" s="2">
        <v>125</v>
      </c>
      <c r="V914" s="2" t="s">
        <v>92</v>
      </c>
      <c r="W914" s="2" t="s">
        <v>56</v>
      </c>
      <c r="X914" s="2" t="s">
        <v>64</v>
      </c>
      <c r="Y914" s="2">
        <v>95</v>
      </c>
      <c r="Z914" s="26">
        <f>Table13[[#This Row],[Recommended_Content_Count]]/(Table13[[#This Row],[Total_Movies_Watched]]+Table13[[#This Row],[Total_Series_Watched]])</f>
        <v>9.6348884381338748E-2</v>
      </c>
      <c r="AA914" s="2">
        <v>4.4000000000000004</v>
      </c>
      <c r="AB914" s="2" t="b">
        <v>1</v>
      </c>
      <c r="AC914" s="2" t="s">
        <v>30</v>
      </c>
      <c r="AD914" s="2">
        <v>513</v>
      </c>
      <c r="AE914" s="2" t="s">
        <v>65</v>
      </c>
      <c r="AF914" s="2" t="s">
        <v>59</v>
      </c>
      <c r="AG914" s="5" t="s">
        <v>33</v>
      </c>
    </row>
    <row r="915" spans="1:33" x14ac:dyDescent="0.25">
      <c r="A915" s="4">
        <v>7577</v>
      </c>
      <c r="B915" s="2" t="s">
        <v>284</v>
      </c>
      <c r="C915" s="2">
        <v>10</v>
      </c>
      <c r="D915" s="2">
        <v>17</v>
      </c>
      <c r="E915" s="2">
        <v>2024</v>
      </c>
      <c r="F915" s="3">
        <f>DATE(Table13[[#This Row],[_Year]],Table13[[#This Row],[Join_Date_Month]],Table13[[#This Row],[Join_Date_Date]])</f>
        <v>45582</v>
      </c>
      <c r="G915" s="3">
        <v>45582</v>
      </c>
      <c r="H915" s="3">
        <v>45363</v>
      </c>
      <c r="I915" s="2"/>
      <c r="J915" s="2"/>
      <c r="K915" s="3"/>
      <c r="L915" s="3">
        <v>45363</v>
      </c>
      <c r="M915" s="2">
        <v>15.99</v>
      </c>
      <c r="N915" s="2" t="s">
        <v>761</v>
      </c>
      <c r="O915" s="2">
        <v>233</v>
      </c>
      <c r="P915" s="2" t="s">
        <v>48</v>
      </c>
      <c r="Q915" s="2">
        <v>2</v>
      </c>
      <c r="R915" s="2">
        <v>5</v>
      </c>
      <c r="S915" s="2" t="b">
        <v>1</v>
      </c>
      <c r="T915" s="2">
        <v>781</v>
      </c>
      <c r="U915" s="2">
        <v>23</v>
      </c>
      <c r="V915" s="2" t="s">
        <v>92</v>
      </c>
      <c r="W915" s="2" t="s">
        <v>56</v>
      </c>
      <c r="X915" s="2" t="s">
        <v>29</v>
      </c>
      <c r="Y915" s="2">
        <v>89</v>
      </c>
      <c r="Z915" s="26">
        <f>Table13[[#This Row],[Recommended_Content_Count]]/(Table13[[#This Row],[Total_Movies_Watched]]+Table13[[#This Row],[Total_Series_Watched]])</f>
        <v>0.11069651741293532</v>
      </c>
      <c r="AA915" s="2">
        <v>3.3</v>
      </c>
      <c r="AB915" s="2" t="b">
        <v>0</v>
      </c>
      <c r="AC915" s="2" t="s">
        <v>30</v>
      </c>
      <c r="AD915" s="2">
        <v>460</v>
      </c>
      <c r="AE915" s="2" t="s">
        <v>76</v>
      </c>
      <c r="AF915" s="2" t="s">
        <v>69</v>
      </c>
      <c r="AG915" s="5" t="s">
        <v>60</v>
      </c>
    </row>
    <row r="916" spans="1:33" x14ac:dyDescent="0.25">
      <c r="A916" s="4">
        <v>1393</v>
      </c>
      <c r="B916" s="2" t="s">
        <v>254</v>
      </c>
      <c r="C916" s="2">
        <v>1</v>
      </c>
      <c r="D916" s="2">
        <v>17</v>
      </c>
      <c r="E916" s="2">
        <v>2023</v>
      </c>
      <c r="F916" s="3">
        <f>DATE(Table13[[#This Row],[_Year]],Table13[[#This Row],[Join_Date_Month]],Table13[[#This Row],[Join_Date_Date]])</f>
        <v>44943</v>
      </c>
      <c r="G916" s="3">
        <v>44943</v>
      </c>
      <c r="H916" s="3">
        <v>45363</v>
      </c>
      <c r="I916" s="2"/>
      <c r="J916" s="2"/>
      <c r="K916" s="3"/>
      <c r="L916" s="3">
        <v>45363</v>
      </c>
      <c r="M916" s="2">
        <v>7.99</v>
      </c>
      <c r="N916" s="2" t="s">
        <v>759</v>
      </c>
      <c r="O916" s="2">
        <v>418</v>
      </c>
      <c r="P916" s="2" t="s">
        <v>26</v>
      </c>
      <c r="Q916" s="2">
        <v>3</v>
      </c>
      <c r="R916" s="2">
        <v>4</v>
      </c>
      <c r="S916" s="2" t="b">
        <v>1</v>
      </c>
      <c r="T916" s="2">
        <v>701</v>
      </c>
      <c r="U916" s="2">
        <v>125</v>
      </c>
      <c r="V916" s="2" t="s">
        <v>55</v>
      </c>
      <c r="W916" s="2" t="s">
        <v>44</v>
      </c>
      <c r="X916" s="2" t="s">
        <v>29</v>
      </c>
      <c r="Y916" s="2">
        <v>68</v>
      </c>
      <c r="Z916" s="26">
        <f>Table13[[#This Row],[Recommended_Content_Count]]/(Table13[[#This Row],[Total_Movies_Watched]]+Table13[[#This Row],[Total_Series_Watched]])</f>
        <v>8.2324455205811137E-2</v>
      </c>
      <c r="AA916" s="2">
        <v>4.8</v>
      </c>
      <c r="AB916" s="2" t="b">
        <v>1</v>
      </c>
      <c r="AC916" s="2" t="s">
        <v>30</v>
      </c>
      <c r="AD916" s="2">
        <v>4873</v>
      </c>
      <c r="AE916" s="2" t="s">
        <v>76</v>
      </c>
      <c r="AF916" s="2" t="s">
        <v>39</v>
      </c>
      <c r="AG916" s="5" t="s">
        <v>40</v>
      </c>
    </row>
    <row r="917" spans="1:33" x14ac:dyDescent="0.25">
      <c r="A917" s="4">
        <v>1260</v>
      </c>
      <c r="B917" s="2" t="s">
        <v>453</v>
      </c>
      <c r="C917" s="3">
        <v>45629</v>
      </c>
      <c r="D917" s="2"/>
      <c r="E917" s="2"/>
      <c r="F917" s="3"/>
      <c r="G917" s="3">
        <v>45629</v>
      </c>
      <c r="H917" s="3">
        <v>45363</v>
      </c>
      <c r="I917" s="2"/>
      <c r="J917" s="2"/>
      <c r="K917" s="3"/>
      <c r="L917" s="3">
        <v>45363</v>
      </c>
      <c r="M917" s="2">
        <v>7.99</v>
      </c>
      <c r="N917" s="2" t="s">
        <v>759</v>
      </c>
      <c r="O917" s="2">
        <v>217</v>
      </c>
      <c r="P917" s="2" t="s">
        <v>51</v>
      </c>
      <c r="Q917" s="2">
        <v>5</v>
      </c>
      <c r="R917" s="2">
        <v>2</v>
      </c>
      <c r="S917" s="2" t="b">
        <v>0</v>
      </c>
      <c r="T917" s="2">
        <v>669</v>
      </c>
      <c r="U917" s="2">
        <v>155</v>
      </c>
      <c r="V917" s="2" t="s">
        <v>74</v>
      </c>
      <c r="W917" s="2" t="s">
        <v>44</v>
      </c>
      <c r="X917" s="2" t="s">
        <v>45</v>
      </c>
      <c r="Y917" s="2">
        <v>40</v>
      </c>
      <c r="Z917" s="26">
        <f>Table13[[#This Row],[Recommended_Content_Count]]/(Table13[[#This Row],[Total_Movies_Watched]]+Table13[[#This Row],[Total_Series_Watched]])</f>
        <v>4.8543689320388349E-2</v>
      </c>
      <c r="AA917" s="2">
        <v>4.8</v>
      </c>
      <c r="AB917" s="2" t="b">
        <v>1</v>
      </c>
      <c r="AC917" s="2" t="s">
        <v>30</v>
      </c>
      <c r="AD917" s="2">
        <v>2390</v>
      </c>
      <c r="AE917" s="2" t="s">
        <v>76</v>
      </c>
      <c r="AF917" s="2" t="s">
        <v>32</v>
      </c>
      <c r="AG917" s="5" t="s">
        <v>33</v>
      </c>
    </row>
    <row r="918" spans="1:33" x14ac:dyDescent="0.25">
      <c r="A918" s="4">
        <v>7643</v>
      </c>
      <c r="B918" s="2" t="s">
        <v>408</v>
      </c>
      <c r="C918" s="3">
        <v>45572</v>
      </c>
      <c r="D918" s="2"/>
      <c r="E918" s="2"/>
      <c r="F918" s="3"/>
      <c r="G918" s="3">
        <v>45572</v>
      </c>
      <c r="H918" s="3">
        <v>45363</v>
      </c>
      <c r="I918" s="2"/>
      <c r="J918" s="2"/>
      <c r="K918" s="3"/>
      <c r="L918" s="3">
        <v>45363</v>
      </c>
      <c r="M918" s="2">
        <v>15.99</v>
      </c>
      <c r="N918" s="2" t="s">
        <v>761</v>
      </c>
      <c r="O918" s="2">
        <v>426</v>
      </c>
      <c r="P918" s="2" t="s">
        <v>48</v>
      </c>
      <c r="Q918" s="2">
        <v>1</v>
      </c>
      <c r="R918" s="2">
        <v>6</v>
      </c>
      <c r="S918" s="2" t="b">
        <v>1</v>
      </c>
      <c r="T918" s="2">
        <v>229</v>
      </c>
      <c r="U918" s="2">
        <v>120</v>
      </c>
      <c r="V918" s="2" t="s">
        <v>27</v>
      </c>
      <c r="W918" s="2" t="s">
        <v>28</v>
      </c>
      <c r="X918" s="2" t="s">
        <v>78</v>
      </c>
      <c r="Y918" s="2">
        <v>38</v>
      </c>
      <c r="Z918" s="26">
        <f>Table13[[#This Row],[Recommended_Content_Count]]/(Table13[[#This Row],[Total_Movies_Watched]]+Table13[[#This Row],[Total_Series_Watched]])</f>
        <v>0.10888252148997135</v>
      </c>
      <c r="AA918" s="2">
        <v>3.3</v>
      </c>
      <c r="AB918" s="2" t="b">
        <v>1</v>
      </c>
      <c r="AC918" s="2" t="s">
        <v>30</v>
      </c>
      <c r="AD918" s="2">
        <v>1436</v>
      </c>
      <c r="AE918" s="2" t="s">
        <v>31</v>
      </c>
      <c r="AF918" s="2" t="s">
        <v>79</v>
      </c>
      <c r="AG918" s="5" t="s">
        <v>60</v>
      </c>
    </row>
    <row r="919" spans="1:33" x14ac:dyDescent="0.25">
      <c r="A919" s="4">
        <v>6888</v>
      </c>
      <c r="B919" s="2" t="s">
        <v>196</v>
      </c>
      <c r="C919" s="3">
        <v>45509</v>
      </c>
      <c r="D919" s="2"/>
      <c r="E919" s="2"/>
      <c r="F919" s="3"/>
      <c r="G919" s="3">
        <v>45509</v>
      </c>
      <c r="H919" s="3">
        <v>45363</v>
      </c>
      <c r="I919" s="2"/>
      <c r="J919" s="2"/>
      <c r="K919" s="3"/>
      <c r="L919" s="3">
        <v>45363</v>
      </c>
      <c r="M919" s="2">
        <v>15.99</v>
      </c>
      <c r="N919" s="2" t="s">
        <v>761</v>
      </c>
      <c r="O919" s="2">
        <v>364</v>
      </c>
      <c r="P919" s="2" t="s">
        <v>73</v>
      </c>
      <c r="Q919" s="2">
        <v>2</v>
      </c>
      <c r="R919" s="2">
        <v>5</v>
      </c>
      <c r="S919" s="2" t="b">
        <v>0</v>
      </c>
      <c r="T919" s="2">
        <v>865</v>
      </c>
      <c r="U919" s="2">
        <v>104</v>
      </c>
      <c r="V919" s="2" t="s">
        <v>27</v>
      </c>
      <c r="W919" s="2" t="s">
        <v>56</v>
      </c>
      <c r="X919" s="2" t="s">
        <v>45</v>
      </c>
      <c r="Y919" s="2">
        <v>31</v>
      </c>
      <c r="Z919" s="26">
        <f>Table13[[#This Row],[Recommended_Content_Count]]/(Table13[[#This Row],[Total_Movies_Watched]]+Table13[[#This Row],[Total_Series_Watched]])</f>
        <v>3.1991744066047469E-2</v>
      </c>
      <c r="AA919" s="2">
        <v>3.1</v>
      </c>
      <c r="AB919" s="2" t="b">
        <v>0</v>
      </c>
      <c r="AC919" s="2" t="s">
        <v>30</v>
      </c>
      <c r="AD919" s="2">
        <v>1261</v>
      </c>
      <c r="AE919" s="2" t="s">
        <v>31</v>
      </c>
      <c r="AF919" s="2" t="s">
        <v>32</v>
      </c>
      <c r="AG919" s="5" t="s">
        <v>33</v>
      </c>
    </row>
    <row r="920" spans="1:33" x14ac:dyDescent="0.25">
      <c r="A920" s="4">
        <v>2981</v>
      </c>
      <c r="B920" s="2" t="s">
        <v>718</v>
      </c>
      <c r="C920" s="3">
        <v>45478</v>
      </c>
      <c r="D920" s="2"/>
      <c r="E920" s="2"/>
      <c r="F920" s="3"/>
      <c r="G920" s="3">
        <v>45478</v>
      </c>
      <c r="H920" s="3">
        <v>45363</v>
      </c>
      <c r="I920" s="2"/>
      <c r="J920" s="2"/>
      <c r="K920" s="3"/>
      <c r="L920" s="3">
        <v>45363</v>
      </c>
      <c r="M920" s="2">
        <v>11.99</v>
      </c>
      <c r="N920" s="2" t="s">
        <v>760</v>
      </c>
      <c r="O920" s="2">
        <v>482</v>
      </c>
      <c r="P920" s="2" t="s">
        <v>48</v>
      </c>
      <c r="Q920" s="2">
        <v>5</v>
      </c>
      <c r="R920" s="2">
        <v>2</v>
      </c>
      <c r="S920" s="2" t="b">
        <v>1</v>
      </c>
      <c r="T920" s="2">
        <v>665</v>
      </c>
      <c r="U920" s="2">
        <v>96</v>
      </c>
      <c r="V920" s="2" t="s">
        <v>92</v>
      </c>
      <c r="W920" s="2" t="s">
        <v>44</v>
      </c>
      <c r="X920" s="2" t="s">
        <v>57</v>
      </c>
      <c r="Y920" s="2">
        <v>24</v>
      </c>
      <c r="Z920" s="26">
        <f>Table13[[#This Row],[Recommended_Content_Count]]/(Table13[[#This Row],[Total_Movies_Watched]]+Table13[[#This Row],[Total_Series_Watched]])</f>
        <v>3.1537450722733243E-2</v>
      </c>
      <c r="AA920" s="2">
        <v>4.7</v>
      </c>
      <c r="AB920" s="2" t="b">
        <v>1</v>
      </c>
      <c r="AC920" s="2" t="s">
        <v>30</v>
      </c>
      <c r="AD920" s="2">
        <v>4851</v>
      </c>
      <c r="AE920" s="2" t="s">
        <v>31</v>
      </c>
      <c r="AF920" s="2" t="s">
        <v>59</v>
      </c>
      <c r="AG920" s="5" t="s">
        <v>93</v>
      </c>
    </row>
    <row r="921" spans="1:33" x14ac:dyDescent="0.25">
      <c r="A921" s="4">
        <v>5126</v>
      </c>
      <c r="B921" s="2" t="s">
        <v>272</v>
      </c>
      <c r="C921" s="3">
        <v>45448</v>
      </c>
      <c r="D921" s="2"/>
      <c r="E921" s="2"/>
      <c r="F921" s="3"/>
      <c r="G921" s="3">
        <v>45448</v>
      </c>
      <c r="H921" s="3">
        <v>45363</v>
      </c>
      <c r="I921" s="2"/>
      <c r="J921" s="2"/>
      <c r="K921" s="3"/>
      <c r="L921" s="3">
        <v>45363</v>
      </c>
      <c r="M921" s="2">
        <v>7.99</v>
      </c>
      <c r="N921" s="2" t="s">
        <v>759</v>
      </c>
      <c r="O921" s="2">
        <v>259</v>
      </c>
      <c r="P921" s="2" t="s">
        <v>36</v>
      </c>
      <c r="Q921" s="2">
        <v>1</v>
      </c>
      <c r="R921" s="2">
        <v>1</v>
      </c>
      <c r="S921" s="2" t="b">
        <v>1</v>
      </c>
      <c r="T921" s="2">
        <v>327</v>
      </c>
      <c r="U921" s="2">
        <v>76</v>
      </c>
      <c r="V921" s="2" t="s">
        <v>49</v>
      </c>
      <c r="W921" s="2" t="s">
        <v>28</v>
      </c>
      <c r="X921" s="2" t="s">
        <v>78</v>
      </c>
      <c r="Y921" s="2">
        <v>9</v>
      </c>
      <c r="Z921" s="26">
        <f>Table13[[#This Row],[Recommended_Content_Count]]/(Table13[[#This Row],[Total_Movies_Watched]]+Table13[[#This Row],[Total_Series_Watched]])</f>
        <v>2.2332506203473945E-2</v>
      </c>
      <c r="AA921" s="2">
        <v>4.3</v>
      </c>
      <c r="AB921" s="2" t="b">
        <v>1</v>
      </c>
      <c r="AC921" s="2" t="s">
        <v>30</v>
      </c>
      <c r="AD921" s="2">
        <v>428</v>
      </c>
      <c r="AE921" s="2" t="s">
        <v>76</v>
      </c>
      <c r="AF921" s="2" t="s">
        <v>39</v>
      </c>
      <c r="AG921" s="5" t="s">
        <v>93</v>
      </c>
    </row>
    <row r="922" spans="1:33" x14ac:dyDescent="0.25">
      <c r="A922" s="4">
        <v>5644</v>
      </c>
      <c r="B922" s="2" t="s">
        <v>126</v>
      </c>
      <c r="C922" s="3">
        <v>45447</v>
      </c>
      <c r="D922" s="2"/>
      <c r="E922" s="2"/>
      <c r="F922" s="3"/>
      <c r="G922" s="3">
        <v>45447</v>
      </c>
      <c r="H922" s="3">
        <v>45363</v>
      </c>
      <c r="I922" s="2"/>
      <c r="J922" s="2"/>
      <c r="K922" s="3"/>
      <c r="L922" s="3">
        <v>45363</v>
      </c>
      <c r="M922" s="2">
        <v>11.99</v>
      </c>
      <c r="N922" s="2" t="s">
        <v>760</v>
      </c>
      <c r="O922" s="2">
        <v>19</v>
      </c>
      <c r="P922" s="2" t="s">
        <v>73</v>
      </c>
      <c r="Q922" s="2">
        <v>4</v>
      </c>
      <c r="R922" s="2">
        <v>2</v>
      </c>
      <c r="S922" s="2" t="b">
        <v>1</v>
      </c>
      <c r="T922" s="2">
        <v>741</v>
      </c>
      <c r="U922" s="2">
        <v>36</v>
      </c>
      <c r="V922" s="2" t="s">
        <v>92</v>
      </c>
      <c r="W922" s="2" t="s">
        <v>28</v>
      </c>
      <c r="X922" s="2" t="s">
        <v>64</v>
      </c>
      <c r="Y922" s="2">
        <v>13</v>
      </c>
      <c r="Z922" s="26">
        <f>Table13[[#This Row],[Recommended_Content_Count]]/(Table13[[#This Row],[Total_Movies_Watched]]+Table13[[#This Row],[Total_Series_Watched]])</f>
        <v>1.6731016731016731E-2</v>
      </c>
      <c r="AA922" s="2">
        <v>4.4000000000000004</v>
      </c>
      <c r="AB922" s="2" t="b">
        <v>0</v>
      </c>
      <c r="AC922" s="2" t="s">
        <v>30</v>
      </c>
      <c r="AD922" s="2">
        <v>3641</v>
      </c>
      <c r="AE922" s="2" t="s">
        <v>76</v>
      </c>
      <c r="AF922" s="2" t="s">
        <v>59</v>
      </c>
      <c r="AG922" s="5" t="s">
        <v>93</v>
      </c>
    </row>
    <row r="923" spans="1:33" x14ac:dyDescent="0.25">
      <c r="A923" s="4">
        <v>3618</v>
      </c>
      <c r="B923" s="2" t="s">
        <v>284</v>
      </c>
      <c r="C923" s="3">
        <v>45353</v>
      </c>
      <c r="D923" s="2"/>
      <c r="E923" s="2"/>
      <c r="F923" s="3"/>
      <c r="G923" s="3">
        <v>45353</v>
      </c>
      <c r="H923" s="3">
        <v>45363</v>
      </c>
      <c r="I923" s="2"/>
      <c r="J923" s="2"/>
      <c r="K923" s="3"/>
      <c r="L923" s="3">
        <v>45363</v>
      </c>
      <c r="M923" s="2">
        <v>11.99</v>
      </c>
      <c r="N923" s="2" t="s">
        <v>760</v>
      </c>
      <c r="O923" s="2">
        <v>160</v>
      </c>
      <c r="P923" s="2" t="s">
        <v>26</v>
      </c>
      <c r="Q923" s="2">
        <v>2</v>
      </c>
      <c r="R923" s="2">
        <v>1</v>
      </c>
      <c r="S923" s="2" t="b">
        <v>0</v>
      </c>
      <c r="T923" s="2">
        <v>940</v>
      </c>
      <c r="U923" s="2">
        <v>50</v>
      </c>
      <c r="V923" s="2" t="s">
        <v>68</v>
      </c>
      <c r="W923" s="2" t="s">
        <v>75</v>
      </c>
      <c r="X923" s="2" t="s">
        <v>37</v>
      </c>
      <c r="Y923" s="2">
        <v>71</v>
      </c>
      <c r="Z923" s="26">
        <f>Table13[[#This Row],[Recommended_Content_Count]]/(Table13[[#This Row],[Total_Movies_Watched]]+Table13[[#This Row],[Total_Series_Watched]])</f>
        <v>7.1717171717171721E-2</v>
      </c>
      <c r="AA923" s="2">
        <v>3</v>
      </c>
      <c r="AB923" s="2" t="b">
        <v>0</v>
      </c>
      <c r="AC923" s="2" t="s">
        <v>30</v>
      </c>
      <c r="AD923" s="2">
        <v>1095</v>
      </c>
      <c r="AE923" s="2" t="s">
        <v>38</v>
      </c>
      <c r="AF923" s="2" t="s">
        <v>79</v>
      </c>
      <c r="AG923" s="5" t="s">
        <v>33</v>
      </c>
    </row>
    <row r="924" spans="1:33" x14ac:dyDescent="0.25">
      <c r="A924" s="4">
        <v>1922</v>
      </c>
      <c r="B924" s="2" t="s">
        <v>104</v>
      </c>
      <c r="C924" s="3">
        <v>45303</v>
      </c>
      <c r="D924" s="2"/>
      <c r="E924" s="2"/>
      <c r="F924" s="3"/>
      <c r="G924" s="3">
        <v>45303</v>
      </c>
      <c r="H924" s="3">
        <v>45363</v>
      </c>
      <c r="I924" s="2"/>
      <c r="J924" s="2"/>
      <c r="K924" s="3"/>
      <c r="L924" s="3">
        <v>45363</v>
      </c>
      <c r="M924" s="2">
        <v>11.99</v>
      </c>
      <c r="N924" s="2" t="s">
        <v>760</v>
      </c>
      <c r="O924" s="2">
        <v>35</v>
      </c>
      <c r="P924" s="2" t="s">
        <v>51</v>
      </c>
      <c r="Q924" s="2">
        <v>2</v>
      </c>
      <c r="R924" s="2">
        <v>4</v>
      </c>
      <c r="S924" s="2" t="b">
        <v>0</v>
      </c>
      <c r="T924" s="2">
        <v>821</v>
      </c>
      <c r="U924" s="2">
        <v>7</v>
      </c>
      <c r="V924" s="2" t="s">
        <v>55</v>
      </c>
      <c r="W924" s="2" t="s">
        <v>44</v>
      </c>
      <c r="X924" s="2" t="s">
        <v>45</v>
      </c>
      <c r="Y924" s="2">
        <v>3</v>
      </c>
      <c r="Z924" s="26">
        <f>Table13[[#This Row],[Recommended_Content_Count]]/(Table13[[#This Row],[Total_Movies_Watched]]+Table13[[#This Row],[Total_Series_Watched]])</f>
        <v>3.6231884057971015E-3</v>
      </c>
      <c r="AA924" s="2">
        <v>3.3</v>
      </c>
      <c r="AB924" s="2" t="b">
        <v>0</v>
      </c>
      <c r="AC924" s="2" t="s">
        <v>30</v>
      </c>
      <c r="AD924" s="2">
        <v>2785</v>
      </c>
      <c r="AE924" s="2" t="s">
        <v>58</v>
      </c>
      <c r="AF924" s="2" t="s">
        <v>32</v>
      </c>
      <c r="AG924" s="5" t="s">
        <v>93</v>
      </c>
    </row>
    <row r="925" spans="1:33" x14ac:dyDescent="0.25">
      <c r="A925" s="4">
        <v>7973</v>
      </c>
      <c r="B925" s="2" t="s">
        <v>183</v>
      </c>
      <c r="C925" s="3">
        <v>45301</v>
      </c>
      <c r="D925" s="2"/>
      <c r="E925" s="2"/>
      <c r="F925" s="3"/>
      <c r="G925" s="3">
        <v>45301</v>
      </c>
      <c r="H925" s="3">
        <v>45363</v>
      </c>
      <c r="I925" s="2"/>
      <c r="J925" s="2"/>
      <c r="K925" s="3"/>
      <c r="L925" s="3">
        <v>45363</v>
      </c>
      <c r="M925" s="2">
        <v>7.99</v>
      </c>
      <c r="N925" s="2" t="s">
        <v>759</v>
      </c>
      <c r="O925" s="2">
        <v>469</v>
      </c>
      <c r="P925" s="2" t="s">
        <v>100</v>
      </c>
      <c r="Q925" s="2">
        <v>5</v>
      </c>
      <c r="R925" s="2">
        <v>2</v>
      </c>
      <c r="S925" s="2" t="b">
        <v>1</v>
      </c>
      <c r="T925" s="2">
        <v>748</v>
      </c>
      <c r="U925" s="2">
        <v>147</v>
      </c>
      <c r="V925" s="2" t="s">
        <v>92</v>
      </c>
      <c r="W925" s="2" t="s">
        <v>75</v>
      </c>
      <c r="X925" s="2" t="s">
        <v>29</v>
      </c>
      <c r="Y925" s="2">
        <v>33</v>
      </c>
      <c r="Z925" s="26">
        <f>Table13[[#This Row],[Recommended_Content_Count]]/(Table13[[#This Row],[Total_Movies_Watched]]+Table13[[#This Row],[Total_Series_Watched]])</f>
        <v>3.6871508379888271E-2</v>
      </c>
      <c r="AA925" s="2">
        <v>4.5999999999999996</v>
      </c>
      <c r="AB925" s="2" t="b">
        <v>1</v>
      </c>
      <c r="AC925" s="2" t="s">
        <v>30</v>
      </c>
      <c r="AD925" s="2">
        <v>3983</v>
      </c>
      <c r="AE925" s="2" t="s">
        <v>58</v>
      </c>
      <c r="AF925" s="2" t="s">
        <v>79</v>
      </c>
      <c r="AG925" s="5" t="s">
        <v>40</v>
      </c>
    </row>
    <row r="926" spans="1:33" x14ac:dyDescent="0.25">
      <c r="A926" s="4">
        <v>9404</v>
      </c>
      <c r="B926" s="2" t="s">
        <v>157</v>
      </c>
      <c r="C926" s="3">
        <v>45208</v>
      </c>
      <c r="D926" s="2"/>
      <c r="E926" s="2"/>
      <c r="F926" s="3"/>
      <c r="G926" s="3">
        <v>45208</v>
      </c>
      <c r="H926" s="3">
        <v>45363</v>
      </c>
      <c r="I926" s="2"/>
      <c r="J926" s="2"/>
      <c r="K926" s="3"/>
      <c r="L926" s="3">
        <v>45363</v>
      </c>
      <c r="M926" s="2">
        <v>15.99</v>
      </c>
      <c r="N926" s="2" t="s">
        <v>761</v>
      </c>
      <c r="O926" s="2">
        <v>192</v>
      </c>
      <c r="P926" s="2" t="s">
        <v>48</v>
      </c>
      <c r="Q926" s="2">
        <v>1</v>
      </c>
      <c r="R926" s="2">
        <v>3</v>
      </c>
      <c r="S926" s="2" t="b">
        <v>1</v>
      </c>
      <c r="T926" s="2">
        <v>229</v>
      </c>
      <c r="U926" s="2">
        <v>54</v>
      </c>
      <c r="V926" s="2" t="s">
        <v>74</v>
      </c>
      <c r="W926" s="2" t="s">
        <v>28</v>
      </c>
      <c r="X926" s="2" t="s">
        <v>57</v>
      </c>
      <c r="Y926" s="2">
        <v>87</v>
      </c>
      <c r="Z926" s="26">
        <f>Table13[[#This Row],[Recommended_Content_Count]]/(Table13[[#This Row],[Total_Movies_Watched]]+Table13[[#This Row],[Total_Series_Watched]])</f>
        <v>0.30742049469964666</v>
      </c>
      <c r="AA926" s="2">
        <v>3.1</v>
      </c>
      <c r="AB926" s="2" t="b">
        <v>0</v>
      </c>
      <c r="AC926" s="2" t="s">
        <v>30</v>
      </c>
      <c r="AD926" s="2">
        <v>3849</v>
      </c>
      <c r="AE926" s="2" t="s">
        <v>58</v>
      </c>
      <c r="AF926" s="2" t="s">
        <v>69</v>
      </c>
      <c r="AG926" s="5" t="s">
        <v>93</v>
      </c>
    </row>
    <row r="927" spans="1:33" x14ac:dyDescent="0.25">
      <c r="A927" s="4">
        <v>5861</v>
      </c>
      <c r="B927" s="2" t="s">
        <v>325</v>
      </c>
      <c r="C927" s="3">
        <v>45143</v>
      </c>
      <c r="D927" s="2"/>
      <c r="E927" s="2"/>
      <c r="F927" s="3"/>
      <c r="G927" s="3">
        <v>45143</v>
      </c>
      <c r="H927" s="3">
        <v>45363</v>
      </c>
      <c r="I927" s="2"/>
      <c r="J927" s="2"/>
      <c r="K927" s="3"/>
      <c r="L927" s="3">
        <v>45363</v>
      </c>
      <c r="M927" s="2">
        <v>15.99</v>
      </c>
      <c r="N927" s="2" t="s">
        <v>761</v>
      </c>
      <c r="O927" s="2">
        <v>361</v>
      </c>
      <c r="P927" s="2" t="s">
        <v>100</v>
      </c>
      <c r="Q927" s="2">
        <v>3</v>
      </c>
      <c r="R927" s="2">
        <v>6</v>
      </c>
      <c r="S927" s="2" t="b">
        <v>0</v>
      </c>
      <c r="T927" s="2">
        <v>407</v>
      </c>
      <c r="U927" s="2">
        <v>126</v>
      </c>
      <c r="V927" s="2" t="s">
        <v>74</v>
      </c>
      <c r="W927" s="2" t="s">
        <v>44</v>
      </c>
      <c r="X927" s="2" t="s">
        <v>57</v>
      </c>
      <c r="Y927" s="2">
        <v>80</v>
      </c>
      <c r="Z927" s="26">
        <f>Table13[[#This Row],[Recommended_Content_Count]]/(Table13[[#This Row],[Total_Movies_Watched]]+Table13[[#This Row],[Total_Series_Watched]])</f>
        <v>0.15009380863039401</v>
      </c>
      <c r="AA927" s="2">
        <v>4.3</v>
      </c>
      <c r="AB927" s="2" t="b">
        <v>0</v>
      </c>
      <c r="AC927" s="2" t="s">
        <v>30</v>
      </c>
      <c r="AD927" s="2">
        <v>728</v>
      </c>
      <c r="AE927" s="2" t="s">
        <v>65</v>
      </c>
      <c r="AF927" s="2" t="s">
        <v>32</v>
      </c>
      <c r="AG927" s="5" t="s">
        <v>33</v>
      </c>
    </row>
    <row r="928" spans="1:33" x14ac:dyDescent="0.25">
      <c r="A928" s="4">
        <v>3976</v>
      </c>
      <c r="B928" s="2" t="s">
        <v>297</v>
      </c>
      <c r="C928" s="3">
        <v>45118</v>
      </c>
      <c r="D928" s="2"/>
      <c r="E928" s="2"/>
      <c r="F928" s="3"/>
      <c r="G928" s="3">
        <v>45118</v>
      </c>
      <c r="H928" s="3">
        <v>45363</v>
      </c>
      <c r="I928" s="2"/>
      <c r="J928" s="2"/>
      <c r="K928" s="3"/>
      <c r="L928" s="3">
        <v>45363</v>
      </c>
      <c r="M928" s="2">
        <v>7.99</v>
      </c>
      <c r="N928" s="2" t="s">
        <v>759</v>
      </c>
      <c r="O928" s="2">
        <v>391</v>
      </c>
      <c r="P928" s="2" t="s">
        <v>48</v>
      </c>
      <c r="Q928" s="2">
        <v>4</v>
      </c>
      <c r="R928" s="2">
        <v>6</v>
      </c>
      <c r="S928" s="2" t="b">
        <v>0</v>
      </c>
      <c r="T928" s="2">
        <v>726</v>
      </c>
      <c r="U928" s="2">
        <v>176</v>
      </c>
      <c r="V928" s="2" t="s">
        <v>43</v>
      </c>
      <c r="W928" s="2" t="s">
        <v>44</v>
      </c>
      <c r="X928" s="2" t="s">
        <v>78</v>
      </c>
      <c r="Y928" s="2">
        <v>65</v>
      </c>
      <c r="Z928" s="26">
        <f>Table13[[#This Row],[Recommended_Content_Count]]/(Table13[[#This Row],[Total_Movies_Watched]]+Table13[[#This Row],[Total_Series_Watched]])</f>
        <v>7.2062084257206213E-2</v>
      </c>
      <c r="AA928" s="2">
        <v>3.8</v>
      </c>
      <c r="AB928" s="2" t="b">
        <v>0</v>
      </c>
      <c r="AC928" s="2" t="s">
        <v>30</v>
      </c>
      <c r="AD928" s="2">
        <v>1926</v>
      </c>
      <c r="AE928" s="2" t="s">
        <v>65</v>
      </c>
      <c r="AF928" s="2" t="s">
        <v>69</v>
      </c>
      <c r="AG928" s="5" t="s">
        <v>93</v>
      </c>
    </row>
    <row r="929" spans="1:33" x14ac:dyDescent="0.25">
      <c r="A929" s="4">
        <v>8399</v>
      </c>
      <c r="B929" s="2" t="s">
        <v>382</v>
      </c>
      <c r="C929" s="3">
        <v>45049</v>
      </c>
      <c r="D929" s="2"/>
      <c r="E929" s="2"/>
      <c r="F929" s="3"/>
      <c r="G929" s="3">
        <v>45049</v>
      </c>
      <c r="H929" s="3">
        <v>45363</v>
      </c>
      <c r="I929" s="2"/>
      <c r="J929" s="2"/>
      <c r="K929" s="3"/>
      <c r="L929" s="3">
        <v>45363</v>
      </c>
      <c r="M929" s="2">
        <v>11.99</v>
      </c>
      <c r="N929" s="2" t="s">
        <v>760</v>
      </c>
      <c r="O929" s="2">
        <v>34</v>
      </c>
      <c r="P929" s="2" t="s">
        <v>26</v>
      </c>
      <c r="Q929" s="2">
        <v>1</v>
      </c>
      <c r="R929" s="2">
        <v>2</v>
      </c>
      <c r="S929" s="2" t="b">
        <v>1</v>
      </c>
      <c r="T929" s="2">
        <v>393</v>
      </c>
      <c r="U929" s="2">
        <v>130</v>
      </c>
      <c r="V929" s="2" t="s">
        <v>49</v>
      </c>
      <c r="W929" s="2" t="s">
        <v>75</v>
      </c>
      <c r="X929" s="2" t="s">
        <v>45</v>
      </c>
      <c r="Y929" s="2">
        <v>10</v>
      </c>
      <c r="Z929" s="26">
        <f>Table13[[#This Row],[Recommended_Content_Count]]/(Table13[[#This Row],[Total_Movies_Watched]]+Table13[[#This Row],[Total_Series_Watched]])</f>
        <v>1.9120458891013385E-2</v>
      </c>
      <c r="AA929" s="2">
        <v>3.9</v>
      </c>
      <c r="AB929" s="2" t="b">
        <v>0</v>
      </c>
      <c r="AC929" s="2" t="s">
        <v>30</v>
      </c>
      <c r="AD929" s="2">
        <v>3426</v>
      </c>
      <c r="AE929" s="2" t="s">
        <v>65</v>
      </c>
      <c r="AF929" s="2" t="s">
        <v>32</v>
      </c>
      <c r="AG929" s="5" t="s">
        <v>33</v>
      </c>
    </row>
    <row r="930" spans="1:33" x14ac:dyDescent="0.25">
      <c r="A930" s="4">
        <v>7578</v>
      </c>
      <c r="B930" s="2" t="s">
        <v>130</v>
      </c>
      <c r="C930" s="3">
        <v>44995</v>
      </c>
      <c r="D930" s="2"/>
      <c r="E930" s="2"/>
      <c r="F930" s="3"/>
      <c r="G930" s="3">
        <v>44995</v>
      </c>
      <c r="H930" s="3">
        <v>45363</v>
      </c>
      <c r="I930" s="2"/>
      <c r="J930" s="2"/>
      <c r="K930" s="3"/>
      <c r="L930" s="3">
        <v>45363</v>
      </c>
      <c r="M930" s="2">
        <v>11.99</v>
      </c>
      <c r="N930" s="2" t="s">
        <v>760</v>
      </c>
      <c r="O930" s="2">
        <v>186</v>
      </c>
      <c r="P930" s="2" t="s">
        <v>36</v>
      </c>
      <c r="Q930" s="2">
        <v>2</v>
      </c>
      <c r="R930" s="2">
        <v>5</v>
      </c>
      <c r="S930" s="2" t="b">
        <v>1</v>
      </c>
      <c r="T930" s="2">
        <v>784</v>
      </c>
      <c r="U930" s="2">
        <v>29</v>
      </c>
      <c r="V930" s="2" t="s">
        <v>27</v>
      </c>
      <c r="W930" s="2" t="s">
        <v>44</v>
      </c>
      <c r="X930" s="2" t="s">
        <v>37</v>
      </c>
      <c r="Y930" s="2">
        <v>76</v>
      </c>
      <c r="Z930" s="26">
        <f>Table13[[#This Row],[Recommended_Content_Count]]/(Table13[[#This Row],[Total_Movies_Watched]]+Table13[[#This Row],[Total_Series_Watched]])</f>
        <v>9.348093480934809E-2</v>
      </c>
      <c r="AA930" s="2">
        <v>4.3</v>
      </c>
      <c r="AB930" s="2" t="b">
        <v>1</v>
      </c>
      <c r="AC930" s="2" t="s">
        <v>30</v>
      </c>
      <c r="AD930" s="2">
        <v>4799</v>
      </c>
      <c r="AE930" s="2" t="s">
        <v>38</v>
      </c>
      <c r="AF930" s="2" t="s">
        <v>59</v>
      </c>
      <c r="AG930" s="5" t="s">
        <v>60</v>
      </c>
    </row>
    <row r="931" spans="1:33" x14ac:dyDescent="0.25">
      <c r="A931" s="4">
        <v>9020</v>
      </c>
      <c r="B931" s="2" t="s">
        <v>170</v>
      </c>
      <c r="C931" s="3">
        <v>44987</v>
      </c>
      <c r="D931" s="2"/>
      <c r="E931" s="2"/>
      <c r="F931" s="3"/>
      <c r="G931" s="3">
        <v>44987</v>
      </c>
      <c r="H931" s="3">
        <v>45363</v>
      </c>
      <c r="I931" s="2"/>
      <c r="J931" s="2"/>
      <c r="K931" s="3"/>
      <c r="L931" s="3">
        <v>45363</v>
      </c>
      <c r="M931" s="2">
        <v>11.99</v>
      </c>
      <c r="N931" s="2" t="s">
        <v>760</v>
      </c>
      <c r="O931" s="2">
        <v>455</v>
      </c>
      <c r="P931" s="2" t="s">
        <v>63</v>
      </c>
      <c r="Q931" s="2">
        <v>5</v>
      </c>
      <c r="R931" s="2">
        <v>3</v>
      </c>
      <c r="S931" s="2" t="b">
        <v>1</v>
      </c>
      <c r="T931" s="2">
        <v>112</v>
      </c>
      <c r="U931" s="2">
        <v>158</v>
      </c>
      <c r="V931" s="2" t="s">
        <v>55</v>
      </c>
      <c r="W931" s="2" t="s">
        <v>56</v>
      </c>
      <c r="X931" s="2" t="s">
        <v>37</v>
      </c>
      <c r="Y931" s="2">
        <v>15</v>
      </c>
      <c r="Z931" s="26">
        <f>Table13[[#This Row],[Recommended_Content_Count]]/(Table13[[#This Row],[Total_Movies_Watched]]+Table13[[#This Row],[Total_Series_Watched]])</f>
        <v>5.5555555555555552E-2</v>
      </c>
      <c r="AA931" s="2">
        <v>3.9</v>
      </c>
      <c r="AB931" s="2" t="b">
        <v>1</v>
      </c>
      <c r="AC931" s="2" t="s">
        <v>30</v>
      </c>
      <c r="AD931" s="2">
        <v>965</v>
      </c>
      <c r="AE931" s="2" t="s">
        <v>58</v>
      </c>
      <c r="AF931" s="2" t="s">
        <v>39</v>
      </c>
      <c r="AG931" s="5" t="s">
        <v>60</v>
      </c>
    </row>
    <row r="932" spans="1:33" x14ac:dyDescent="0.25">
      <c r="A932" s="4">
        <v>9857</v>
      </c>
      <c r="B932" s="2" t="s">
        <v>247</v>
      </c>
      <c r="C932" s="2">
        <v>9</v>
      </c>
      <c r="D932" s="2">
        <v>26</v>
      </c>
      <c r="E932" s="2">
        <v>2023</v>
      </c>
      <c r="F932" s="3">
        <f>DATE(Table13[[#This Row],[_Year]],Table13[[#This Row],[Join_Date_Month]],Table13[[#This Row],[Join_Date_Date]])</f>
        <v>45195</v>
      </c>
      <c r="G932" s="3">
        <v>45195</v>
      </c>
      <c r="H932" s="3">
        <v>45334</v>
      </c>
      <c r="I932" s="2"/>
      <c r="J932" s="2"/>
      <c r="K932" s="3"/>
      <c r="L932" s="3">
        <v>45334</v>
      </c>
      <c r="M932" s="2">
        <v>7.99</v>
      </c>
      <c r="N932" s="2" t="s">
        <v>759</v>
      </c>
      <c r="O932" s="2">
        <v>145</v>
      </c>
      <c r="P932" s="2" t="s">
        <v>26</v>
      </c>
      <c r="Q932" s="2">
        <v>2</v>
      </c>
      <c r="R932" s="2">
        <v>5</v>
      </c>
      <c r="S932" s="2" t="b">
        <v>0</v>
      </c>
      <c r="T932" s="2">
        <v>882</v>
      </c>
      <c r="U932" s="2">
        <v>23</v>
      </c>
      <c r="V932" s="2" t="s">
        <v>74</v>
      </c>
      <c r="W932" s="2" t="s">
        <v>75</v>
      </c>
      <c r="X932" s="2" t="s">
        <v>78</v>
      </c>
      <c r="Y932" s="2">
        <v>79</v>
      </c>
      <c r="Z932" s="26">
        <f>Table13[[#This Row],[Recommended_Content_Count]]/(Table13[[#This Row],[Total_Movies_Watched]]+Table13[[#This Row],[Total_Series_Watched]])</f>
        <v>8.7292817679558016E-2</v>
      </c>
      <c r="AA932" s="2">
        <v>5</v>
      </c>
      <c r="AB932" s="2" t="b">
        <v>1</v>
      </c>
      <c r="AC932" s="2" t="s">
        <v>30</v>
      </c>
      <c r="AD932" s="2">
        <v>905</v>
      </c>
      <c r="AE932" s="2" t="s">
        <v>58</v>
      </c>
      <c r="AF932" s="2" t="s">
        <v>69</v>
      </c>
      <c r="AG932" s="5" t="s">
        <v>60</v>
      </c>
    </row>
    <row r="933" spans="1:33" x14ac:dyDescent="0.25">
      <c r="A933" s="4">
        <v>5360</v>
      </c>
      <c r="B933" s="2" t="s">
        <v>147</v>
      </c>
      <c r="C933" s="2">
        <v>9</v>
      </c>
      <c r="D933" s="2">
        <v>23</v>
      </c>
      <c r="E933" s="2">
        <v>2023</v>
      </c>
      <c r="F933" s="3">
        <f>DATE(Table13[[#This Row],[_Year]],Table13[[#This Row],[Join_Date_Month]],Table13[[#This Row],[Join_Date_Date]])</f>
        <v>45192</v>
      </c>
      <c r="G933" s="3">
        <v>45192</v>
      </c>
      <c r="H933" s="3">
        <v>45334</v>
      </c>
      <c r="I933" s="2"/>
      <c r="J933" s="2"/>
      <c r="K933" s="3"/>
      <c r="L933" s="3">
        <v>45334</v>
      </c>
      <c r="M933" s="2">
        <v>7.99</v>
      </c>
      <c r="N933" s="2" t="s">
        <v>759</v>
      </c>
      <c r="O933" s="2">
        <v>373</v>
      </c>
      <c r="P933" s="2" t="s">
        <v>26</v>
      </c>
      <c r="Q933" s="2">
        <v>2</v>
      </c>
      <c r="R933" s="2">
        <v>1</v>
      </c>
      <c r="S933" s="2" t="b">
        <v>1</v>
      </c>
      <c r="T933" s="2">
        <v>925</v>
      </c>
      <c r="U933" s="2">
        <v>12</v>
      </c>
      <c r="V933" s="2" t="s">
        <v>49</v>
      </c>
      <c r="W933" s="2" t="s">
        <v>28</v>
      </c>
      <c r="X933" s="2" t="s">
        <v>29</v>
      </c>
      <c r="Y933" s="2">
        <v>22</v>
      </c>
      <c r="Z933" s="26">
        <f>Table13[[#This Row],[Recommended_Content_Count]]/(Table13[[#This Row],[Total_Movies_Watched]]+Table13[[#This Row],[Total_Series_Watched]])</f>
        <v>2.3479188900747065E-2</v>
      </c>
      <c r="AA933" s="2">
        <v>4.2</v>
      </c>
      <c r="AB933" s="2" t="b">
        <v>1</v>
      </c>
      <c r="AC933" s="2" t="s">
        <v>30</v>
      </c>
      <c r="AD933" s="2">
        <v>3062</v>
      </c>
      <c r="AE933" s="2" t="s">
        <v>65</v>
      </c>
      <c r="AF933" s="2" t="s">
        <v>32</v>
      </c>
      <c r="AG933" s="5" t="s">
        <v>60</v>
      </c>
    </row>
    <row r="934" spans="1:33" x14ac:dyDescent="0.25">
      <c r="A934" s="4">
        <v>1970</v>
      </c>
      <c r="B934" s="2" t="s">
        <v>157</v>
      </c>
      <c r="C934" s="2">
        <v>9</v>
      </c>
      <c r="D934" s="2">
        <v>21</v>
      </c>
      <c r="E934" s="2">
        <v>2023</v>
      </c>
      <c r="F934" s="3">
        <f>DATE(Table13[[#This Row],[_Year]],Table13[[#This Row],[Join_Date_Month]],Table13[[#This Row],[Join_Date_Date]])</f>
        <v>45190</v>
      </c>
      <c r="G934" s="3">
        <v>45190</v>
      </c>
      <c r="H934" s="3">
        <v>45334</v>
      </c>
      <c r="I934" s="2"/>
      <c r="J934" s="2"/>
      <c r="K934" s="3"/>
      <c r="L934" s="3">
        <v>45334</v>
      </c>
      <c r="M934" s="2">
        <v>15.99</v>
      </c>
      <c r="N934" s="2" t="s">
        <v>761</v>
      </c>
      <c r="O934" s="2">
        <v>119</v>
      </c>
      <c r="P934" s="2" t="s">
        <v>48</v>
      </c>
      <c r="Q934" s="2">
        <v>2</v>
      </c>
      <c r="R934" s="2">
        <v>1</v>
      </c>
      <c r="S934" s="2" t="b">
        <v>1</v>
      </c>
      <c r="T934" s="2">
        <v>385</v>
      </c>
      <c r="U934" s="2">
        <v>82</v>
      </c>
      <c r="V934" s="2" t="s">
        <v>68</v>
      </c>
      <c r="W934" s="2" t="s">
        <v>75</v>
      </c>
      <c r="X934" s="2" t="s">
        <v>64</v>
      </c>
      <c r="Y934" s="2">
        <v>87</v>
      </c>
      <c r="Z934" s="26">
        <f>Table13[[#This Row],[Recommended_Content_Count]]/(Table13[[#This Row],[Total_Movies_Watched]]+Table13[[#This Row],[Total_Series_Watched]])</f>
        <v>0.18629550321199143</v>
      </c>
      <c r="AA934" s="2">
        <v>3.3</v>
      </c>
      <c r="AB934" s="2" t="b">
        <v>0</v>
      </c>
      <c r="AC934" s="2" t="s">
        <v>30</v>
      </c>
      <c r="AD934" s="2">
        <v>876</v>
      </c>
      <c r="AE934" s="2" t="s">
        <v>76</v>
      </c>
      <c r="AF934" s="2" t="s">
        <v>32</v>
      </c>
      <c r="AG934" s="5" t="s">
        <v>93</v>
      </c>
    </row>
    <row r="935" spans="1:33" x14ac:dyDescent="0.25">
      <c r="A935" s="4">
        <v>6750</v>
      </c>
      <c r="B935" s="2" t="s">
        <v>23</v>
      </c>
      <c r="C935" s="2">
        <v>7</v>
      </c>
      <c r="D935" s="2">
        <v>28</v>
      </c>
      <c r="E935" s="2">
        <v>2023</v>
      </c>
      <c r="F935" s="3">
        <f>DATE(Table13[[#This Row],[_Year]],Table13[[#This Row],[Join_Date_Month]],Table13[[#This Row],[Join_Date_Date]])</f>
        <v>45135</v>
      </c>
      <c r="G935" s="3">
        <v>45135</v>
      </c>
      <c r="H935" s="3">
        <v>45334</v>
      </c>
      <c r="I935" s="2"/>
      <c r="J935" s="2"/>
      <c r="K935" s="3"/>
      <c r="L935" s="3">
        <v>45334</v>
      </c>
      <c r="M935" s="2">
        <v>7.99</v>
      </c>
      <c r="N935" s="2" t="s">
        <v>759</v>
      </c>
      <c r="O935" s="2">
        <v>422</v>
      </c>
      <c r="P935" s="2" t="s">
        <v>48</v>
      </c>
      <c r="Q935" s="2">
        <v>3</v>
      </c>
      <c r="R935" s="2">
        <v>5</v>
      </c>
      <c r="S935" s="2" t="b">
        <v>0</v>
      </c>
      <c r="T935" s="2">
        <v>399</v>
      </c>
      <c r="U935" s="2">
        <v>27</v>
      </c>
      <c r="V935" s="2" t="s">
        <v>92</v>
      </c>
      <c r="W935" s="2" t="s">
        <v>56</v>
      </c>
      <c r="X935" s="2" t="s">
        <v>64</v>
      </c>
      <c r="Y935" s="2">
        <v>12</v>
      </c>
      <c r="Z935" s="26">
        <f>Table13[[#This Row],[Recommended_Content_Count]]/(Table13[[#This Row],[Total_Movies_Watched]]+Table13[[#This Row],[Total_Series_Watched]])</f>
        <v>2.8169014084507043E-2</v>
      </c>
      <c r="AA935" s="2">
        <v>4.4000000000000004</v>
      </c>
      <c r="AB935" s="2" t="b">
        <v>1</v>
      </c>
      <c r="AC935" s="2" t="s">
        <v>30</v>
      </c>
      <c r="AD935" s="2">
        <v>1330</v>
      </c>
      <c r="AE935" s="2" t="s">
        <v>31</v>
      </c>
      <c r="AF935" s="2" t="s">
        <v>59</v>
      </c>
      <c r="AG935" s="5" t="s">
        <v>93</v>
      </c>
    </row>
    <row r="936" spans="1:33" x14ac:dyDescent="0.25">
      <c r="A936" s="4">
        <v>1364</v>
      </c>
      <c r="B936" s="2" t="s">
        <v>157</v>
      </c>
      <c r="C936" s="2">
        <v>7</v>
      </c>
      <c r="D936" s="2">
        <v>27</v>
      </c>
      <c r="E936" s="2">
        <v>2023</v>
      </c>
      <c r="F936" s="3">
        <f>DATE(Table13[[#This Row],[_Year]],Table13[[#This Row],[Join_Date_Month]],Table13[[#This Row],[Join_Date_Date]])</f>
        <v>45134</v>
      </c>
      <c r="G936" s="3">
        <v>45134</v>
      </c>
      <c r="H936" s="3">
        <v>45334</v>
      </c>
      <c r="I936" s="2"/>
      <c r="J936" s="2"/>
      <c r="K936" s="3"/>
      <c r="L936" s="3">
        <v>45334</v>
      </c>
      <c r="M936" s="2">
        <v>11.99</v>
      </c>
      <c r="N936" s="2" t="s">
        <v>760</v>
      </c>
      <c r="O936" s="2">
        <v>113</v>
      </c>
      <c r="P936" s="2" t="s">
        <v>63</v>
      </c>
      <c r="Q936" s="2">
        <v>1</v>
      </c>
      <c r="R936" s="2">
        <v>1</v>
      </c>
      <c r="S936" s="2" t="b">
        <v>0</v>
      </c>
      <c r="T936" s="2">
        <v>970</v>
      </c>
      <c r="U936" s="2">
        <v>159</v>
      </c>
      <c r="V936" s="2" t="s">
        <v>49</v>
      </c>
      <c r="W936" s="2" t="s">
        <v>56</v>
      </c>
      <c r="X936" s="2" t="s">
        <v>37</v>
      </c>
      <c r="Y936" s="2">
        <v>96</v>
      </c>
      <c r="Z936" s="26">
        <f>Table13[[#This Row],[Recommended_Content_Count]]/(Table13[[#This Row],[Total_Movies_Watched]]+Table13[[#This Row],[Total_Series_Watched]])</f>
        <v>8.5031000885739588E-2</v>
      </c>
      <c r="AA936" s="2">
        <v>4.9000000000000004</v>
      </c>
      <c r="AB936" s="2" t="b">
        <v>1</v>
      </c>
      <c r="AC936" s="2" t="s">
        <v>30</v>
      </c>
      <c r="AD936" s="2">
        <v>3398</v>
      </c>
      <c r="AE936" s="2" t="s">
        <v>65</v>
      </c>
      <c r="AF936" s="2" t="s">
        <v>32</v>
      </c>
      <c r="AG936" s="5" t="s">
        <v>33</v>
      </c>
    </row>
    <row r="937" spans="1:33" x14ac:dyDescent="0.25">
      <c r="A937" s="4">
        <v>8477</v>
      </c>
      <c r="B937" s="2" t="s">
        <v>236</v>
      </c>
      <c r="C937" s="2">
        <v>7</v>
      </c>
      <c r="D937" s="2">
        <v>18</v>
      </c>
      <c r="E937" s="2">
        <v>2023</v>
      </c>
      <c r="F937" s="3">
        <f>DATE(Table13[[#This Row],[_Year]],Table13[[#This Row],[Join_Date_Month]],Table13[[#This Row],[Join_Date_Date]])</f>
        <v>45125</v>
      </c>
      <c r="G937" s="3">
        <v>45125</v>
      </c>
      <c r="H937" s="3">
        <v>45334</v>
      </c>
      <c r="I937" s="2"/>
      <c r="J937" s="2"/>
      <c r="K937" s="3"/>
      <c r="L937" s="3">
        <v>45334</v>
      </c>
      <c r="M937" s="2">
        <v>7.99</v>
      </c>
      <c r="N937" s="2" t="s">
        <v>759</v>
      </c>
      <c r="O937" s="2">
        <v>48</v>
      </c>
      <c r="P937" s="2" t="s">
        <v>36</v>
      </c>
      <c r="Q937" s="2">
        <v>4</v>
      </c>
      <c r="R937" s="2">
        <v>2</v>
      </c>
      <c r="S937" s="2" t="b">
        <v>0</v>
      </c>
      <c r="T937" s="2">
        <v>33</v>
      </c>
      <c r="U937" s="2">
        <v>7</v>
      </c>
      <c r="V937" s="2" t="s">
        <v>27</v>
      </c>
      <c r="W937" s="2" t="s">
        <v>28</v>
      </c>
      <c r="X937" s="2" t="s">
        <v>37</v>
      </c>
      <c r="Y937" s="2">
        <v>13</v>
      </c>
      <c r="Z937" s="26">
        <f>Table13[[#This Row],[Recommended_Content_Count]]/(Table13[[#This Row],[Total_Movies_Watched]]+Table13[[#This Row],[Total_Series_Watched]])</f>
        <v>0.32500000000000001</v>
      </c>
      <c r="AA937" s="2">
        <v>4.8</v>
      </c>
      <c r="AB937" s="2" t="b">
        <v>1</v>
      </c>
      <c r="AC937" s="2" t="s">
        <v>30</v>
      </c>
      <c r="AD937" s="2">
        <v>1327</v>
      </c>
      <c r="AE937" s="2" t="s">
        <v>58</v>
      </c>
      <c r="AF937" s="2" t="s">
        <v>69</v>
      </c>
      <c r="AG937" s="5" t="s">
        <v>60</v>
      </c>
    </row>
    <row r="938" spans="1:33" x14ac:dyDescent="0.25">
      <c r="A938" s="4">
        <v>2243</v>
      </c>
      <c r="B938" s="2" t="s">
        <v>323</v>
      </c>
      <c r="C938" s="2">
        <v>7</v>
      </c>
      <c r="D938" s="2">
        <v>17</v>
      </c>
      <c r="E938" s="2">
        <v>2024</v>
      </c>
      <c r="F938" s="3">
        <f>DATE(Table13[[#This Row],[_Year]],Table13[[#This Row],[Join_Date_Month]],Table13[[#This Row],[Join_Date_Date]])</f>
        <v>45490</v>
      </c>
      <c r="G938" s="3">
        <v>45490</v>
      </c>
      <c r="H938" s="3">
        <v>45334</v>
      </c>
      <c r="I938" s="2"/>
      <c r="J938" s="2"/>
      <c r="K938" s="3"/>
      <c r="L938" s="3">
        <v>45334</v>
      </c>
      <c r="M938" s="2">
        <v>11.99</v>
      </c>
      <c r="N938" s="2" t="s">
        <v>760</v>
      </c>
      <c r="O938" s="2">
        <v>490</v>
      </c>
      <c r="P938" s="2" t="s">
        <v>73</v>
      </c>
      <c r="Q938" s="2">
        <v>3</v>
      </c>
      <c r="R938" s="2">
        <v>3</v>
      </c>
      <c r="S938" s="2" t="b">
        <v>1</v>
      </c>
      <c r="T938" s="2">
        <v>123</v>
      </c>
      <c r="U938" s="2">
        <v>183</v>
      </c>
      <c r="V938" s="2" t="s">
        <v>92</v>
      </c>
      <c r="W938" s="2" t="s">
        <v>75</v>
      </c>
      <c r="X938" s="2" t="s">
        <v>37</v>
      </c>
      <c r="Y938" s="2">
        <v>45</v>
      </c>
      <c r="Z938" s="26">
        <f>Table13[[#This Row],[Recommended_Content_Count]]/(Table13[[#This Row],[Total_Movies_Watched]]+Table13[[#This Row],[Total_Series_Watched]])</f>
        <v>0.14705882352941177</v>
      </c>
      <c r="AA938" s="2">
        <v>4.4000000000000004</v>
      </c>
      <c r="AB938" s="2" t="b">
        <v>0</v>
      </c>
      <c r="AC938" s="2" t="s">
        <v>30</v>
      </c>
      <c r="AD938" s="2">
        <v>2397</v>
      </c>
      <c r="AE938" s="2" t="s">
        <v>38</v>
      </c>
      <c r="AF938" s="2" t="s">
        <v>59</v>
      </c>
      <c r="AG938" s="5" t="s">
        <v>40</v>
      </c>
    </row>
    <row r="939" spans="1:33" x14ac:dyDescent="0.25">
      <c r="A939" s="4">
        <v>3724</v>
      </c>
      <c r="B939" s="2" t="s">
        <v>118</v>
      </c>
      <c r="C939" s="2">
        <v>6</v>
      </c>
      <c r="D939" s="2">
        <v>28</v>
      </c>
      <c r="E939" s="2">
        <v>2024</v>
      </c>
      <c r="F939" s="3">
        <f>DATE(Table13[[#This Row],[_Year]],Table13[[#This Row],[Join_Date_Month]],Table13[[#This Row],[Join_Date_Date]])</f>
        <v>45471</v>
      </c>
      <c r="G939" s="3">
        <v>45471</v>
      </c>
      <c r="H939" s="3">
        <v>45334</v>
      </c>
      <c r="I939" s="2"/>
      <c r="J939" s="2"/>
      <c r="K939" s="3"/>
      <c r="L939" s="3">
        <v>45334</v>
      </c>
      <c r="M939" s="2">
        <v>7.99</v>
      </c>
      <c r="N939" s="2" t="s">
        <v>759</v>
      </c>
      <c r="O939" s="2">
        <v>161</v>
      </c>
      <c r="P939" s="2" t="s">
        <v>100</v>
      </c>
      <c r="Q939" s="2">
        <v>3</v>
      </c>
      <c r="R939" s="2">
        <v>5</v>
      </c>
      <c r="S939" s="2" t="b">
        <v>0</v>
      </c>
      <c r="T939" s="2">
        <v>698</v>
      </c>
      <c r="U939" s="2">
        <v>77</v>
      </c>
      <c r="V939" s="2" t="s">
        <v>43</v>
      </c>
      <c r="W939" s="2" t="s">
        <v>28</v>
      </c>
      <c r="X939" s="2" t="s">
        <v>57</v>
      </c>
      <c r="Y939" s="2">
        <v>32</v>
      </c>
      <c r="Z939" s="26">
        <f>Table13[[#This Row],[Recommended_Content_Count]]/(Table13[[#This Row],[Total_Movies_Watched]]+Table13[[#This Row],[Total_Series_Watched]])</f>
        <v>4.1290322580645161E-2</v>
      </c>
      <c r="AA939" s="2">
        <v>3.7</v>
      </c>
      <c r="AB939" s="2" t="b">
        <v>0</v>
      </c>
      <c r="AC939" s="2" t="s">
        <v>30</v>
      </c>
      <c r="AD939" s="2">
        <v>3445</v>
      </c>
      <c r="AE939" s="2" t="s">
        <v>65</v>
      </c>
      <c r="AF939" s="2" t="s">
        <v>69</v>
      </c>
      <c r="AG939" s="5" t="s">
        <v>93</v>
      </c>
    </row>
    <row r="940" spans="1:33" x14ac:dyDescent="0.25">
      <c r="A940" s="4">
        <v>2079</v>
      </c>
      <c r="B940" s="2" t="s">
        <v>387</v>
      </c>
      <c r="C940" s="2">
        <v>6</v>
      </c>
      <c r="D940" s="2">
        <v>25</v>
      </c>
      <c r="E940" s="2">
        <v>2024</v>
      </c>
      <c r="F940" s="3">
        <f>DATE(Table13[[#This Row],[_Year]],Table13[[#This Row],[Join_Date_Month]],Table13[[#This Row],[Join_Date_Date]])</f>
        <v>45468</v>
      </c>
      <c r="G940" s="3">
        <v>45468</v>
      </c>
      <c r="H940" s="3">
        <v>45334</v>
      </c>
      <c r="I940" s="2"/>
      <c r="J940" s="2"/>
      <c r="K940" s="3"/>
      <c r="L940" s="3">
        <v>45334</v>
      </c>
      <c r="M940" s="2">
        <v>11.99</v>
      </c>
      <c r="N940" s="2" t="s">
        <v>760</v>
      </c>
      <c r="O940" s="2">
        <v>188</v>
      </c>
      <c r="P940" s="2" t="s">
        <v>63</v>
      </c>
      <c r="Q940" s="2">
        <v>2</v>
      </c>
      <c r="R940" s="2">
        <v>2</v>
      </c>
      <c r="S940" s="2" t="b">
        <v>1</v>
      </c>
      <c r="T940" s="2">
        <v>655</v>
      </c>
      <c r="U940" s="2">
        <v>16</v>
      </c>
      <c r="V940" s="2" t="s">
        <v>27</v>
      </c>
      <c r="W940" s="2" t="s">
        <v>28</v>
      </c>
      <c r="X940" s="2" t="s">
        <v>64</v>
      </c>
      <c r="Y940" s="2">
        <v>50</v>
      </c>
      <c r="Z940" s="26">
        <f>Table13[[#This Row],[Recommended_Content_Count]]/(Table13[[#This Row],[Total_Movies_Watched]]+Table13[[#This Row],[Total_Series_Watched]])</f>
        <v>7.4515648286140088E-2</v>
      </c>
      <c r="AA940" s="2">
        <v>3.3</v>
      </c>
      <c r="AB940" s="2" t="b">
        <v>1</v>
      </c>
      <c r="AC940" s="2" t="s">
        <v>30</v>
      </c>
      <c r="AD940" s="2">
        <v>1311</v>
      </c>
      <c r="AE940" s="2" t="s">
        <v>65</v>
      </c>
      <c r="AF940" s="2" t="s">
        <v>32</v>
      </c>
      <c r="AG940" s="5" t="s">
        <v>33</v>
      </c>
    </row>
    <row r="941" spans="1:33" x14ac:dyDescent="0.25">
      <c r="A941" s="4">
        <v>5499</v>
      </c>
      <c r="B941" s="2" t="s">
        <v>404</v>
      </c>
      <c r="C941" s="2">
        <v>6</v>
      </c>
      <c r="D941" s="2">
        <v>24</v>
      </c>
      <c r="E941" s="2">
        <v>2023</v>
      </c>
      <c r="F941" s="3">
        <f>DATE(Table13[[#This Row],[_Year]],Table13[[#This Row],[Join_Date_Month]],Table13[[#This Row],[Join_Date_Date]])</f>
        <v>45101</v>
      </c>
      <c r="G941" s="3">
        <v>45101</v>
      </c>
      <c r="H941" s="3">
        <v>45334</v>
      </c>
      <c r="I941" s="2"/>
      <c r="J941" s="2"/>
      <c r="K941" s="3"/>
      <c r="L941" s="3">
        <v>45334</v>
      </c>
      <c r="M941" s="2">
        <v>15.99</v>
      </c>
      <c r="N941" s="2" t="s">
        <v>761</v>
      </c>
      <c r="O941" s="2">
        <v>274</v>
      </c>
      <c r="P941" s="2" t="s">
        <v>63</v>
      </c>
      <c r="Q941" s="2">
        <v>2</v>
      </c>
      <c r="R941" s="2">
        <v>1</v>
      </c>
      <c r="S941" s="2" t="b">
        <v>1</v>
      </c>
      <c r="T941" s="2">
        <v>155</v>
      </c>
      <c r="U941" s="2">
        <v>94</v>
      </c>
      <c r="V941" s="2" t="s">
        <v>49</v>
      </c>
      <c r="W941" s="2" t="s">
        <v>44</v>
      </c>
      <c r="X941" s="2" t="s">
        <v>37</v>
      </c>
      <c r="Y941" s="2">
        <v>96</v>
      </c>
      <c r="Z941" s="26">
        <f>Table13[[#This Row],[Recommended_Content_Count]]/(Table13[[#This Row],[Total_Movies_Watched]]+Table13[[#This Row],[Total_Series_Watched]])</f>
        <v>0.38554216867469882</v>
      </c>
      <c r="AA941" s="2">
        <v>3.5</v>
      </c>
      <c r="AB941" s="2" t="b">
        <v>0</v>
      </c>
      <c r="AC941" s="2" t="s">
        <v>30</v>
      </c>
      <c r="AD941" s="2">
        <v>1638</v>
      </c>
      <c r="AE941" s="2" t="s">
        <v>38</v>
      </c>
      <c r="AF941" s="2" t="s">
        <v>32</v>
      </c>
      <c r="AG941" s="5" t="s">
        <v>40</v>
      </c>
    </row>
    <row r="942" spans="1:33" x14ac:dyDescent="0.25">
      <c r="A942" s="4">
        <v>5299</v>
      </c>
      <c r="B942" s="2" t="s">
        <v>209</v>
      </c>
      <c r="C942" s="2">
        <v>4</v>
      </c>
      <c r="D942" s="2">
        <v>30</v>
      </c>
      <c r="E942" s="2">
        <v>2023</v>
      </c>
      <c r="F942" s="3">
        <f>DATE(Table13[[#This Row],[_Year]],Table13[[#This Row],[Join_Date_Month]],Table13[[#This Row],[Join_Date_Date]])</f>
        <v>45046</v>
      </c>
      <c r="G942" s="3">
        <v>45046</v>
      </c>
      <c r="H942" s="3">
        <v>45334</v>
      </c>
      <c r="I942" s="2"/>
      <c r="J942" s="2"/>
      <c r="K942" s="3"/>
      <c r="L942" s="3">
        <v>45334</v>
      </c>
      <c r="M942" s="2">
        <v>7.99</v>
      </c>
      <c r="N942" s="2" t="s">
        <v>759</v>
      </c>
      <c r="O942" s="2">
        <v>275</v>
      </c>
      <c r="P942" s="2" t="s">
        <v>73</v>
      </c>
      <c r="Q942" s="2">
        <v>2</v>
      </c>
      <c r="R942" s="2">
        <v>2</v>
      </c>
      <c r="S942" s="2" t="b">
        <v>1</v>
      </c>
      <c r="T942" s="2">
        <v>755</v>
      </c>
      <c r="U942" s="2">
        <v>166</v>
      </c>
      <c r="V942" s="2" t="s">
        <v>74</v>
      </c>
      <c r="W942" s="2" t="s">
        <v>44</v>
      </c>
      <c r="X942" s="2" t="s">
        <v>45</v>
      </c>
      <c r="Y942" s="2">
        <v>45</v>
      </c>
      <c r="Z942" s="26">
        <f>Table13[[#This Row],[Recommended_Content_Count]]/(Table13[[#This Row],[Total_Movies_Watched]]+Table13[[#This Row],[Total_Series_Watched]])</f>
        <v>4.8859934853420196E-2</v>
      </c>
      <c r="AA942" s="2">
        <v>3.9</v>
      </c>
      <c r="AB942" s="2" t="b">
        <v>0</v>
      </c>
      <c r="AC942" s="2" t="s">
        <v>30</v>
      </c>
      <c r="AD942" s="2">
        <v>3975</v>
      </c>
      <c r="AE942" s="2" t="s">
        <v>76</v>
      </c>
      <c r="AF942" s="2" t="s">
        <v>32</v>
      </c>
      <c r="AG942" s="5" t="s">
        <v>60</v>
      </c>
    </row>
    <row r="943" spans="1:33" x14ac:dyDescent="0.25">
      <c r="A943" s="4">
        <v>2581</v>
      </c>
      <c r="B943" s="2" t="s">
        <v>248</v>
      </c>
      <c r="C943" s="2">
        <v>4</v>
      </c>
      <c r="D943" s="2">
        <v>13</v>
      </c>
      <c r="E943" s="2">
        <v>2023</v>
      </c>
      <c r="F943" s="3">
        <f>DATE(Table13[[#This Row],[_Year]],Table13[[#This Row],[Join_Date_Month]],Table13[[#This Row],[Join_Date_Date]])</f>
        <v>45029</v>
      </c>
      <c r="G943" s="3">
        <v>45029</v>
      </c>
      <c r="H943" s="3">
        <v>45334</v>
      </c>
      <c r="I943" s="2"/>
      <c r="J943" s="2"/>
      <c r="K943" s="3"/>
      <c r="L943" s="3">
        <v>45334</v>
      </c>
      <c r="M943" s="2">
        <v>15.99</v>
      </c>
      <c r="N943" s="2" t="s">
        <v>761</v>
      </c>
      <c r="O943" s="2">
        <v>495</v>
      </c>
      <c r="P943" s="2" t="s">
        <v>51</v>
      </c>
      <c r="Q943" s="2">
        <v>1</v>
      </c>
      <c r="R943" s="2">
        <v>3</v>
      </c>
      <c r="S943" s="2" t="b">
        <v>0</v>
      </c>
      <c r="T943" s="2">
        <v>704</v>
      </c>
      <c r="U943" s="2">
        <v>53</v>
      </c>
      <c r="V943" s="2" t="s">
        <v>49</v>
      </c>
      <c r="W943" s="2" t="s">
        <v>56</v>
      </c>
      <c r="X943" s="2" t="s">
        <v>64</v>
      </c>
      <c r="Y943" s="2">
        <v>94</v>
      </c>
      <c r="Z943" s="26">
        <f>Table13[[#This Row],[Recommended_Content_Count]]/(Table13[[#This Row],[Total_Movies_Watched]]+Table13[[#This Row],[Total_Series_Watched]])</f>
        <v>0.12417437252311757</v>
      </c>
      <c r="AA943" s="2">
        <v>3.4</v>
      </c>
      <c r="AB943" s="2" t="b">
        <v>0</v>
      </c>
      <c r="AC943" s="2" t="s">
        <v>30</v>
      </c>
      <c r="AD943" s="2">
        <v>944</v>
      </c>
      <c r="AE943" s="2" t="s">
        <v>76</v>
      </c>
      <c r="AF943" s="2" t="s">
        <v>79</v>
      </c>
      <c r="AG943" s="5" t="s">
        <v>40</v>
      </c>
    </row>
    <row r="944" spans="1:33" x14ac:dyDescent="0.25">
      <c r="A944" s="4">
        <v>5762</v>
      </c>
      <c r="B944" s="2" t="s">
        <v>153</v>
      </c>
      <c r="C944" s="2">
        <v>3</v>
      </c>
      <c r="D944" s="2">
        <v>28</v>
      </c>
      <c r="E944" s="2">
        <v>2024</v>
      </c>
      <c r="F944" s="3">
        <f>DATE(Table13[[#This Row],[_Year]],Table13[[#This Row],[Join_Date_Month]],Table13[[#This Row],[Join_Date_Date]])</f>
        <v>45379</v>
      </c>
      <c r="G944" s="3">
        <v>45379</v>
      </c>
      <c r="H944" s="3">
        <v>45334</v>
      </c>
      <c r="I944" s="2"/>
      <c r="J944" s="2"/>
      <c r="K944" s="3"/>
      <c r="L944" s="3">
        <v>45334</v>
      </c>
      <c r="M944" s="2">
        <v>11.99</v>
      </c>
      <c r="N944" s="2" t="s">
        <v>760</v>
      </c>
      <c r="O944" s="2">
        <v>302</v>
      </c>
      <c r="P944" s="2" t="s">
        <v>73</v>
      </c>
      <c r="Q944" s="2">
        <v>5</v>
      </c>
      <c r="R944" s="2">
        <v>4</v>
      </c>
      <c r="S944" s="2" t="b">
        <v>0</v>
      </c>
      <c r="T944" s="2">
        <v>801</v>
      </c>
      <c r="U944" s="2">
        <v>141</v>
      </c>
      <c r="V944" s="2" t="s">
        <v>92</v>
      </c>
      <c r="W944" s="2" t="s">
        <v>44</v>
      </c>
      <c r="X944" s="2" t="s">
        <v>45</v>
      </c>
      <c r="Y944" s="2">
        <v>62</v>
      </c>
      <c r="Z944" s="26">
        <f>Table13[[#This Row],[Recommended_Content_Count]]/(Table13[[#This Row],[Total_Movies_Watched]]+Table13[[#This Row],[Total_Series_Watched]])</f>
        <v>6.5817409766454352E-2</v>
      </c>
      <c r="AA944" s="2">
        <v>3.5</v>
      </c>
      <c r="AB944" s="2" t="b">
        <v>1</v>
      </c>
      <c r="AC944" s="2" t="s">
        <v>30</v>
      </c>
      <c r="AD944" s="2">
        <v>1293</v>
      </c>
      <c r="AE944" s="2" t="s">
        <v>65</v>
      </c>
      <c r="AF944" s="2" t="s">
        <v>69</v>
      </c>
      <c r="AG944" s="5" t="s">
        <v>60</v>
      </c>
    </row>
    <row r="945" spans="1:33" x14ac:dyDescent="0.25">
      <c r="A945" s="4">
        <v>1338</v>
      </c>
      <c r="B945" s="2" t="s">
        <v>148</v>
      </c>
      <c r="C945" s="2">
        <v>3</v>
      </c>
      <c r="D945" s="2">
        <v>26</v>
      </c>
      <c r="E945" s="2">
        <v>2023</v>
      </c>
      <c r="F945" s="3">
        <f>DATE(Table13[[#This Row],[_Year]],Table13[[#This Row],[Join_Date_Month]],Table13[[#This Row],[Join_Date_Date]])</f>
        <v>45011</v>
      </c>
      <c r="G945" s="3">
        <v>45011</v>
      </c>
      <c r="H945" s="3">
        <v>45334</v>
      </c>
      <c r="I945" s="2"/>
      <c r="J945" s="2"/>
      <c r="K945" s="3"/>
      <c r="L945" s="3">
        <v>45334</v>
      </c>
      <c r="M945" s="2">
        <v>15.99</v>
      </c>
      <c r="N945" s="2" t="s">
        <v>761</v>
      </c>
      <c r="O945" s="2">
        <v>309</v>
      </c>
      <c r="P945" s="2" t="s">
        <v>100</v>
      </c>
      <c r="Q945" s="2">
        <v>5</v>
      </c>
      <c r="R945" s="2">
        <v>4</v>
      </c>
      <c r="S945" s="2" t="b">
        <v>0</v>
      </c>
      <c r="T945" s="2">
        <v>174</v>
      </c>
      <c r="U945" s="2">
        <v>172</v>
      </c>
      <c r="V945" s="2" t="s">
        <v>68</v>
      </c>
      <c r="W945" s="2" t="s">
        <v>75</v>
      </c>
      <c r="X945" s="2" t="s">
        <v>64</v>
      </c>
      <c r="Y945" s="2">
        <v>71</v>
      </c>
      <c r="Z945" s="26">
        <f>Table13[[#This Row],[Recommended_Content_Count]]/(Table13[[#This Row],[Total_Movies_Watched]]+Table13[[#This Row],[Total_Series_Watched]])</f>
        <v>0.20520231213872833</v>
      </c>
      <c r="AA945" s="2">
        <v>3.1</v>
      </c>
      <c r="AB945" s="2" t="b">
        <v>1</v>
      </c>
      <c r="AC945" s="2" t="s">
        <v>30</v>
      </c>
      <c r="AD945" s="2">
        <v>106</v>
      </c>
      <c r="AE945" s="2" t="s">
        <v>58</v>
      </c>
      <c r="AF945" s="2" t="s">
        <v>79</v>
      </c>
      <c r="AG945" s="5" t="s">
        <v>60</v>
      </c>
    </row>
    <row r="946" spans="1:33" x14ac:dyDescent="0.25">
      <c r="A946" s="4">
        <v>6998</v>
      </c>
      <c r="B946" s="2" t="s">
        <v>126</v>
      </c>
      <c r="C946" s="2">
        <v>3</v>
      </c>
      <c r="D946" s="2">
        <v>22</v>
      </c>
      <c r="E946" s="2">
        <v>2024</v>
      </c>
      <c r="F946" s="3">
        <f>DATE(Table13[[#This Row],[_Year]],Table13[[#This Row],[Join_Date_Month]],Table13[[#This Row],[Join_Date_Date]])</f>
        <v>45373</v>
      </c>
      <c r="G946" s="3">
        <v>45373</v>
      </c>
      <c r="H946" s="3">
        <v>45334</v>
      </c>
      <c r="I946" s="2"/>
      <c r="J946" s="2"/>
      <c r="K946" s="3"/>
      <c r="L946" s="3">
        <v>45334</v>
      </c>
      <c r="M946" s="2">
        <v>7.99</v>
      </c>
      <c r="N946" s="2" t="s">
        <v>759</v>
      </c>
      <c r="O946" s="2">
        <v>54</v>
      </c>
      <c r="P946" s="2" t="s">
        <v>48</v>
      </c>
      <c r="Q946" s="2">
        <v>4</v>
      </c>
      <c r="R946" s="2">
        <v>5</v>
      </c>
      <c r="S946" s="2" t="b">
        <v>1</v>
      </c>
      <c r="T946" s="2">
        <v>285</v>
      </c>
      <c r="U946" s="2">
        <v>66</v>
      </c>
      <c r="V946" s="2" t="s">
        <v>55</v>
      </c>
      <c r="W946" s="2" t="s">
        <v>56</v>
      </c>
      <c r="X946" s="2" t="s">
        <v>64</v>
      </c>
      <c r="Y946" s="2">
        <v>43</v>
      </c>
      <c r="Z946" s="26">
        <f>Table13[[#This Row],[Recommended_Content_Count]]/(Table13[[#This Row],[Total_Movies_Watched]]+Table13[[#This Row],[Total_Series_Watched]])</f>
        <v>0.12250712250712251</v>
      </c>
      <c r="AA946" s="2">
        <v>3.8</v>
      </c>
      <c r="AB946" s="2" t="b">
        <v>0</v>
      </c>
      <c r="AC946" s="2" t="s">
        <v>30</v>
      </c>
      <c r="AD946" s="2">
        <v>290</v>
      </c>
      <c r="AE946" s="2" t="s">
        <v>76</v>
      </c>
      <c r="AF946" s="2" t="s">
        <v>69</v>
      </c>
      <c r="AG946" s="5" t="s">
        <v>33</v>
      </c>
    </row>
    <row r="947" spans="1:33" x14ac:dyDescent="0.25">
      <c r="A947" s="4">
        <v>5827</v>
      </c>
      <c r="B947" s="2" t="s">
        <v>224</v>
      </c>
      <c r="C947" s="2">
        <v>3</v>
      </c>
      <c r="D947" s="2">
        <v>22</v>
      </c>
      <c r="E947" s="2">
        <v>2023</v>
      </c>
      <c r="F947" s="3">
        <f>DATE(Table13[[#This Row],[_Year]],Table13[[#This Row],[Join_Date_Month]],Table13[[#This Row],[Join_Date_Date]])</f>
        <v>45007</v>
      </c>
      <c r="G947" s="3">
        <v>45007</v>
      </c>
      <c r="H947" s="3">
        <v>45334</v>
      </c>
      <c r="I947" s="2"/>
      <c r="J947" s="2"/>
      <c r="K947" s="3"/>
      <c r="L947" s="3">
        <v>45334</v>
      </c>
      <c r="M947" s="2">
        <v>15.99</v>
      </c>
      <c r="N947" s="2" t="s">
        <v>761</v>
      </c>
      <c r="O947" s="2">
        <v>33</v>
      </c>
      <c r="P947" s="2" t="s">
        <v>73</v>
      </c>
      <c r="Q947" s="2">
        <v>4</v>
      </c>
      <c r="R947" s="2">
        <v>2</v>
      </c>
      <c r="S947" s="2" t="b">
        <v>0</v>
      </c>
      <c r="T947" s="2">
        <v>191</v>
      </c>
      <c r="U947" s="2">
        <v>25</v>
      </c>
      <c r="V947" s="2" t="s">
        <v>49</v>
      </c>
      <c r="W947" s="2" t="s">
        <v>56</v>
      </c>
      <c r="X947" s="2" t="s">
        <v>37</v>
      </c>
      <c r="Y947" s="2">
        <v>44</v>
      </c>
      <c r="Z947" s="26">
        <f>Table13[[#This Row],[Recommended_Content_Count]]/(Table13[[#This Row],[Total_Movies_Watched]]+Table13[[#This Row],[Total_Series_Watched]])</f>
        <v>0.20370370370370369</v>
      </c>
      <c r="AA947" s="2">
        <v>4.5</v>
      </c>
      <c r="AB947" s="2" t="b">
        <v>1</v>
      </c>
      <c r="AC947" s="2" t="s">
        <v>30</v>
      </c>
      <c r="AD947" s="2">
        <v>1228</v>
      </c>
      <c r="AE947" s="2" t="s">
        <v>65</v>
      </c>
      <c r="AF947" s="2" t="s">
        <v>69</v>
      </c>
      <c r="AG947" s="5" t="s">
        <v>40</v>
      </c>
    </row>
    <row r="948" spans="1:33" x14ac:dyDescent="0.25">
      <c r="A948" s="4">
        <v>4020</v>
      </c>
      <c r="B948" s="2" t="s">
        <v>691</v>
      </c>
      <c r="C948" s="2">
        <v>3</v>
      </c>
      <c r="D948" s="2">
        <v>20</v>
      </c>
      <c r="E948" s="2">
        <v>2024</v>
      </c>
      <c r="F948" s="3">
        <f>DATE(Table13[[#This Row],[_Year]],Table13[[#This Row],[Join_Date_Month]],Table13[[#This Row],[Join_Date_Date]])</f>
        <v>45371</v>
      </c>
      <c r="G948" s="3">
        <v>45371</v>
      </c>
      <c r="H948" s="3">
        <v>45334</v>
      </c>
      <c r="I948" s="2"/>
      <c r="J948" s="2"/>
      <c r="K948" s="3"/>
      <c r="L948" s="3">
        <v>45334</v>
      </c>
      <c r="M948" s="2">
        <v>15.99</v>
      </c>
      <c r="N948" s="2" t="s">
        <v>761</v>
      </c>
      <c r="O948" s="2">
        <v>81</v>
      </c>
      <c r="P948" s="2" t="s">
        <v>48</v>
      </c>
      <c r="Q948" s="2">
        <v>1</v>
      </c>
      <c r="R948" s="2">
        <v>6</v>
      </c>
      <c r="S948" s="2" t="b">
        <v>0</v>
      </c>
      <c r="T948" s="2">
        <v>390</v>
      </c>
      <c r="U948" s="2">
        <v>43</v>
      </c>
      <c r="V948" s="2" t="s">
        <v>49</v>
      </c>
      <c r="W948" s="2" t="s">
        <v>44</v>
      </c>
      <c r="X948" s="2" t="s">
        <v>45</v>
      </c>
      <c r="Y948" s="2">
        <v>33</v>
      </c>
      <c r="Z948" s="26">
        <f>Table13[[#This Row],[Recommended_Content_Count]]/(Table13[[#This Row],[Total_Movies_Watched]]+Table13[[#This Row],[Total_Series_Watched]])</f>
        <v>7.6212471131639717E-2</v>
      </c>
      <c r="AA948" s="2">
        <v>4</v>
      </c>
      <c r="AB948" s="2" t="b">
        <v>0</v>
      </c>
      <c r="AC948" s="2" t="s">
        <v>30</v>
      </c>
      <c r="AD948" s="2">
        <v>4162</v>
      </c>
      <c r="AE948" s="2" t="s">
        <v>38</v>
      </c>
      <c r="AF948" s="2" t="s">
        <v>69</v>
      </c>
      <c r="AG948" s="5" t="s">
        <v>93</v>
      </c>
    </row>
    <row r="949" spans="1:33" x14ac:dyDescent="0.25">
      <c r="A949" s="4">
        <v>7551</v>
      </c>
      <c r="B949" s="2" t="s">
        <v>197</v>
      </c>
      <c r="C949" s="2">
        <v>12</v>
      </c>
      <c r="D949" s="2">
        <v>31</v>
      </c>
      <c r="E949" s="2">
        <v>2023</v>
      </c>
      <c r="F949" s="3">
        <f>DATE(Table13[[#This Row],[_Year]],Table13[[#This Row],[Join_Date_Month]],Table13[[#This Row],[Join_Date_Date]])</f>
        <v>45291</v>
      </c>
      <c r="G949" s="3">
        <v>45291</v>
      </c>
      <c r="H949" s="3">
        <v>45334</v>
      </c>
      <c r="I949" s="2"/>
      <c r="J949" s="2"/>
      <c r="K949" s="3"/>
      <c r="L949" s="3">
        <v>45334</v>
      </c>
      <c r="M949" s="2">
        <v>15.99</v>
      </c>
      <c r="N949" s="2" t="s">
        <v>761</v>
      </c>
      <c r="O949" s="2">
        <v>483</v>
      </c>
      <c r="P949" s="2" t="s">
        <v>36</v>
      </c>
      <c r="Q949" s="2">
        <v>2</v>
      </c>
      <c r="R949" s="2">
        <v>4</v>
      </c>
      <c r="S949" s="2" t="b">
        <v>0</v>
      </c>
      <c r="T949" s="2">
        <v>161</v>
      </c>
      <c r="U949" s="2">
        <v>110</v>
      </c>
      <c r="V949" s="2" t="s">
        <v>27</v>
      </c>
      <c r="W949" s="2" t="s">
        <v>75</v>
      </c>
      <c r="X949" s="2" t="s">
        <v>78</v>
      </c>
      <c r="Y949" s="2">
        <v>71</v>
      </c>
      <c r="Z949" s="26">
        <f>Table13[[#This Row],[Recommended_Content_Count]]/(Table13[[#This Row],[Total_Movies_Watched]]+Table13[[#This Row],[Total_Series_Watched]])</f>
        <v>0.26199261992619927</v>
      </c>
      <c r="AA949" s="2">
        <v>4.4000000000000004</v>
      </c>
      <c r="AB949" s="2" t="b">
        <v>1</v>
      </c>
      <c r="AC949" s="2" t="s">
        <v>30</v>
      </c>
      <c r="AD949" s="2">
        <v>3517</v>
      </c>
      <c r="AE949" s="2" t="s">
        <v>31</v>
      </c>
      <c r="AF949" s="2" t="s">
        <v>39</v>
      </c>
      <c r="AG949" s="5" t="s">
        <v>40</v>
      </c>
    </row>
    <row r="950" spans="1:33" x14ac:dyDescent="0.25">
      <c r="A950" s="4">
        <v>8731</v>
      </c>
      <c r="B950" s="2" t="s">
        <v>177</v>
      </c>
      <c r="C950" s="2">
        <v>12</v>
      </c>
      <c r="D950" s="2">
        <v>31</v>
      </c>
      <c r="E950" s="2">
        <v>2023</v>
      </c>
      <c r="F950" s="3">
        <f>DATE(Table13[[#This Row],[_Year]],Table13[[#This Row],[Join_Date_Month]],Table13[[#This Row],[Join_Date_Date]])</f>
        <v>45291</v>
      </c>
      <c r="G950" s="3">
        <v>45291</v>
      </c>
      <c r="H950" s="3">
        <v>45334</v>
      </c>
      <c r="I950" s="2"/>
      <c r="J950" s="2"/>
      <c r="K950" s="3"/>
      <c r="L950" s="3">
        <v>45334</v>
      </c>
      <c r="M950" s="2">
        <v>15.99</v>
      </c>
      <c r="N950" s="2" t="s">
        <v>761</v>
      </c>
      <c r="O950" s="2">
        <v>210</v>
      </c>
      <c r="P950" s="2" t="s">
        <v>100</v>
      </c>
      <c r="Q950" s="2">
        <v>5</v>
      </c>
      <c r="R950" s="2">
        <v>5</v>
      </c>
      <c r="S950" s="2" t="b">
        <v>0</v>
      </c>
      <c r="T950" s="2">
        <v>206</v>
      </c>
      <c r="U950" s="2">
        <v>194</v>
      </c>
      <c r="V950" s="2" t="s">
        <v>43</v>
      </c>
      <c r="W950" s="2" t="s">
        <v>28</v>
      </c>
      <c r="X950" s="2" t="s">
        <v>29</v>
      </c>
      <c r="Y950" s="2">
        <v>62</v>
      </c>
      <c r="Z950" s="26">
        <f>Table13[[#This Row],[Recommended_Content_Count]]/(Table13[[#This Row],[Total_Movies_Watched]]+Table13[[#This Row],[Total_Series_Watched]])</f>
        <v>0.155</v>
      </c>
      <c r="AA950" s="2">
        <v>3.9</v>
      </c>
      <c r="AB950" s="2" t="b">
        <v>0</v>
      </c>
      <c r="AC950" s="2" t="s">
        <v>30</v>
      </c>
      <c r="AD950" s="2">
        <v>2856</v>
      </c>
      <c r="AE950" s="2" t="s">
        <v>31</v>
      </c>
      <c r="AF950" s="2" t="s">
        <v>69</v>
      </c>
      <c r="AG950" s="5" t="s">
        <v>40</v>
      </c>
    </row>
    <row r="951" spans="1:33" x14ac:dyDescent="0.25">
      <c r="A951" s="4">
        <v>6047</v>
      </c>
      <c r="B951" s="2" t="s">
        <v>284</v>
      </c>
      <c r="C951" s="2">
        <v>11</v>
      </c>
      <c r="D951" s="2">
        <v>23</v>
      </c>
      <c r="E951" s="2">
        <v>2024</v>
      </c>
      <c r="F951" s="3">
        <f>DATE(Table13[[#This Row],[_Year]],Table13[[#This Row],[Join_Date_Month]],Table13[[#This Row],[Join_Date_Date]])</f>
        <v>45619</v>
      </c>
      <c r="G951" s="3">
        <v>45619</v>
      </c>
      <c r="H951" s="3">
        <v>45334</v>
      </c>
      <c r="I951" s="2"/>
      <c r="J951" s="2"/>
      <c r="K951" s="3"/>
      <c r="L951" s="3">
        <v>45334</v>
      </c>
      <c r="M951" s="2">
        <v>15.99</v>
      </c>
      <c r="N951" s="2" t="s">
        <v>761</v>
      </c>
      <c r="O951" s="2">
        <v>30</v>
      </c>
      <c r="P951" s="2" t="s">
        <v>63</v>
      </c>
      <c r="Q951" s="2">
        <v>3</v>
      </c>
      <c r="R951" s="2">
        <v>2</v>
      </c>
      <c r="S951" s="2" t="b">
        <v>1</v>
      </c>
      <c r="T951" s="2">
        <v>609</v>
      </c>
      <c r="U951" s="2">
        <v>6</v>
      </c>
      <c r="V951" s="2" t="s">
        <v>43</v>
      </c>
      <c r="W951" s="2" t="s">
        <v>28</v>
      </c>
      <c r="X951" s="2" t="s">
        <v>45</v>
      </c>
      <c r="Y951" s="2">
        <v>57</v>
      </c>
      <c r="Z951" s="26">
        <f>Table13[[#This Row],[Recommended_Content_Count]]/(Table13[[#This Row],[Total_Movies_Watched]]+Table13[[#This Row],[Total_Series_Watched]])</f>
        <v>9.2682926829268292E-2</v>
      </c>
      <c r="AA951" s="2">
        <v>3</v>
      </c>
      <c r="AB951" s="2" t="b">
        <v>1</v>
      </c>
      <c r="AC951" s="2" t="s">
        <v>30</v>
      </c>
      <c r="AD951" s="2">
        <v>746</v>
      </c>
      <c r="AE951" s="2" t="s">
        <v>76</v>
      </c>
      <c r="AF951" s="2" t="s">
        <v>79</v>
      </c>
      <c r="AG951" s="5" t="s">
        <v>33</v>
      </c>
    </row>
    <row r="952" spans="1:33" x14ac:dyDescent="0.25">
      <c r="A952" s="4">
        <v>5256</v>
      </c>
      <c r="B952" s="2" t="s">
        <v>257</v>
      </c>
      <c r="C952" s="2">
        <v>11</v>
      </c>
      <c r="D952" s="2">
        <v>18</v>
      </c>
      <c r="E952" s="2">
        <v>2024</v>
      </c>
      <c r="F952" s="3">
        <f>DATE(Table13[[#This Row],[_Year]],Table13[[#This Row],[Join_Date_Month]],Table13[[#This Row],[Join_Date_Date]])</f>
        <v>45614</v>
      </c>
      <c r="G952" s="3">
        <v>45614</v>
      </c>
      <c r="H952" s="3">
        <v>45334</v>
      </c>
      <c r="I952" s="2"/>
      <c r="J952" s="2"/>
      <c r="K952" s="3"/>
      <c r="L952" s="3">
        <v>45334</v>
      </c>
      <c r="M952" s="2">
        <v>15.99</v>
      </c>
      <c r="N952" s="2" t="s">
        <v>761</v>
      </c>
      <c r="O952" s="2">
        <v>368</v>
      </c>
      <c r="P952" s="2" t="s">
        <v>48</v>
      </c>
      <c r="Q952" s="2">
        <v>4</v>
      </c>
      <c r="R952" s="2">
        <v>4</v>
      </c>
      <c r="S952" s="2" t="b">
        <v>1</v>
      </c>
      <c r="T952" s="2">
        <v>968</v>
      </c>
      <c r="U952" s="2">
        <v>24</v>
      </c>
      <c r="V952" s="2" t="s">
        <v>68</v>
      </c>
      <c r="W952" s="2" t="s">
        <v>44</v>
      </c>
      <c r="X952" s="2" t="s">
        <v>45</v>
      </c>
      <c r="Y952" s="2">
        <v>30</v>
      </c>
      <c r="Z952" s="26">
        <f>Table13[[#This Row],[Recommended_Content_Count]]/(Table13[[#This Row],[Total_Movies_Watched]]+Table13[[#This Row],[Total_Series_Watched]])</f>
        <v>3.0241935483870969E-2</v>
      </c>
      <c r="AA952" s="2">
        <v>3</v>
      </c>
      <c r="AB952" s="2" t="b">
        <v>1</v>
      </c>
      <c r="AC952" s="2" t="s">
        <v>30</v>
      </c>
      <c r="AD952" s="2">
        <v>119</v>
      </c>
      <c r="AE952" s="2" t="s">
        <v>76</v>
      </c>
      <c r="AF952" s="2" t="s">
        <v>79</v>
      </c>
      <c r="AG952" s="5" t="s">
        <v>33</v>
      </c>
    </row>
    <row r="953" spans="1:33" x14ac:dyDescent="0.25">
      <c r="A953" s="4">
        <v>1194</v>
      </c>
      <c r="B953" s="2" t="s">
        <v>357</v>
      </c>
      <c r="C953" s="2">
        <v>10</v>
      </c>
      <c r="D953" s="2">
        <v>20</v>
      </c>
      <c r="E953" s="2">
        <v>2024</v>
      </c>
      <c r="F953" s="3">
        <f>DATE(Table13[[#This Row],[_Year]],Table13[[#This Row],[Join_Date_Month]],Table13[[#This Row],[Join_Date_Date]])</f>
        <v>45585</v>
      </c>
      <c r="G953" s="3">
        <v>45585</v>
      </c>
      <c r="H953" s="3">
        <v>45334</v>
      </c>
      <c r="I953" s="2"/>
      <c r="J953" s="2"/>
      <c r="K953" s="3"/>
      <c r="L953" s="3">
        <v>45334</v>
      </c>
      <c r="M953" s="2">
        <v>7.99</v>
      </c>
      <c r="N953" s="2" t="s">
        <v>759</v>
      </c>
      <c r="O953" s="2">
        <v>11</v>
      </c>
      <c r="P953" s="2" t="s">
        <v>63</v>
      </c>
      <c r="Q953" s="2">
        <v>4</v>
      </c>
      <c r="R953" s="2">
        <v>6</v>
      </c>
      <c r="S953" s="2" t="b">
        <v>0</v>
      </c>
      <c r="T953" s="2">
        <v>246</v>
      </c>
      <c r="U953" s="2">
        <v>96</v>
      </c>
      <c r="V953" s="2" t="s">
        <v>92</v>
      </c>
      <c r="W953" s="2" t="s">
        <v>28</v>
      </c>
      <c r="X953" s="2" t="s">
        <v>57</v>
      </c>
      <c r="Y953" s="2">
        <v>56</v>
      </c>
      <c r="Z953" s="26">
        <f>Table13[[#This Row],[Recommended_Content_Count]]/(Table13[[#This Row],[Total_Movies_Watched]]+Table13[[#This Row],[Total_Series_Watched]])</f>
        <v>0.16374269005847952</v>
      </c>
      <c r="AA953" s="2">
        <v>4.5999999999999996</v>
      </c>
      <c r="AB953" s="2" t="b">
        <v>1</v>
      </c>
      <c r="AC953" s="2" t="s">
        <v>30</v>
      </c>
      <c r="AD953" s="2">
        <v>3807</v>
      </c>
      <c r="AE953" s="2" t="s">
        <v>65</v>
      </c>
      <c r="AF953" s="2" t="s">
        <v>79</v>
      </c>
      <c r="AG953" s="5" t="s">
        <v>60</v>
      </c>
    </row>
    <row r="954" spans="1:33" x14ac:dyDescent="0.25">
      <c r="A954" s="4">
        <v>5255</v>
      </c>
      <c r="B954" s="2" t="s">
        <v>46</v>
      </c>
      <c r="C954" s="2">
        <v>1</v>
      </c>
      <c r="D954" s="2">
        <v>31</v>
      </c>
      <c r="E954" s="2">
        <v>2023</v>
      </c>
      <c r="F954" s="3">
        <f>DATE(Table13[[#This Row],[_Year]],Table13[[#This Row],[Join_Date_Month]],Table13[[#This Row],[Join_Date_Date]])</f>
        <v>44957</v>
      </c>
      <c r="G954" s="3">
        <v>44957</v>
      </c>
      <c r="H954" s="3">
        <v>45334</v>
      </c>
      <c r="I954" s="2"/>
      <c r="J954" s="2"/>
      <c r="K954" s="3"/>
      <c r="L954" s="3">
        <v>45334</v>
      </c>
      <c r="M954" s="2">
        <v>15.99</v>
      </c>
      <c r="N954" s="2" t="s">
        <v>761</v>
      </c>
      <c r="O954" s="2">
        <v>321</v>
      </c>
      <c r="P954" s="2" t="s">
        <v>48</v>
      </c>
      <c r="Q954" s="2">
        <v>1</v>
      </c>
      <c r="R954" s="2">
        <v>5</v>
      </c>
      <c r="S954" s="2" t="b">
        <v>0</v>
      </c>
      <c r="T954" s="2">
        <v>61</v>
      </c>
      <c r="U954" s="2">
        <v>192</v>
      </c>
      <c r="V954" s="2" t="s">
        <v>49</v>
      </c>
      <c r="W954" s="2" t="s">
        <v>44</v>
      </c>
      <c r="X954" s="2" t="s">
        <v>45</v>
      </c>
      <c r="Y954" s="2">
        <v>47</v>
      </c>
      <c r="Z954" s="26">
        <f>Table13[[#This Row],[Recommended_Content_Count]]/(Table13[[#This Row],[Total_Movies_Watched]]+Table13[[#This Row],[Total_Series_Watched]])</f>
        <v>0.1857707509881423</v>
      </c>
      <c r="AA954" s="2">
        <v>4.5999999999999996</v>
      </c>
      <c r="AB954" s="2" t="b">
        <v>0</v>
      </c>
      <c r="AC954" s="2" t="s">
        <v>30</v>
      </c>
      <c r="AD954" s="2">
        <v>952</v>
      </c>
      <c r="AE954" s="2" t="s">
        <v>38</v>
      </c>
      <c r="AF954" s="2" t="s">
        <v>39</v>
      </c>
      <c r="AG954" s="5" t="s">
        <v>40</v>
      </c>
    </row>
    <row r="955" spans="1:33" x14ac:dyDescent="0.25">
      <c r="A955" s="4">
        <v>8960</v>
      </c>
      <c r="B955" s="2" t="s">
        <v>631</v>
      </c>
      <c r="C955" s="2">
        <v>1</v>
      </c>
      <c r="D955" s="2">
        <v>16</v>
      </c>
      <c r="E955" s="2">
        <v>2024</v>
      </c>
      <c r="F955" s="3">
        <f>DATE(Table13[[#This Row],[_Year]],Table13[[#This Row],[Join_Date_Month]],Table13[[#This Row],[Join_Date_Date]])</f>
        <v>45307</v>
      </c>
      <c r="G955" s="3">
        <v>45307</v>
      </c>
      <c r="H955" s="3">
        <v>45334</v>
      </c>
      <c r="I955" s="2"/>
      <c r="J955" s="2"/>
      <c r="K955" s="3"/>
      <c r="L955" s="3">
        <v>45334</v>
      </c>
      <c r="M955" s="2">
        <v>15.99</v>
      </c>
      <c r="N955" s="2" t="s">
        <v>761</v>
      </c>
      <c r="O955" s="2">
        <v>278</v>
      </c>
      <c r="P955" s="2" t="s">
        <v>100</v>
      </c>
      <c r="Q955" s="2">
        <v>3</v>
      </c>
      <c r="R955" s="2">
        <v>2</v>
      </c>
      <c r="S955" s="2" t="b">
        <v>1</v>
      </c>
      <c r="T955" s="2">
        <v>382</v>
      </c>
      <c r="U955" s="2">
        <v>25</v>
      </c>
      <c r="V955" s="2" t="s">
        <v>49</v>
      </c>
      <c r="W955" s="2" t="s">
        <v>28</v>
      </c>
      <c r="X955" s="2" t="s">
        <v>78</v>
      </c>
      <c r="Y955" s="2">
        <v>72</v>
      </c>
      <c r="Z955" s="26">
        <f>Table13[[#This Row],[Recommended_Content_Count]]/(Table13[[#This Row],[Total_Movies_Watched]]+Table13[[#This Row],[Total_Series_Watched]])</f>
        <v>0.1769041769041769</v>
      </c>
      <c r="AA955" s="2">
        <v>4.4000000000000004</v>
      </c>
      <c r="AB955" s="2" t="b">
        <v>0</v>
      </c>
      <c r="AC955" s="2" t="s">
        <v>30</v>
      </c>
      <c r="AD955" s="2">
        <v>2932</v>
      </c>
      <c r="AE955" s="2" t="s">
        <v>31</v>
      </c>
      <c r="AF955" s="2" t="s">
        <v>79</v>
      </c>
      <c r="AG955" s="5" t="s">
        <v>93</v>
      </c>
    </row>
    <row r="956" spans="1:33" x14ac:dyDescent="0.25">
      <c r="A956" s="4">
        <v>6607</v>
      </c>
      <c r="B956" s="2" t="s">
        <v>710</v>
      </c>
      <c r="C956" s="2">
        <v>1</v>
      </c>
      <c r="D956" s="2">
        <v>13</v>
      </c>
      <c r="E956" s="2">
        <v>2023</v>
      </c>
      <c r="F956" s="3">
        <f>DATE(Table13[[#This Row],[_Year]],Table13[[#This Row],[Join_Date_Month]],Table13[[#This Row],[Join_Date_Date]])</f>
        <v>44939</v>
      </c>
      <c r="G956" s="3">
        <v>44939</v>
      </c>
      <c r="H956" s="3">
        <v>45334</v>
      </c>
      <c r="I956" s="2"/>
      <c r="J956" s="2"/>
      <c r="K956" s="3"/>
      <c r="L956" s="3">
        <v>45334</v>
      </c>
      <c r="M956" s="2">
        <v>15.99</v>
      </c>
      <c r="N956" s="2" t="s">
        <v>761</v>
      </c>
      <c r="O956" s="2">
        <v>173</v>
      </c>
      <c r="P956" s="2" t="s">
        <v>36</v>
      </c>
      <c r="Q956" s="2">
        <v>1</v>
      </c>
      <c r="R956" s="2">
        <v>3</v>
      </c>
      <c r="S956" s="2" t="b">
        <v>1</v>
      </c>
      <c r="T956" s="2">
        <v>950</v>
      </c>
      <c r="U956" s="2">
        <v>163</v>
      </c>
      <c r="V956" s="2" t="s">
        <v>92</v>
      </c>
      <c r="W956" s="2" t="s">
        <v>44</v>
      </c>
      <c r="X956" s="2" t="s">
        <v>78</v>
      </c>
      <c r="Y956" s="2">
        <v>96</v>
      </c>
      <c r="Z956" s="26">
        <f>Table13[[#This Row],[Recommended_Content_Count]]/(Table13[[#This Row],[Total_Movies_Watched]]+Table13[[#This Row],[Total_Series_Watched]])</f>
        <v>8.6253369272237201E-2</v>
      </c>
      <c r="AA956" s="2">
        <v>4.9000000000000004</v>
      </c>
      <c r="AB956" s="2" t="b">
        <v>1</v>
      </c>
      <c r="AC956" s="2" t="s">
        <v>30</v>
      </c>
      <c r="AD956" s="2">
        <v>3515</v>
      </c>
      <c r="AE956" s="2" t="s">
        <v>58</v>
      </c>
      <c r="AF956" s="2" t="s">
        <v>32</v>
      </c>
      <c r="AG956" s="5" t="s">
        <v>33</v>
      </c>
    </row>
    <row r="957" spans="1:33" x14ac:dyDescent="0.25">
      <c r="A957" s="4">
        <v>6180</v>
      </c>
      <c r="B957" s="2" t="s">
        <v>701</v>
      </c>
      <c r="C957" s="3">
        <v>45543</v>
      </c>
      <c r="D957" s="2"/>
      <c r="E957" s="2"/>
      <c r="F957" s="3"/>
      <c r="G957" s="3">
        <v>45543</v>
      </c>
      <c r="H957" s="3">
        <v>45334</v>
      </c>
      <c r="I957" s="2"/>
      <c r="J957" s="2"/>
      <c r="K957" s="3"/>
      <c r="L957" s="3">
        <v>45334</v>
      </c>
      <c r="M957" s="2">
        <v>11.99</v>
      </c>
      <c r="N957" s="2" t="s">
        <v>760</v>
      </c>
      <c r="O957" s="2">
        <v>154</v>
      </c>
      <c r="P957" s="2" t="s">
        <v>100</v>
      </c>
      <c r="Q957" s="2">
        <v>1</v>
      </c>
      <c r="R957" s="2">
        <v>5</v>
      </c>
      <c r="S957" s="2" t="b">
        <v>1</v>
      </c>
      <c r="T957" s="2">
        <v>52</v>
      </c>
      <c r="U957" s="2">
        <v>108</v>
      </c>
      <c r="V957" s="2" t="s">
        <v>74</v>
      </c>
      <c r="W957" s="2" t="s">
        <v>56</v>
      </c>
      <c r="X957" s="2" t="s">
        <v>37</v>
      </c>
      <c r="Y957" s="2">
        <v>94</v>
      </c>
      <c r="Z957" s="26">
        <f>Table13[[#This Row],[Recommended_Content_Count]]/(Table13[[#This Row],[Total_Movies_Watched]]+Table13[[#This Row],[Total_Series_Watched]])</f>
        <v>0.58750000000000002</v>
      </c>
      <c r="AA957" s="2">
        <v>4.0999999999999996</v>
      </c>
      <c r="AB957" s="2" t="b">
        <v>0</v>
      </c>
      <c r="AC957" s="2" t="s">
        <v>30</v>
      </c>
      <c r="AD957" s="2">
        <v>4176</v>
      </c>
      <c r="AE957" s="2" t="s">
        <v>76</v>
      </c>
      <c r="AF957" s="2" t="s">
        <v>59</v>
      </c>
      <c r="AG957" s="5" t="s">
        <v>33</v>
      </c>
    </row>
    <row r="958" spans="1:33" x14ac:dyDescent="0.25">
      <c r="A958" s="4">
        <v>9597</v>
      </c>
      <c r="B958" s="2" t="s">
        <v>125</v>
      </c>
      <c r="C958" s="3">
        <v>45455</v>
      </c>
      <c r="D958" s="2"/>
      <c r="E958" s="2"/>
      <c r="F958" s="3"/>
      <c r="G958" s="3">
        <v>45455</v>
      </c>
      <c r="H958" s="3">
        <v>45334</v>
      </c>
      <c r="I958" s="2"/>
      <c r="J958" s="2"/>
      <c r="K958" s="3"/>
      <c r="L958" s="3">
        <v>45334</v>
      </c>
      <c r="M958" s="2">
        <v>11.99</v>
      </c>
      <c r="N958" s="2" t="s">
        <v>760</v>
      </c>
      <c r="O958" s="2">
        <v>447</v>
      </c>
      <c r="P958" s="2" t="s">
        <v>100</v>
      </c>
      <c r="Q958" s="2">
        <v>5</v>
      </c>
      <c r="R958" s="2">
        <v>5</v>
      </c>
      <c r="S958" s="2" t="b">
        <v>0</v>
      </c>
      <c r="T958" s="2">
        <v>73</v>
      </c>
      <c r="U958" s="2">
        <v>138</v>
      </c>
      <c r="V958" s="2" t="s">
        <v>74</v>
      </c>
      <c r="W958" s="2" t="s">
        <v>44</v>
      </c>
      <c r="X958" s="2" t="s">
        <v>29</v>
      </c>
      <c r="Y958" s="2">
        <v>84</v>
      </c>
      <c r="Z958" s="26">
        <f>Table13[[#This Row],[Recommended_Content_Count]]/(Table13[[#This Row],[Total_Movies_Watched]]+Table13[[#This Row],[Total_Series_Watched]])</f>
        <v>0.3981042654028436</v>
      </c>
      <c r="AA958" s="2">
        <v>4.0999999999999996</v>
      </c>
      <c r="AB958" s="2" t="b">
        <v>0</v>
      </c>
      <c r="AC958" s="2" t="s">
        <v>30</v>
      </c>
      <c r="AD958" s="2">
        <v>784</v>
      </c>
      <c r="AE958" s="2" t="s">
        <v>31</v>
      </c>
      <c r="AF958" s="2" t="s">
        <v>39</v>
      </c>
      <c r="AG958" s="5" t="s">
        <v>93</v>
      </c>
    </row>
    <row r="959" spans="1:33" x14ac:dyDescent="0.25">
      <c r="A959" s="4">
        <v>2401</v>
      </c>
      <c r="B959" s="2" t="s">
        <v>404</v>
      </c>
      <c r="C959" s="3">
        <v>45453</v>
      </c>
      <c r="D959" s="2"/>
      <c r="E959" s="2"/>
      <c r="F959" s="3"/>
      <c r="G959" s="3">
        <v>45453</v>
      </c>
      <c r="H959" s="3">
        <v>45334</v>
      </c>
      <c r="I959" s="2"/>
      <c r="J959" s="2"/>
      <c r="K959" s="3"/>
      <c r="L959" s="3">
        <v>45334</v>
      </c>
      <c r="M959" s="2">
        <v>7.99</v>
      </c>
      <c r="N959" s="2" t="s">
        <v>759</v>
      </c>
      <c r="O959" s="2">
        <v>322</v>
      </c>
      <c r="P959" s="2" t="s">
        <v>73</v>
      </c>
      <c r="Q959" s="2">
        <v>4</v>
      </c>
      <c r="R959" s="2">
        <v>6</v>
      </c>
      <c r="S959" s="2" t="b">
        <v>0</v>
      </c>
      <c r="T959" s="2">
        <v>616</v>
      </c>
      <c r="U959" s="2">
        <v>45</v>
      </c>
      <c r="V959" s="2" t="s">
        <v>74</v>
      </c>
      <c r="W959" s="2" t="s">
        <v>28</v>
      </c>
      <c r="X959" s="2" t="s">
        <v>57</v>
      </c>
      <c r="Y959" s="2">
        <v>22</v>
      </c>
      <c r="Z959" s="26">
        <f>Table13[[#This Row],[Recommended_Content_Count]]/(Table13[[#This Row],[Total_Movies_Watched]]+Table13[[#This Row],[Total_Series_Watched]])</f>
        <v>3.3282904689863842E-2</v>
      </c>
      <c r="AA959" s="2">
        <v>4.9000000000000004</v>
      </c>
      <c r="AB959" s="2" t="b">
        <v>1</v>
      </c>
      <c r="AC959" s="2" t="s">
        <v>30</v>
      </c>
      <c r="AD959" s="2">
        <v>4509</v>
      </c>
      <c r="AE959" s="2" t="s">
        <v>58</v>
      </c>
      <c r="AF959" s="2" t="s">
        <v>32</v>
      </c>
      <c r="AG959" s="5" t="s">
        <v>40</v>
      </c>
    </row>
    <row r="960" spans="1:33" x14ac:dyDescent="0.25">
      <c r="A960" s="4">
        <v>1103</v>
      </c>
      <c r="B960" s="2" t="s">
        <v>411</v>
      </c>
      <c r="C960" s="3">
        <v>45143</v>
      </c>
      <c r="D960" s="2"/>
      <c r="E960" s="2"/>
      <c r="F960" s="3"/>
      <c r="G960" s="3">
        <v>45143</v>
      </c>
      <c r="H960" s="3">
        <v>45334</v>
      </c>
      <c r="I960" s="2"/>
      <c r="J960" s="2"/>
      <c r="K960" s="3"/>
      <c r="L960" s="3">
        <v>45334</v>
      </c>
      <c r="M960" s="2">
        <v>7.99</v>
      </c>
      <c r="N960" s="2" t="s">
        <v>759</v>
      </c>
      <c r="O960" s="2">
        <v>157</v>
      </c>
      <c r="P960" s="2" t="s">
        <v>48</v>
      </c>
      <c r="Q960" s="2">
        <v>2</v>
      </c>
      <c r="R960" s="2">
        <v>1</v>
      </c>
      <c r="S960" s="2" t="b">
        <v>0</v>
      </c>
      <c r="T960" s="2">
        <v>792</v>
      </c>
      <c r="U960" s="2">
        <v>141</v>
      </c>
      <c r="V960" s="2" t="s">
        <v>43</v>
      </c>
      <c r="W960" s="2" t="s">
        <v>56</v>
      </c>
      <c r="X960" s="2" t="s">
        <v>57</v>
      </c>
      <c r="Y960" s="2">
        <v>18</v>
      </c>
      <c r="Z960" s="26">
        <f>Table13[[#This Row],[Recommended_Content_Count]]/(Table13[[#This Row],[Total_Movies_Watched]]+Table13[[#This Row],[Total_Series_Watched]])</f>
        <v>1.9292604501607719E-2</v>
      </c>
      <c r="AA960" s="2">
        <v>4.2</v>
      </c>
      <c r="AB960" s="2" t="b">
        <v>0</v>
      </c>
      <c r="AC960" s="2" t="s">
        <v>30</v>
      </c>
      <c r="AD960" s="2">
        <v>1538</v>
      </c>
      <c r="AE960" s="2" t="s">
        <v>31</v>
      </c>
      <c r="AF960" s="2" t="s">
        <v>79</v>
      </c>
      <c r="AG960" s="5" t="s">
        <v>93</v>
      </c>
    </row>
    <row r="961" spans="1:33" x14ac:dyDescent="0.25">
      <c r="A961" s="4">
        <v>7828</v>
      </c>
      <c r="B961" s="2" t="s">
        <v>555</v>
      </c>
      <c r="C961" s="3">
        <v>45142</v>
      </c>
      <c r="D961" s="2"/>
      <c r="E961" s="2"/>
      <c r="F961" s="3"/>
      <c r="G961" s="3">
        <v>45142</v>
      </c>
      <c r="H961" s="3">
        <v>45334</v>
      </c>
      <c r="I961" s="2"/>
      <c r="J961" s="2"/>
      <c r="K961" s="3"/>
      <c r="L961" s="3">
        <v>45334</v>
      </c>
      <c r="M961" s="2">
        <v>7.99</v>
      </c>
      <c r="N961" s="2" t="s">
        <v>759</v>
      </c>
      <c r="O961" s="2">
        <v>477</v>
      </c>
      <c r="P961" s="2" t="s">
        <v>63</v>
      </c>
      <c r="Q961" s="2">
        <v>5</v>
      </c>
      <c r="R961" s="2">
        <v>5</v>
      </c>
      <c r="S961" s="2" t="b">
        <v>0</v>
      </c>
      <c r="T961" s="2">
        <v>969</v>
      </c>
      <c r="U961" s="2">
        <v>12</v>
      </c>
      <c r="V961" s="2" t="s">
        <v>92</v>
      </c>
      <c r="W961" s="2" t="s">
        <v>44</v>
      </c>
      <c r="X961" s="2" t="s">
        <v>64</v>
      </c>
      <c r="Y961" s="2">
        <v>37</v>
      </c>
      <c r="Z961" s="26">
        <f>Table13[[#This Row],[Recommended_Content_Count]]/(Table13[[#This Row],[Total_Movies_Watched]]+Table13[[#This Row],[Total_Series_Watched]])</f>
        <v>3.7716615698267071E-2</v>
      </c>
      <c r="AA961" s="2">
        <v>4.7</v>
      </c>
      <c r="AB961" s="2" t="b">
        <v>0</v>
      </c>
      <c r="AC961" s="2" t="s">
        <v>30</v>
      </c>
      <c r="AD961" s="2">
        <v>877</v>
      </c>
      <c r="AE961" s="2" t="s">
        <v>76</v>
      </c>
      <c r="AF961" s="2" t="s">
        <v>39</v>
      </c>
      <c r="AG961" s="5" t="s">
        <v>33</v>
      </c>
    </row>
    <row r="962" spans="1:33" x14ac:dyDescent="0.25">
      <c r="A962" s="4">
        <v>7589</v>
      </c>
      <c r="B962" s="2" t="s">
        <v>280</v>
      </c>
      <c r="C962" s="3">
        <v>45115</v>
      </c>
      <c r="D962" s="2"/>
      <c r="E962" s="2"/>
      <c r="F962" s="3"/>
      <c r="G962" s="3">
        <v>45115</v>
      </c>
      <c r="H962" s="3">
        <v>45334</v>
      </c>
      <c r="I962" s="2"/>
      <c r="J962" s="2"/>
      <c r="K962" s="3"/>
      <c r="L962" s="3">
        <v>45334</v>
      </c>
      <c r="M962" s="2">
        <v>15.99</v>
      </c>
      <c r="N962" s="2" t="s">
        <v>761</v>
      </c>
      <c r="O962" s="2">
        <v>295</v>
      </c>
      <c r="P962" s="2" t="s">
        <v>63</v>
      </c>
      <c r="Q962" s="2">
        <v>2</v>
      </c>
      <c r="R962" s="2">
        <v>5</v>
      </c>
      <c r="S962" s="2" t="b">
        <v>0</v>
      </c>
      <c r="T962" s="2">
        <v>514</v>
      </c>
      <c r="U962" s="2">
        <v>102</v>
      </c>
      <c r="V962" s="2" t="s">
        <v>74</v>
      </c>
      <c r="W962" s="2" t="s">
        <v>28</v>
      </c>
      <c r="X962" s="2" t="s">
        <v>37</v>
      </c>
      <c r="Y962" s="2">
        <v>3</v>
      </c>
      <c r="Z962" s="26">
        <f>Table13[[#This Row],[Recommended_Content_Count]]/(Table13[[#This Row],[Total_Movies_Watched]]+Table13[[#This Row],[Total_Series_Watched]])</f>
        <v>4.87012987012987E-3</v>
      </c>
      <c r="AA962" s="2">
        <v>4.8</v>
      </c>
      <c r="AB962" s="2" t="b">
        <v>0</v>
      </c>
      <c r="AC962" s="2" t="s">
        <v>30</v>
      </c>
      <c r="AD962" s="2">
        <v>105</v>
      </c>
      <c r="AE962" s="2" t="s">
        <v>31</v>
      </c>
      <c r="AF962" s="2" t="s">
        <v>69</v>
      </c>
      <c r="AG962" s="5" t="s">
        <v>93</v>
      </c>
    </row>
    <row r="963" spans="1:33" x14ac:dyDescent="0.25">
      <c r="A963" s="4">
        <v>5040</v>
      </c>
      <c r="B963" s="2" t="s">
        <v>603</v>
      </c>
      <c r="C963" s="3">
        <v>45028</v>
      </c>
      <c r="D963" s="2"/>
      <c r="E963" s="2"/>
      <c r="F963" s="3"/>
      <c r="G963" s="3">
        <v>45028</v>
      </c>
      <c r="H963" s="3">
        <v>45334</v>
      </c>
      <c r="I963" s="2"/>
      <c r="J963" s="2"/>
      <c r="K963" s="3"/>
      <c r="L963" s="3">
        <v>45334</v>
      </c>
      <c r="M963" s="2">
        <v>11.99</v>
      </c>
      <c r="N963" s="2" t="s">
        <v>760</v>
      </c>
      <c r="O963" s="2">
        <v>166</v>
      </c>
      <c r="P963" s="2" t="s">
        <v>48</v>
      </c>
      <c r="Q963" s="2">
        <v>5</v>
      </c>
      <c r="R963" s="2">
        <v>2</v>
      </c>
      <c r="S963" s="2" t="b">
        <v>1</v>
      </c>
      <c r="T963" s="2">
        <v>178</v>
      </c>
      <c r="U963" s="2">
        <v>61</v>
      </c>
      <c r="V963" s="2" t="s">
        <v>92</v>
      </c>
      <c r="W963" s="2" t="s">
        <v>44</v>
      </c>
      <c r="X963" s="2" t="s">
        <v>78</v>
      </c>
      <c r="Y963" s="2">
        <v>30</v>
      </c>
      <c r="Z963" s="26">
        <f>Table13[[#This Row],[Recommended_Content_Count]]/(Table13[[#This Row],[Total_Movies_Watched]]+Table13[[#This Row],[Total_Series_Watched]])</f>
        <v>0.12552301255230125</v>
      </c>
      <c r="AA963" s="2">
        <v>3.1</v>
      </c>
      <c r="AB963" s="2" t="b">
        <v>0</v>
      </c>
      <c r="AC963" s="2" t="s">
        <v>30</v>
      </c>
      <c r="AD963" s="2">
        <v>2964</v>
      </c>
      <c r="AE963" s="2" t="s">
        <v>31</v>
      </c>
      <c r="AF963" s="2" t="s">
        <v>59</v>
      </c>
      <c r="AG963" s="5" t="s">
        <v>33</v>
      </c>
    </row>
    <row r="964" spans="1:33" x14ac:dyDescent="0.25">
      <c r="A964" s="4">
        <v>8045</v>
      </c>
      <c r="B964" s="2" t="s">
        <v>304</v>
      </c>
      <c r="C964" s="3">
        <v>44996</v>
      </c>
      <c r="D964" s="2"/>
      <c r="E964" s="2"/>
      <c r="F964" s="3"/>
      <c r="G964" s="3">
        <v>44996</v>
      </c>
      <c r="H964" s="3">
        <v>45334</v>
      </c>
      <c r="I964" s="2"/>
      <c r="J964" s="2"/>
      <c r="K964" s="3"/>
      <c r="L964" s="3">
        <v>45334</v>
      </c>
      <c r="M964" s="2">
        <v>7.99</v>
      </c>
      <c r="N964" s="2" t="s">
        <v>759</v>
      </c>
      <c r="O964" s="2">
        <v>339</v>
      </c>
      <c r="P964" s="2" t="s">
        <v>100</v>
      </c>
      <c r="Q964" s="2">
        <v>5</v>
      </c>
      <c r="R964" s="2">
        <v>5</v>
      </c>
      <c r="S964" s="2" t="b">
        <v>1</v>
      </c>
      <c r="T964" s="2">
        <v>354</v>
      </c>
      <c r="U964" s="2">
        <v>129</v>
      </c>
      <c r="V964" s="2" t="s">
        <v>92</v>
      </c>
      <c r="W964" s="2" t="s">
        <v>75</v>
      </c>
      <c r="X964" s="2" t="s">
        <v>78</v>
      </c>
      <c r="Y964" s="2">
        <v>14</v>
      </c>
      <c r="Z964" s="26">
        <f>Table13[[#This Row],[Recommended_Content_Count]]/(Table13[[#This Row],[Total_Movies_Watched]]+Table13[[#This Row],[Total_Series_Watched]])</f>
        <v>2.8985507246376812E-2</v>
      </c>
      <c r="AA964" s="2">
        <v>3.9</v>
      </c>
      <c r="AB964" s="2" t="b">
        <v>0</v>
      </c>
      <c r="AC964" s="2" t="s">
        <v>30</v>
      </c>
      <c r="AD964" s="2">
        <v>4311</v>
      </c>
      <c r="AE964" s="2" t="s">
        <v>38</v>
      </c>
      <c r="AF964" s="2" t="s">
        <v>69</v>
      </c>
      <c r="AG964" s="5" t="s">
        <v>33</v>
      </c>
    </row>
    <row r="965" spans="1:33" x14ac:dyDescent="0.25">
      <c r="A965" s="4">
        <v>7305</v>
      </c>
      <c r="B965" s="2" t="s">
        <v>224</v>
      </c>
      <c r="C965" s="3">
        <v>44960</v>
      </c>
      <c r="D965" s="2"/>
      <c r="E965" s="2"/>
      <c r="F965" s="3"/>
      <c r="G965" s="3">
        <v>44960</v>
      </c>
      <c r="H965" s="3">
        <v>45334</v>
      </c>
      <c r="I965" s="2"/>
      <c r="J965" s="2"/>
      <c r="K965" s="3"/>
      <c r="L965" s="3">
        <v>45334</v>
      </c>
      <c r="M965" s="2">
        <v>7.99</v>
      </c>
      <c r="N965" s="2" t="s">
        <v>759</v>
      </c>
      <c r="O965" s="2">
        <v>165</v>
      </c>
      <c r="P965" s="2" t="s">
        <v>100</v>
      </c>
      <c r="Q965" s="2">
        <v>5</v>
      </c>
      <c r="R965" s="2">
        <v>4</v>
      </c>
      <c r="S965" s="2" t="b">
        <v>0</v>
      </c>
      <c r="T965" s="2">
        <v>267</v>
      </c>
      <c r="U965" s="2">
        <v>146</v>
      </c>
      <c r="V965" s="2" t="s">
        <v>27</v>
      </c>
      <c r="W965" s="2" t="s">
        <v>56</v>
      </c>
      <c r="X965" s="2" t="s">
        <v>57</v>
      </c>
      <c r="Y965" s="2">
        <v>34</v>
      </c>
      <c r="Z965" s="26">
        <f>Table13[[#This Row],[Recommended_Content_Count]]/(Table13[[#This Row],[Total_Movies_Watched]]+Table13[[#This Row],[Total_Series_Watched]])</f>
        <v>8.2324455205811137E-2</v>
      </c>
      <c r="AA965" s="2">
        <v>4.2</v>
      </c>
      <c r="AB965" s="2" t="b">
        <v>1</v>
      </c>
      <c r="AC965" s="2" t="s">
        <v>30</v>
      </c>
      <c r="AD965" s="2">
        <v>3334</v>
      </c>
      <c r="AE965" s="2" t="s">
        <v>76</v>
      </c>
      <c r="AF965" s="2" t="s">
        <v>39</v>
      </c>
      <c r="AG965" s="5" t="s">
        <v>40</v>
      </c>
    </row>
    <row r="966" spans="1:33" x14ac:dyDescent="0.25">
      <c r="A966" s="4">
        <v>2039</v>
      </c>
      <c r="B966" s="2" t="s">
        <v>656</v>
      </c>
      <c r="C966" s="3">
        <v>44958</v>
      </c>
      <c r="D966" s="2"/>
      <c r="E966" s="2"/>
      <c r="F966" s="3"/>
      <c r="G966" s="3">
        <v>44958</v>
      </c>
      <c r="H966" s="3">
        <v>45334</v>
      </c>
      <c r="I966" s="2"/>
      <c r="J966" s="2"/>
      <c r="K966" s="3"/>
      <c r="L966" s="3">
        <v>45334</v>
      </c>
      <c r="M966" s="2">
        <v>15.99</v>
      </c>
      <c r="N966" s="2" t="s">
        <v>761</v>
      </c>
      <c r="O966" s="2">
        <v>13</v>
      </c>
      <c r="P966" s="2" t="s">
        <v>100</v>
      </c>
      <c r="Q966" s="2">
        <v>3</v>
      </c>
      <c r="R966" s="2">
        <v>5</v>
      </c>
      <c r="S966" s="2" t="b">
        <v>0</v>
      </c>
      <c r="T966" s="2">
        <v>378</v>
      </c>
      <c r="U966" s="2">
        <v>123</v>
      </c>
      <c r="V966" s="2" t="s">
        <v>55</v>
      </c>
      <c r="W966" s="2" t="s">
        <v>56</v>
      </c>
      <c r="X966" s="2" t="s">
        <v>37</v>
      </c>
      <c r="Y966" s="2">
        <v>3</v>
      </c>
      <c r="Z966" s="26">
        <f>Table13[[#This Row],[Recommended_Content_Count]]/(Table13[[#This Row],[Total_Movies_Watched]]+Table13[[#This Row],[Total_Series_Watched]])</f>
        <v>5.9880239520958087E-3</v>
      </c>
      <c r="AA966" s="2">
        <v>4.2</v>
      </c>
      <c r="AB966" s="2" t="b">
        <v>0</v>
      </c>
      <c r="AC966" s="2" t="s">
        <v>30</v>
      </c>
      <c r="AD966" s="2">
        <v>4134</v>
      </c>
      <c r="AE966" s="2" t="s">
        <v>38</v>
      </c>
      <c r="AF966" s="2" t="s">
        <v>39</v>
      </c>
      <c r="AG966" s="5" t="s">
        <v>33</v>
      </c>
    </row>
    <row r="967" spans="1:33" x14ac:dyDescent="0.25">
      <c r="A967" s="4">
        <v>8627</v>
      </c>
      <c r="B967" s="2" t="s">
        <v>238</v>
      </c>
      <c r="C967" s="2">
        <v>9</v>
      </c>
      <c r="D967" s="2">
        <v>17</v>
      </c>
      <c r="E967" s="2">
        <v>2024</v>
      </c>
      <c r="F967" s="3">
        <f>DATE(Table13[[#This Row],[_Year]],Table13[[#This Row],[Join_Date_Month]],Table13[[#This Row],[Join_Date_Date]])</f>
        <v>45552</v>
      </c>
      <c r="G967" s="3">
        <v>45552</v>
      </c>
      <c r="H967" s="3">
        <v>45303</v>
      </c>
      <c r="I967" s="2"/>
      <c r="J967" s="2"/>
      <c r="K967" s="3"/>
      <c r="L967" s="3">
        <v>45303</v>
      </c>
      <c r="M967" s="2">
        <v>11.99</v>
      </c>
      <c r="N967" s="2" t="s">
        <v>760</v>
      </c>
      <c r="O967" s="2">
        <v>97</v>
      </c>
      <c r="P967" s="2" t="s">
        <v>73</v>
      </c>
      <c r="Q967" s="2">
        <v>3</v>
      </c>
      <c r="R967" s="2">
        <v>2</v>
      </c>
      <c r="S967" s="2" t="b">
        <v>0</v>
      </c>
      <c r="T967" s="2">
        <v>287</v>
      </c>
      <c r="U967" s="2">
        <v>39</v>
      </c>
      <c r="V967" s="2" t="s">
        <v>92</v>
      </c>
      <c r="W967" s="2" t="s">
        <v>28</v>
      </c>
      <c r="X967" s="2" t="s">
        <v>64</v>
      </c>
      <c r="Y967" s="2">
        <v>9</v>
      </c>
      <c r="Z967" s="26">
        <f>Table13[[#This Row],[Recommended_Content_Count]]/(Table13[[#This Row],[Total_Movies_Watched]]+Table13[[#This Row],[Total_Series_Watched]])</f>
        <v>2.7607361963190184E-2</v>
      </c>
      <c r="AA967" s="2">
        <v>4.9000000000000004</v>
      </c>
      <c r="AB967" s="2" t="b">
        <v>0</v>
      </c>
      <c r="AC967" s="2" t="s">
        <v>30</v>
      </c>
      <c r="AD967" s="2">
        <v>2331</v>
      </c>
      <c r="AE967" s="2" t="s">
        <v>65</v>
      </c>
      <c r="AF967" s="2" t="s">
        <v>39</v>
      </c>
      <c r="AG967" s="5" t="s">
        <v>40</v>
      </c>
    </row>
    <row r="968" spans="1:33" x14ac:dyDescent="0.25">
      <c r="A968" s="4">
        <v>6739</v>
      </c>
      <c r="B968" s="2" t="s">
        <v>357</v>
      </c>
      <c r="C968" s="2">
        <v>7</v>
      </c>
      <c r="D968" s="2">
        <v>30</v>
      </c>
      <c r="E968" s="2">
        <v>2024</v>
      </c>
      <c r="F968" s="3">
        <f>DATE(Table13[[#This Row],[_Year]],Table13[[#This Row],[Join_Date_Month]],Table13[[#This Row],[Join_Date_Date]])</f>
        <v>45503</v>
      </c>
      <c r="G968" s="3">
        <v>45503</v>
      </c>
      <c r="H968" s="3">
        <v>45303</v>
      </c>
      <c r="I968" s="2"/>
      <c r="J968" s="2"/>
      <c r="K968" s="3"/>
      <c r="L968" s="3">
        <v>45303</v>
      </c>
      <c r="M968" s="2">
        <v>11.99</v>
      </c>
      <c r="N968" s="2" t="s">
        <v>760</v>
      </c>
      <c r="O968" s="2">
        <v>23</v>
      </c>
      <c r="P968" s="2" t="s">
        <v>51</v>
      </c>
      <c r="Q968" s="2">
        <v>5</v>
      </c>
      <c r="R968" s="2">
        <v>3</v>
      </c>
      <c r="S968" s="2" t="b">
        <v>0</v>
      </c>
      <c r="T968" s="2">
        <v>725</v>
      </c>
      <c r="U968" s="2">
        <v>168</v>
      </c>
      <c r="V968" s="2" t="s">
        <v>27</v>
      </c>
      <c r="W968" s="2" t="s">
        <v>44</v>
      </c>
      <c r="X968" s="2" t="s">
        <v>29</v>
      </c>
      <c r="Y968" s="2">
        <v>25</v>
      </c>
      <c r="Z968" s="26">
        <f>Table13[[#This Row],[Recommended_Content_Count]]/(Table13[[#This Row],[Total_Movies_Watched]]+Table13[[#This Row],[Total_Series_Watched]])</f>
        <v>2.7995520716685332E-2</v>
      </c>
      <c r="AA968" s="2">
        <v>3.6</v>
      </c>
      <c r="AB968" s="2" t="b">
        <v>1</v>
      </c>
      <c r="AC968" s="2" t="s">
        <v>30</v>
      </c>
      <c r="AD968" s="2">
        <v>4322</v>
      </c>
      <c r="AE968" s="2" t="s">
        <v>65</v>
      </c>
      <c r="AF968" s="2" t="s">
        <v>59</v>
      </c>
      <c r="AG968" s="5" t="s">
        <v>33</v>
      </c>
    </row>
    <row r="969" spans="1:33" x14ac:dyDescent="0.25">
      <c r="A969" s="4">
        <v>2820</v>
      </c>
      <c r="B969" s="2" t="s">
        <v>106</v>
      </c>
      <c r="C969" s="2">
        <v>7</v>
      </c>
      <c r="D969" s="2">
        <v>15</v>
      </c>
      <c r="E969" s="2">
        <v>2023</v>
      </c>
      <c r="F969" s="3">
        <f>DATE(Table13[[#This Row],[_Year]],Table13[[#This Row],[Join_Date_Month]],Table13[[#This Row],[Join_Date_Date]])</f>
        <v>45122</v>
      </c>
      <c r="G969" s="3">
        <v>45122</v>
      </c>
      <c r="H969" s="3">
        <v>45303</v>
      </c>
      <c r="I969" s="2"/>
      <c r="J969" s="2"/>
      <c r="K969" s="3"/>
      <c r="L969" s="3">
        <v>45303</v>
      </c>
      <c r="M969" s="2">
        <v>7.99</v>
      </c>
      <c r="N969" s="2" t="s">
        <v>759</v>
      </c>
      <c r="O969" s="2">
        <v>202</v>
      </c>
      <c r="P969" s="2" t="s">
        <v>36</v>
      </c>
      <c r="Q969" s="2">
        <v>1</v>
      </c>
      <c r="R969" s="2">
        <v>5</v>
      </c>
      <c r="S969" s="2" t="b">
        <v>1</v>
      </c>
      <c r="T969" s="2">
        <v>109</v>
      </c>
      <c r="U969" s="2">
        <v>41</v>
      </c>
      <c r="V969" s="2" t="s">
        <v>27</v>
      </c>
      <c r="W969" s="2" t="s">
        <v>75</v>
      </c>
      <c r="X969" s="2" t="s">
        <v>57</v>
      </c>
      <c r="Y969" s="2">
        <v>42</v>
      </c>
      <c r="Z969" s="26">
        <f>Table13[[#This Row],[Recommended_Content_Count]]/(Table13[[#This Row],[Total_Movies_Watched]]+Table13[[#This Row],[Total_Series_Watched]])</f>
        <v>0.28000000000000003</v>
      </c>
      <c r="AA969" s="2">
        <v>4.5999999999999996</v>
      </c>
      <c r="AB969" s="2" t="b">
        <v>0</v>
      </c>
      <c r="AC969" s="2" t="s">
        <v>30</v>
      </c>
      <c r="AD969" s="2">
        <v>3607</v>
      </c>
      <c r="AE969" s="2" t="s">
        <v>38</v>
      </c>
      <c r="AF969" s="2" t="s">
        <v>32</v>
      </c>
      <c r="AG969" s="5" t="s">
        <v>33</v>
      </c>
    </row>
    <row r="970" spans="1:33" x14ac:dyDescent="0.25">
      <c r="A970" s="4">
        <v>8605</v>
      </c>
      <c r="B970" s="2" t="s">
        <v>143</v>
      </c>
      <c r="C970" s="2">
        <v>5</v>
      </c>
      <c r="D970" s="2">
        <v>31</v>
      </c>
      <c r="E970" s="2">
        <v>2023</v>
      </c>
      <c r="F970" s="3">
        <f>DATE(Table13[[#This Row],[_Year]],Table13[[#This Row],[Join_Date_Month]],Table13[[#This Row],[Join_Date_Date]])</f>
        <v>45077</v>
      </c>
      <c r="G970" s="3">
        <v>45077</v>
      </c>
      <c r="H970" s="3">
        <v>45303</v>
      </c>
      <c r="I970" s="2"/>
      <c r="J970" s="2"/>
      <c r="K970" s="3"/>
      <c r="L970" s="3">
        <v>45303</v>
      </c>
      <c r="M970" s="2">
        <v>11.99</v>
      </c>
      <c r="N970" s="2" t="s">
        <v>760</v>
      </c>
      <c r="O970" s="2">
        <v>153</v>
      </c>
      <c r="P970" s="2" t="s">
        <v>63</v>
      </c>
      <c r="Q970" s="2">
        <v>2</v>
      </c>
      <c r="R970" s="2">
        <v>2</v>
      </c>
      <c r="S970" s="2" t="b">
        <v>1</v>
      </c>
      <c r="T970" s="2">
        <v>40</v>
      </c>
      <c r="U970" s="2">
        <v>106</v>
      </c>
      <c r="V970" s="2" t="s">
        <v>55</v>
      </c>
      <c r="W970" s="2" t="s">
        <v>44</v>
      </c>
      <c r="X970" s="2" t="s">
        <v>78</v>
      </c>
      <c r="Y970" s="2">
        <v>44</v>
      </c>
      <c r="Z970" s="26">
        <f>Table13[[#This Row],[Recommended_Content_Count]]/(Table13[[#This Row],[Total_Movies_Watched]]+Table13[[#This Row],[Total_Series_Watched]])</f>
        <v>0.30136986301369861</v>
      </c>
      <c r="AA970" s="2">
        <v>4.4000000000000004</v>
      </c>
      <c r="AB970" s="2" t="b">
        <v>1</v>
      </c>
      <c r="AC970" s="2" t="s">
        <v>30</v>
      </c>
      <c r="AD970" s="2">
        <v>2790</v>
      </c>
      <c r="AE970" s="2" t="s">
        <v>76</v>
      </c>
      <c r="AF970" s="2" t="s">
        <v>39</v>
      </c>
      <c r="AG970" s="5" t="s">
        <v>93</v>
      </c>
    </row>
    <row r="971" spans="1:33" x14ac:dyDescent="0.25">
      <c r="A971" s="4">
        <v>7869</v>
      </c>
      <c r="B971" s="2" t="s">
        <v>283</v>
      </c>
      <c r="C971" s="2">
        <v>5</v>
      </c>
      <c r="D971" s="2">
        <v>23</v>
      </c>
      <c r="E971" s="2">
        <v>2024</v>
      </c>
      <c r="F971" s="3">
        <f>DATE(Table13[[#This Row],[_Year]],Table13[[#This Row],[Join_Date_Month]],Table13[[#This Row],[Join_Date_Date]])</f>
        <v>45435</v>
      </c>
      <c r="G971" s="3">
        <v>45435</v>
      </c>
      <c r="H971" s="3">
        <v>45303</v>
      </c>
      <c r="I971" s="2"/>
      <c r="J971" s="2"/>
      <c r="K971" s="3"/>
      <c r="L971" s="3">
        <v>45303</v>
      </c>
      <c r="M971" s="2">
        <v>15.99</v>
      </c>
      <c r="N971" s="2" t="s">
        <v>761</v>
      </c>
      <c r="O971" s="2">
        <v>294</v>
      </c>
      <c r="P971" s="2" t="s">
        <v>36</v>
      </c>
      <c r="Q971" s="2">
        <v>3</v>
      </c>
      <c r="R971" s="2">
        <v>6</v>
      </c>
      <c r="S971" s="2" t="b">
        <v>0</v>
      </c>
      <c r="T971" s="2">
        <v>709</v>
      </c>
      <c r="U971" s="2">
        <v>181</v>
      </c>
      <c r="V971" s="2" t="s">
        <v>74</v>
      </c>
      <c r="W971" s="2" t="s">
        <v>75</v>
      </c>
      <c r="X971" s="2" t="s">
        <v>57</v>
      </c>
      <c r="Y971" s="2">
        <v>39</v>
      </c>
      <c r="Z971" s="26">
        <f>Table13[[#This Row],[Recommended_Content_Count]]/(Table13[[#This Row],[Total_Movies_Watched]]+Table13[[#This Row],[Total_Series_Watched]])</f>
        <v>4.3820224719101124E-2</v>
      </c>
      <c r="AA971" s="2">
        <v>3.2</v>
      </c>
      <c r="AB971" s="2" t="b">
        <v>1</v>
      </c>
      <c r="AC971" s="2" t="s">
        <v>30</v>
      </c>
      <c r="AD971" s="2">
        <v>3091</v>
      </c>
      <c r="AE971" s="2" t="s">
        <v>65</v>
      </c>
      <c r="AF971" s="2" t="s">
        <v>69</v>
      </c>
      <c r="AG971" s="5" t="s">
        <v>40</v>
      </c>
    </row>
    <row r="972" spans="1:33" x14ac:dyDescent="0.25">
      <c r="A972" s="4">
        <v>2363</v>
      </c>
      <c r="B972" s="2" t="s">
        <v>408</v>
      </c>
      <c r="C972" s="2">
        <v>5</v>
      </c>
      <c r="D972" s="2">
        <v>21</v>
      </c>
      <c r="E972" s="2">
        <v>2023</v>
      </c>
      <c r="F972" s="3">
        <f>DATE(Table13[[#This Row],[_Year]],Table13[[#This Row],[Join_Date_Month]],Table13[[#This Row],[Join_Date_Date]])</f>
        <v>45067</v>
      </c>
      <c r="G972" s="3">
        <v>45067</v>
      </c>
      <c r="H972" s="3">
        <v>45303</v>
      </c>
      <c r="I972" s="2"/>
      <c r="J972" s="2"/>
      <c r="K972" s="3"/>
      <c r="L972" s="3">
        <v>45303</v>
      </c>
      <c r="M972" s="2">
        <v>7.99</v>
      </c>
      <c r="N972" s="2" t="s">
        <v>759</v>
      </c>
      <c r="O972" s="2">
        <v>411</v>
      </c>
      <c r="P972" s="2" t="s">
        <v>51</v>
      </c>
      <c r="Q972" s="2">
        <v>3</v>
      </c>
      <c r="R972" s="2">
        <v>2</v>
      </c>
      <c r="S972" s="2" t="b">
        <v>1</v>
      </c>
      <c r="T972" s="2">
        <v>412</v>
      </c>
      <c r="U972" s="2">
        <v>20</v>
      </c>
      <c r="V972" s="2" t="s">
        <v>68</v>
      </c>
      <c r="W972" s="2" t="s">
        <v>28</v>
      </c>
      <c r="X972" s="2" t="s">
        <v>57</v>
      </c>
      <c r="Y972" s="2">
        <v>94</v>
      </c>
      <c r="Z972" s="26">
        <f>Table13[[#This Row],[Recommended_Content_Count]]/(Table13[[#This Row],[Total_Movies_Watched]]+Table13[[#This Row],[Total_Series_Watched]])</f>
        <v>0.21759259259259259</v>
      </c>
      <c r="AA972" s="2">
        <v>4.7</v>
      </c>
      <c r="AB972" s="2" t="b">
        <v>1</v>
      </c>
      <c r="AC972" s="2" t="s">
        <v>30</v>
      </c>
      <c r="AD972" s="2">
        <v>4632</v>
      </c>
      <c r="AE972" s="2" t="s">
        <v>31</v>
      </c>
      <c r="AF972" s="2" t="s">
        <v>39</v>
      </c>
      <c r="AG972" s="5" t="s">
        <v>40</v>
      </c>
    </row>
    <row r="973" spans="1:33" x14ac:dyDescent="0.25">
      <c r="A973" s="4">
        <v>2517</v>
      </c>
      <c r="B973" s="2" t="s">
        <v>157</v>
      </c>
      <c r="C973" s="2">
        <v>4</v>
      </c>
      <c r="D973" s="2">
        <v>29</v>
      </c>
      <c r="E973" s="2">
        <v>2024</v>
      </c>
      <c r="F973" s="3">
        <f>DATE(Table13[[#This Row],[_Year]],Table13[[#This Row],[Join_Date_Month]],Table13[[#This Row],[Join_Date_Date]])</f>
        <v>45411</v>
      </c>
      <c r="G973" s="3">
        <v>45411</v>
      </c>
      <c r="H973" s="3">
        <v>45303</v>
      </c>
      <c r="I973" s="2"/>
      <c r="J973" s="2"/>
      <c r="K973" s="3"/>
      <c r="L973" s="3">
        <v>45303</v>
      </c>
      <c r="M973" s="2">
        <v>7.99</v>
      </c>
      <c r="N973" s="2" t="s">
        <v>759</v>
      </c>
      <c r="O973" s="2">
        <v>105</v>
      </c>
      <c r="P973" s="2" t="s">
        <v>48</v>
      </c>
      <c r="Q973" s="2">
        <v>2</v>
      </c>
      <c r="R973" s="2">
        <v>1</v>
      </c>
      <c r="S973" s="2" t="b">
        <v>1</v>
      </c>
      <c r="T973" s="2">
        <v>247</v>
      </c>
      <c r="U973" s="2">
        <v>104</v>
      </c>
      <c r="V973" s="2" t="s">
        <v>92</v>
      </c>
      <c r="W973" s="2" t="s">
        <v>28</v>
      </c>
      <c r="X973" s="2" t="s">
        <v>57</v>
      </c>
      <c r="Y973" s="2">
        <v>19</v>
      </c>
      <c r="Z973" s="26">
        <f>Table13[[#This Row],[Recommended_Content_Count]]/(Table13[[#This Row],[Total_Movies_Watched]]+Table13[[#This Row],[Total_Series_Watched]])</f>
        <v>5.4131054131054131E-2</v>
      </c>
      <c r="AA973" s="2">
        <v>3.2</v>
      </c>
      <c r="AB973" s="2" t="b">
        <v>1</v>
      </c>
      <c r="AC973" s="2" t="s">
        <v>30</v>
      </c>
      <c r="AD973" s="2">
        <v>3379</v>
      </c>
      <c r="AE973" s="2" t="s">
        <v>31</v>
      </c>
      <c r="AF973" s="2" t="s">
        <v>32</v>
      </c>
      <c r="AG973" s="5" t="s">
        <v>93</v>
      </c>
    </row>
    <row r="974" spans="1:33" x14ac:dyDescent="0.25">
      <c r="A974" s="4">
        <v>4781</v>
      </c>
      <c r="B974" s="2" t="s">
        <v>602</v>
      </c>
      <c r="C974" s="2">
        <v>4</v>
      </c>
      <c r="D974" s="2">
        <v>25</v>
      </c>
      <c r="E974" s="2">
        <v>2024</v>
      </c>
      <c r="F974" s="3">
        <f>DATE(Table13[[#This Row],[_Year]],Table13[[#This Row],[Join_Date_Month]],Table13[[#This Row],[Join_Date_Date]])</f>
        <v>45407</v>
      </c>
      <c r="G974" s="3">
        <v>45407</v>
      </c>
      <c r="H974" s="3">
        <v>45303</v>
      </c>
      <c r="I974" s="2"/>
      <c r="J974" s="2"/>
      <c r="K974" s="3"/>
      <c r="L974" s="3">
        <v>45303</v>
      </c>
      <c r="M974" s="2">
        <v>15.99</v>
      </c>
      <c r="N974" s="2" t="s">
        <v>761</v>
      </c>
      <c r="O974" s="2">
        <v>361</v>
      </c>
      <c r="P974" s="2" t="s">
        <v>73</v>
      </c>
      <c r="Q974" s="2">
        <v>5</v>
      </c>
      <c r="R974" s="2">
        <v>3</v>
      </c>
      <c r="S974" s="2" t="b">
        <v>1</v>
      </c>
      <c r="T974" s="2">
        <v>67</v>
      </c>
      <c r="U974" s="2">
        <v>66</v>
      </c>
      <c r="V974" s="2" t="s">
        <v>55</v>
      </c>
      <c r="W974" s="2" t="s">
        <v>28</v>
      </c>
      <c r="X974" s="2" t="s">
        <v>37</v>
      </c>
      <c r="Y974" s="2">
        <v>3</v>
      </c>
      <c r="Z974" s="26">
        <f>Table13[[#This Row],[Recommended_Content_Count]]/(Table13[[#This Row],[Total_Movies_Watched]]+Table13[[#This Row],[Total_Series_Watched]])</f>
        <v>2.2556390977443608E-2</v>
      </c>
      <c r="AA974" s="2">
        <v>3.7</v>
      </c>
      <c r="AB974" s="2" t="b">
        <v>1</v>
      </c>
      <c r="AC974" s="2" t="s">
        <v>30</v>
      </c>
      <c r="AD974" s="2">
        <v>4421</v>
      </c>
      <c r="AE974" s="2" t="s">
        <v>76</v>
      </c>
      <c r="AF974" s="2" t="s">
        <v>79</v>
      </c>
      <c r="AG974" s="5" t="s">
        <v>40</v>
      </c>
    </row>
    <row r="975" spans="1:33" x14ac:dyDescent="0.25">
      <c r="A975" s="4">
        <v>6539</v>
      </c>
      <c r="B975" s="2" t="s">
        <v>201</v>
      </c>
      <c r="C975" s="2">
        <v>4</v>
      </c>
      <c r="D975" s="2">
        <v>19</v>
      </c>
      <c r="E975" s="2">
        <v>2024</v>
      </c>
      <c r="F975" s="3">
        <f>DATE(Table13[[#This Row],[_Year]],Table13[[#This Row],[Join_Date_Month]],Table13[[#This Row],[Join_Date_Date]])</f>
        <v>45401</v>
      </c>
      <c r="G975" s="3">
        <v>45401</v>
      </c>
      <c r="H975" s="3">
        <v>45303</v>
      </c>
      <c r="I975" s="2"/>
      <c r="J975" s="2"/>
      <c r="K975" s="3"/>
      <c r="L975" s="3">
        <v>45303</v>
      </c>
      <c r="M975" s="2">
        <v>11.99</v>
      </c>
      <c r="N975" s="2" t="s">
        <v>760</v>
      </c>
      <c r="O975" s="2">
        <v>203</v>
      </c>
      <c r="P975" s="2" t="s">
        <v>63</v>
      </c>
      <c r="Q975" s="2">
        <v>1</v>
      </c>
      <c r="R975" s="2">
        <v>3</v>
      </c>
      <c r="S975" s="2" t="b">
        <v>0</v>
      </c>
      <c r="T975" s="2">
        <v>961</v>
      </c>
      <c r="U975" s="2">
        <v>41</v>
      </c>
      <c r="V975" s="2" t="s">
        <v>68</v>
      </c>
      <c r="W975" s="2" t="s">
        <v>44</v>
      </c>
      <c r="X975" s="2" t="s">
        <v>37</v>
      </c>
      <c r="Y975" s="2">
        <v>76</v>
      </c>
      <c r="Z975" s="26">
        <f>Table13[[#This Row],[Recommended_Content_Count]]/(Table13[[#This Row],[Total_Movies_Watched]]+Table13[[#This Row],[Total_Series_Watched]])</f>
        <v>7.5848303393213579E-2</v>
      </c>
      <c r="AA975" s="2">
        <v>4.2</v>
      </c>
      <c r="AB975" s="2" t="b">
        <v>1</v>
      </c>
      <c r="AC975" s="2" t="s">
        <v>30</v>
      </c>
      <c r="AD975" s="2">
        <v>3276</v>
      </c>
      <c r="AE975" s="2" t="s">
        <v>58</v>
      </c>
      <c r="AF975" s="2" t="s">
        <v>79</v>
      </c>
      <c r="AG975" s="5" t="s">
        <v>33</v>
      </c>
    </row>
    <row r="976" spans="1:33" x14ac:dyDescent="0.25">
      <c r="A976" s="4">
        <v>8564</v>
      </c>
      <c r="B976" s="2" t="s">
        <v>202</v>
      </c>
      <c r="C976" s="2">
        <v>4</v>
      </c>
      <c r="D976" s="2">
        <v>17</v>
      </c>
      <c r="E976" s="2">
        <v>2023</v>
      </c>
      <c r="F976" s="3">
        <f>DATE(Table13[[#This Row],[_Year]],Table13[[#This Row],[Join_Date_Month]],Table13[[#This Row],[Join_Date_Date]])</f>
        <v>45033</v>
      </c>
      <c r="G976" s="3">
        <v>45033</v>
      </c>
      <c r="H976" s="3">
        <v>45303</v>
      </c>
      <c r="I976" s="2"/>
      <c r="J976" s="2"/>
      <c r="K976" s="3"/>
      <c r="L976" s="3">
        <v>45303</v>
      </c>
      <c r="M976" s="2">
        <v>7.99</v>
      </c>
      <c r="N976" s="2" t="s">
        <v>759</v>
      </c>
      <c r="O976" s="2">
        <v>84</v>
      </c>
      <c r="P976" s="2" t="s">
        <v>100</v>
      </c>
      <c r="Q976" s="2">
        <v>1</v>
      </c>
      <c r="R976" s="2">
        <v>2</v>
      </c>
      <c r="S976" s="2" t="b">
        <v>1</v>
      </c>
      <c r="T976" s="2">
        <v>871</v>
      </c>
      <c r="U976" s="2">
        <v>187</v>
      </c>
      <c r="V976" s="2" t="s">
        <v>27</v>
      </c>
      <c r="W976" s="2" t="s">
        <v>44</v>
      </c>
      <c r="X976" s="2" t="s">
        <v>45</v>
      </c>
      <c r="Y976" s="2">
        <v>96</v>
      </c>
      <c r="Z976" s="26">
        <f>Table13[[#This Row],[Recommended_Content_Count]]/(Table13[[#This Row],[Total_Movies_Watched]]+Table13[[#This Row],[Total_Series_Watched]])</f>
        <v>9.0737240075614373E-2</v>
      </c>
      <c r="AA976" s="2">
        <v>4.5</v>
      </c>
      <c r="AB976" s="2" t="b">
        <v>1</v>
      </c>
      <c r="AC976" s="2" t="s">
        <v>30</v>
      </c>
      <c r="AD976" s="2">
        <v>2416</v>
      </c>
      <c r="AE976" s="2" t="s">
        <v>31</v>
      </c>
      <c r="AF976" s="2" t="s">
        <v>69</v>
      </c>
      <c r="AG976" s="5" t="s">
        <v>33</v>
      </c>
    </row>
    <row r="977" spans="1:33" x14ac:dyDescent="0.25">
      <c r="A977" s="4">
        <v>3984</v>
      </c>
      <c r="B977" s="2" t="s">
        <v>257</v>
      </c>
      <c r="C977" s="2">
        <v>3</v>
      </c>
      <c r="D977" s="2">
        <v>21</v>
      </c>
      <c r="E977" s="2">
        <v>2023</v>
      </c>
      <c r="F977" s="3">
        <f>DATE(Table13[[#This Row],[_Year]],Table13[[#This Row],[Join_Date_Month]],Table13[[#This Row],[Join_Date_Date]])</f>
        <v>45006</v>
      </c>
      <c r="G977" s="3">
        <v>45006</v>
      </c>
      <c r="H977" s="3">
        <v>45303</v>
      </c>
      <c r="I977" s="2"/>
      <c r="J977" s="2"/>
      <c r="K977" s="3"/>
      <c r="L977" s="3">
        <v>45303</v>
      </c>
      <c r="M977" s="2">
        <v>15.99</v>
      </c>
      <c r="N977" s="2" t="s">
        <v>761</v>
      </c>
      <c r="O977" s="2">
        <v>146</v>
      </c>
      <c r="P977" s="2" t="s">
        <v>73</v>
      </c>
      <c r="Q977" s="2">
        <v>4</v>
      </c>
      <c r="R977" s="2">
        <v>6</v>
      </c>
      <c r="S977" s="2" t="b">
        <v>0</v>
      </c>
      <c r="T977" s="2">
        <v>646</v>
      </c>
      <c r="U977" s="2">
        <v>139</v>
      </c>
      <c r="V977" s="2" t="s">
        <v>74</v>
      </c>
      <c r="W977" s="2" t="s">
        <v>28</v>
      </c>
      <c r="X977" s="2" t="s">
        <v>37</v>
      </c>
      <c r="Y977" s="2">
        <v>27</v>
      </c>
      <c r="Z977" s="26">
        <f>Table13[[#This Row],[Recommended_Content_Count]]/(Table13[[#This Row],[Total_Movies_Watched]]+Table13[[#This Row],[Total_Series_Watched]])</f>
        <v>3.4394904458598725E-2</v>
      </c>
      <c r="AA977" s="2">
        <v>3.7</v>
      </c>
      <c r="AB977" s="2" t="b">
        <v>1</v>
      </c>
      <c r="AC977" s="2" t="s">
        <v>30</v>
      </c>
      <c r="AD977" s="2">
        <v>4400</v>
      </c>
      <c r="AE977" s="2" t="s">
        <v>76</v>
      </c>
      <c r="AF977" s="2" t="s">
        <v>59</v>
      </c>
      <c r="AG977" s="5" t="s">
        <v>33</v>
      </c>
    </row>
    <row r="978" spans="1:33" x14ac:dyDescent="0.25">
      <c r="A978" s="4">
        <v>8721</v>
      </c>
      <c r="B978" s="2" t="s">
        <v>281</v>
      </c>
      <c r="C978" s="2">
        <v>2</v>
      </c>
      <c r="D978" s="2">
        <v>23</v>
      </c>
      <c r="E978" s="2">
        <v>2023</v>
      </c>
      <c r="F978" s="3">
        <f>DATE(Table13[[#This Row],[_Year]],Table13[[#This Row],[Join_Date_Month]],Table13[[#This Row],[Join_Date_Date]])</f>
        <v>44980</v>
      </c>
      <c r="G978" s="3">
        <v>44980</v>
      </c>
      <c r="H978" s="3">
        <v>45303</v>
      </c>
      <c r="I978" s="2"/>
      <c r="J978" s="2"/>
      <c r="K978" s="3"/>
      <c r="L978" s="3">
        <v>45303</v>
      </c>
      <c r="M978" s="2">
        <v>15.99</v>
      </c>
      <c r="N978" s="2" t="s">
        <v>761</v>
      </c>
      <c r="O978" s="2">
        <v>81</v>
      </c>
      <c r="P978" s="2" t="s">
        <v>36</v>
      </c>
      <c r="Q978" s="2">
        <v>3</v>
      </c>
      <c r="R978" s="2">
        <v>5</v>
      </c>
      <c r="S978" s="2" t="b">
        <v>0</v>
      </c>
      <c r="T978" s="2">
        <v>394</v>
      </c>
      <c r="U978" s="2">
        <v>168</v>
      </c>
      <c r="V978" s="2" t="s">
        <v>43</v>
      </c>
      <c r="W978" s="2" t="s">
        <v>75</v>
      </c>
      <c r="X978" s="2" t="s">
        <v>45</v>
      </c>
      <c r="Y978" s="2">
        <v>21</v>
      </c>
      <c r="Z978" s="26">
        <f>Table13[[#This Row],[Recommended_Content_Count]]/(Table13[[#This Row],[Total_Movies_Watched]]+Table13[[#This Row],[Total_Series_Watched]])</f>
        <v>3.7366548042704624E-2</v>
      </c>
      <c r="AA978" s="2">
        <v>4.7</v>
      </c>
      <c r="AB978" s="2" t="b">
        <v>1</v>
      </c>
      <c r="AC978" s="2" t="s">
        <v>30</v>
      </c>
      <c r="AD978" s="2">
        <v>510</v>
      </c>
      <c r="AE978" s="2" t="s">
        <v>58</v>
      </c>
      <c r="AF978" s="2" t="s">
        <v>59</v>
      </c>
      <c r="AG978" s="5" t="s">
        <v>33</v>
      </c>
    </row>
    <row r="979" spans="1:33" x14ac:dyDescent="0.25">
      <c r="A979" s="4">
        <v>1481</v>
      </c>
      <c r="B979" s="2" t="s">
        <v>52</v>
      </c>
      <c r="C979" s="2">
        <v>2</v>
      </c>
      <c r="D979" s="2">
        <v>20</v>
      </c>
      <c r="E979" s="2">
        <v>2023</v>
      </c>
      <c r="F979" s="3">
        <f>DATE(Table13[[#This Row],[_Year]],Table13[[#This Row],[Join_Date_Month]],Table13[[#This Row],[Join_Date_Date]])</f>
        <v>44977</v>
      </c>
      <c r="G979" s="3">
        <v>44977</v>
      </c>
      <c r="H979" s="3">
        <v>45303</v>
      </c>
      <c r="I979" s="2"/>
      <c r="J979" s="2"/>
      <c r="K979" s="3"/>
      <c r="L979" s="3">
        <v>45303</v>
      </c>
      <c r="M979" s="2">
        <v>7.99</v>
      </c>
      <c r="N979" s="2" t="s">
        <v>759</v>
      </c>
      <c r="O979" s="2">
        <v>180</v>
      </c>
      <c r="P979" s="2" t="s">
        <v>51</v>
      </c>
      <c r="Q979" s="2">
        <v>3</v>
      </c>
      <c r="R979" s="2">
        <v>4</v>
      </c>
      <c r="S979" s="2" t="b">
        <v>0</v>
      </c>
      <c r="T979" s="2">
        <v>936</v>
      </c>
      <c r="U979" s="2">
        <v>166</v>
      </c>
      <c r="V979" s="2" t="s">
        <v>49</v>
      </c>
      <c r="W979" s="2" t="s">
        <v>44</v>
      </c>
      <c r="X979" s="2" t="s">
        <v>64</v>
      </c>
      <c r="Y979" s="2">
        <v>71</v>
      </c>
      <c r="Z979" s="26">
        <f>Table13[[#This Row],[Recommended_Content_Count]]/(Table13[[#This Row],[Total_Movies_Watched]]+Table13[[#This Row],[Total_Series_Watched]])</f>
        <v>6.4428312159709622E-2</v>
      </c>
      <c r="AA979" s="2">
        <v>4.9000000000000004</v>
      </c>
      <c r="AB979" s="2" t="b">
        <v>1</v>
      </c>
      <c r="AC979" s="2" t="s">
        <v>30</v>
      </c>
      <c r="AD979" s="2">
        <v>4566</v>
      </c>
      <c r="AE979" s="2" t="s">
        <v>31</v>
      </c>
      <c r="AF979" s="2" t="s">
        <v>69</v>
      </c>
      <c r="AG979" s="5" t="s">
        <v>60</v>
      </c>
    </row>
    <row r="980" spans="1:33" x14ac:dyDescent="0.25">
      <c r="A980" s="4">
        <v>2904</v>
      </c>
      <c r="B980" s="2" t="s">
        <v>458</v>
      </c>
      <c r="C980" s="2">
        <v>2</v>
      </c>
      <c r="D980" s="2">
        <v>17</v>
      </c>
      <c r="E980" s="2">
        <v>2024</v>
      </c>
      <c r="F980" s="3">
        <f>DATE(Table13[[#This Row],[_Year]],Table13[[#This Row],[Join_Date_Month]],Table13[[#This Row],[Join_Date_Date]])</f>
        <v>45339</v>
      </c>
      <c r="G980" s="3">
        <v>45339</v>
      </c>
      <c r="H980" s="3">
        <v>45303</v>
      </c>
      <c r="I980" s="2"/>
      <c r="J980" s="2"/>
      <c r="K980" s="3"/>
      <c r="L980" s="3">
        <v>45303</v>
      </c>
      <c r="M980" s="2">
        <v>7.99</v>
      </c>
      <c r="N980" s="2" t="s">
        <v>759</v>
      </c>
      <c r="O980" s="2">
        <v>280</v>
      </c>
      <c r="P980" s="2" t="s">
        <v>100</v>
      </c>
      <c r="Q980" s="2">
        <v>3</v>
      </c>
      <c r="R980" s="2">
        <v>1</v>
      </c>
      <c r="S980" s="2" t="b">
        <v>0</v>
      </c>
      <c r="T980" s="2">
        <v>188</v>
      </c>
      <c r="U980" s="2">
        <v>103</v>
      </c>
      <c r="V980" s="2" t="s">
        <v>74</v>
      </c>
      <c r="W980" s="2" t="s">
        <v>75</v>
      </c>
      <c r="X980" s="2" t="s">
        <v>64</v>
      </c>
      <c r="Y980" s="2">
        <v>80</v>
      </c>
      <c r="Z980" s="26">
        <f>Table13[[#This Row],[Recommended_Content_Count]]/(Table13[[#This Row],[Total_Movies_Watched]]+Table13[[#This Row],[Total_Series_Watched]])</f>
        <v>0.27491408934707906</v>
      </c>
      <c r="AA980" s="2">
        <v>4.8</v>
      </c>
      <c r="AB980" s="2" t="b">
        <v>0</v>
      </c>
      <c r="AC980" s="2" t="s">
        <v>30</v>
      </c>
      <c r="AD980" s="2">
        <v>2346</v>
      </c>
      <c r="AE980" s="2" t="s">
        <v>58</v>
      </c>
      <c r="AF980" s="2" t="s">
        <v>79</v>
      </c>
      <c r="AG980" s="5" t="s">
        <v>60</v>
      </c>
    </row>
    <row r="981" spans="1:33" x14ac:dyDescent="0.25">
      <c r="A981" s="4">
        <v>5420</v>
      </c>
      <c r="B981" s="2" t="s">
        <v>162</v>
      </c>
      <c r="C981" s="2">
        <v>12</v>
      </c>
      <c r="D981" s="2">
        <v>31</v>
      </c>
      <c r="E981" s="2">
        <v>2022</v>
      </c>
      <c r="F981" s="3">
        <f>DATE(Table13[[#This Row],[_Year]],Table13[[#This Row],[Join_Date_Month]],Table13[[#This Row],[Join_Date_Date]])</f>
        <v>44926</v>
      </c>
      <c r="G981" s="3">
        <v>44926</v>
      </c>
      <c r="H981" s="3">
        <v>45303</v>
      </c>
      <c r="I981" s="2"/>
      <c r="J981" s="2"/>
      <c r="K981" s="3"/>
      <c r="L981" s="3">
        <v>45303</v>
      </c>
      <c r="M981" s="2">
        <v>11.99</v>
      </c>
      <c r="N981" s="2" t="s">
        <v>760</v>
      </c>
      <c r="O981" s="2">
        <v>204</v>
      </c>
      <c r="P981" s="2" t="s">
        <v>36</v>
      </c>
      <c r="Q981" s="2">
        <v>4</v>
      </c>
      <c r="R981" s="2">
        <v>6</v>
      </c>
      <c r="S981" s="2" t="b">
        <v>0</v>
      </c>
      <c r="T981" s="2">
        <v>928</v>
      </c>
      <c r="U981" s="2">
        <v>30</v>
      </c>
      <c r="V981" s="2" t="s">
        <v>55</v>
      </c>
      <c r="W981" s="2" t="s">
        <v>56</v>
      </c>
      <c r="X981" s="2" t="s">
        <v>45</v>
      </c>
      <c r="Y981" s="2">
        <v>58</v>
      </c>
      <c r="Z981" s="26">
        <f>Table13[[#This Row],[Recommended_Content_Count]]/(Table13[[#This Row],[Total_Movies_Watched]]+Table13[[#This Row],[Total_Series_Watched]])</f>
        <v>6.0542797494780795E-2</v>
      </c>
      <c r="AA981" s="2">
        <v>4.4000000000000004</v>
      </c>
      <c r="AB981" s="2" t="b">
        <v>0</v>
      </c>
      <c r="AC981" s="2" t="s">
        <v>30</v>
      </c>
      <c r="AD981" s="2">
        <v>1765</v>
      </c>
      <c r="AE981" s="2" t="s">
        <v>31</v>
      </c>
      <c r="AF981" s="2" t="s">
        <v>69</v>
      </c>
      <c r="AG981" s="5" t="s">
        <v>33</v>
      </c>
    </row>
    <row r="982" spans="1:33" x14ac:dyDescent="0.25">
      <c r="A982" s="4">
        <v>9374</v>
      </c>
      <c r="B982" s="2" t="s">
        <v>224</v>
      </c>
      <c r="C982" s="2">
        <v>12</v>
      </c>
      <c r="D982" s="2">
        <v>17</v>
      </c>
      <c r="E982" s="2">
        <v>2024</v>
      </c>
      <c r="F982" s="3">
        <f>DATE(Table13[[#This Row],[_Year]],Table13[[#This Row],[Join_Date_Month]],Table13[[#This Row],[Join_Date_Date]])</f>
        <v>45643</v>
      </c>
      <c r="G982" s="3">
        <v>45643</v>
      </c>
      <c r="H982" s="3">
        <v>45303</v>
      </c>
      <c r="I982" s="2"/>
      <c r="J982" s="2"/>
      <c r="K982" s="3"/>
      <c r="L982" s="3">
        <v>45303</v>
      </c>
      <c r="M982" s="2">
        <v>15.99</v>
      </c>
      <c r="N982" s="2" t="s">
        <v>761</v>
      </c>
      <c r="O982" s="2">
        <v>301</v>
      </c>
      <c r="P982" s="2" t="s">
        <v>26</v>
      </c>
      <c r="Q982" s="2">
        <v>4</v>
      </c>
      <c r="R982" s="2">
        <v>6</v>
      </c>
      <c r="S982" s="2" t="b">
        <v>0</v>
      </c>
      <c r="T982" s="2">
        <v>619</v>
      </c>
      <c r="U982" s="2">
        <v>172</v>
      </c>
      <c r="V982" s="2" t="s">
        <v>27</v>
      </c>
      <c r="W982" s="2" t="s">
        <v>44</v>
      </c>
      <c r="X982" s="2" t="s">
        <v>64</v>
      </c>
      <c r="Y982" s="2">
        <v>37</v>
      </c>
      <c r="Z982" s="26">
        <f>Table13[[#This Row],[Recommended_Content_Count]]/(Table13[[#This Row],[Total_Movies_Watched]]+Table13[[#This Row],[Total_Series_Watched]])</f>
        <v>4.6776232616940583E-2</v>
      </c>
      <c r="AA982" s="2">
        <v>4.2</v>
      </c>
      <c r="AB982" s="2" t="b">
        <v>1</v>
      </c>
      <c r="AC982" s="2" t="s">
        <v>30</v>
      </c>
      <c r="AD982" s="2">
        <v>1153</v>
      </c>
      <c r="AE982" s="2" t="s">
        <v>76</v>
      </c>
      <c r="AF982" s="2" t="s">
        <v>69</v>
      </c>
      <c r="AG982" s="5" t="s">
        <v>40</v>
      </c>
    </row>
    <row r="983" spans="1:33" x14ac:dyDescent="0.25">
      <c r="A983" s="4">
        <v>8815</v>
      </c>
      <c r="B983" s="2" t="s">
        <v>345</v>
      </c>
      <c r="C983" s="2">
        <v>11</v>
      </c>
      <c r="D983" s="2">
        <v>13</v>
      </c>
      <c r="E983" s="2">
        <v>2023</v>
      </c>
      <c r="F983" s="3">
        <f>DATE(Table13[[#This Row],[_Year]],Table13[[#This Row],[Join_Date_Month]],Table13[[#This Row],[Join_Date_Date]])</f>
        <v>45243</v>
      </c>
      <c r="G983" s="3">
        <v>45243</v>
      </c>
      <c r="H983" s="3">
        <v>45303</v>
      </c>
      <c r="I983" s="2"/>
      <c r="J983" s="2"/>
      <c r="K983" s="3"/>
      <c r="L983" s="3">
        <v>45303</v>
      </c>
      <c r="M983" s="2">
        <v>7.99</v>
      </c>
      <c r="N983" s="2" t="s">
        <v>759</v>
      </c>
      <c r="O983" s="2">
        <v>148</v>
      </c>
      <c r="P983" s="2" t="s">
        <v>51</v>
      </c>
      <c r="Q983" s="2">
        <v>1</v>
      </c>
      <c r="R983" s="2">
        <v>1</v>
      </c>
      <c r="S983" s="2" t="b">
        <v>1</v>
      </c>
      <c r="T983" s="2">
        <v>579</v>
      </c>
      <c r="U983" s="2">
        <v>121</v>
      </c>
      <c r="V983" s="2" t="s">
        <v>92</v>
      </c>
      <c r="W983" s="2" t="s">
        <v>75</v>
      </c>
      <c r="X983" s="2" t="s">
        <v>57</v>
      </c>
      <c r="Y983" s="2">
        <v>8</v>
      </c>
      <c r="Z983" s="26">
        <f>Table13[[#This Row],[Recommended_Content_Count]]/(Table13[[#This Row],[Total_Movies_Watched]]+Table13[[#This Row],[Total_Series_Watched]])</f>
        <v>1.1428571428571429E-2</v>
      </c>
      <c r="AA983" s="2">
        <v>3.6</v>
      </c>
      <c r="AB983" s="2" t="b">
        <v>0</v>
      </c>
      <c r="AC983" s="2" t="s">
        <v>30</v>
      </c>
      <c r="AD983" s="2">
        <v>3448</v>
      </c>
      <c r="AE983" s="2" t="s">
        <v>58</v>
      </c>
      <c r="AF983" s="2" t="s">
        <v>69</v>
      </c>
      <c r="AG983" s="5" t="s">
        <v>40</v>
      </c>
    </row>
    <row r="984" spans="1:33" x14ac:dyDescent="0.25">
      <c r="A984" s="4">
        <v>4364</v>
      </c>
      <c r="B984" s="2" t="s">
        <v>355</v>
      </c>
      <c r="C984" s="2">
        <v>10</v>
      </c>
      <c r="D984" s="2">
        <v>27</v>
      </c>
      <c r="E984" s="2">
        <v>2024</v>
      </c>
      <c r="F984" s="3">
        <f>DATE(Table13[[#This Row],[_Year]],Table13[[#This Row],[Join_Date_Month]],Table13[[#This Row],[Join_Date_Date]])</f>
        <v>45592</v>
      </c>
      <c r="G984" s="3">
        <v>45592</v>
      </c>
      <c r="H984" s="3">
        <v>45303</v>
      </c>
      <c r="I984" s="2"/>
      <c r="J984" s="2"/>
      <c r="K984" s="3"/>
      <c r="L984" s="3">
        <v>45303</v>
      </c>
      <c r="M984" s="2">
        <v>7.99</v>
      </c>
      <c r="N984" s="2" t="s">
        <v>759</v>
      </c>
      <c r="O984" s="2">
        <v>241</v>
      </c>
      <c r="P984" s="2" t="s">
        <v>100</v>
      </c>
      <c r="Q984" s="2">
        <v>3</v>
      </c>
      <c r="R984" s="2">
        <v>6</v>
      </c>
      <c r="S984" s="2" t="b">
        <v>0</v>
      </c>
      <c r="T984" s="2">
        <v>905</v>
      </c>
      <c r="U984" s="2">
        <v>127</v>
      </c>
      <c r="V984" s="2" t="s">
        <v>55</v>
      </c>
      <c r="W984" s="2" t="s">
        <v>28</v>
      </c>
      <c r="X984" s="2" t="s">
        <v>57</v>
      </c>
      <c r="Y984" s="2">
        <v>93</v>
      </c>
      <c r="Z984" s="26">
        <f>Table13[[#This Row],[Recommended_Content_Count]]/(Table13[[#This Row],[Total_Movies_Watched]]+Table13[[#This Row],[Total_Series_Watched]])</f>
        <v>9.0116279069767435E-2</v>
      </c>
      <c r="AA984" s="2">
        <v>4</v>
      </c>
      <c r="AB984" s="2" t="b">
        <v>0</v>
      </c>
      <c r="AC984" s="2" t="s">
        <v>30</v>
      </c>
      <c r="AD984" s="2">
        <v>2102</v>
      </c>
      <c r="AE984" s="2" t="s">
        <v>38</v>
      </c>
      <c r="AF984" s="2" t="s">
        <v>32</v>
      </c>
      <c r="AG984" s="5" t="s">
        <v>60</v>
      </c>
    </row>
    <row r="985" spans="1:33" x14ac:dyDescent="0.25">
      <c r="A985" s="4">
        <v>4586</v>
      </c>
      <c r="B985" s="2" t="s">
        <v>723</v>
      </c>
      <c r="C985" s="2">
        <v>10</v>
      </c>
      <c r="D985" s="2">
        <v>22</v>
      </c>
      <c r="E985" s="2">
        <v>2023</v>
      </c>
      <c r="F985" s="3">
        <f>DATE(Table13[[#This Row],[_Year]],Table13[[#This Row],[Join_Date_Month]],Table13[[#This Row],[Join_Date_Date]])</f>
        <v>45221</v>
      </c>
      <c r="G985" s="3">
        <v>45221</v>
      </c>
      <c r="H985" s="3">
        <v>45303</v>
      </c>
      <c r="I985" s="2"/>
      <c r="J985" s="2"/>
      <c r="K985" s="3"/>
      <c r="L985" s="3">
        <v>45303</v>
      </c>
      <c r="M985" s="2">
        <v>7.99</v>
      </c>
      <c r="N985" s="2" t="s">
        <v>759</v>
      </c>
      <c r="O985" s="2">
        <v>448</v>
      </c>
      <c r="P985" s="2" t="s">
        <v>26</v>
      </c>
      <c r="Q985" s="2">
        <v>3</v>
      </c>
      <c r="R985" s="2">
        <v>4</v>
      </c>
      <c r="S985" s="2" t="b">
        <v>1</v>
      </c>
      <c r="T985" s="2">
        <v>506</v>
      </c>
      <c r="U985" s="2">
        <v>193</v>
      </c>
      <c r="V985" s="2" t="s">
        <v>74</v>
      </c>
      <c r="W985" s="2" t="s">
        <v>44</v>
      </c>
      <c r="X985" s="2" t="s">
        <v>57</v>
      </c>
      <c r="Y985" s="2">
        <v>79</v>
      </c>
      <c r="Z985" s="26">
        <f>Table13[[#This Row],[Recommended_Content_Count]]/(Table13[[#This Row],[Total_Movies_Watched]]+Table13[[#This Row],[Total_Series_Watched]])</f>
        <v>0.11301859799713877</v>
      </c>
      <c r="AA985" s="2">
        <v>4.3</v>
      </c>
      <c r="AB985" s="2" t="b">
        <v>0</v>
      </c>
      <c r="AC985" s="2" t="s">
        <v>30</v>
      </c>
      <c r="AD985" s="2">
        <v>3589</v>
      </c>
      <c r="AE985" s="2" t="s">
        <v>58</v>
      </c>
      <c r="AF985" s="2" t="s">
        <v>39</v>
      </c>
      <c r="AG985" s="5" t="s">
        <v>33</v>
      </c>
    </row>
    <row r="986" spans="1:33" x14ac:dyDescent="0.25">
      <c r="A986" s="4">
        <v>7465</v>
      </c>
      <c r="B986" s="2" t="s">
        <v>618</v>
      </c>
      <c r="C986" s="3">
        <v>45607</v>
      </c>
      <c r="D986" s="2"/>
      <c r="E986" s="2"/>
      <c r="F986" s="3"/>
      <c r="G986" s="3">
        <v>45607</v>
      </c>
      <c r="H986" s="3">
        <v>45303</v>
      </c>
      <c r="I986" s="2"/>
      <c r="J986" s="2"/>
      <c r="K986" s="3"/>
      <c r="L986" s="3">
        <v>45303</v>
      </c>
      <c r="M986" s="2">
        <v>11.99</v>
      </c>
      <c r="N986" s="2" t="s">
        <v>760</v>
      </c>
      <c r="O986" s="2">
        <v>308</v>
      </c>
      <c r="P986" s="2" t="s">
        <v>26</v>
      </c>
      <c r="Q986" s="2">
        <v>4</v>
      </c>
      <c r="R986" s="2">
        <v>3</v>
      </c>
      <c r="S986" s="2" t="b">
        <v>1</v>
      </c>
      <c r="T986" s="2">
        <v>284</v>
      </c>
      <c r="U986" s="2">
        <v>81</v>
      </c>
      <c r="V986" s="2" t="s">
        <v>68</v>
      </c>
      <c r="W986" s="2" t="s">
        <v>56</v>
      </c>
      <c r="X986" s="2" t="s">
        <v>57</v>
      </c>
      <c r="Y986" s="2">
        <v>92</v>
      </c>
      <c r="Z986" s="26">
        <f>Table13[[#This Row],[Recommended_Content_Count]]/(Table13[[#This Row],[Total_Movies_Watched]]+Table13[[#This Row],[Total_Series_Watched]])</f>
        <v>0.25205479452054796</v>
      </c>
      <c r="AA986" s="2">
        <v>3.7</v>
      </c>
      <c r="AB986" s="2" t="b">
        <v>1</v>
      </c>
      <c r="AC986" s="2" t="s">
        <v>30</v>
      </c>
      <c r="AD986" s="2">
        <v>1298</v>
      </c>
      <c r="AE986" s="2" t="s">
        <v>76</v>
      </c>
      <c r="AF986" s="2" t="s">
        <v>59</v>
      </c>
      <c r="AG986" s="5" t="s">
        <v>93</v>
      </c>
    </row>
    <row r="987" spans="1:33" x14ac:dyDescent="0.25">
      <c r="A987" s="4">
        <v>1790</v>
      </c>
      <c r="B987" s="2" t="s">
        <v>624</v>
      </c>
      <c r="C987" s="3">
        <v>45599</v>
      </c>
      <c r="D987" s="2"/>
      <c r="E987" s="2"/>
      <c r="F987" s="3"/>
      <c r="G987" s="3">
        <v>45599</v>
      </c>
      <c r="H987" s="3">
        <v>45303</v>
      </c>
      <c r="I987" s="2"/>
      <c r="J987" s="2"/>
      <c r="K987" s="3"/>
      <c r="L987" s="3">
        <v>45303</v>
      </c>
      <c r="M987" s="2">
        <v>11.99</v>
      </c>
      <c r="N987" s="2" t="s">
        <v>760</v>
      </c>
      <c r="O987" s="2">
        <v>362</v>
      </c>
      <c r="P987" s="2" t="s">
        <v>48</v>
      </c>
      <c r="Q987" s="2">
        <v>2</v>
      </c>
      <c r="R987" s="2">
        <v>2</v>
      </c>
      <c r="S987" s="2" t="b">
        <v>0</v>
      </c>
      <c r="T987" s="2">
        <v>535</v>
      </c>
      <c r="U987" s="2">
        <v>200</v>
      </c>
      <c r="V987" s="2" t="s">
        <v>74</v>
      </c>
      <c r="W987" s="2" t="s">
        <v>44</v>
      </c>
      <c r="X987" s="2" t="s">
        <v>29</v>
      </c>
      <c r="Y987" s="2">
        <v>60</v>
      </c>
      <c r="Z987" s="26">
        <f>Table13[[#This Row],[Recommended_Content_Count]]/(Table13[[#This Row],[Total_Movies_Watched]]+Table13[[#This Row],[Total_Series_Watched]])</f>
        <v>8.1632653061224483E-2</v>
      </c>
      <c r="AA987" s="2">
        <v>4.9000000000000004</v>
      </c>
      <c r="AB987" s="2" t="b">
        <v>1</v>
      </c>
      <c r="AC987" s="2" t="s">
        <v>30</v>
      </c>
      <c r="AD987" s="2">
        <v>55</v>
      </c>
      <c r="AE987" s="2" t="s">
        <v>76</v>
      </c>
      <c r="AF987" s="2" t="s">
        <v>59</v>
      </c>
      <c r="AG987" s="5" t="s">
        <v>33</v>
      </c>
    </row>
    <row r="988" spans="1:33" x14ac:dyDescent="0.25">
      <c r="A988" s="4">
        <v>8768</v>
      </c>
      <c r="B988" s="2" t="s">
        <v>281</v>
      </c>
      <c r="C988" s="3">
        <v>45546</v>
      </c>
      <c r="D988" s="2"/>
      <c r="E988" s="2"/>
      <c r="F988" s="3"/>
      <c r="G988" s="3">
        <v>45546</v>
      </c>
      <c r="H988" s="3">
        <v>45303</v>
      </c>
      <c r="I988" s="2"/>
      <c r="J988" s="2"/>
      <c r="K988" s="3"/>
      <c r="L988" s="3">
        <v>45303</v>
      </c>
      <c r="M988" s="2">
        <v>15.99</v>
      </c>
      <c r="N988" s="2" t="s">
        <v>761</v>
      </c>
      <c r="O988" s="2">
        <v>75</v>
      </c>
      <c r="P988" s="2" t="s">
        <v>48</v>
      </c>
      <c r="Q988" s="2">
        <v>5</v>
      </c>
      <c r="R988" s="2">
        <v>1</v>
      </c>
      <c r="S988" s="2" t="b">
        <v>1</v>
      </c>
      <c r="T988" s="2">
        <v>115</v>
      </c>
      <c r="U988" s="2">
        <v>122</v>
      </c>
      <c r="V988" s="2" t="s">
        <v>68</v>
      </c>
      <c r="W988" s="2" t="s">
        <v>44</v>
      </c>
      <c r="X988" s="2" t="s">
        <v>29</v>
      </c>
      <c r="Y988" s="2">
        <v>86</v>
      </c>
      <c r="Z988" s="26">
        <f>Table13[[#This Row],[Recommended_Content_Count]]/(Table13[[#This Row],[Total_Movies_Watched]]+Table13[[#This Row],[Total_Series_Watched]])</f>
        <v>0.3628691983122363</v>
      </c>
      <c r="AA988" s="2">
        <v>3.5</v>
      </c>
      <c r="AB988" s="2" t="b">
        <v>0</v>
      </c>
      <c r="AC988" s="2" t="s">
        <v>30</v>
      </c>
      <c r="AD988" s="2">
        <v>3761</v>
      </c>
      <c r="AE988" s="2" t="s">
        <v>76</v>
      </c>
      <c r="AF988" s="2" t="s">
        <v>39</v>
      </c>
      <c r="AG988" s="5" t="s">
        <v>40</v>
      </c>
    </row>
    <row r="989" spans="1:33" x14ac:dyDescent="0.25">
      <c r="A989" s="4">
        <v>4211</v>
      </c>
      <c r="B989" s="2" t="s">
        <v>515</v>
      </c>
      <c r="C989" s="3">
        <v>45483</v>
      </c>
      <c r="D989" s="2"/>
      <c r="E989" s="2"/>
      <c r="F989" s="3"/>
      <c r="G989" s="3">
        <v>45483</v>
      </c>
      <c r="H989" s="3">
        <v>45303</v>
      </c>
      <c r="I989" s="2"/>
      <c r="J989" s="2"/>
      <c r="K989" s="3"/>
      <c r="L989" s="3">
        <v>45303</v>
      </c>
      <c r="M989" s="2">
        <v>7.99</v>
      </c>
      <c r="N989" s="2" t="s">
        <v>759</v>
      </c>
      <c r="O989" s="2">
        <v>277</v>
      </c>
      <c r="P989" s="2" t="s">
        <v>100</v>
      </c>
      <c r="Q989" s="2">
        <v>1</v>
      </c>
      <c r="R989" s="2">
        <v>3</v>
      </c>
      <c r="S989" s="2" t="b">
        <v>1</v>
      </c>
      <c r="T989" s="2">
        <v>455</v>
      </c>
      <c r="U989" s="2">
        <v>120</v>
      </c>
      <c r="V989" s="2" t="s">
        <v>92</v>
      </c>
      <c r="W989" s="2" t="s">
        <v>28</v>
      </c>
      <c r="X989" s="2" t="s">
        <v>57</v>
      </c>
      <c r="Y989" s="2">
        <v>92</v>
      </c>
      <c r="Z989" s="26">
        <f>Table13[[#This Row],[Recommended_Content_Count]]/(Table13[[#This Row],[Total_Movies_Watched]]+Table13[[#This Row],[Total_Series_Watched]])</f>
        <v>0.16</v>
      </c>
      <c r="AA989" s="2">
        <v>4.7</v>
      </c>
      <c r="AB989" s="2" t="b">
        <v>0</v>
      </c>
      <c r="AC989" s="2" t="s">
        <v>30</v>
      </c>
      <c r="AD989" s="2">
        <v>1360</v>
      </c>
      <c r="AE989" s="2" t="s">
        <v>65</v>
      </c>
      <c r="AF989" s="2" t="s">
        <v>59</v>
      </c>
      <c r="AG989" s="5" t="s">
        <v>93</v>
      </c>
    </row>
    <row r="990" spans="1:33" x14ac:dyDescent="0.25">
      <c r="A990" s="4">
        <v>2734</v>
      </c>
      <c r="B990" s="2" t="s">
        <v>288</v>
      </c>
      <c r="C990" s="3">
        <v>45449</v>
      </c>
      <c r="D990" s="2"/>
      <c r="E990" s="2"/>
      <c r="F990" s="3"/>
      <c r="G990" s="3">
        <v>45449</v>
      </c>
      <c r="H990" s="3">
        <v>45303</v>
      </c>
      <c r="I990" s="2"/>
      <c r="J990" s="2"/>
      <c r="K990" s="3"/>
      <c r="L990" s="3">
        <v>45303</v>
      </c>
      <c r="M990" s="2">
        <v>11.99</v>
      </c>
      <c r="N990" s="2" t="s">
        <v>760</v>
      </c>
      <c r="O990" s="2">
        <v>130</v>
      </c>
      <c r="P990" s="2" t="s">
        <v>51</v>
      </c>
      <c r="Q990" s="2">
        <v>1</v>
      </c>
      <c r="R990" s="2">
        <v>1</v>
      </c>
      <c r="S990" s="2" t="b">
        <v>1</v>
      </c>
      <c r="T990" s="2">
        <v>428</v>
      </c>
      <c r="U990" s="2">
        <v>119</v>
      </c>
      <c r="V990" s="2" t="s">
        <v>92</v>
      </c>
      <c r="W990" s="2" t="s">
        <v>56</v>
      </c>
      <c r="X990" s="2" t="s">
        <v>78</v>
      </c>
      <c r="Y990" s="2">
        <v>53</v>
      </c>
      <c r="Z990" s="26">
        <f>Table13[[#This Row],[Recommended_Content_Count]]/(Table13[[#This Row],[Total_Movies_Watched]]+Table13[[#This Row],[Total_Series_Watched]])</f>
        <v>9.6892138939670927E-2</v>
      </c>
      <c r="AA990" s="2">
        <v>4.5</v>
      </c>
      <c r="AB990" s="2" t="b">
        <v>1</v>
      </c>
      <c r="AC990" s="2" t="s">
        <v>30</v>
      </c>
      <c r="AD990" s="2">
        <v>4922</v>
      </c>
      <c r="AE990" s="2" t="s">
        <v>76</v>
      </c>
      <c r="AF990" s="2" t="s">
        <v>32</v>
      </c>
      <c r="AG990" s="5" t="s">
        <v>93</v>
      </c>
    </row>
    <row r="991" spans="1:33" x14ac:dyDescent="0.25">
      <c r="A991" s="4">
        <v>2701</v>
      </c>
      <c r="B991" s="2" t="s">
        <v>355</v>
      </c>
      <c r="C991" s="3">
        <v>45417</v>
      </c>
      <c r="D991" s="2"/>
      <c r="E991" s="2"/>
      <c r="F991" s="3"/>
      <c r="G991" s="3">
        <v>45417</v>
      </c>
      <c r="H991" s="3">
        <v>45303</v>
      </c>
      <c r="I991" s="2"/>
      <c r="J991" s="2"/>
      <c r="K991" s="3"/>
      <c r="L991" s="3">
        <v>45303</v>
      </c>
      <c r="M991" s="2">
        <v>11.99</v>
      </c>
      <c r="N991" s="2" t="s">
        <v>760</v>
      </c>
      <c r="O991" s="2">
        <v>13</v>
      </c>
      <c r="P991" s="2" t="s">
        <v>36</v>
      </c>
      <c r="Q991" s="2">
        <v>4</v>
      </c>
      <c r="R991" s="2">
        <v>6</v>
      </c>
      <c r="S991" s="2" t="b">
        <v>1</v>
      </c>
      <c r="T991" s="2">
        <v>537</v>
      </c>
      <c r="U991" s="2">
        <v>121</v>
      </c>
      <c r="V991" s="2" t="s">
        <v>68</v>
      </c>
      <c r="W991" s="2" t="s">
        <v>75</v>
      </c>
      <c r="X991" s="2" t="s">
        <v>57</v>
      </c>
      <c r="Y991" s="2">
        <v>17</v>
      </c>
      <c r="Z991" s="26">
        <f>Table13[[#This Row],[Recommended_Content_Count]]/(Table13[[#This Row],[Total_Movies_Watched]]+Table13[[#This Row],[Total_Series_Watched]])</f>
        <v>2.5835866261398176E-2</v>
      </c>
      <c r="AA991" s="2">
        <v>3.1</v>
      </c>
      <c r="AB991" s="2" t="b">
        <v>1</v>
      </c>
      <c r="AC991" s="2" t="s">
        <v>30</v>
      </c>
      <c r="AD991" s="2">
        <v>2124</v>
      </c>
      <c r="AE991" s="2" t="s">
        <v>38</v>
      </c>
      <c r="AF991" s="2" t="s">
        <v>79</v>
      </c>
      <c r="AG991" s="5" t="s">
        <v>60</v>
      </c>
    </row>
    <row r="992" spans="1:33" x14ac:dyDescent="0.25">
      <c r="A992" s="4">
        <v>1284</v>
      </c>
      <c r="B992" s="2" t="s">
        <v>157</v>
      </c>
      <c r="C992" s="3">
        <v>45394</v>
      </c>
      <c r="D992" s="2"/>
      <c r="E992" s="2"/>
      <c r="F992" s="3"/>
      <c r="G992" s="3">
        <v>45394</v>
      </c>
      <c r="H992" s="3">
        <v>45303</v>
      </c>
      <c r="I992" s="2"/>
      <c r="J992" s="2"/>
      <c r="K992" s="3"/>
      <c r="L992" s="3">
        <v>45303</v>
      </c>
      <c r="M992" s="2">
        <v>7.99</v>
      </c>
      <c r="N992" s="2" t="s">
        <v>759</v>
      </c>
      <c r="O992" s="2">
        <v>405</v>
      </c>
      <c r="P992" s="2" t="s">
        <v>73</v>
      </c>
      <c r="Q992" s="2">
        <v>4</v>
      </c>
      <c r="R992" s="2">
        <v>3</v>
      </c>
      <c r="S992" s="2" t="b">
        <v>1</v>
      </c>
      <c r="T992" s="2">
        <v>695</v>
      </c>
      <c r="U992" s="2">
        <v>85</v>
      </c>
      <c r="V992" s="2" t="s">
        <v>68</v>
      </c>
      <c r="W992" s="2" t="s">
        <v>56</v>
      </c>
      <c r="X992" s="2" t="s">
        <v>78</v>
      </c>
      <c r="Y992" s="2">
        <v>42</v>
      </c>
      <c r="Z992" s="26">
        <f>Table13[[#This Row],[Recommended_Content_Count]]/(Table13[[#This Row],[Total_Movies_Watched]]+Table13[[#This Row],[Total_Series_Watched]])</f>
        <v>5.3846153846153849E-2</v>
      </c>
      <c r="AA992" s="2">
        <v>3.7</v>
      </c>
      <c r="AB992" s="2" t="b">
        <v>0</v>
      </c>
      <c r="AC992" s="2" t="s">
        <v>30</v>
      </c>
      <c r="AD992" s="2">
        <v>2395</v>
      </c>
      <c r="AE992" s="2" t="s">
        <v>65</v>
      </c>
      <c r="AF992" s="2" t="s">
        <v>39</v>
      </c>
      <c r="AG992" s="5" t="s">
        <v>60</v>
      </c>
    </row>
    <row r="993" spans="1:33" x14ac:dyDescent="0.25">
      <c r="A993" s="4">
        <v>7943</v>
      </c>
      <c r="B993" s="2" t="s">
        <v>137</v>
      </c>
      <c r="C993" s="3">
        <v>45301</v>
      </c>
      <c r="D993" s="2"/>
      <c r="E993" s="2"/>
      <c r="F993" s="3"/>
      <c r="G993" s="3">
        <v>45301</v>
      </c>
      <c r="H993" s="3">
        <v>45303</v>
      </c>
      <c r="I993" s="2"/>
      <c r="J993" s="2"/>
      <c r="K993" s="3"/>
      <c r="L993" s="3">
        <v>45303</v>
      </c>
      <c r="M993" s="2">
        <v>15.99</v>
      </c>
      <c r="N993" s="2" t="s">
        <v>761</v>
      </c>
      <c r="O993" s="2">
        <v>211</v>
      </c>
      <c r="P993" s="2" t="s">
        <v>51</v>
      </c>
      <c r="Q993" s="2">
        <v>2</v>
      </c>
      <c r="R993" s="2">
        <v>6</v>
      </c>
      <c r="S993" s="2" t="b">
        <v>1</v>
      </c>
      <c r="T993" s="2">
        <v>657</v>
      </c>
      <c r="U993" s="2">
        <v>137</v>
      </c>
      <c r="V993" s="2" t="s">
        <v>68</v>
      </c>
      <c r="W993" s="2" t="s">
        <v>56</v>
      </c>
      <c r="X993" s="2" t="s">
        <v>29</v>
      </c>
      <c r="Y993" s="2">
        <v>26</v>
      </c>
      <c r="Z993" s="26">
        <f>Table13[[#This Row],[Recommended_Content_Count]]/(Table13[[#This Row],[Total_Movies_Watched]]+Table13[[#This Row],[Total_Series_Watched]])</f>
        <v>3.2745591939546598E-2</v>
      </c>
      <c r="AA993" s="2">
        <v>4</v>
      </c>
      <c r="AB993" s="2" t="b">
        <v>1</v>
      </c>
      <c r="AC993" s="2" t="s">
        <v>30</v>
      </c>
      <c r="AD993" s="2">
        <v>2670</v>
      </c>
      <c r="AE993" s="2" t="s">
        <v>38</v>
      </c>
      <c r="AF993" s="2" t="s">
        <v>59</v>
      </c>
      <c r="AG993" s="5" t="s">
        <v>33</v>
      </c>
    </row>
    <row r="994" spans="1:33" x14ac:dyDescent="0.25">
      <c r="A994" s="4">
        <v>2291</v>
      </c>
      <c r="B994" s="2" t="s">
        <v>197</v>
      </c>
      <c r="C994" s="3">
        <v>45264</v>
      </c>
      <c r="D994" s="2"/>
      <c r="E994" s="2"/>
      <c r="F994" s="3"/>
      <c r="G994" s="3">
        <v>45264</v>
      </c>
      <c r="H994" s="3">
        <v>45303</v>
      </c>
      <c r="I994" s="2"/>
      <c r="J994" s="2"/>
      <c r="K994" s="3"/>
      <c r="L994" s="3">
        <v>45303</v>
      </c>
      <c r="M994" s="2">
        <v>7.99</v>
      </c>
      <c r="N994" s="2" t="s">
        <v>759</v>
      </c>
      <c r="O994" s="2">
        <v>57</v>
      </c>
      <c r="P994" s="2" t="s">
        <v>26</v>
      </c>
      <c r="Q994" s="2">
        <v>2</v>
      </c>
      <c r="R994" s="2">
        <v>6</v>
      </c>
      <c r="S994" s="2" t="b">
        <v>1</v>
      </c>
      <c r="T994" s="2">
        <v>869</v>
      </c>
      <c r="U994" s="2">
        <v>107</v>
      </c>
      <c r="V994" s="2" t="s">
        <v>68</v>
      </c>
      <c r="W994" s="2" t="s">
        <v>56</v>
      </c>
      <c r="X994" s="2" t="s">
        <v>57</v>
      </c>
      <c r="Y994" s="2">
        <v>67</v>
      </c>
      <c r="Z994" s="26">
        <f>Table13[[#This Row],[Recommended_Content_Count]]/(Table13[[#This Row],[Total_Movies_Watched]]+Table13[[#This Row],[Total_Series_Watched]])</f>
        <v>6.8647540983606564E-2</v>
      </c>
      <c r="AA994" s="2">
        <v>4.3</v>
      </c>
      <c r="AB994" s="2" t="b">
        <v>0</v>
      </c>
      <c r="AC994" s="2" t="s">
        <v>30</v>
      </c>
      <c r="AD994" s="2">
        <v>4792</v>
      </c>
      <c r="AE994" s="2" t="s">
        <v>38</v>
      </c>
      <c r="AF994" s="2" t="s">
        <v>59</v>
      </c>
      <c r="AG994" s="5" t="s">
        <v>93</v>
      </c>
    </row>
    <row r="995" spans="1:33" x14ac:dyDescent="0.25">
      <c r="A995" s="4">
        <v>3498</v>
      </c>
      <c r="B995" s="2" t="s">
        <v>218</v>
      </c>
      <c r="C995" s="3">
        <v>45239</v>
      </c>
      <c r="D995" s="2"/>
      <c r="E995" s="2"/>
      <c r="F995" s="3"/>
      <c r="G995" s="3">
        <v>45239</v>
      </c>
      <c r="H995" s="3">
        <v>45303</v>
      </c>
      <c r="I995" s="2"/>
      <c r="J995" s="2"/>
      <c r="K995" s="3"/>
      <c r="L995" s="3">
        <v>45303</v>
      </c>
      <c r="M995" s="2">
        <v>15.99</v>
      </c>
      <c r="N995" s="2" t="s">
        <v>761</v>
      </c>
      <c r="O995" s="2">
        <v>29</v>
      </c>
      <c r="P995" s="2" t="s">
        <v>36</v>
      </c>
      <c r="Q995" s="2">
        <v>2</v>
      </c>
      <c r="R995" s="2">
        <v>4</v>
      </c>
      <c r="S995" s="2" t="b">
        <v>1</v>
      </c>
      <c r="T995" s="2">
        <v>450</v>
      </c>
      <c r="U995" s="2">
        <v>67</v>
      </c>
      <c r="V995" s="2" t="s">
        <v>55</v>
      </c>
      <c r="W995" s="2" t="s">
        <v>56</v>
      </c>
      <c r="X995" s="2" t="s">
        <v>37</v>
      </c>
      <c r="Y995" s="2">
        <v>52</v>
      </c>
      <c r="Z995" s="26">
        <f>Table13[[#This Row],[Recommended_Content_Count]]/(Table13[[#This Row],[Total_Movies_Watched]]+Table13[[#This Row],[Total_Series_Watched]])</f>
        <v>0.10058027079303675</v>
      </c>
      <c r="AA995" s="2">
        <v>3.3</v>
      </c>
      <c r="AB995" s="2" t="b">
        <v>0</v>
      </c>
      <c r="AC995" s="2" t="s">
        <v>30</v>
      </c>
      <c r="AD995" s="2">
        <v>3211</v>
      </c>
      <c r="AE995" s="2" t="s">
        <v>31</v>
      </c>
      <c r="AF995" s="2" t="s">
        <v>79</v>
      </c>
      <c r="AG995" s="5" t="s">
        <v>60</v>
      </c>
    </row>
    <row r="996" spans="1:33" x14ac:dyDescent="0.25">
      <c r="A996" s="4">
        <v>4985</v>
      </c>
      <c r="B996" s="2" t="s">
        <v>157</v>
      </c>
      <c r="C996" s="3">
        <v>45238</v>
      </c>
      <c r="D996" s="2"/>
      <c r="E996" s="2"/>
      <c r="F996" s="3"/>
      <c r="G996" s="3">
        <v>45238</v>
      </c>
      <c r="H996" s="3">
        <v>45303</v>
      </c>
      <c r="I996" s="2"/>
      <c r="J996" s="2"/>
      <c r="K996" s="3"/>
      <c r="L996" s="3">
        <v>45303</v>
      </c>
      <c r="M996" s="2">
        <v>7.99</v>
      </c>
      <c r="N996" s="2" t="s">
        <v>759</v>
      </c>
      <c r="O996" s="2">
        <v>118</v>
      </c>
      <c r="P996" s="2" t="s">
        <v>48</v>
      </c>
      <c r="Q996" s="2">
        <v>5</v>
      </c>
      <c r="R996" s="2">
        <v>4</v>
      </c>
      <c r="S996" s="2" t="b">
        <v>0</v>
      </c>
      <c r="T996" s="2">
        <v>522</v>
      </c>
      <c r="U996" s="2">
        <v>160</v>
      </c>
      <c r="V996" s="2" t="s">
        <v>49</v>
      </c>
      <c r="W996" s="2" t="s">
        <v>75</v>
      </c>
      <c r="X996" s="2" t="s">
        <v>45</v>
      </c>
      <c r="Y996" s="2">
        <v>94</v>
      </c>
      <c r="Z996" s="26">
        <f>Table13[[#This Row],[Recommended_Content_Count]]/(Table13[[#This Row],[Total_Movies_Watched]]+Table13[[#This Row],[Total_Series_Watched]])</f>
        <v>0.1378299120234604</v>
      </c>
      <c r="AA996" s="2">
        <v>4.0999999999999996</v>
      </c>
      <c r="AB996" s="2" t="b">
        <v>1</v>
      </c>
      <c r="AC996" s="2" t="s">
        <v>30</v>
      </c>
      <c r="AD996" s="2">
        <v>1756</v>
      </c>
      <c r="AE996" s="2" t="s">
        <v>38</v>
      </c>
      <c r="AF996" s="2" t="s">
        <v>59</v>
      </c>
      <c r="AG996" s="5" t="s">
        <v>33</v>
      </c>
    </row>
    <row r="997" spans="1:33" x14ac:dyDescent="0.25">
      <c r="A997" s="4">
        <v>2306</v>
      </c>
      <c r="B997" s="2" t="s">
        <v>257</v>
      </c>
      <c r="C997" s="3">
        <v>45235</v>
      </c>
      <c r="D997" s="2"/>
      <c r="E997" s="2"/>
      <c r="F997" s="3"/>
      <c r="G997" s="3">
        <v>45235</v>
      </c>
      <c r="H997" s="3">
        <v>45303</v>
      </c>
      <c r="I997" s="2"/>
      <c r="J997" s="2"/>
      <c r="K997" s="3"/>
      <c r="L997" s="3">
        <v>45303</v>
      </c>
      <c r="M997" s="2">
        <v>11.99</v>
      </c>
      <c r="N997" s="2" t="s">
        <v>760</v>
      </c>
      <c r="O997" s="2">
        <v>480</v>
      </c>
      <c r="P997" s="2" t="s">
        <v>63</v>
      </c>
      <c r="Q997" s="2">
        <v>4</v>
      </c>
      <c r="R997" s="2">
        <v>6</v>
      </c>
      <c r="S997" s="2" t="b">
        <v>1</v>
      </c>
      <c r="T997" s="2">
        <v>509</v>
      </c>
      <c r="U997" s="2">
        <v>12</v>
      </c>
      <c r="V997" s="2" t="s">
        <v>43</v>
      </c>
      <c r="W997" s="2" t="s">
        <v>56</v>
      </c>
      <c r="X997" s="2" t="s">
        <v>64</v>
      </c>
      <c r="Y997" s="2">
        <v>43</v>
      </c>
      <c r="Z997" s="26">
        <f>Table13[[#This Row],[Recommended_Content_Count]]/(Table13[[#This Row],[Total_Movies_Watched]]+Table13[[#This Row],[Total_Series_Watched]])</f>
        <v>8.253358925143954E-2</v>
      </c>
      <c r="AA997" s="2">
        <v>3.1</v>
      </c>
      <c r="AB997" s="2" t="b">
        <v>0</v>
      </c>
      <c r="AC997" s="2" t="s">
        <v>30</v>
      </c>
      <c r="AD997" s="2">
        <v>3308</v>
      </c>
      <c r="AE997" s="2" t="s">
        <v>31</v>
      </c>
      <c r="AF997" s="2" t="s">
        <v>39</v>
      </c>
      <c r="AG997" s="5" t="s">
        <v>40</v>
      </c>
    </row>
    <row r="998" spans="1:33" x14ac:dyDescent="0.25">
      <c r="A998" s="4">
        <v>5410</v>
      </c>
      <c r="B998" s="2" t="s">
        <v>628</v>
      </c>
      <c r="C998" s="3">
        <v>45084</v>
      </c>
      <c r="D998" s="2"/>
      <c r="E998" s="2"/>
      <c r="F998" s="3"/>
      <c r="G998" s="3">
        <v>45084</v>
      </c>
      <c r="H998" s="3">
        <v>45303</v>
      </c>
      <c r="I998" s="2"/>
      <c r="J998" s="2"/>
      <c r="K998" s="3"/>
      <c r="L998" s="3">
        <v>45303</v>
      </c>
      <c r="M998" s="2">
        <v>15.99</v>
      </c>
      <c r="N998" s="2" t="s">
        <v>761</v>
      </c>
      <c r="O998" s="2">
        <v>447</v>
      </c>
      <c r="P998" s="2" t="s">
        <v>63</v>
      </c>
      <c r="Q998" s="2">
        <v>1</v>
      </c>
      <c r="R998" s="2">
        <v>5</v>
      </c>
      <c r="S998" s="2" t="b">
        <v>0</v>
      </c>
      <c r="T998" s="2">
        <v>615</v>
      </c>
      <c r="U998" s="2">
        <v>132</v>
      </c>
      <c r="V998" s="2" t="s">
        <v>68</v>
      </c>
      <c r="W998" s="2" t="s">
        <v>75</v>
      </c>
      <c r="X998" s="2" t="s">
        <v>45</v>
      </c>
      <c r="Y998" s="2">
        <v>88</v>
      </c>
      <c r="Z998" s="26">
        <f>Table13[[#This Row],[Recommended_Content_Count]]/(Table13[[#This Row],[Total_Movies_Watched]]+Table13[[#This Row],[Total_Series_Watched]])</f>
        <v>0.11780455153949129</v>
      </c>
      <c r="AA998" s="2">
        <v>3.9</v>
      </c>
      <c r="AB998" s="2" t="b">
        <v>0</v>
      </c>
      <c r="AC998" s="2" t="s">
        <v>30</v>
      </c>
      <c r="AD998" s="2">
        <v>4927</v>
      </c>
      <c r="AE998" s="2" t="s">
        <v>65</v>
      </c>
      <c r="AF998" s="2" t="s">
        <v>69</v>
      </c>
      <c r="AG998" s="5" t="s">
        <v>60</v>
      </c>
    </row>
    <row r="999" spans="1:33" x14ac:dyDescent="0.25">
      <c r="A999" s="4">
        <v>9520</v>
      </c>
      <c r="B999" s="2" t="s">
        <v>405</v>
      </c>
      <c r="C999" s="3">
        <v>45054</v>
      </c>
      <c r="D999" s="2"/>
      <c r="E999" s="2"/>
      <c r="F999" s="3"/>
      <c r="G999" s="3">
        <v>45054</v>
      </c>
      <c r="H999" s="3">
        <v>45303</v>
      </c>
      <c r="I999" s="2"/>
      <c r="J999" s="2"/>
      <c r="K999" s="3"/>
      <c r="L999" s="3">
        <v>45303</v>
      </c>
      <c r="M999" s="2">
        <v>11.99</v>
      </c>
      <c r="N999" s="2" t="s">
        <v>760</v>
      </c>
      <c r="O999" s="2">
        <v>272</v>
      </c>
      <c r="P999" s="2" t="s">
        <v>100</v>
      </c>
      <c r="Q999" s="2">
        <v>1</v>
      </c>
      <c r="R999" s="2">
        <v>2</v>
      </c>
      <c r="S999" s="2" t="b">
        <v>0</v>
      </c>
      <c r="T999" s="2">
        <v>520</v>
      </c>
      <c r="U999" s="2">
        <v>170</v>
      </c>
      <c r="V999" s="2" t="s">
        <v>74</v>
      </c>
      <c r="W999" s="2" t="s">
        <v>28</v>
      </c>
      <c r="X999" s="2" t="s">
        <v>37</v>
      </c>
      <c r="Y999" s="2">
        <v>100</v>
      </c>
      <c r="Z999" s="26">
        <f>Table13[[#This Row],[Recommended_Content_Count]]/(Table13[[#This Row],[Total_Movies_Watched]]+Table13[[#This Row],[Total_Series_Watched]])</f>
        <v>0.14492753623188406</v>
      </c>
      <c r="AA999" s="2">
        <v>5</v>
      </c>
      <c r="AB999" s="2" t="b">
        <v>0</v>
      </c>
      <c r="AC999" s="2" t="s">
        <v>30</v>
      </c>
      <c r="AD999" s="2">
        <v>260</v>
      </c>
      <c r="AE999" s="2" t="s">
        <v>76</v>
      </c>
      <c r="AF999" s="2" t="s">
        <v>79</v>
      </c>
      <c r="AG999" s="5" t="s">
        <v>60</v>
      </c>
    </row>
    <row r="1000" spans="1:33" x14ac:dyDescent="0.25">
      <c r="A1000" s="4">
        <v>4912</v>
      </c>
      <c r="B1000" s="2" t="s">
        <v>364</v>
      </c>
      <c r="C1000" s="3">
        <v>45026</v>
      </c>
      <c r="D1000" s="2"/>
      <c r="E1000" s="2"/>
      <c r="F1000" s="3"/>
      <c r="G1000" s="3">
        <v>45026</v>
      </c>
      <c r="H1000" s="3">
        <v>45303</v>
      </c>
      <c r="I1000" s="2"/>
      <c r="J1000" s="2"/>
      <c r="K1000" s="3"/>
      <c r="L1000" s="3">
        <v>45303</v>
      </c>
      <c r="M1000" s="2">
        <v>15.99</v>
      </c>
      <c r="N1000" s="2" t="s">
        <v>761</v>
      </c>
      <c r="O1000" s="2">
        <v>214</v>
      </c>
      <c r="P1000" s="2" t="s">
        <v>48</v>
      </c>
      <c r="Q1000" s="2">
        <v>1</v>
      </c>
      <c r="R1000" s="2">
        <v>3</v>
      </c>
      <c r="S1000" s="2" t="b">
        <v>0</v>
      </c>
      <c r="T1000" s="2">
        <v>61</v>
      </c>
      <c r="U1000" s="2">
        <v>148</v>
      </c>
      <c r="V1000" s="2" t="s">
        <v>49</v>
      </c>
      <c r="W1000" s="2" t="s">
        <v>75</v>
      </c>
      <c r="X1000" s="2" t="s">
        <v>37</v>
      </c>
      <c r="Y1000" s="2">
        <v>95</v>
      </c>
      <c r="Z1000" s="26">
        <f>Table13[[#This Row],[Recommended_Content_Count]]/(Table13[[#This Row],[Total_Movies_Watched]]+Table13[[#This Row],[Total_Series_Watched]])</f>
        <v>0.45454545454545453</v>
      </c>
      <c r="AA1000" s="2">
        <v>4.0999999999999996</v>
      </c>
      <c r="AB1000" s="2" t="b">
        <v>1</v>
      </c>
      <c r="AC1000" s="2" t="s">
        <v>30</v>
      </c>
      <c r="AD1000" s="2">
        <v>2029</v>
      </c>
      <c r="AE1000" s="2" t="s">
        <v>31</v>
      </c>
      <c r="AF1000" s="2" t="s">
        <v>69</v>
      </c>
      <c r="AG1000" s="5" t="s">
        <v>33</v>
      </c>
    </row>
    <row r="1001" spans="1:33" x14ac:dyDescent="0.25">
      <c r="A1001" s="9">
        <v>7709</v>
      </c>
      <c r="B1001" s="10" t="s">
        <v>146</v>
      </c>
      <c r="C1001" s="11">
        <v>45020</v>
      </c>
      <c r="D1001" s="10"/>
      <c r="E1001" s="10"/>
      <c r="F1001" s="11"/>
      <c r="G1001" s="11">
        <v>45020</v>
      </c>
      <c r="H1001" s="11">
        <v>45303</v>
      </c>
      <c r="I1001" s="10"/>
      <c r="J1001" s="10"/>
      <c r="K1001" s="11"/>
      <c r="L1001" s="11">
        <v>45303</v>
      </c>
      <c r="M1001" s="10">
        <v>11.99</v>
      </c>
      <c r="N1001" s="10" t="s">
        <v>760</v>
      </c>
      <c r="O1001" s="10">
        <v>283</v>
      </c>
      <c r="P1001" s="10" t="s">
        <v>48</v>
      </c>
      <c r="Q1001" s="10">
        <v>5</v>
      </c>
      <c r="R1001" s="10">
        <v>2</v>
      </c>
      <c r="S1001" s="10" t="b">
        <v>0</v>
      </c>
      <c r="T1001" s="10">
        <v>785</v>
      </c>
      <c r="U1001" s="10">
        <v>1</v>
      </c>
      <c r="V1001" s="10" t="s">
        <v>68</v>
      </c>
      <c r="W1001" s="10" t="s">
        <v>44</v>
      </c>
      <c r="X1001" s="10" t="s">
        <v>37</v>
      </c>
      <c r="Y1001" s="10">
        <v>79</v>
      </c>
      <c r="Z1001" s="27">
        <f>Table13[[#This Row],[Recommended_Content_Count]]/(Table13[[#This Row],[Total_Movies_Watched]]+Table13[[#This Row],[Total_Series_Watched]])</f>
        <v>0.1005089058524173</v>
      </c>
      <c r="AA1001" s="10">
        <v>3.4</v>
      </c>
      <c r="AB1001" s="10" t="b">
        <v>1</v>
      </c>
      <c r="AC1001" s="10" t="s">
        <v>30</v>
      </c>
      <c r="AD1001" s="10">
        <v>583</v>
      </c>
      <c r="AE1001" s="10" t="s">
        <v>76</v>
      </c>
      <c r="AF1001" s="10" t="s">
        <v>39</v>
      </c>
      <c r="AG1001" s="12" t="s">
        <v>40</v>
      </c>
    </row>
    <row r="1002" spans="1:33" x14ac:dyDescent="0.25">
      <c r="D1002" s="1"/>
    </row>
    <row r="1003" spans="1:33" x14ac:dyDescent="0.25">
      <c r="A1003" s="14">
        <f>COUNT(Table13[User_ID])</f>
        <v>1000</v>
      </c>
      <c r="B1003" s="14">
        <f>COUNTA(Table13[User_Name])</f>
        <v>1000</v>
      </c>
      <c r="C1003" s="14"/>
      <c r="D1003" s="14"/>
      <c r="E1003" s="14"/>
      <c r="F1003" s="14"/>
      <c r="G1003" s="14">
        <f>COUNT(Table13[Join_Date_Final])</f>
        <v>1000</v>
      </c>
      <c r="H1003" s="14">
        <f>COUNT(Table13[Last_Login_Month])</f>
        <v>1000</v>
      </c>
      <c r="I1003" s="14"/>
      <c r="J1003" s="14"/>
      <c r="K1003" s="14"/>
      <c r="L1003" s="14">
        <f>COUNT(Table13[Last_Login2_Final])</f>
        <v>1000</v>
      </c>
      <c r="M1003" s="14">
        <f>COUNT(Table13[Monthly_Price])</f>
        <v>1000</v>
      </c>
      <c r="N1003" s="14">
        <f>COUNTA(Table13[Subscription type])</f>
        <v>1000</v>
      </c>
      <c r="O1003" s="14">
        <f>COUNT(Table13[Watch_Hours])</f>
        <v>1000</v>
      </c>
      <c r="P1003" s="14">
        <f>COUNTA(Table13[Favorite_Genre])</f>
        <v>1000</v>
      </c>
      <c r="Q1003" s="14">
        <f>COUNT(Table13[Active_Devices])</f>
        <v>1000</v>
      </c>
      <c r="R1003" s="14">
        <f>COUNT(Table13[Profile_Count])</f>
        <v>1000</v>
      </c>
      <c r="S1003" s="14">
        <f>COUNTA(Table13[Parental_Controls])</f>
        <v>1000</v>
      </c>
      <c r="T1003" s="14">
        <f>COUNT(Table13[Total_Movies_Watched])</f>
        <v>1000</v>
      </c>
      <c r="U1003" s="14">
        <f>COUNT(Table13[Total_Series_Watched])</f>
        <v>1000</v>
      </c>
      <c r="V1003" s="14">
        <f>COUNTA(Table13[Country])</f>
        <v>1000</v>
      </c>
      <c r="W1003" s="14">
        <f>COUNTA(Table13[Payment_Method])</f>
        <v>1000</v>
      </c>
      <c r="X1003" s="14">
        <f>COUNTA(Table13[Language_Preference])</f>
        <v>1000</v>
      </c>
      <c r="Y1003" s="14">
        <f>COUNT(Table13[Recommended_Content_Count])</f>
        <v>1000</v>
      </c>
      <c r="Z1003" s="14">
        <f>COUNT(Table13[Average_Rating_Given])</f>
        <v>1000</v>
      </c>
      <c r="AA1003" s="14">
        <f>COUNTA(Table13[Has_Downloaded_Content])</f>
        <v>1000</v>
      </c>
      <c r="AB1003" s="14">
        <f>COUNTA(Table13[Membership_Status])</f>
        <v>1000</v>
      </c>
      <c r="AC1003" s="14">
        <f>COUNT(Table13[Loyalty_Points])</f>
        <v>1000</v>
      </c>
      <c r="AD1003" s="14">
        <f>COUNTA(Table13[First_Device_Used])</f>
        <v>1000</v>
      </c>
      <c r="AE1003" s="14">
        <f>COUNTA(Table13[Age_Group])</f>
        <v>1000</v>
      </c>
      <c r="AF1003" s="14">
        <f>COUNTA(Table13[Primary_Watch_Time])</f>
        <v>1000</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2E9D5-2665-40EC-8198-F690F0EF21CC}">
  <dimension ref="A2:E75"/>
  <sheetViews>
    <sheetView workbookViewId="0">
      <selection activeCell="N78" sqref="N78"/>
    </sheetView>
  </sheetViews>
  <sheetFormatPr defaultRowHeight="15" x14ac:dyDescent="0.25"/>
  <cols>
    <col min="1" max="1" width="13.140625" bestFit="1" customWidth="1"/>
    <col min="2" max="2" width="23.140625" bestFit="1" customWidth="1"/>
    <col min="3" max="4" width="10.28515625" bestFit="1" customWidth="1"/>
    <col min="5" max="5" width="11.28515625" bestFit="1" customWidth="1"/>
  </cols>
  <sheetData>
    <row r="2" spans="1:5" x14ac:dyDescent="0.25">
      <c r="A2" s="37">
        <v>1</v>
      </c>
      <c r="B2" s="38" t="s">
        <v>767</v>
      </c>
    </row>
    <row r="3" spans="1:5" x14ac:dyDescent="0.25">
      <c r="A3" s="22" t="s">
        <v>785</v>
      </c>
      <c r="B3" s="22" t="s">
        <v>786</v>
      </c>
    </row>
    <row r="4" spans="1:5" x14ac:dyDescent="0.25">
      <c r="A4" s="22" t="s">
        <v>768</v>
      </c>
      <c r="B4" t="s">
        <v>761</v>
      </c>
      <c r="C4" t="s">
        <v>760</v>
      </c>
      <c r="D4" t="s">
        <v>759</v>
      </c>
      <c r="E4" t="s">
        <v>769</v>
      </c>
    </row>
    <row r="5" spans="1:5" x14ac:dyDescent="0.25">
      <c r="A5" s="23" t="s">
        <v>770</v>
      </c>
      <c r="B5" s="29">
        <v>95.94</v>
      </c>
      <c r="C5" s="29">
        <v>95.919999999999987</v>
      </c>
      <c r="D5" s="29">
        <v>31.96</v>
      </c>
      <c r="E5" s="29">
        <v>223.82</v>
      </c>
    </row>
    <row r="6" spans="1:5" x14ac:dyDescent="0.25">
      <c r="A6" s="24" t="s">
        <v>773</v>
      </c>
      <c r="B6" s="29">
        <v>95.94</v>
      </c>
      <c r="C6" s="29">
        <v>95.919999999999987</v>
      </c>
      <c r="D6" s="29">
        <v>31.96</v>
      </c>
      <c r="E6" s="29">
        <v>223.82</v>
      </c>
    </row>
    <row r="7" spans="1:5" x14ac:dyDescent="0.25">
      <c r="A7" s="23" t="s">
        <v>771</v>
      </c>
      <c r="B7" s="29">
        <v>2766.2700000000009</v>
      </c>
      <c r="C7" s="29">
        <v>1978.3500000000004</v>
      </c>
      <c r="D7" s="29">
        <v>1382.27</v>
      </c>
      <c r="E7" s="29">
        <v>6126.89</v>
      </c>
    </row>
    <row r="8" spans="1:5" x14ac:dyDescent="0.25">
      <c r="A8" s="24" t="s">
        <v>774</v>
      </c>
      <c r="B8" s="29">
        <v>303.81000000000006</v>
      </c>
      <c r="C8" s="29">
        <v>95.919999999999987</v>
      </c>
      <c r="D8" s="29">
        <v>71.910000000000011</v>
      </c>
      <c r="E8" s="29">
        <v>471.64000000000004</v>
      </c>
    </row>
    <row r="9" spans="1:5" x14ac:dyDescent="0.25">
      <c r="A9" s="24" t="s">
        <v>775</v>
      </c>
      <c r="B9" s="29">
        <v>207.87000000000003</v>
      </c>
      <c r="C9" s="29">
        <v>227.81000000000006</v>
      </c>
      <c r="D9" s="29">
        <v>87.89</v>
      </c>
      <c r="E9" s="29">
        <v>523.57000000000005</v>
      </c>
    </row>
    <row r="10" spans="1:5" x14ac:dyDescent="0.25">
      <c r="A10" s="24" t="s">
        <v>776</v>
      </c>
      <c r="B10" s="29">
        <v>271.83000000000004</v>
      </c>
      <c r="C10" s="29">
        <v>179.85000000000002</v>
      </c>
      <c r="D10" s="29">
        <v>127.83999999999997</v>
      </c>
      <c r="E10" s="29">
        <v>579.52</v>
      </c>
    </row>
    <row r="11" spans="1:5" x14ac:dyDescent="0.25">
      <c r="A11" s="24" t="s">
        <v>777</v>
      </c>
      <c r="B11" s="29">
        <v>191.88000000000002</v>
      </c>
      <c r="C11" s="29">
        <v>179.85000000000002</v>
      </c>
      <c r="D11" s="29">
        <v>159.80000000000001</v>
      </c>
      <c r="E11" s="29">
        <v>531.53</v>
      </c>
    </row>
    <row r="12" spans="1:5" x14ac:dyDescent="0.25">
      <c r="A12" s="24" t="s">
        <v>778</v>
      </c>
      <c r="B12" s="29">
        <v>223.86000000000004</v>
      </c>
      <c r="C12" s="29">
        <v>179.85000000000002</v>
      </c>
      <c r="D12" s="29">
        <v>111.85999999999999</v>
      </c>
      <c r="E12" s="29">
        <v>515.57000000000005</v>
      </c>
    </row>
    <row r="13" spans="1:5" x14ac:dyDescent="0.25">
      <c r="A13" s="24" t="s">
        <v>779</v>
      </c>
      <c r="B13" s="29">
        <v>175.89000000000001</v>
      </c>
      <c r="C13" s="29">
        <v>143.88</v>
      </c>
      <c r="D13" s="29">
        <v>143.82</v>
      </c>
      <c r="E13" s="29">
        <v>463.59</v>
      </c>
    </row>
    <row r="14" spans="1:5" x14ac:dyDescent="0.25">
      <c r="A14" s="24" t="s">
        <v>780</v>
      </c>
      <c r="B14" s="29">
        <v>175.89000000000001</v>
      </c>
      <c r="C14" s="29">
        <v>191.84000000000003</v>
      </c>
      <c r="D14" s="29">
        <v>111.85999999999999</v>
      </c>
      <c r="E14" s="29">
        <v>479.59000000000003</v>
      </c>
    </row>
    <row r="15" spans="1:5" x14ac:dyDescent="0.25">
      <c r="A15" s="24" t="s">
        <v>781</v>
      </c>
      <c r="B15" s="29">
        <v>191.88000000000002</v>
      </c>
      <c r="C15" s="29">
        <v>143.88</v>
      </c>
      <c r="D15" s="29">
        <v>127.83999999999997</v>
      </c>
      <c r="E15" s="29">
        <v>463.59999999999997</v>
      </c>
    </row>
    <row r="16" spans="1:5" x14ac:dyDescent="0.25">
      <c r="A16" s="24" t="s">
        <v>782</v>
      </c>
      <c r="B16" s="29">
        <v>303.81000000000006</v>
      </c>
      <c r="C16" s="29">
        <v>131.88999999999999</v>
      </c>
      <c r="D16" s="29">
        <v>71.910000000000011</v>
      </c>
      <c r="E16" s="29">
        <v>507.61000000000007</v>
      </c>
    </row>
    <row r="17" spans="1:5" x14ac:dyDescent="0.25">
      <c r="A17" s="24" t="s">
        <v>783</v>
      </c>
      <c r="B17" s="29">
        <v>223.86000000000004</v>
      </c>
      <c r="C17" s="29">
        <v>119.89999999999998</v>
      </c>
      <c r="D17" s="29">
        <v>135.82999999999998</v>
      </c>
      <c r="E17" s="29">
        <v>479.59</v>
      </c>
    </row>
    <row r="18" spans="1:5" x14ac:dyDescent="0.25">
      <c r="A18" s="24" t="s">
        <v>784</v>
      </c>
      <c r="B18" s="29">
        <v>207.87000000000003</v>
      </c>
      <c r="C18" s="29">
        <v>167.86</v>
      </c>
      <c r="D18" s="29">
        <v>79.900000000000006</v>
      </c>
      <c r="E18" s="29">
        <v>455.63</v>
      </c>
    </row>
    <row r="19" spans="1:5" x14ac:dyDescent="0.25">
      <c r="A19" s="24" t="s">
        <v>773</v>
      </c>
      <c r="B19" s="29">
        <v>287.82000000000005</v>
      </c>
      <c r="C19" s="29">
        <v>215.82000000000005</v>
      </c>
      <c r="D19" s="29">
        <v>151.81</v>
      </c>
      <c r="E19" s="29">
        <v>655.45</v>
      </c>
    </row>
    <row r="20" spans="1:5" x14ac:dyDescent="0.25">
      <c r="A20" s="23" t="s">
        <v>772</v>
      </c>
      <c r="B20" s="29">
        <v>2446.4700000000007</v>
      </c>
      <c r="C20" s="29">
        <v>2062.2800000000002</v>
      </c>
      <c r="D20" s="29">
        <v>1166.54</v>
      </c>
      <c r="E20" s="29">
        <v>5675.29</v>
      </c>
    </row>
    <row r="21" spans="1:5" x14ac:dyDescent="0.25">
      <c r="A21" s="24" t="s">
        <v>774</v>
      </c>
      <c r="B21" s="29">
        <v>255.84000000000006</v>
      </c>
      <c r="C21" s="29">
        <v>179.85000000000002</v>
      </c>
      <c r="D21" s="29">
        <v>71.910000000000011</v>
      </c>
      <c r="E21" s="29">
        <v>507.60000000000008</v>
      </c>
    </row>
    <row r="22" spans="1:5" x14ac:dyDescent="0.25">
      <c r="A22" s="24" t="s">
        <v>775</v>
      </c>
      <c r="B22" s="29">
        <v>287.82000000000005</v>
      </c>
      <c r="C22" s="29">
        <v>191.84000000000003</v>
      </c>
      <c r="D22" s="29">
        <v>127.83999999999997</v>
      </c>
      <c r="E22" s="29">
        <v>607.5</v>
      </c>
    </row>
    <row r="23" spans="1:5" x14ac:dyDescent="0.25">
      <c r="A23" s="24" t="s">
        <v>776</v>
      </c>
      <c r="B23" s="29">
        <v>127.91999999999999</v>
      </c>
      <c r="C23" s="29">
        <v>179.85000000000002</v>
      </c>
      <c r="D23" s="29">
        <v>79.900000000000006</v>
      </c>
      <c r="E23" s="29">
        <v>387.66999999999996</v>
      </c>
    </row>
    <row r="24" spans="1:5" x14ac:dyDescent="0.25">
      <c r="A24" s="24" t="s">
        <v>777</v>
      </c>
      <c r="B24" s="29">
        <v>159.9</v>
      </c>
      <c r="C24" s="29">
        <v>167.86</v>
      </c>
      <c r="D24" s="29">
        <v>95.88</v>
      </c>
      <c r="E24" s="29">
        <v>423.64</v>
      </c>
    </row>
    <row r="25" spans="1:5" x14ac:dyDescent="0.25">
      <c r="A25" s="24" t="s">
        <v>778</v>
      </c>
      <c r="B25" s="29">
        <v>207.87000000000003</v>
      </c>
      <c r="C25" s="29">
        <v>143.88</v>
      </c>
      <c r="D25" s="29">
        <v>87.89</v>
      </c>
      <c r="E25" s="29">
        <v>439.64</v>
      </c>
    </row>
    <row r="26" spans="1:5" x14ac:dyDescent="0.25">
      <c r="A26" s="24" t="s">
        <v>779</v>
      </c>
      <c r="B26" s="29">
        <v>271.83000000000004</v>
      </c>
      <c r="C26" s="29">
        <v>191.84000000000003</v>
      </c>
      <c r="D26" s="29">
        <v>95.88</v>
      </c>
      <c r="E26" s="29">
        <v>559.55000000000007</v>
      </c>
    </row>
    <row r="27" spans="1:5" x14ac:dyDescent="0.25">
      <c r="A27" s="24" t="s">
        <v>780</v>
      </c>
      <c r="B27" s="29">
        <v>223.86000000000004</v>
      </c>
      <c r="C27" s="29">
        <v>215.82000000000005</v>
      </c>
      <c r="D27" s="29">
        <v>111.85999999999999</v>
      </c>
      <c r="E27" s="29">
        <v>551.54000000000008</v>
      </c>
    </row>
    <row r="28" spans="1:5" x14ac:dyDescent="0.25">
      <c r="A28" s="24" t="s">
        <v>781</v>
      </c>
      <c r="B28" s="29">
        <v>255.84000000000006</v>
      </c>
      <c r="C28" s="29">
        <v>215.82000000000005</v>
      </c>
      <c r="D28" s="29">
        <v>63.920000000000009</v>
      </c>
      <c r="E28" s="29">
        <v>535.58000000000004</v>
      </c>
    </row>
    <row r="29" spans="1:5" x14ac:dyDescent="0.25">
      <c r="A29" s="24" t="s">
        <v>782</v>
      </c>
      <c r="B29" s="29">
        <v>111.92999999999999</v>
      </c>
      <c r="C29" s="29">
        <v>179.85000000000002</v>
      </c>
      <c r="D29" s="29">
        <v>143.82</v>
      </c>
      <c r="E29" s="29">
        <v>435.6</v>
      </c>
    </row>
    <row r="30" spans="1:5" x14ac:dyDescent="0.25">
      <c r="A30" s="24" t="s">
        <v>783</v>
      </c>
      <c r="B30" s="29">
        <v>207.87000000000003</v>
      </c>
      <c r="C30" s="29">
        <v>143.88</v>
      </c>
      <c r="D30" s="29">
        <v>119.84999999999998</v>
      </c>
      <c r="E30" s="29">
        <v>471.59999999999997</v>
      </c>
    </row>
    <row r="31" spans="1:5" x14ac:dyDescent="0.25">
      <c r="A31" s="24" t="s">
        <v>784</v>
      </c>
      <c r="B31" s="29">
        <v>223.86000000000004</v>
      </c>
      <c r="C31" s="29">
        <v>143.88</v>
      </c>
      <c r="D31" s="29">
        <v>103.86999999999999</v>
      </c>
      <c r="E31" s="29">
        <v>471.61</v>
      </c>
    </row>
    <row r="32" spans="1:5" x14ac:dyDescent="0.25">
      <c r="A32" s="24" t="s">
        <v>773</v>
      </c>
      <c r="B32" s="29">
        <v>111.92999999999999</v>
      </c>
      <c r="C32" s="29">
        <v>107.90999999999998</v>
      </c>
      <c r="D32" s="29">
        <v>63.920000000000009</v>
      </c>
      <c r="E32" s="29">
        <v>283.76</v>
      </c>
    </row>
    <row r="33" spans="1:5" x14ac:dyDescent="0.25">
      <c r="A33" s="23" t="s">
        <v>769</v>
      </c>
      <c r="B33" s="29">
        <v>5308.6800000000012</v>
      </c>
      <c r="C33" s="29">
        <v>4136.5500000000011</v>
      </c>
      <c r="D33" s="29">
        <v>2580.7700000000004</v>
      </c>
      <c r="E33" s="29">
        <v>12026.000000000002</v>
      </c>
    </row>
    <row r="38" spans="1:5" x14ac:dyDescent="0.25">
      <c r="A38" s="22" t="s">
        <v>768</v>
      </c>
      <c r="B38" t="s">
        <v>785</v>
      </c>
    </row>
    <row r="39" spans="1:5" x14ac:dyDescent="0.25">
      <c r="A39" s="23" t="s">
        <v>759</v>
      </c>
      <c r="B39" s="29">
        <v>2580.7699999999877</v>
      </c>
    </row>
    <row r="40" spans="1:5" x14ac:dyDescent="0.25">
      <c r="A40" s="23" t="s">
        <v>760</v>
      </c>
      <c r="B40" s="29">
        <v>4136.5499999999638</v>
      </c>
    </row>
    <row r="41" spans="1:5" x14ac:dyDescent="0.25">
      <c r="A41" s="23" t="s">
        <v>761</v>
      </c>
      <c r="B41" s="29">
        <v>5308.6799999999566</v>
      </c>
    </row>
    <row r="42" spans="1:5" x14ac:dyDescent="0.25">
      <c r="A42" s="23" t="s">
        <v>769</v>
      </c>
      <c r="B42" s="29">
        <v>12025.999999999909</v>
      </c>
    </row>
    <row r="56" spans="1:2" x14ac:dyDescent="0.25">
      <c r="A56" s="37">
        <v>2</v>
      </c>
      <c r="B56" s="38" t="s">
        <v>787</v>
      </c>
    </row>
    <row r="57" spans="1:2" x14ac:dyDescent="0.25">
      <c r="A57" s="22" t="s">
        <v>768</v>
      </c>
      <c r="B57" t="s">
        <v>788</v>
      </c>
    </row>
    <row r="58" spans="1:2" x14ac:dyDescent="0.25">
      <c r="A58" s="23" t="s">
        <v>759</v>
      </c>
      <c r="B58">
        <v>323</v>
      </c>
    </row>
    <row r="59" spans="1:2" ht="12" customHeight="1" x14ac:dyDescent="0.25">
      <c r="A59" s="23" t="s">
        <v>760</v>
      </c>
      <c r="B59">
        <v>345</v>
      </c>
    </row>
    <row r="60" spans="1:2" x14ac:dyDescent="0.25">
      <c r="A60" s="23" t="s">
        <v>761</v>
      </c>
      <c r="B60">
        <v>332</v>
      </c>
    </row>
    <row r="61" spans="1:2" x14ac:dyDescent="0.25">
      <c r="A61" s="23" t="s">
        <v>769</v>
      </c>
      <c r="B61">
        <v>1000</v>
      </c>
    </row>
    <row r="67" spans="1:2" x14ac:dyDescent="0.25">
      <c r="A67" s="22" t="s">
        <v>768</v>
      </c>
      <c r="B67" t="s">
        <v>785</v>
      </c>
    </row>
    <row r="68" spans="1:2" x14ac:dyDescent="0.25">
      <c r="A68" s="23" t="s">
        <v>55</v>
      </c>
      <c r="B68" s="29">
        <v>1402.8400000000008</v>
      </c>
    </row>
    <row r="69" spans="1:2" x14ac:dyDescent="0.25">
      <c r="A69" s="23" t="s">
        <v>43</v>
      </c>
      <c r="B69" s="29">
        <v>1678.610000000001</v>
      </c>
    </row>
    <row r="70" spans="1:2" x14ac:dyDescent="0.25">
      <c r="A70" s="23" t="s">
        <v>68</v>
      </c>
      <c r="B70" s="29">
        <v>1726.600000000001</v>
      </c>
    </row>
    <row r="71" spans="1:2" x14ac:dyDescent="0.25">
      <c r="A71" s="23" t="s">
        <v>74</v>
      </c>
      <c r="B71" s="29">
        <v>1738.5400000000011</v>
      </c>
    </row>
    <row r="72" spans="1:2" x14ac:dyDescent="0.25">
      <c r="A72" s="23" t="s">
        <v>92</v>
      </c>
      <c r="B72" s="29">
        <v>1782.4900000000011</v>
      </c>
    </row>
    <row r="73" spans="1:2" x14ac:dyDescent="0.25">
      <c r="A73" s="23" t="s">
        <v>49</v>
      </c>
      <c r="B73" s="29">
        <v>1806.5000000000011</v>
      </c>
    </row>
    <row r="74" spans="1:2" x14ac:dyDescent="0.25">
      <c r="A74" s="23" t="s">
        <v>27</v>
      </c>
      <c r="B74" s="29">
        <v>1890.4200000000012</v>
      </c>
    </row>
    <row r="75" spans="1:2" x14ac:dyDescent="0.25">
      <c r="A75" s="23" t="s">
        <v>769</v>
      </c>
      <c r="B75" s="29">
        <v>12026.000000000007</v>
      </c>
    </row>
  </sheetData>
  <autoFilter ref="A67:B75" xr:uid="{B832E9D5-2665-40EC-8198-F690F0EF21CC}"/>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B927-6E7F-4C9F-86F4-D83F847EE656}">
  <dimension ref="A2:R1014"/>
  <sheetViews>
    <sheetView zoomScale="70" zoomScaleNormal="70" workbookViewId="0">
      <selection activeCell="R31" sqref="R31"/>
    </sheetView>
  </sheetViews>
  <sheetFormatPr defaultRowHeight="15" x14ac:dyDescent="0.25"/>
  <cols>
    <col min="1" max="1" width="13.140625" bestFit="1" customWidth="1"/>
    <col min="2" max="2" width="23.140625" bestFit="1" customWidth="1"/>
    <col min="3" max="3" width="22.28515625" bestFit="1" customWidth="1"/>
    <col min="4" max="4" width="23.5703125" bestFit="1" customWidth="1"/>
    <col min="5" max="6" width="3" bestFit="1" customWidth="1"/>
    <col min="7" max="7" width="11.28515625" bestFit="1" customWidth="1"/>
    <col min="8" max="8" width="22.28515625" bestFit="1" customWidth="1"/>
    <col min="9" max="9" width="23.140625" bestFit="1" customWidth="1"/>
    <col min="10" max="10" width="23.5703125" bestFit="1" customWidth="1"/>
    <col min="11" max="12" width="4" bestFit="1" customWidth="1"/>
    <col min="13" max="13" width="3" bestFit="1" customWidth="1"/>
    <col min="14" max="16" width="4" bestFit="1" customWidth="1"/>
    <col min="17" max="17" width="3" bestFit="1" customWidth="1"/>
    <col min="18" max="18" width="62.5703125" bestFit="1" customWidth="1"/>
    <col min="19" max="19" width="9.140625" bestFit="1" customWidth="1"/>
    <col min="20" max="20" width="4" bestFit="1" customWidth="1"/>
    <col min="21" max="21" width="3" bestFit="1" customWidth="1"/>
    <col min="22" max="22" width="4" bestFit="1" customWidth="1"/>
    <col min="23" max="24" width="3" bestFit="1" customWidth="1"/>
    <col min="25" max="26" width="4" bestFit="1" customWidth="1"/>
    <col min="27" max="27" width="3" bestFit="1" customWidth="1"/>
    <col min="28" max="28" width="4" bestFit="1" customWidth="1"/>
    <col min="29" max="29" width="3" bestFit="1" customWidth="1"/>
    <col min="30" max="31" width="4" bestFit="1" customWidth="1"/>
    <col min="32" max="32" width="3" bestFit="1" customWidth="1"/>
    <col min="33" max="33" width="4" bestFit="1" customWidth="1"/>
    <col min="34" max="35" width="3" bestFit="1" customWidth="1"/>
    <col min="36" max="36" width="4" bestFit="1" customWidth="1"/>
    <col min="37" max="37" width="3" bestFit="1" customWidth="1"/>
    <col min="38" max="49" width="4" bestFit="1" customWidth="1"/>
    <col min="50" max="50" width="3" bestFit="1" customWidth="1"/>
    <col min="51" max="614" width="4" bestFit="1" customWidth="1"/>
    <col min="615" max="615" width="5" bestFit="1" customWidth="1"/>
    <col min="616" max="616" width="11.28515625" bestFit="1" customWidth="1"/>
  </cols>
  <sheetData>
    <row r="2" spans="1:4" x14ac:dyDescent="0.25">
      <c r="A2" s="37">
        <v>1</v>
      </c>
      <c r="B2" s="38" t="s">
        <v>790</v>
      </c>
    </row>
    <row r="3" spans="1:4" x14ac:dyDescent="0.25">
      <c r="A3" t="s">
        <v>789</v>
      </c>
    </row>
    <row r="4" spans="1:4" x14ac:dyDescent="0.25">
      <c r="A4">
        <v>254.51599999999999</v>
      </c>
    </row>
    <row r="6" spans="1:4" x14ac:dyDescent="0.25">
      <c r="A6" s="37">
        <v>2</v>
      </c>
      <c r="B6" s="38" t="s">
        <v>791</v>
      </c>
    </row>
    <row r="8" spans="1:4" x14ac:dyDescent="0.25">
      <c r="A8" t="s">
        <v>792</v>
      </c>
      <c r="B8" t="s">
        <v>793</v>
      </c>
    </row>
    <row r="9" spans="1:4" x14ac:dyDescent="0.25">
      <c r="A9">
        <v>515.89700000000005</v>
      </c>
      <c r="B9">
        <v>99.745999999999995</v>
      </c>
    </row>
    <row r="11" spans="1:4" x14ac:dyDescent="0.25">
      <c r="A11" s="37">
        <v>3</v>
      </c>
      <c r="B11" s="38" t="s">
        <v>794</v>
      </c>
    </row>
    <row r="13" spans="1:4" x14ac:dyDescent="0.25">
      <c r="A13" s="22" t="s">
        <v>768</v>
      </c>
      <c r="B13" t="s">
        <v>821</v>
      </c>
      <c r="C13" t="s">
        <v>820</v>
      </c>
      <c r="D13" t="s">
        <v>822</v>
      </c>
    </row>
    <row r="14" spans="1:4" x14ac:dyDescent="0.25">
      <c r="A14" s="23">
        <v>1003</v>
      </c>
      <c r="B14" s="33">
        <v>350</v>
      </c>
      <c r="C14" s="33">
        <v>2</v>
      </c>
      <c r="D14" s="33">
        <v>41</v>
      </c>
    </row>
    <row r="15" spans="1:4" x14ac:dyDescent="0.25">
      <c r="A15" s="23">
        <v>1005</v>
      </c>
      <c r="B15" s="33">
        <v>817</v>
      </c>
      <c r="C15" s="33">
        <v>182</v>
      </c>
      <c r="D15" s="33">
        <v>43</v>
      </c>
    </row>
    <row r="16" spans="1:4" x14ac:dyDescent="0.25">
      <c r="A16" s="23">
        <v>1006</v>
      </c>
      <c r="B16" s="33">
        <v>209</v>
      </c>
      <c r="C16" s="33">
        <v>151</v>
      </c>
      <c r="D16" s="33">
        <v>74</v>
      </c>
    </row>
    <row r="17" spans="1:18" x14ac:dyDescent="0.25">
      <c r="A17" s="23">
        <v>1035</v>
      </c>
      <c r="B17" s="33">
        <v>139</v>
      </c>
      <c r="C17" s="33">
        <v>29</v>
      </c>
      <c r="D17" s="33">
        <v>44</v>
      </c>
    </row>
    <row r="18" spans="1:18" x14ac:dyDescent="0.25">
      <c r="A18" s="23">
        <v>1037</v>
      </c>
      <c r="B18" s="33">
        <v>314</v>
      </c>
      <c r="C18" s="33">
        <v>50</v>
      </c>
      <c r="D18" s="33">
        <v>7</v>
      </c>
    </row>
    <row r="19" spans="1:18" x14ac:dyDescent="0.25">
      <c r="A19" s="23">
        <v>1050</v>
      </c>
      <c r="B19" s="33">
        <v>305</v>
      </c>
      <c r="C19" s="33">
        <v>112</v>
      </c>
      <c r="D19" s="33">
        <v>57</v>
      </c>
    </row>
    <row r="20" spans="1:18" x14ac:dyDescent="0.25">
      <c r="A20" s="23">
        <v>1055</v>
      </c>
      <c r="B20" s="33">
        <v>112</v>
      </c>
      <c r="C20" s="33">
        <v>30</v>
      </c>
      <c r="D20" s="33">
        <v>60</v>
      </c>
    </row>
    <row r="21" spans="1:18" x14ac:dyDescent="0.25">
      <c r="A21" s="23">
        <v>1062</v>
      </c>
      <c r="B21" s="33">
        <v>707</v>
      </c>
      <c r="C21" s="33">
        <v>162</v>
      </c>
      <c r="D21" s="33">
        <v>95</v>
      </c>
    </row>
    <row r="22" spans="1:18" x14ac:dyDescent="0.25">
      <c r="A22" s="23">
        <v>1075</v>
      </c>
      <c r="B22" s="33">
        <v>411</v>
      </c>
      <c r="C22" s="33">
        <v>96</v>
      </c>
      <c r="D22" s="33">
        <v>1</v>
      </c>
    </row>
    <row r="23" spans="1:18" x14ac:dyDescent="0.25">
      <c r="A23" s="23">
        <v>1081</v>
      </c>
      <c r="B23" s="33">
        <v>501</v>
      </c>
      <c r="C23" s="33">
        <v>64</v>
      </c>
      <c r="D23" s="33">
        <v>98</v>
      </c>
    </row>
    <row r="24" spans="1:18" x14ac:dyDescent="0.25">
      <c r="A24" s="23">
        <v>1090</v>
      </c>
      <c r="B24" s="33">
        <v>40</v>
      </c>
      <c r="C24" s="33">
        <v>52</v>
      </c>
      <c r="D24" s="33">
        <v>4</v>
      </c>
    </row>
    <row r="25" spans="1:18" x14ac:dyDescent="0.25">
      <c r="A25" s="23">
        <v>1101</v>
      </c>
      <c r="B25" s="33">
        <v>181</v>
      </c>
      <c r="C25" s="33">
        <v>128</v>
      </c>
      <c r="D25" s="33">
        <v>3</v>
      </c>
    </row>
    <row r="26" spans="1:18" x14ac:dyDescent="0.25">
      <c r="A26" s="23">
        <v>1103</v>
      </c>
      <c r="B26" s="33">
        <v>792</v>
      </c>
      <c r="C26" s="33">
        <v>141</v>
      </c>
      <c r="D26" s="33">
        <v>18</v>
      </c>
    </row>
    <row r="27" spans="1:18" x14ac:dyDescent="0.25">
      <c r="A27" s="23">
        <v>1110</v>
      </c>
      <c r="B27" s="33">
        <v>908</v>
      </c>
      <c r="C27" s="33">
        <v>128</v>
      </c>
      <c r="D27" s="33">
        <v>86</v>
      </c>
    </row>
    <row r="28" spans="1:18" x14ac:dyDescent="0.25">
      <c r="A28" s="23">
        <v>1114</v>
      </c>
      <c r="B28" s="33">
        <v>324</v>
      </c>
      <c r="C28" s="33">
        <v>175</v>
      </c>
      <c r="D28" s="33">
        <v>18</v>
      </c>
    </row>
    <row r="29" spans="1:18" x14ac:dyDescent="0.25">
      <c r="A29" s="23">
        <v>1118</v>
      </c>
      <c r="B29" s="33">
        <v>885</v>
      </c>
      <c r="C29" s="33">
        <v>110</v>
      </c>
      <c r="D29" s="33">
        <v>43</v>
      </c>
      <c r="H29" s="32" t="s">
        <v>820</v>
      </c>
      <c r="I29" s="32" t="s">
        <v>821</v>
      </c>
      <c r="J29" s="32" t="s">
        <v>822</v>
      </c>
    </row>
    <row r="30" spans="1:18" x14ac:dyDescent="0.25">
      <c r="A30" s="23">
        <v>1123</v>
      </c>
      <c r="B30" s="33">
        <v>968</v>
      </c>
      <c r="C30" s="33">
        <v>197</v>
      </c>
      <c r="D30" s="33">
        <v>46</v>
      </c>
      <c r="G30" s="34" t="s">
        <v>769</v>
      </c>
      <c r="H30" s="35">
        <v>99746</v>
      </c>
      <c r="I30" s="35">
        <v>515897</v>
      </c>
      <c r="J30" s="35">
        <v>51482</v>
      </c>
      <c r="R30" s="30" t="s">
        <v>826</v>
      </c>
    </row>
    <row r="31" spans="1:18" x14ac:dyDescent="0.25">
      <c r="A31" s="23">
        <v>1148</v>
      </c>
      <c r="B31" s="33">
        <v>597</v>
      </c>
      <c r="C31" s="33">
        <v>165</v>
      </c>
      <c r="D31" s="33">
        <v>33</v>
      </c>
      <c r="R31" s="39">
        <f>CORREL(Table13[Watch_Hours],Table13[Recommended_Content_Count])</f>
        <v>-2.6283128380287134E-2</v>
      </c>
    </row>
    <row r="32" spans="1:18" x14ac:dyDescent="0.25">
      <c r="A32" s="23">
        <v>1149</v>
      </c>
      <c r="B32" s="33">
        <v>637</v>
      </c>
      <c r="C32" s="33">
        <v>14</v>
      </c>
      <c r="D32" s="33">
        <v>50</v>
      </c>
    </row>
    <row r="33" spans="1:4" x14ac:dyDescent="0.25">
      <c r="A33" s="23">
        <v>1150</v>
      </c>
      <c r="B33" s="33">
        <v>352</v>
      </c>
      <c r="C33" s="33">
        <v>31</v>
      </c>
      <c r="D33" s="33">
        <v>37</v>
      </c>
    </row>
    <row r="34" spans="1:4" x14ac:dyDescent="0.25">
      <c r="A34" s="23">
        <v>1162</v>
      </c>
      <c r="B34" s="33">
        <v>865</v>
      </c>
      <c r="C34" s="33">
        <v>8</v>
      </c>
      <c r="D34" s="33">
        <v>78</v>
      </c>
    </row>
    <row r="35" spans="1:4" x14ac:dyDescent="0.25">
      <c r="A35" s="23">
        <v>1169</v>
      </c>
      <c r="B35" s="33">
        <v>13</v>
      </c>
      <c r="C35" s="33">
        <v>103</v>
      </c>
      <c r="D35" s="33">
        <v>11</v>
      </c>
    </row>
    <row r="36" spans="1:4" x14ac:dyDescent="0.25">
      <c r="A36" s="23">
        <v>1175</v>
      </c>
      <c r="B36" s="33">
        <v>412</v>
      </c>
      <c r="C36" s="33">
        <v>117</v>
      </c>
      <c r="D36" s="33">
        <v>48</v>
      </c>
    </row>
    <row r="37" spans="1:4" x14ac:dyDescent="0.25">
      <c r="A37" s="23">
        <v>1179</v>
      </c>
      <c r="B37" s="33">
        <v>603</v>
      </c>
      <c r="C37" s="33">
        <v>141</v>
      </c>
      <c r="D37" s="33">
        <v>44</v>
      </c>
    </row>
    <row r="38" spans="1:4" x14ac:dyDescent="0.25">
      <c r="A38" s="23">
        <v>1185</v>
      </c>
      <c r="B38" s="33">
        <v>943</v>
      </c>
      <c r="C38" s="33">
        <v>42</v>
      </c>
      <c r="D38" s="33">
        <v>85</v>
      </c>
    </row>
    <row r="39" spans="1:4" x14ac:dyDescent="0.25">
      <c r="A39" s="23">
        <v>1194</v>
      </c>
      <c r="B39" s="33">
        <v>246</v>
      </c>
      <c r="C39" s="33">
        <v>96</v>
      </c>
      <c r="D39" s="33">
        <v>56</v>
      </c>
    </row>
    <row r="40" spans="1:4" x14ac:dyDescent="0.25">
      <c r="A40" s="23">
        <v>1214</v>
      </c>
      <c r="B40" s="33">
        <v>945</v>
      </c>
      <c r="C40" s="33">
        <v>108</v>
      </c>
      <c r="D40" s="33">
        <v>98</v>
      </c>
    </row>
    <row r="41" spans="1:4" x14ac:dyDescent="0.25">
      <c r="A41" s="23">
        <v>1215</v>
      </c>
      <c r="B41" s="33">
        <v>668</v>
      </c>
      <c r="C41" s="33">
        <v>17</v>
      </c>
      <c r="D41" s="33">
        <v>7</v>
      </c>
    </row>
    <row r="42" spans="1:4" x14ac:dyDescent="0.25">
      <c r="A42" s="23">
        <v>1222</v>
      </c>
      <c r="B42" s="33">
        <v>49</v>
      </c>
      <c r="C42" s="33">
        <v>45</v>
      </c>
      <c r="D42" s="33">
        <v>63</v>
      </c>
    </row>
    <row r="43" spans="1:4" x14ac:dyDescent="0.25">
      <c r="A43" s="23">
        <v>1228</v>
      </c>
      <c r="B43" s="33">
        <v>488</v>
      </c>
      <c r="C43" s="33">
        <v>135</v>
      </c>
      <c r="D43" s="33">
        <v>100</v>
      </c>
    </row>
    <row r="44" spans="1:4" x14ac:dyDescent="0.25">
      <c r="A44" s="23">
        <v>1235</v>
      </c>
      <c r="B44" s="33">
        <v>103</v>
      </c>
      <c r="C44" s="33">
        <v>36</v>
      </c>
      <c r="D44" s="33">
        <v>68</v>
      </c>
    </row>
    <row r="45" spans="1:4" x14ac:dyDescent="0.25">
      <c r="A45" s="23">
        <v>1253</v>
      </c>
      <c r="B45" s="33">
        <v>702</v>
      </c>
      <c r="C45" s="33">
        <v>58</v>
      </c>
      <c r="D45" s="33">
        <v>13</v>
      </c>
    </row>
    <row r="46" spans="1:4" x14ac:dyDescent="0.25">
      <c r="A46" s="23">
        <v>1255</v>
      </c>
      <c r="B46" s="33">
        <v>264</v>
      </c>
      <c r="C46" s="33">
        <v>115</v>
      </c>
      <c r="D46" s="33">
        <v>30</v>
      </c>
    </row>
    <row r="47" spans="1:4" x14ac:dyDescent="0.25">
      <c r="A47" s="23">
        <v>1257</v>
      </c>
      <c r="B47" s="33">
        <v>831</v>
      </c>
      <c r="C47" s="33">
        <v>15</v>
      </c>
      <c r="D47" s="33">
        <v>64</v>
      </c>
    </row>
    <row r="48" spans="1:4" x14ac:dyDescent="0.25">
      <c r="A48" s="23">
        <v>1260</v>
      </c>
      <c r="B48" s="33">
        <v>669</v>
      </c>
      <c r="C48" s="33">
        <v>155</v>
      </c>
      <c r="D48" s="33">
        <v>40</v>
      </c>
    </row>
    <row r="49" spans="1:4" x14ac:dyDescent="0.25">
      <c r="A49" s="23">
        <v>1269</v>
      </c>
      <c r="B49" s="33">
        <v>404</v>
      </c>
      <c r="C49" s="33">
        <v>177</v>
      </c>
      <c r="D49" s="33">
        <v>81</v>
      </c>
    </row>
    <row r="50" spans="1:4" x14ac:dyDescent="0.25">
      <c r="A50" s="23">
        <v>1272</v>
      </c>
      <c r="B50" s="33">
        <v>683</v>
      </c>
      <c r="C50" s="33">
        <v>108</v>
      </c>
      <c r="D50" s="33">
        <v>10</v>
      </c>
    </row>
    <row r="51" spans="1:4" x14ac:dyDescent="0.25">
      <c r="A51" s="23">
        <v>1282</v>
      </c>
      <c r="B51" s="33">
        <v>666</v>
      </c>
      <c r="C51" s="33">
        <v>76</v>
      </c>
      <c r="D51" s="33">
        <v>92</v>
      </c>
    </row>
    <row r="52" spans="1:4" x14ac:dyDescent="0.25">
      <c r="A52" s="23">
        <v>1284</v>
      </c>
      <c r="B52" s="33">
        <v>695</v>
      </c>
      <c r="C52" s="33">
        <v>85</v>
      </c>
      <c r="D52" s="33">
        <v>42</v>
      </c>
    </row>
    <row r="53" spans="1:4" x14ac:dyDescent="0.25">
      <c r="A53" s="23">
        <v>1300</v>
      </c>
      <c r="B53" s="33">
        <v>780</v>
      </c>
      <c r="C53" s="33">
        <v>128</v>
      </c>
      <c r="D53" s="33">
        <v>12</v>
      </c>
    </row>
    <row r="54" spans="1:4" x14ac:dyDescent="0.25">
      <c r="A54" s="23">
        <v>1303</v>
      </c>
      <c r="B54" s="33">
        <v>744</v>
      </c>
      <c r="C54" s="33">
        <v>33</v>
      </c>
      <c r="D54" s="33">
        <v>29</v>
      </c>
    </row>
    <row r="55" spans="1:4" x14ac:dyDescent="0.25">
      <c r="A55" s="23">
        <v>1333</v>
      </c>
      <c r="B55" s="33">
        <v>819</v>
      </c>
      <c r="C55" s="33">
        <v>143</v>
      </c>
      <c r="D55" s="33">
        <v>23</v>
      </c>
    </row>
    <row r="56" spans="1:4" x14ac:dyDescent="0.25">
      <c r="A56" s="23">
        <v>1336</v>
      </c>
      <c r="B56" s="33">
        <v>79</v>
      </c>
      <c r="C56" s="33">
        <v>130</v>
      </c>
      <c r="D56" s="33">
        <v>47</v>
      </c>
    </row>
    <row r="57" spans="1:4" x14ac:dyDescent="0.25">
      <c r="A57" s="23">
        <v>1337</v>
      </c>
      <c r="B57" s="33">
        <v>474</v>
      </c>
      <c r="C57" s="33">
        <v>2</v>
      </c>
      <c r="D57" s="33">
        <v>31</v>
      </c>
    </row>
    <row r="58" spans="1:4" x14ac:dyDescent="0.25">
      <c r="A58" s="23">
        <v>1338</v>
      </c>
      <c r="B58" s="33">
        <v>174</v>
      </c>
      <c r="C58" s="33">
        <v>172</v>
      </c>
      <c r="D58" s="33">
        <v>71</v>
      </c>
    </row>
    <row r="59" spans="1:4" x14ac:dyDescent="0.25">
      <c r="A59" s="23">
        <v>1354</v>
      </c>
      <c r="B59" s="33">
        <v>214</v>
      </c>
      <c r="C59" s="33">
        <v>114</v>
      </c>
      <c r="D59" s="33">
        <v>39</v>
      </c>
    </row>
    <row r="60" spans="1:4" x14ac:dyDescent="0.25">
      <c r="A60" s="23">
        <v>1364</v>
      </c>
      <c r="B60" s="33">
        <v>970</v>
      </c>
      <c r="C60" s="33">
        <v>159</v>
      </c>
      <c r="D60" s="33">
        <v>96</v>
      </c>
    </row>
    <row r="61" spans="1:4" x14ac:dyDescent="0.25">
      <c r="A61" s="23">
        <v>1373</v>
      </c>
      <c r="B61" s="33">
        <v>89</v>
      </c>
      <c r="C61" s="33">
        <v>55</v>
      </c>
      <c r="D61" s="33">
        <v>54</v>
      </c>
    </row>
    <row r="62" spans="1:4" x14ac:dyDescent="0.25">
      <c r="A62" s="23">
        <v>1379</v>
      </c>
      <c r="B62" s="33">
        <v>432</v>
      </c>
      <c r="C62" s="33">
        <v>73</v>
      </c>
      <c r="D62" s="33">
        <v>88</v>
      </c>
    </row>
    <row r="63" spans="1:4" x14ac:dyDescent="0.25">
      <c r="A63" s="23">
        <v>1385</v>
      </c>
      <c r="B63" s="33">
        <v>198</v>
      </c>
      <c r="C63" s="33">
        <v>195</v>
      </c>
      <c r="D63" s="33">
        <v>55</v>
      </c>
    </row>
    <row r="64" spans="1:4" x14ac:dyDescent="0.25">
      <c r="A64" s="23">
        <v>1388</v>
      </c>
      <c r="B64" s="33">
        <v>999</v>
      </c>
      <c r="C64" s="33">
        <v>127</v>
      </c>
      <c r="D64" s="33">
        <v>4</v>
      </c>
    </row>
    <row r="65" spans="1:4" x14ac:dyDescent="0.25">
      <c r="A65" s="23">
        <v>1390</v>
      </c>
      <c r="B65" s="33">
        <v>439</v>
      </c>
      <c r="C65" s="33">
        <v>88</v>
      </c>
      <c r="D65" s="33">
        <v>3</v>
      </c>
    </row>
    <row r="66" spans="1:4" x14ac:dyDescent="0.25">
      <c r="A66" s="23">
        <v>1393</v>
      </c>
      <c r="B66" s="33">
        <v>701</v>
      </c>
      <c r="C66" s="33">
        <v>125</v>
      </c>
      <c r="D66" s="33">
        <v>68</v>
      </c>
    </row>
    <row r="67" spans="1:4" x14ac:dyDescent="0.25">
      <c r="A67" s="23">
        <v>1408</v>
      </c>
      <c r="B67" s="33">
        <v>186</v>
      </c>
      <c r="C67" s="33">
        <v>129</v>
      </c>
      <c r="D67" s="33">
        <v>38</v>
      </c>
    </row>
    <row r="68" spans="1:4" x14ac:dyDescent="0.25">
      <c r="A68" s="23">
        <v>1413</v>
      </c>
      <c r="B68" s="33">
        <v>418</v>
      </c>
      <c r="C68" s="33">
        <v>198</v>
      </c>
      <c r="D68" s="33">
        <v>0</v>
      </c>
    </row>
    <row r="69" spans="1:4" x14ac:dyDescent="0.25">
      <c r="A69" s="23">
        <v>1419</v>
      </c>
      <c r="B69" s="33">
        <v>983</v>
      </c>
      <c r="C69" s="33">
        <v>113</v>
      </c>
      <c r="D69" s="33">
        <v>78</v>
      </c>
    </row>
    <row r="70" spans="1:4" x14ac:dyDescent="0.25">
      <c r="A70" s="23">
        <v>1420</v>
      </c>
      <c r="B70" s="33">
        <v>732</v>
      </c>
      <c r="C70" s="33">
        <v>144</v>
      </c>
      <c r="D70" s="33">
        <v>73</v>
      </c>
    </row>
    <row r="71" spans="1:4" x14ac:dyDescent="0.25">
      <c r="A71" s="23">
        <v>1425</v>
      </c>
      <c r="B71" s="33">
        <v>502</v>
      </c>
      <c r="C71" s="33">
        <v>5</v>
      </c>
      <c r="D71" s="33">
        <v>96</v>
      </c>
    </row>
    <row r="72" spans="1:4" x14ac:dyDescent="0.25">
      <c r="A72" s="23">
        <v>1433</v>
      </c>
      <c r="B72" s="33">
        <v>391</v>
      </c>
      <c r="C72" s="33">
        <v>132</v>
      </c>
      <c r="D72" s="33">
        <v>57</v>
      </c>
    </row>
    <row r="73" spans="1:4" x14ac:dyDescent="0.25">
      <c r="A73" s="23">
        <v>1443</v>
      </c>
      <c r="B73" s="33">
        <v>377</v>
      </c>
      <c r="C73" s="33">
        <v>14</v>
      </c>
      <c r="D73" s="33">
        <v>53</v>
      </c>
    </row>
    <row r="74" spans="1:4" x14ac:dyDescent="0.25">
      <c r="A74" s="23">
        <v>1481</v>
      </c>
      <c r="B74" s="33">
        <v>936</v>
      </c>
      <c r="C74" s="33">
        <v>166</v>
      </c>
      <c r="D74" s="33">
        <v>71</v>
      </c>
    </row>
    <row r="75" spans="1:4" x14ac:dyDescent="0.25">
      <c r="A75" s="23">
        <v>1495</v>
      </c>
      <c r="B75" s="33">
        <v>544</v>
      </c>
      <c r="C75" s="33">
        <v>89</v>
      </c>
      <c r="D75" s="33">
        <v>97</v>
      </c>
    </row>
    <row r="76" spans="1:4" x14ac:dyDescent="0.25">
      <c r="A76" s="23">
        <v>1528</v>
      </c>
      <c r="B76" s="33">
        <v>232</v>
      </c>
      <c r="C76" s="33">
        <v>196</v>
      </c>
      <c r="D76" s="33">
        <v>48</v>
      </c>
    </row>
    <row r="77" spans="1:4" x14ac:dyDescent="0.25">
      <c r="A77" s="23">
        <v>1534</v>
      </c>
      <c r="B77" s="33">
        <v>799</v>
      </c>
      <c r="C77" s="33">
        <v>137</v>
      </c>
      <c r="D77" s="33">
        <v>78</v>
      </c>
    </row>
    <row r="78" spans="1:4" x14ac:dyDescent="0.25">
      <c r="A78" s="23">
        <v>1539</v>
      </c>
      <c r="B78" s="33">
        <v>266</v>
      </c>
      <c r="C78" s="33">
        <v>94</v>
      </c>
      <c r="D78" s="33">
        <v>82</v>
      </c>
    </row>
    <row r="79" spans="1:4" x14ac:dyDescent="0.25">
      <c r="A79" s="23">
        <v>1570</v>
      </c>
      <c r="B79" s="33">
        <v>836</v>
      </c>
      <c r="C79" s="33">
        <v>122</v>
      </c>
      <c r="D79" s="33">
        <v>65</v>
      </c>
    </row>
    <row r="80" spans="1:4" x14ac:dyDescent="0.25">
      <c r="A80" s="23">
        <v>1575</v>
      </c>
      <c r="B80" s="33">
        <v>666</v>
      </c>
      <c r="C80" s="33">
        <v>100</v>
      </c>
      <c r="D80" s="33">
        <v>97</v>
      </c>
    </row>
    <row r="81" spans="1:4" x14ac:dyDescent="0.25">
      <c r="A81" s="23">
        <v>1576</v>
      </c>
      <c r="B81" s="33">
        <v>390</v>
      </c>
      <c r="C81" s="33">
        <v>163</v>
      </c>
      <c r="D81" s="33">
        <v>43</v>
      </c>
    </row>
    <row r="82" spans="1:4" x14ac:dyDescent="0.25">
      <c r="A82" s="23">
        <v>1609</v>
      </c>
      <c r="B82" s="33">
        <v>571</v>
      </c>
      <c r="C82" s="33">
        <v>54</v>
      </c>
      <c r="D82" s="33">
        <v>57</v>
      </c>
    </row>
    <row r="83" spans="1:4" x14ac:dyDescent="0.25">
      <c r="A83" s="23">
        <v>1612</v>
      </c>
      <c r="B83" s="33">
        <v>409</v>
      </c>
      <c r="C83" s="33">
        <v>22</v>
      </c>
      <c r="D83" s="33">
        <v>64</v>
      </c>
    </row>
    <row r="84" spans="1:4" x14ac:dyDescent="0.25">
      <c r="A84" s="23">
        <v>1635</v>
      </c>
      <c r="B84" s="33">
        <v>276</v>
      </c>
      <c r="C84" s="33">
        <v>182</v>
      </c>
      <c r="D84" s="33">
        <v>52</v>
      </c>
    </row>
    <row r="85" spans="1:4" x14ac:dyDescent="0.25">
      <c r="A85" s="23">
        <v>1636</v>
      </c>
      <c r="B85" s="33">
        <v>989</v>
      </c>
      <c r="C85" s="33">
        <v>44</v>
      </c>
      <c r="D85" s="33">
        <v>63</v>
      </c>
    </row>
    <row r="86" spans="1:4" x14ac:dyDescent="0.25">
      <c r="A86" s="23">
        <v>1637</v>
      </c>
      <c r="B86" s="33">
        <v>646</v>
      </c>
      <c r="C86" s="33">
        <v>38</v>
      </c>
      <c r="D86" s="33">
        <v>37</v>
      </c>
    </row>
    <row r="87" spans="1:4" x14ac:dyDescent="0.25">
      <c r="A87" s="23">
        <v>1650</v>
      </c>
      <c r="B87" s="33">
        <v>842</v>
      </c>
      <c r="C87" s="33">
        <v>145</v>
      </c>
      <c r="D87" s="33">
        <v>27</v>
      </c>
    </row>
    <row r="88" spans="1:4" x14ac:dyDescent="0.25">
      <c r="A88" s="23">
        <v>1661</v>
      </c>
      <c r="B88" s="33">
        <v>442</v>
      </c>
      <c r="C88" s="33">
        <v>110</v>
      </c>
      <c r="D88" s="33">
        <v>91</v>
      </c>
    </row>
    <row r="89" spans="1:4" x14ac:dyDescent="0.25">
      <c r="A89" s="23">
        <v>1665</v>
      </c>
      <c r="B89" s="33">
        <v>767</v>
      </c>
      <c r="C89" s="33">
        <v>83</v>
      </c>
      <c r="D89" s="33">
        <v>58</v>
      </c>
    </row>
    <row r="90" spans="1:4" x14ac:dyDescent="0.25">
      <c r="A90" s="23">
        <v>1672</v>
      </c>
      <c r="B90" s="33">
        <v>52</v>
      </c>
      <c r="C90" s="33">
        <v>8</v>
      </c>
      <c r="D90" s="33">
        <v>17</v>
      </c>
    </row>
    <row r="91" spans="1:4" x14ac:dyDescent="0.25">
      <c r="A91" s="23">
        <v>1674</v>
      </c>
      <c r="B91" s="33">
        <v>415</v>
      </c>
      <c r="C91" s="33">
        <v>162</v>
      </c>
      <c r="D91" s="33">
        <v>19</v>
      </c>
    </row>
    <row r="92" spans="1:4" x14ac:dyDescent="0.25">
      <c r="A92" s="23">
        <v>1687</v>
      </c>
      <c r="B92" s="33">
        <v>190</v>
      </c>
      <c r="C92" s="33">
        <v>193</v>
      </c>
      <c r="D92" s="33">
        <v>13</v>
      </c>
    </row>
    <row r="93" spans="1:4" x14ac:dyDescent="0.25">
      <c r="A93" s="23">
        <v>1691</v>
      </c>
      <c r="B93" s="33">
        <v>891</v>
      </c>
      <c r="C93" s="33">
        <v>93</v>
      </c>
      <c r="D93" s="33">
        <v>65</v>
      </c>
    </row>
    <row r="94" spans="1:4" x14ac:dyDescent="0.25">
      <c r="A94" s="23">
        <v>1697</v>
      </c>
      <c r="B94" s="33">
        <v>76</v>
      </c>
      <c r="C94" s="33">
        <v>157</v>
      </c>
      <c r="D94" s="33">
        <v>6</v>
      </c>
    </row>
    <row r="95" spans="1:4" x14ac:dyDescent="0.25">
      <c r="A95" s="23">
        <v>1699</v>
      </c>
      <c r="B95" s="33">
        <v>882</v>
      </c>
      <c r="C95" s="33">
        <v>1</v>
      </c>
      <c r="D95" s="33">
        <v>100</v>
      </c>
    </row>
    <row r="96" spans="1:4" x14ac:dyDescent="0.25">
      <c r="A96" s="23">
        <v>1714</v>
      </c>
      <c r="B96" s="33">
        <v>802</v>
      </c>
      <c r="C96" s="33">
        <v>177</v>
      </c>
      <c r="D96" s="33">
        <v>21</v>
      </c>
    </row>
    <row r="97" spans="1:4" x14ac:dyDescent="0.25">
      <c r="A97" s="23">
        <v>1715</v>
      </c>
      <c r="B97" s="33">
        <v>753</v>
      </c>
      <c r="C97" s="33">
        <v>181</v>
      </c>
      <c r="D97" s="33">
        <v>51</v>
      </c>
    </row>
    <row r="98" spans="1:4" x14ac:dyDescent="0.25">
      <c r="A98" s="23">
        <v>1754</v>
      </c>
      <c r="B98" s="33">
        <v>760</v>
      </c>
      <c r="C98" s="33">
        <v>72</v>
      </c>
      <c r="D98" s="33">
        <v>91</v>
      </c>
    </row>
    <row r="99" spans="1:4" x14ac:dyDescent="0.25">
      <c r="A99" s="23">
        <v>1765</v>
      </c>
      <c r="B99" s="33">
        <v>990</v>
      </c>
      <c r="C99" s="33">
        <v>88</v>
      </c>
      <c r="D99" s="33">
        <v>97</v>
      </c>
    </row>
    <row r="100" spans="1:4" x14ac:dyDescent="0.25">
      <c r="A100" s="23">
        <v>1776</v>
      </c>
      <c r="B100" s="33">
        <v>687</v>
      </c>
      <c r="C100" s="33">
        <v>183</v>
      </c>
      <c r="D100" s="33">
        <v>46</v>
      </c>
    </row>
    <row r="101" spans="1:4" x14ac:dyDescent="0.25">
      <c r="A101" s="23">
        <v>1782</v>
      </c>
      <c r="B101" s="33">
        <v>357</v>
      </c>
      <c r="C101" s="33">
        <v>44</v>
      </c>
      <c r="D101" s="33">
        <v>67</v>
      </c>
    </row>
    <row r="102" spans="1:4" x14ac:dyDescent="0.25">
      <c r="A102" s="23">
        <v>1784</v>
      </c>
      <c r="B102" s="33">
        <v>586</v>
      </c>
      <c r="C102" s="33">
        <v>32</v>
      </c>
      <c r="D102" s="33">
        <v>100</v>
      </c>
    </row>
    <row r="103" spans="1:4" x14ac:dyDescent="0.25">
      <c r="A103" s="23">
        <v>1790</v>
      </c>
      <c r="B103" s="33">
        <v>535</v>
      </c>
      <c r="C103" s="33">
        <v>200</v>
      </c>
      <c r="D103" s="33">
        <v>60</v>
      </c>
    </row>
    <row r="104" spans="1:4" x14ac:dyDescent="0.25">
      <c r="A104" s="23">
        <v>1798</v>
      </c>
      <c r="B104" s="33">
        <v>260</v>
      </c>
      <c r="C104" s="33">
        <v>127</v>
      </c>
      <c r="D104" s="33">
        <v>56</v>
      </c>
    </row>
    <row r="105" spans="1:4" x14ac:dyDescent="0.25">
      <c r="A105" s="23">
        <v>1801</v>
      </c>
      <c r="B105" s="33">
        <v>386</v>
      </c>
      <c r="C105" s="33">
        <v>122</v>
      </c>
      <c r="D105" s="33">
        <v>9</v>
      </c>
    </row>
    <row r="106" spans="1:4" x14ac:dyDescent="0.25">
      <c r="A106" s="23">
        <v>1805</v>
      </c>
      <c r="B106" s="33">
        <v>386</v>
      </c>
      <c r="C106" s="33">
        <v>195</v>
      </c>
      <c r="D106" s="33">
        <v>59</v>
      </c>
    </row>
    <row r="107" spans="1:4" x14ac:dyDescent="0.25">
      <c r="A107" s="23">
        <v>1813</v>
      </c>
      <c r="B107" s="33">
        <v>237</v>
      </c>
      <c r="C107" s="33">
        <v>32</v>
      </c>
      <c r="D107" s="33">
        <v>39</v>
      </c>
    </row>
    <row r="108" spans="1:4" x14ac:dyDescent="0.25">
      <c r="A108" s="23">
        <v>1831</v>
      </c>
      <c r="B108" s="33">
        <v>685</v>
      </c>
      <c r="C108" s="33">
        <v>127</v>
      </c>
      <c r="D108" s="33">
        <v>26</v>
      </c>
    </row>
    <row r="109" spans="1:4" x14ac:dyDescent="0.25">
      <c r="A109" s="23">
        <v>1846</v>
      </c>
      <c r="B109" s="33">
        <v>20</v>
      </c>
      <c r="C109" s="33">
        <v>128</v>
      </c>
      <c r="D109" s="33">
        <v>50</v>
      </c>
    </row>
    <row r="110" spans="1:4" x14ac:dyDescent="0.25">
      <c r="A110" s="23">
        <v>1851</v>
      </c>
      <c r="B110" s="33">
        <v>456</v>
      </c>
      <c r="C110" s="33">
        <v>196</v>
      </c>
      <c r="D110" s="33">
        <v>83</v>
      </c>
    </row>
    <row r="111" spans="1:4" x14ac:dyDescent="0.25">
      <c r="A111" s="23">
        <v>1856</v>
      </c>
      <c r="B111" s="33">
        <v>246</v>
      </c>
      <c r="C111" s="33">
        <v>182</v>
      </c>
      <c r="D111" s="33">
        <v>89</v>
      </c>
    </row>
    <row r="112" spans="1:4" x14ac:dyDescent="0.25">
      <c r="A112" s="23">
        <v>1857</v>
      </c>
      <c r="B112" s="33">
        <v>326</v>
      </c>
      <c r="C112" s="33">
        <v>89</v>
      </c>
      <c r="D112" s="33">
        <v>84</v>
      </c>
    </row>
    <row r="113" spans="1:4" x14ac:dyDescent="0.25">
      <c r="A113" s="23">
        <v>1897</v>
      </c>
      <c r="B113" s="33">
        <v>737</v>
      </c>
      <c r="C113" s="33">
        <v>85</v>
      </c>
      <c r="D113" s="33">
        <v>80</v>
      </c>
    </row>
    <row r="114" spans="1:4" x14ac:dyDescent="0.25">
      <c r="A114" s="23">
        <v>1912</v>
      </c>
      <c r="B114" s="33">
        <v>792</v>
      </c>
      <c r="C114" s="33">
        <v>67</v>
      </c>
      <c r="D114" s="33">
        <v>60</v>
      </c>
    </row>
    <row r="115" spans="1:4" x14ac:dyDescent="0.25">
      <c r="A115" s="23">
        <v>1922</v>
      </c>
      <c r="B115" s="33">
        <v>821</v>
      </c>
      <c r="C115" s="33">
        <v>7</v>
      </c>
      <c r="D115" s="33">
        <v>3</v>
      </c>
    </row>
    <row r="116" spans="1:4" x14ac:dyDescent="0.25">
      <c r="A116" s="23">
        <v>1932</v>
      </c>
      <c r="B116" s="33">
        <v>40</v>
      </c>
      <c r="C116" s="33">
        <v>188</v>
      </c>
      <c r="D116" s="33">
        <v>86</v>
      </c>
    </row>
    <row r="117" spans="1:4" x14ac:dyDescent="0.25">
      <c r="A117" s="23">
        <v>1947</v>
      </c>
      <c r="B117" s="33">
        <v>866</v>
      </c>
      <c r="C117" s="33">
        <v>120</v>
      </c>
      <c r="D117" s="33">
        <v>92</v>
      </c>
    </row>
    <row r="118" spans="1:4" x14ac:dyDescent="0.25">
      <c r="A118" s="23">
        <v>1953</v>
      </c>
      <c r="B118" s="33">
        <v>791</v>
      </c>
      <c r="C118" s="33">
        <v>3</v>
      </c>
      <c r="D118" s="33">
        <v>33</v>
      </c>
    </row>
    <row r="119" spans="1:4" x14ac:dyDescent="0.25">
      <c r="A119" s="23">
        <v>1970</v>
      </c>
      <c r="B119" s="33">
        <v>385</v>
      </c>
      <c r="C119" s="33">
        <v>82</v>
      </c>
      <c r="D119" s="33">
        <v>87</v>
      </c>
    </row>
    <row r="120" spans="1:4" x14ac:dyDescent="0.25">
      <c r="A120" s="23">
        <v>1976</v>
      </c>
      <c r="B120" s="33">
        <v>247</v>
      </c>
      <c r="C120" s="33">
        <v>30</v>
      </c>
      <c r="D120" s="33">
        <v>46</v>
      </c>
    </row>
    <row r="121" spans="1:4" x14ac:dyDescent="0.25">
      <c r="A121" s="23">
        <v>2011</v>
      </c>
      <c r="B121" s="33">
        <v>184</v>
      </c>
      <c r="C121" s="33">
        <v>172</v>
      </c>
      <c r="D121" s="33">
        <v>41</v>
      </c>
    </row>
    <row r="122" spans="1:4" x14ac:dyDescent="0.25">
      <c r="A122" s="23">
        <v>2039</v>
      </c>
      <c r="B122" s="33">
        <v>378</v>
      </c>
      <c r="C122" s="33">
        <v>123</v>
      </c>
      <c r="D122" s="33">
        <v>3</v>
      </c>
    </row>
    <row r="123" spans="1:4" x14ac:dyDescent="0.25">
      <c r="A123" s="23">
        <v>2040</v>
      </c>
      <c r="B123" s="33">
        <v>518</v>
      </c>
      <c r="C123" s="33">
        <v>157</v>
      </c>
      <c r="D123" s="33">
        <v>4</v>
      </c>
    </row>
    <row r="124" spans="1:4" x14ac:dyDescent="0.25">
      <c r="A124" s="23">
        <v>2057</v>
      </c>
      <c r="B124" s="33">
        <v>804</v>
      </c>
      <c r="C124" s="33">
        <v>49</v>
      </c>
      <c r="D124" s="33">
        <v>32</v>
      </c>
    </row>
    <row r="125" spans="1:4" x14ac:dyDescent="0.25">
      <c r="A125" s="23">
        <v>2062</v>
      </c>
      <c r="B125" s="33">
        <v>424</v>
      </c>
      <c r="C125" s="33">
        <v>111</v>
      </c>
      <c r="D125" s="33">
        <v>64</v>
      </c>
    </row>
    <row r="126" spans="1:4" x14ac:dyDescent="0.25">
      <c r="A126" s="23">
        <v>2075</v>
      </c>
      <c r="B126" s="33">
        <v>49</v>
      </c>
      <c r="C126" s="33">
        <v>146</v>
      </c>
      <c r="D126" s="33">
        <v>48</v>
      </c>
    </row>
    <row r="127" spans="1:4" x14ac:dyDescent="0.25">
      <c r="A127" s="23">
        <v>2079</v>
      </c>
      <c r="B127" s="33">
        <v>655</v>
      </c>
      <c r="C127" s="33">
        <v>16</v>
      </c>
      <c r="D127" s="33">
        <v>50</v>
      </c>
    </row>
    <row r="128" spans="1:4" x14ac:dyDescent="0.25">
      <c r="A128" s="23">
        <v>2086</v>
      </c>
      <c r="B128" s="33">
        <v>606</v>
      </c>
      <c r="C128" s="33">
        <v>135</v>
      </c>
      <c r="D128" s="33">
        <v>50</v>
      </c>
    </row>
    <row r="129" spans="1:4" x14ac:dyDescent="0.25">
      <c r="A129" s="23">
        <v>2095</v>
      </c>
      <c r="B129" s="33">
        <v>285</v>
      </c>
      <c r="C129" s="33">
        <v>92</v>
      </c>
      <c r="D129" s="33">
        <v>81</v>
      </c>
    </row>
    <row r="130" spans="1:4" x14ac:dyDescent="0.25">
      <c r="A130" s="23">
        <v>2099</v>
      </c>
      <c r="B130" s="33">
        <v>84</v>
      </c>
      <c r="C130" s="33">
        <v>73</v>
      </c>
      <c r="D130" s="33">
        <v>59</v>
      </c>
    </row>
    <row r="131" spans="1:4" x14ac:dyDescent="0.25">
      <c r="A131" s="23">
        <v>2146</v>
      </c>
      <c r="B131" s="33">
        <v>380</v>
      </c>
      <c r="C131" s="33">
        <v>125</v>
      </c>
      <c r="D131" s="33">
        <v>14</v>
      </c>
    </row>
    <row r="132" spans="1:4" x14ac:dyDescent="0.25">
      <c r="A132" s="23">
        <v>2147</v>
      </c>
      <c r="B132" s="33">
        <v>170</v>
      </c>
      <c r="C132" s="33">
        <v>164</v>
      </c>
      <c r="D132" s="33">
        <v>71</v>
      </c>
    </row>
    <row r="133" spans="1:4" x14ac:dyDescent="0.25">
      <c r="A133" s="23">
        <v>2150</v>
      </c>
      <c r="B133" s="33">
        <v>380</v>
      </c>
      <c r="C133" s="33">
        <v>9</v>
      </c>
      <c r="D133" s="33">
        <v>49</v>
      </c>
    </row>
    <row r="134" spans="1:4" x14ac:dyDescent="0.25">
      <c r="A134" s="23">
        <v>2154</v>
      </c>
      <c r="B134" s="33">
        <v>722</v>
      </c>
      <c r="C134" s="33">
        <v>98</v>
      </c>
      <c r="D134" s="33">
        <v>36</v>
      </c>
    </row>
    <row r="135" spans="1:4" x14ac:dyDescent="0.25">
      <c r="A135" s="23">
        <v>2165</v>
      </c>
      <c r="B135" s="33">
        <v>542</v>
      </c>
      <c r="C135" s="33">
        <v>80</v>
      </c>
      <c r="D135" s="33">
        <v>53</v>
      </c>
    </row>
    <row r="136" spans="1:4" x14ac:dyDescent="0.25">
      <c r="A136" s="23">
        <v>2170</v>
      </c>
      <c r="B136" s="33">
        <v>609</v>
      </c>
      <c r="C136" s="33">
        <v>181</v>
      </c>
      <c r="D136" s="33">
        <v>81</v>
      </c>
    </row>
    <row r="137" spans="1:4" x14ac:dyDescent="0.25">
      <c r="A137" s="23">
        <v>2180</v>
      </c>
      <c r="B137" s="33">
        <v>498</v>
      </c>
      <c r="C137" s="33">
        <v>67</v>
      </c>
      <c r="D137" s="33">
        <v>67</v>
      </c>
    </row>
    <row r="138" spans="1:4" x14ac:dyDescent="0.25">
      <c r="A138" s="23">
        <v>2186</v>
      </c>
      <c r="B138" s="33">
        <v>89</v>
      </c>
      <c r="C138" s="33">
        <v>90</v>
      </c>
      <c r="D138" s="33">
        <v>48</v>
      </c>
    </row>
    <row r="139" spans="1:4" x14ac:dyDescent="0.25">
      <c r="A139" s="23">
        <v>2190</v>
      </c>
      <c r="B139" s="33">
        <v>799</v>
      </c>
      <c r="C139" s="33">
        <v>14</v>
      </c>
      <c r="D139" s="33">
        <v>32</v>
      </c>
    </row>
    <row r="140" spans="1:4" x14ac:dyDescent="0.25">
      <c r="A140" s="23">
        <v>2214</v>
      </c>
      <c r="B140" s="33">
        <v>244</v>
      </c>
      <c r="C140" s="33">
        <v>106</v>
      </c>
      <c r="D140" s="33">
        <v>16</v>
      </c>
    </row>
    <row r="141" spans="1:4" x14ac:dyDescent="0.25">
      <c r="A141" s="23">
        <v>2220</v>
      </c>
      <c r="B141" s="33">
        <v>792</v>
      </c>
      <c r="C141" s="33">
        <v>103</v>
      </c>
      <c r="D141" s="33">
        <v>24</v>
      </c>
    </row>
    <row r="142" spans="1:4" x14ac:dyDescent="0.25">
      <c r="A142" s="23">
        <v>2237</v>
      </c>
      <c r="B142" s="33">
        <v>163</v>
      </c>
      <c r="C142" s="33">
        <v>69</v>
      </c>
      <c r="D142" s="33">
        <v>24</v>
      </c>
    </row>
    <row r="143" spans="1:4" x14ac:dyDescent="0.25">
      <c r="A143" s="23">
        <v>2243</v>
      </c>
      <c r="B143" s="33">
        <v>123</v>
      </c>
      <c r="C143" s="33">
        <v>183</v>
      </c>
      <c r="D143" s="33">
        <v>45</v>
      </c>
    </row>
    <row r="144" spans="1:4" x14ac:dyDescent="0.25">
      <c r="A144" s="23">
        <v>2291</v>
      </c>
      <c r="B144" s="33">
        <v>869</v>
      </c>
      <c r="C144" s="33">
        <v>107</v>
      </c>
      <c r="D144" s="33">
        <v>67</v>
      </c>
    </row>
    <row r="145" spans="1:4" x14ac:dyDescent="0.25">
      <c r="A145" s="23">
        <v>2306</v>
      </c>
      <c r="B145" s="33">
        <v>509</v>
      </c>
      <c r="C145" s="33">
        <v>12</v>
      </c>
      <c r="D145" s="33">
        <v>43</v>
      </c>
    </row>
    <row r="146" spans="1:4" x14ac:dyDescent="0.25">
      <c r="A146" s="23">
        <v>2319</v>
      </c>
      <c r="B146" s="33">
        <v>767</v>
      </c>
      <c r="C146" s="33">
        <v>190</v>
      </c>
      <c r="D146" s="33">
        <v>7</v>
      </c>
    </row>
    <row r="147" spans="1:4" x14ac:dyDescent="0.25">
      <c r="A147" s="23">
        <v>2321</v>
      </c>
      <c r="B147" s="33">
        <v>348</v>
      </c>
      <c r="C147" s="33">
        <v>49</v>
      </c>
      <c r="D147" s="33">
        <v>14</v>
      </c>
    </row>
    <row r="148" spans="1:4" x14ac:dyDescent="0.25">
      <c r="A148" s="23">
        <v>2324</v>
      </c>
      <c r="B148" s="33">
        <v>606</v>
      </c>
      <c r="C148" s="33">
        <v>195</v>
      </c>
      <c r="D148" s="33">
        <v>95</v>
      </c>
    </row>
    <row r="149" spans="1:4" x14ac:dyDescent="0.25">
      <c r="A149" s="23">
        <v>2334</v>
      </c>
      <c r="B149" s="33">
        <v>805</v>
      </c>
      <c r="C149" s="33">
        <v>42</v>
      </c>
      <c r="D149" s="33">
        <v>90</v>
      </c>
    </row>
    <row r="150" spans="1:4" x14ac:dyDescent="0.25">
      <c r="A150" s="23">
        <v>2361</v>
      </c>
      <c r="B150" s="33">
        <v>763</v>
      </c>
      <c r="C150" s="33">
        <v>16</v>
      </c>
      <c r="D150" s="33">
        <v>17</v>
      </c>
    </row>
    <row r="151" spans="1:4" x14ac:dyDescent="0.25">
      <c r="A151" s="23">
        <v>2363</v>
      </c>
      <c r="B151" s="33">
        <v>412</v>
      </c>
      <c r="C151" s="33">
        <v>20</v>
      </c>
      <c r="D151" s="33">
        <v>94</v>
      </c>
    </row>
    <row r="152" spans="1:4" x14ac:dyDescent="0.25">
      <c r="A152" s="23">
        <v>2381</v>
      </c>
      <c r="B152" s="33">
        <v>415</v>
      </c>
      <c r="C152" s="33">
        <v>194</v>
      </c>
      <c r="D152" s="33">
        <v>76</v>
      </c>
    </row>
    <row r="153" spans="1:4" x14ac:dyDescent="0.25">
      <c r="A153" s="23">
        <v>2382</v>
      </c>
      <c r="B153" s="33">
        <v>144</v>
      </c>
      <c r="C153" s="33">
        <v>142</v>
      </c>
      <c r="D153" s="33">
        <v>81</v>
      </c>
    </row>
    <row r="154" spans="1:4" x14ac:dyDescent="0.25">
      <c r="A154" s="23">
        <v>2396</v>
      </c>
      <c r="B154" s="33">
        <v>466</v>
      </c>
      <c r="C154" s="33">
        <v>139</v>
      </c>
      <c r="D154" s="33">
        <v>62</v>
      </c>
    </row>
    <row r="155" spans="1:4" x14ac:dyDescent="0.25">
      <c r="A155" s="23">
        <v>2400</v>
      </c>
      <c r="B155" s="33">
        <v>684</v>
      </c>
      <c r="C155" s="33">
        <v>32</v>
      </c>
      <c r="D155" s="33">
        <v>68</v>
      </c>
    </row>
    <row r="156" spans="1:4" x14ac:dyDescent="0.25">
      <c r="A156" s="23">
        <v>2401</v>
      </c>
      <c r="B156" s="33">
        <v>616</v>
      </c>
      <c r="C156" s="33">
        <v>45</v>
      </c>
      <c r="D156" s="33">
        <v>22</v>
      </c>
    </row>
    <row r="157" spans="1:4" x14ac:dyDescent="0.25">
      <c r="A157" s="23">
        <v>2410</v>
      </c>
      <c r="B157" s="33">
        <v>568</v>
      </c>
      <c r="C157" s="33">
        <v>62</v>
      </c>
      <c r="D157" s="33">
        <v>50</v>
      </c>
    </row>
    <row r="158" spans="1:4" x14ac:dyDescent="0.25">
      <c r="A158" s="23">
        <v>2418</v>
      </c>
      <c r="B158" s="33">
        <v>187</v>
      </c>
      <c r="C158" s="33">
        <v>48</v>
      </c>
      <c r="D158" s="33">
        <v>6</v>
      </c>
    </row>
    <row r="159" spans="1:4" x14ac:dyDescent="0.25">
      <c r="A159" s="23">
        <v>2428</v>
      </c>
      <c r="B159" s="33">
        <v>297</v>
      </c>
      <c r="C159" s="33">
        <v>19</v>
      </c>
      <c r="D159" s="33">
        <v>84</v>
      </c>
    </row>
    <row r="160" spans="1:4" x14ac:dyDescent="0.25">
      <c r="A160" s="23">
        <v>2441</v>
      </c>
      <c r="B160" s="33">
        <v>645</v>
      </c>
      <c r="C160" s="33">
        <v>5</v>
      </c>
      <c r="D160" s="33">
        <v>66</v>
      </c>
    </row>
    <row r="161" spans="1:4" x14ac:dyDescent="0.25">
      <c r="A161" s="23">
        <v>2457</v>
      </c>
      <c r="B161" s="33">
        <v>786</v>
      </c>
      <c r="C161" s="33">
        <v>140</v>
      </c>
      <c r="D161" s="33">
        <v>95</v>
      </c>
    </row>
    <row r="162" spans="1:4" x14ac:dyDescent="0.25">
      <c r="A162" s="23">
        <v>2466</v>
      </c>
      <c r="B162" s="33">
        <v>142</v>
      </c>
      <c r="C162" s="33">
        <v>113</v>
      </c>
      <c r="D162" s="33">
        <v>100</v>
      </c>
    </row>
    <row r="163" spans="1:4" x14ac:dyDescent="0.25">
      <c r="A163" s="23">
        <v>2472</v>
      </c>
      <c r="B163" s="33">
        <v>860</v>
      </c>
      <c r="C163" s="33">
        <v>145</v>
      </c>
      <c r="D163" s="33">
        <v>82</v>
      </c>
    </row>
    <row r="164" spans="1:4" x14ac:dyDescent="0.25">
      <c r="A164" s="23">
        <v>2477</v>
      </c>
      <c r="B164" s="33">
        <v>752</v>
      </c>
      <c r="C164" s="33">
        <v>21</v>
      </c>
      <c r="D164" s="33">
        <v>94</v>
      </c>
    </row>
    <row r="165" spans="1:4" x14ac:dyDescent="0.25">
      <c r="A165" s="23">
        <v>2480</v>
      </c>
      <c r="B165" s="33">
        <v>39</v>
      </c>
      <c r="C165" s="33">
        <v>18</v>
      </c>
      <c r="D165" s="33">
        <v>75</v>
      </c>
    </row>
    <row r="166" spans="1:4" x14ac:dyDescent="0.25">
      <c r="A166" s="23">
        <v>2481</v>
      </c>
      <c r="B166" s="33">
        <v>362</v>
      </c>
      <c r="C166" s="33">
        <v>130</v>
      </c>
      <c r="D166" s="33">
        <v>36</v>
      </c>
    </row>
    <row r="167" spans="1:4" x14ac:dyDescent="0.25">
      <c r="A167" s="23">
        <v>2482</v>
      </c>
      <c r="B167" s="33">
        <v>378</v>
      </c>
      <c r="C167" s="33">
        <v>117</v>
      </c>
      <c r="D167" s="33">
        <v>63</v>
      </c>
    </row>
    <row r="168" spans="1:4" x14ac:dyDescent="0.25">
      <c r="A168" s="23">
        <v>2490</v>
      </c>
      <c r="B168" s="33">
        <v>426</v>
      </c>
      <c r="C168" s="33">
        <v>21</v>
      </c>
      <c r="D168" s="33">
        <v>99</v>
      </c>
    </row>
    <row r="169" spans="1:4" x14ac:dyDescent="0.25">
      <c r="A169" s="23">
        <v>2497</v>
      </c>
      <c r="B169" s="33">
        <v>824</v>
      </c>
      <c r="C169" s="33">
        <v>125</v>
      </c>
      <c r="D169" s="33">
        <v>56</v>
      </c>
    </row>
    <row r="170" spans="1:4" x14ac:dyDescent="0.25">
      <c r="A170" s="23">
        <v>2498</v>
      </c>
      <c r="B170" s="33">
        <v>634</v>
      </c>
      <c r="C170" s="33">
        <v>168</v>
      </c>
      <c r="D170" s="33">
        <v>76</v>
      </c>
    </row>
    <row r="171" spans="1:4" x14ac:dyDescent="0.25">
      <c r="A171" s="23">
        <v>2504</v>
      </c>
      <c r="B171" s="33">
        <v>858</v>
      </c>
      <c r="C171" s="33">
        <v>159</v>
      </c>
      <c r="D171" s="33">
        <v>75</v>
      </c>
    </row>
    <row r="172" spans="1:4" x14ac:dyDescent="0.25">
      <c r="A172" s="23">
        <v>2517</v>
      </c>
      <c r="B172" s="33">
        <v>247</v>
      </c>
      <c r="C172" s="33">
        <v>104</v>
      </c>
      <c r="D172" s="33">
        <v>19</v>
      </c>
    </row>
    <row r="173" spans="1:4" x14ac:dyDescent="0.25">
      <c r="A173" s="23">
        <v>2518</v>
      </c>
      <c r="B173" s="33">
        <v>641</v>
      </c>
      <c r="C173" s="33">
        <v>117</v>
      </c>
      <c r="D173" s="33">
        <v>84</v>
      </c>
    </row>
    <row r="174" spans="1:4" x14ac:dyDescent="0.25">
      <c r="A174" s="23">
        <v>2521</v>
      </c>
      <c r="B174" s="33">
        <v>118</v>
      </c>
      <c r="C174" s="33">
        <v>6</v>
      </c>
      <c r="D174" s="33">
        <v>57</v>
      </c>
    </row>
    <row r="175" spans="1:4" x14ac:dyDescent="0.25">
      <c r="A175" s="23">
        <v>2533</v>
      </c>
      <c r="B175" s="33">
        <v>525</v>
      </c>
      <c r="C175" s="33">
        <v>140</v>
      </c>
      <c r="D175" s="33">
        <v>75</v>
      </c>
    </row>
    <row r="176" spans="1:4" x14ac:dyDescent="0.25">
      <c r="A176" s="23">
        <v>2536</v>
      </c>
      <c r="B176" s="33">
        <v>608</v>
      </c>
      <c r="C176" s="33">
        <v>96</v>
      </c>
      <c r="D176" s="33">
        <v>76</v>
      </c>
    </row>
    <row r="177" spans="1:4" x14ac:dyDescent="0.25">
      <c r="A177" s="23">
        <v>2546</v>
      </c>
      <c r="B177" s="33">
        <v>236</v>
      </c>
      <c r="C177" s="33">
        <v>37</v>
      </c>
      <c r="D177" s="33">
        <v>49</v>
      </c>
    </row>
    <row r="178" spans="1:4" x14ac:dyDescent="0.25">
      <c r="A178" s="23">
        <v>2549</v>
      </c>
      <c r="B178" s="33">
        <v>77</v>
      </c>
      <c r="C178" s="33">
        <v>191</v>
      </c>
      <c r="D178" s="33">
        <v>85</v>
      </c>
    </row>
    <row r="179" spans="1:4" x14ac:dyDescent="0.25">
      <c r="A179" s="23">
        <v>2565</v>
      </c>
      <c r="B179" s="33">
        <v>356</v>
      </c>
      <c r="C179" s="33">
        <v>81</v>
      </c>
      <c r="D179" s="33">
        <v>73</v>
      </c>
    </row>
    <row r="180" spans="1:4" x14ac:dyDescent="0.25">
      <c r="A180" s="23">
        <v>2581</v>
      </c>
      <c r="B180" s="33">
        <v>704</v>
      </c>
      <c r="C180" s="33">
        <v>53</v>
      </c>
      <c r="D180" s="33">
        <v>94</v>
      </c>
    </row>
    <row r="181" spans="1:4" x14ac:dyDescent="0.25">
      <c r="A181" s="23">
        <v>2593</v>
      </c>
      <c r="B181" s="33">
        <v>587</v>
      </c>
      <c r="C181" s="33">
        <v>140</v>
      </c>
      <c r="D181" s="33">
        <v>43</v>
      </c>
    </row>
    <row r="182" spans="1:4" x14ac:dyDescent="0.25">
      <c r="A182" s="23">
        <v>2603</v>
      </c>
      <c r="B182" s="33">
        <v>97</v>
      </c>
      <c r="C182" s="33">
        <v>172</v>
      </c>
      <c r="D182" s="33">
        <v>89</v>
      </c>
    </row>
    <row r="183" spans="1:4" x14ac:dyDescent="0.25">
      <c r="A183" s="23">
        <v>2613</v>
      </c>
      <c r="B183" s="33">
        <v>439</v>
      </c>
      <c r="C183" s="33">
        <v>10</v>
      </c>
      <c r="D183" s="33">
        <v>11</v>
      </c>
    </row>
    <row r="184" spans="1:4" x14ac:dyDescent="0.25">
      <c r="A184" s="23">
        <v>2639</v>
      </c>
      <c r="B184" s="33">
        <v>38</v>
      </c>
      <c r="C184" s="33">
        <v>53</v>
      </c>
      <c r="D184" s="33">
        <v>37</v>
      </c>
    </row>
    <row r="185" spans="1:4" x14ac:dyDescent="0.25">
      <c r="A185" s="23">
        <v>2647</v>
      </c>
      <c r="B185" s="33">
        <v>487</v>
      </c>
      <c r="C185" s="33">
        <v>105</v>
      </c>
      <c r="D185" s="33">
        <v>99</v>
      </c>
    </row>
    <row r="186" spans="1:4" x14ac:dyDescent="0.25">
      <c r="A186" s="23">
        <v>2660</v>
      </c>
      <c r="B186" s="33">
        <v>80</v>
      </c>
      <c r="C186" s="33">
        <v>70</v>
      </c>
      <c r="D186" s="33">
        <v>54</v>
      </c>
    </row>
    <row r="187" spans="1:4" x14ac:dyDescent="0.25">
      <c r="A187" s="23">
        <v>2664</v>
      </c>
      <c r="B187" s="33">
        <v>826</v>
      </c>
      <c r="C187" s="33">
        <v>79</v>
      </c>
      <c r="D187" s="33">
        <v>34</v>
      </c>
    </row>
    <row r="188" spans="1:4" x14ac:dyDescent="0.25">
      <c r="A188" s="23">
        <v>2675</v>
      </c>
      <c r="B188" s="33">
        <v>666</v>
      </c>
      <c r="C188" s="33">
        <v>65</v>
      </c>
      <c r="D188" s="33">
        <v>21</v>
      </c>
    </row>
    <row r="189" spans="1:4" x14ac:dyDescent="0.25">
      <c r="A189" s="23">
        <v>2690</v>
      </c>
      <c r="B189" s="33">
        <v>977</v>
      </c>
      <c r="C189" s="33">
        <v>94</v>
      </c>
      <c r="D189" s="33">
        <v>67</v>
      </c>
    </row>
    <row r="190" spans="1:4" x14ac:dyDescent="0.25">
      <c r="A190" s="23">
        <v>2697</v>
      </c>
      <c r="B190" s="33">
        <v>648</v>
      </c>
      <c r="C190" s="33">
        <v>46</v>
      </c>
      <c r="D190" s="33">
        <v>0</v>
      </c>
    </row>
    <row r="191" spans="1:4" x14ac:dyDescent="0.25">
      <c r="A191" s="23">
        <v>2701</v>
      </c>
      <c r="B191" s="33">
        <v>537</v>
      </c>
      <c r="C191" s="33">
        <v>121</v>
      </c>
      <c r="D191" s="33">
        <v>17</v>
      </c>
    </row>
    <row r="192" spans="1:4" x14ac:dyDescent="0.25">
      <c r="A192" s="23">
        <v>2714</v>
      </c>
      <c r="B192" s="33">
        <v>277</v>
      </c>
      <c r="C192" s="33">
        <v>25</v>
      </c>
      <c r="D192" s="33">
        <v>41</v>
      </c>
    </row>
    <row r="193" spans="1:4" x14ac:dyDescent="0.25">
      <c r="A193" s="23">
        <v>2723</v>
      </c>
      <c r="B193" s="33">
        <v>920</v>
      </c>
      <c r="C193" s="33">
        <v>79</v>
      </c>
      <c r="D193" s="33">
        <v>20</v>
      </c>
    </row>
    <row r="194" spans="1:4" x14ac:dyDescent="0.25">
      <c r="A194" s="23">
        <v>2727</v>
      </c>
      <c r="B194" s="33">
        <v>468</v>
      </c>
      <c r="C194" s="33">
        <v>95</v>
      </c>
      <c r="D194" s="33">
        <v>87</v>
      </c>
    </row>
    <row r="195" spans="1:4" x14ac:dyDescent="0.25">
      <c r="A195" s="23">
        <v>2731</v>
      </c>
      <c r="B195" s="33">
        <v>890</v>
      </c>
      <c r="C195" s="33">
        <v>187</v>
      </c>
      <c r="D195" s="33">
        <v>98</v>
      </c>
    </row>
    <row r="196" spans="1:4" x14ac:dyDescent="0.25">
      <c r="A196" s="23">
        <v>2734</v>
      </c>
      <c r="B196" s="33">
        <v>428</v>
      </c>
      <c r="C196" s="33">
        <v>119</v>
      </c>
      <c r="D196" s="33">
        <v>53</v>
      </c>
    </row>
    <row r="197" spans="1:4" x14ac:dyDescent="0.25">
      <c r="A197" s="23">
        <v>2739</v>
      </c>
      <c r="B197" s="33">
        <v>706</v>
      </c>
      <c r="C197" s="33">
        <v>22</v>
      </c>
      <c r="D197" s="33">
        <v>4</v>
      </c>
    </row>
    <row r="198" spans="1:4" x14ac:dyDescent="0.25">
      <c r="A198" s="23">
        <v>2766</v>
      </c>
      <c r="B198" s="33">
        <v>697</v>
      </c>
      <c r="C198" s="33">
        <v>5</v>
      </c>
      <c r="D198" s="33">
        <v>29</v>
      </c>
    </row>
    <row r="199" spans="1:4" x14ac:dyDescent="0.25">
      <c r="A199" s="23">
        <v>2784</v>
      </c>
      <c r="B199" s="33">
        <v>52</v>
      </c>
      <c r="C199" s="33">
        <v>151</v>
      </c>
      <c r="D199" s="33">
        <v>15</v>
      </c>
    </row>
    <row r="200" spans="1:4" x14ac:dyDescent="0.25">
      <c r="A200" s="23">
        <v>2788</v>
      </c>
      <c r="B200" s="33">
        <v>257</v>
      </c>
      <c r="C200" s="33">
        <v>113</v>
      </c>
      <c r="D200" s="33">
        <v>60</v>
      </c>
    </row>
    <row r="201" spans="1:4" x14ac:dyDescent="0.25">
      <c r="A201" s="23">
        <v>2808</v>
      </c>
      <c r="B201" s="33">
        <v>961</v>
      </c>
      <c r="C201" s="33">
        <v>170</v>
      </c>
      <c r="D201" s="33">
        <v>87</v>
      </c>
    </row>
    <row r="202" spans="1:4" x14ac:dyDescent="0.25">
      <c r="A202" s="23">
        <v>2820</v>
      </c>
      <c r="B202" s="33">
        <v>109</v>
      </c>
      <c r="C202" s="33">
        <v>41</v>
      </c>
      <c r="D202" s="33">
        <v>42</v>
      </c>
    </row>
    <row r="203" spans="1:4" x14ac:dyDescent="0.25">
      <c r="A203" s="23">
        <v>2829</v>
      </c>
      <c r="B203" s="33">
        <v>577</v>
      </c>
      <c r="C203" s="33">
        <v>131</v>
      </c>
      <c r="D203" s="33">
        <v>14</v>
      </c>
    </row>
    <row r="204" spans="1:4" x14ac:dyDescent="0.25">
      <c r="A204" s="23">
        <v>2830</v>
      </c>
      <c r="B204" s="33">
        <v>389</v>
      </c>
      <c r="C204" s="33">
        <v>137</v>
      </c>
      <c r="D204" s="33">
        <v>2</v>
      </c>
    </row>
    <row r="205" spans="1:4" x14ac:dyDescent="0.25">
      <c r="A205" s="23">
        <v>2836</v>
      </c>
      <c r="B205" s="33">
        <v>305</v>
      </c>
      <c r="C205" s="33">
        <v>81</v>
      </c>
      <c r="D205" s="33">
        <v>28</v>
      </c>
    </row>
    <row r="206" spans="1:4" x14ac:dyDescent="0.25">
      <c r="A206" s="23">
        <v>2847</v>
      </c>
      <c r="B206" s="33">
        <v>785</v>
      </c>
      <c r="C206" s="33">
        <v>147</v>
      </c>
      <c r="D206" s="33">
        <v>21</v>
      </c>
    </row>
    <row r="207" spans="1:4" x14ac:dyDescent="0.25">
      <c r="A207" s="23">
        <v>2851</v>
      </c>
      <c r="B207" s="33">
        <v>769</v>
      </c>
      <c r="C207" s="33">
        <v>144</v>
      </c>
      <c r="D207" s="33">
        <v>98</v>
      </c>
    </row>
    <row r="208" spans="1:4" x14ac:dyDescent="0.25">
      <c r="A208" s="23">
        <v>2854</v>
      </c>
      <c r="B208" s="33">
        <v>230</v>
      </c>
      <c r="C208" s="33">
        <v>2</v>
      </c>
      <c r="D208" s="33">
        <v>39</v>
      </c>
    </row>
    <row r="209" spans="1:4" x14ac:dyDescent="0.25">
      <c r="A209" s="23">
        <v>2884</v>
      </c>
      <c r="B209" s="33">
        <v>271</v>
      </c>
      <c r="C209" s="33">
        <v>50</v>
      </c>
      <c r="D209" s="33">
        <v>34</v>
      </c>
    </row>
    <row r="210" spans="1:4" x14ac:dyDescent="0.25">
      <c r="A210" s="23">
        <v>2886</v>
      </c>
      <c r="B210" s="33">
        <v>811</v>
      </c>
      <c r="C210" s="33">
        <v>109</v>
      </c>
      <c r="D210" s="33">
        <v>14</v>
      </c>
    </row>
    <row r="211" spans="1:4" x14ac:dyDescent="0.25">
      <c r="A211" s="23">
        <v>2904</v>
      </c>
      <c r="B211" s="33">
        <v>188</v>
      </c>
      <c r="C211" s="33">
        <v>103</v>
      </c>
      <c r="D211" s="33">
        <v>80</v>
      </c>
    </row>
    <row r="212" spans="1:4" x14ac:dyDescent="0.25">
      <c r="A212" s="23">
        <v>2908</v>
      </c>
      <c r="B212" s="33">
        <v>343</v>
      </c>
      <c r="C212" s="33">
        <v>163</v>
      </c>
      <c r="D212" s="33">
        <v>89</v>
      </c>
    </row>
    <row r="213" spans="1:4" x14ac:dyDescent="0.25">
      <c r="A213" s="23">
        <v>2914</v>
      </c>
      <c r="B213" s="33">
        <v>734</v>
      </c>
      <c r="C213" s="33">
        <v>21</v>
      </c>
      <c r="D213" s="33">
        <v>65</v>
      </c>
    </row>
    <row r="214" spans="1:4" x14ac:dyDescent="0.25">
      <c r="A214" s="23">
        <v>2942</v>
      </c>
      <c r="B214" s="33">
        <v>127</v>
      </c>
      <c r="C214" s="33">
        <v>138</v>
      </c>
      <c r="D214" s="33">
        <v>66</v>
      </c>
    </row>
    <row r="215" spans="1:4" x14ac:dyDescent="0.25">
      <c r="A215" s="23">
        <v>2960</v>
      </c>
      <c r="B215" s="33">
        <v>964</v>
      </c>
      <c r="C215" s="33">
        <v>187</v>
      </c>
      <c r="D215" s="33">
        <v>6</v>
      </c>
    </row>
    <row r="216" spans="1:4" x14ac:dyDescent="0.25">
      <c r="A216" s="23">
        <v>2981</v>
      </c>
      <c r="B216" s="33">
        <v>665</v>
      </c>
      <c r="C216" s="33">
        <v>96</v>
      </c>
      <c r="D216" s="33">
        <v>24</v>
      </c>
    </row>
    <row r="217" spans="1:4" x14ac:dyDescent="0.25">
      <c r="A217" s="23">
        <v>2995</v>
      </c>
      <c r="B217" s="33">
        <v>510</v>
      </c>
      <c r="C217" s="33">
        <v>143</v>
      </c>
      <c r="D217" s="33">
        <v>1</v>
      </c>
    </row>
    <row r="218" spans="1:4" x14ac:dyDescent="0.25">
      <c r="A218" s="23">
        <v>3004</v>
      </c>
      <c r="B218" s="33">
        <v>233</v>
      </c>
      <c r="C218" s="33">
        <v>15</v>
      </c>
      <c r="D218" s="33">
        <v>28</v>
      </c>
    </row>
    <row r="219" spans="1:4" x14ac:dyDescent="0.25">
      <c r="A219" s="23">
        <v>3009</v>
      </c>
      <c r="B219" s="33">
        <v>774</v>
      </c>
      <c r="C219" s="33">
        <v>88</v>
      </c>
      <c r="D219" s="33">
        <v>64</v>
      </c>
    </row>
    <row r="220" spans="1:4" x14ac:dyDescent="0.25">
      <c r="A220" s="23">
        <v>3010</v>
      </c>
      <c r="B220" s="33">
        <v>925</v>
      </c>
      <c r="C220" s="33">
        <v>191</v>
      </c>
      <c r="D220" s="33">
        <v>38</v>
      </c>
    </row>
    <row r="221" spans="1:4" x14ac:dyDescent="0.25">
      <c r="A221" s="23">
        <v>3035</v>
      </c>
      <c r="B221" s="33">
        <v>377</v>
      </c>
      <c r="C221" s="33">
        <v>31</v>
      </c>
      <c r="D221" s="33">
        <v>85</v>
      </c>
    </row>
    <row r="222" spans="1:4" x14ac:dyDescent="0.25">
      <c r="A222" s="23">
        <v>3078</v>
      </c>
      <c r="B222" s="33">
        <v>358</v>
      </c>
      <c r="C222" s="33">
        <v>158</v>
      </c>
      <c r="D222" s="33">
        <v>18</v>
      </c>
    </row>
    <row r="223" spans="1:4" x14ac:dyDescent="0.25">
      <c r="A223" s="23">
        <v>3083</v>
      </c>
      <c r="B223" s="33">
        <v>895</v>
      </c>
      <c r="C223" s="33">
        <v>3</v>
      </c>
      <c r="D223" s="33">
        <v>87</v>
      </c>
    </row>
    <row r="224" spans="1:4" x14ac:dyDescent="0.25">
      <c r="A224" s="23">
        <v>3102</v>
      </c>
      <c r="B224" s="33">
        <v>670</v>
      </c>
      <c r="C224" s="33">
        <v>147</v>
      </c>
      <c r="D224" s="33">
        <v>42</v>
      </c>
    </row>
    <row r="225" spans="1:4" x14ac:dyDescent="0.25">
      <c r="A225" s="23">
        <v>3119</v>
      </c>
      <c r="B225" s="33">
        <v>563</v>
      </c>
      <c r="C225" s="33">
        <v>185</v>
      </c>
      <c r="D225" s="33">
        <v>3</v>
      </c>
    </row>
    <row r="226" spans="1:4" x14ac:dyDescent="0.25">
      <c r="A226" s="23">
        <v>3131</v>
      </c>
      <c r="B226" s="33">
        <v>541</v>
      </c>
      <c r="C226" s="33">
        <v>158</v>
      </c>
      <c r="D226" s="33">
        <v>4</v>
      </c>
    </row>
    <row r="227" spans="1:4" x14ac:dyDescent="0.25">
      <c r="A227" s="23">
        <v>3135</v>
      </c>
      <c r="B227" s="33">
        <v>481</v>
      </c>
      <c r="C227" s="33">
        <v>58</v>
      </c>
      <c r="D227" s="33">
        <v>97</v>
      </c>
    </row>
    <row r="228" spans="1:4" x14ac:dyDescent="0.25">
      <c r="A228" s="23">
        <v>3162</v>
      </c>
      <c r="B228" s="33">
        <v>175</v>
      </c>
      <c r="C228" s="33">
        <v>17</v>
      </c>
      <c r="D228" s="33">
        <v>11</v>
      </c>
    </row>
    <row r="229" spans="1:4" x14ac:dyDescent="0.25">
      <c r="A229" s="23">
        <v>3163</v>
      </c>
      <c r="B229" s="33">
        <v>25</v>
      </c>
      <c r="C229" s="33">
        <v>132</v>
      </c>
      <c r="D229" s="33">
        <v>50</v>
      </c>
    </row>
    <row r="230" spans="1:4" x14ac:dyDescent="0.25">
      <c r="A230" s="23">
        <v>3164</v>
      </c>
      <c r="B230" s="33">
        <v>466</v>
      </c>
      <c r="C230" s="33">
        <v>176</v>
      </c>
      <c r="D230" s="33">
        <v>73</v>
      </c>
    </row>
    <row r="231" spans="1:4" x14ac:dyDescent="0.25">
      <c r="A231" s="23">
        <v>3168</v>
      </c>
      <c r="B231" s="33">
        <v>797</v>
      </c>
      <c r="C231" s="33">
        <v>81</v>
      </c>
      <c r="D231" s="33">
        <v>12</v>
      </c>
    </row>
    <row r="232" spans="1:4" x14ac:dyDescent="0.25">
      <c r="A232" s="23">
        <v>3173</v>
      </c>
      <c r="B232" s="33">
        <v>304</v>
      </c>
      <c r="C232" s="33">
        <v>49</v>
      </c>
      <c r="D232" s="33">
        <v>57</v>
      </c>
    </row>
    <row r="233" spans="1:4" x14ac:dyDescent="0.25">
      <c r="A233" s="23">
        <v>3178</v>
      </c>
      <c r="B233" s="33">
        <v>624</v>
      </c>
      <c r="C233" s="33">
        <v>107</v>
      </c>
      <c r="D233" s="33">
        <v>4</v>
      </c>
    </row>
    <row r="234" spans="1:4" x14ac:dyDescent="0.25">
      <c r="A234" s="23">
        <v>3195</v>
      </c>
      <c r="B234" s="33">
        <v>990</v>
      </c>
      <c r="C234" s="33">
        <v>72</v>
      </c>
      <c r="D234" s="33">
        <v>80</v>
      </c>
    </row>
    <row r="235" spans="1:4" x14ac:dyDescent="0.25">
      <c r="A235" s="23">
        <v>3202</v>
      </c>
      <c r="B235" s="33">
        <v>459</v>
      </c>
      <c r="C235" s="33">
        <v>105</v>
      </c>
      <c r="D235" s="33">
        <v>3</v>
      </c>
    </row>
    <row r="236" spans="1:4" x14ac:dyDescent="0.25">
      <c r="A236" s="23">
        <v>3209</v>
      </c>
      <c r="B236" s="33">
        <v>113</v>
      </c>
      <c r="C236" s="33">
        <v>85</v>
      </c>
      <c r="D236" s="33">
        <v>52</v>
      </c>
    </row>
    <row r="237" spans="1:4" x14ac:dyDescent="0.25">
      <c r="A237" s="23">
        <v>3214</v>
      </c>
      <c r="B237" s="33">
        <v>131</v>
      </c>
      <c r="C237" s="33">
        <v>85</v>
      </c>
      <c r="D237" s="33">
        <v>95</v>
      </c>
    </row>
    <row r="238" spans="1:4" x14ac:dyDescent="0.25">
      <c r="A238" s="23">
        <v>3217</v>
      </c>
      <c r="B238" s="33">
        <v>796</v>
      </c>
      <c r="C238" s="33">
        <v>200</v>
      </c>
      <c r="D238" s="33">
        <v>36</v>
      </c>
    </row>
    <row r="239" spans="1:4" x14ac:dyDescent="0.25">
      <c r="A239" s="23">
        <v>3234</v>
      </c>
      <c r="B239" s="33">
        <v>918</v>
      </c>
      <c r="C239" s="33">
        <v>153</v>
      </c>
      <c r="D239" s="33">
        <v>52</v>
      </c>
    </row>
    <row r="240" spans="1:4" x14ac:dyDescent="0.25">
      <c r="A240" s="23">
        <v>3255</v>
      </c>
      <c r="B240" s="33">
        <v>936</v>
      </c>
      <c r="C240" s="33">
        <v>120</v>
      </c>
      <c r="D240" s="33">
        <v>49</v>
      </c>
    </row>
    <row r="241" spans="1:4" x14ac:dyDescent="0.25">
      <c r="A241" s="23">
        <v>3261</v>
      </c>
      <c r="B241" s="33">
        <v>582</v>
      </c>
      <c r="C241" s="33">
        <v>162</v>
      </c>
      <c r="D241" s="33">
        <v>8</v>
      </c>
    </row>
    <row r="242" spans="1:4" x14ac:dyDescent="0.25">
      <c r="A242" s="23">
        <v>3264</v>
      </c>
      <c r="B242" s="33">
        <v>945</v>
      </c>
      <c r="C242" s="33">
        <v>114</v>
      </c>
      <c r="D242" s="33">
        <v>44</v>
      </c>
    </row>
    <row r="243" spans="1:4" x14ac:dyDescent="0.25">
      <c r="A243" s="23">
        <v>3287</v>
      </c>
      <c r="B243" s="33">
        <v>399</v>
      </c>
      <c r="C243" s="33">
        <v>9</v>
      </c>
      <c r="D243" s="33">
        <v>73</v>
      </c>
    </row>
    <row r="244" spans="1:4" x14ac:dyDescent="0.25">
      <c r="A244" s="23">
        <v>3325</v>
      </c>
      <c r="B244" s="33">
        <v>456</v>
      </c>
      <c r="C244" s="33">
        <v>52</v>
      </c>
      <c r="D244" s="33">
        <v>32</v>
      </c>
    </row>
    <row r="245" spans="1:4" x14ac:dyDescent="0.25">
      <c r="A245" s="23">
        <v>3334</v>
      </c>
      <c r="B245" s="33">
        <v>614</v>
      </c>
      <c r="C245" s="33">
        <v>69</v>
      </c>
      <c r="D245" s="33">
        <v>27</v>
      </c>
    </row>
    <row r="246" spans="1:4" x14ac:dyDescent="0.25">
      <c r="A246" s="23">
        <v>3354</v>
      </c>
      <c r="B246" s="33">
        <v>503</v>
      </c>
      <c r="C246" s="33">
        <v>6</v>
      </c>
      <c r="D246" s="33">
        <v>23</v>
      </c>
    </row>
    <row r="247" spans="1:4" x14ac:dyDescent="0.25">
      <c r="A247" s="23">
        <v>3379</v>
      </c>
      <c r="B247" s="33">
        <v>667</v>
      </c>
      <c r="C247" s="33">
        <v>75</v>
      </c>
      <c r="D247" s="33">
        <v>89</v>
      </c>
    </row>
    <row r="248" spans="1:4" x14ac:dyDescent="0.25">
      <c r="A248" s="23">
        <v>3393</v>
      </c>
      <c r="B248" s="33">
        <v>699</v>
      </c>
      <c r="C248" s="33">
        <v>174</v>
      </c>
      <c r="D248" s="33">
        <v>13</v>
      </c>
    </row>
    <row r="249" spans="1:4" x14ac:dyDescent="0.25">
      <c r="A249" s="23">
        <v>3395</v>
      </c>
      <c r="B249" s="33">
        <v>340</v>
      </c>
      <c r="C249" s="33">
        <v>174</v>
      </c>
      <c r="D249" s="33">
        <v>11</v>
      </c>
    </row>
    <row r="250" spans="1:4" x14ac:dyDescent="0.25">
      <c r="A250" s="23">
        <v>3427</v>
      </c>
      <c r="B250" s="33">
        <v>317</v>
      </c>
      <c r="C250" s="33">
        <v>116</v>
      </c>
      <c r="D250" s="33">
        <v>78</v>
      </c>
    </row>
    <row r="251" spans="1:4" x14ac:dyDescent="0.25">
      <c r="A251" s="23">
        <v>3437</v>
      </c>
      <c r="B251" s="33">
        <v>770</v>
      </c>
      <c r="C251" s="33">
        <v>74</v>
      </c>
      <c r="D251" s="33">
        <v>12</v>
      </c>
    </row>
    <row r="252" spans="1:4" x14ac:dyDescent="0.25">
      <c r="A252" s="23">
        <v>3440</v>
      </c>
      <c r="B252" s="33">
        <v>964</v>
      </c>
      <c r="C252" s="33">
        <v>111</v>
      </c>
      <c r="D252" s="33">
        <v>52</v>
      </c>
    </row>
    <row r="253" spans="1:4" x14ac:dyDescent="0.25">
      <c r="A253" s="23">
        <v>3443</v>
      </c>
      <c r="B253" s="33">
        <v>18</v>
      </c>
      <c r="C253" s="33">
        <v>34</v>
      </c>
      <c r="D253" s="33">
        <v>100</v>
      </c>
    </row>
    <row r="254" spans="1:4" x14ac:dyDescent="0.25">
      <c r="A254" s="23">
        <v>3457</v>
      </c>
      <c r="B254" s="33">
        <v>257</v>
      </c>
      <c r="C254" s="33">
        <v>173</v>
      </c>
      <c r="D254" s="33">
        <v>16</v>
      </c>
    </row>
    <row r="255" spans="1:4" x14ac:dyDescent="0.25">
      <c r="A255" s="23">
        <v>3469</v>
      </c>
      <c r="B255" s="33">
        <v>377</v>
      </c>
      <c r="C255" s="33">
        <v>153</v>
      </c>
      <c r="D255" s="33">
        <v>67</v>
      </c>
    </row>
    <row r="256" spans="1:4" x14ac:dyDescent="0.25">
      <c r="A256" s="23">
        <v>3472</v>
      </c>
      <c r="B256" s="33">
        <v>973</v>
      </c>
      <c r="C256" s="33">
        <v>7</v>
      </c>
      <c r="D256" s="33">
        <v>76</v>
      </c>
    </row>
    <row r="257" spans="1:4" x14ac:dyDescent="0.25">
      <c r="A257" s="23">
        <v>3496</v>
      </c>
      <c r="B257" s="33">
        <v>906</v>
      </c>
      <c r="C257" s="33">
        <v>43</v>
      </c>
      <c r="D257" s="33">
        <v>59</v>
      </c>
    </row>
    <row r="258" spans="1:4" x14ac:dyDescent="0.25">
      <c r="A258" s="23">
        <v>3498</v>
      </c>
      <c r="B258" s="33">
        <v>450</v>
      </c>
      <c r="C258" s="33">
        <v>67</v>
      </c>
      <c r="D258" s="33">
        <v>52</v>
      </c>
    </row>
    <row r="259" spans="1:4" x14ac:dyDescent="0.25">
      <c r="A259" s="23">
        <v>3530</v>
      </c>
      <c r="B259" s="33">
        <v>105</v>
      </c>
      <c r="C259" s="33">
        <v>35</v>
      </c>
      <c r="D259" s="33">
        <v>6</v>
      </c>
    </row>
    <row r="260" spans="1:4" x14ac:dyDescent="0.25">
      <c r="A260" s="23">
        <v>3532</v>
      </c>
      <c r="B260" s="33">
        <v>659</v>
      </c>
      <c r="C260" s="33">
        <v>150</v>
      </c>
      <c r="D260" s="33">
        <v>79</v>
      </c>
    </row>
    <row r="261" spans="1:4" x14ac:dyDescent="0.25">
      <c r="A261" s="23">
        <v>3554</v>
      </c>
      <c r="B261" s="33">
        <v>399</v>
      </c>
      <c r="C261" s="33">
        <v>45</v>
      </c>
      <c r="D261" s="33">
        <v>52</v>
      </c>
    </row>
    <row r="262" spans="1:4" x14ac:dyDescent="0.25">
      <c r="A262" s="23">
        <v>3558</v>
      </c>
      <c r="B262" s="33">
        <v>179</v>
      </c>
      <c r="C262" s="33">
        <v>29</v>
      </c>
      <c r="D262" s="33">
        <v>84</v>
      </c>
    </row>
    <row r="263" spans="1:4" x14ac:dyDescent="0.25">
      <c r="A263" s="23">
        <v>3572</v>
      </c>
      <c r="B263" s="33">
        <v>799</v>
      </c>
      <c r="C263" s="33">
        <v>44</v>
      </c>
      <c r="D263" s="33">
        <v>98</v>
      </c>
    </row>
    <row r="264" spans="1:4" x14ac:dyDescent="0.25">
      <c r="A264" s="23">
        <v>3593</v>
      </c>
      <c r="B264" s="33">
        <v>466</v>
      </c>
      <c r="C264" s="33">
        <v>198</v>
      </c>
      <c r="D264" s="33">
        <v>3</v>
      </c>
    </row>
    <row r="265" spans="1:4" x14ac:dyDescent="0.25">
      <c r="A265" s="23">
        <v>3603</v>
      </c>
      <c r="B265" s="33">
        <v>923</v>
      </c>
      <c r="C265" s="33">
        <v>143</v>
      </c>
      <c r="D265" s="33">
        <v>20</v>
      </c>
    </row>
    <row r="266" spans="1:4" x14ac:dyDescent="0.25">
      <c r="A266" s="23">
        <v>3618</v>
      </c>
      <c r="B266" s="33">
        <v>940</v>
      </c>
      <c r="C266" s="33">
        <v>50</v>
      </c>
      <c r="D266" s="33">
        <v>71</v>
      </c>
    </row>
    <row r="267" spans="1:4" x14ac:dyDescent="0.25">
      <c r="A267" s="23">
        <v>3620</v>
      </c>
      <c r="B267" s="33">
        <v>141</v>
      </c>
      <c r="C267" s="33">
        <v>199</v>
      </c>
      <c r="D267" s="33">
        <v>72</v>
      </c>
    </row>
    <row r="268" spans="1:4" x14ac:dyDescent="0.25">
      <c r="A268" s="23">
        <v>3622</v>
      </c>
      <c r="B268" s="33">
        <v>183</v>
      </c>
      <c r="C268" s="33">
        <v>195</v>
      </c>
      <c r="D268" s="33">
        <v>36</v>
      </c>
    </row>
    <row r="269" spans="1:4" x14ac:dyDescent="0.25">
      <c r="A269" s="23">
        <v>3633</v>
      </c>
      <c r="B269" s="33">
        <v>936</v>
      </c>
      <c r="C269" s="33">
        <v>11</v>
      </c>
      <c r="D269" s="33">
        <v>42</v>
      </c>
    </row>
    <row r="270" spans="1:4" x14ac:dyDescent="0.25">
      <c r="A270" s="23">
        <v>3639</v>
      </c>
      <c r="B270" s="33">
        <v>851</v>
      </c>
      <c r="C270" s="33">
        <v>48</v>
      </c>
      <c r="D270" s="33">
        <v>45</v>
      </c>
    </row>
    <row r="271" spans="1:4" x14ac:dyDescent="0.25">
      <c r="A271" s="23">
        <v>3654</v>
      </c>
      <c r="B271" s="33">
        <v>818</v>
      </c>
      <c r="C271" s="33">
        <v>34</v>
      </c>
      <c r="D271" s="33">
        <v>57</v>
      </c>
    </row>
    <row r="272" spans="1:4" x14ac:dyDescent="0.25">
      <c r="A272" s="23">
        <v>3677</v>
      </c>
      <c r="B272" s="33">
        <v>485</v>
      </c>
      <c r="C272" s="33">
        <v>37</v>
      </c>
      <c r="D272" s="33">
        <v>47</v>
      </c>
    </row>
    <row r="273" spans="1:4" x14ac:dyDescent="0.25">
      <c r="A273" s="23">
        <v>3687</v>
      </c>
      <c r="B273" s="33">
        <v>420</v>
      </c>
      <c r="C273" s="33">
        <v>24</v>
      </c>
      <c r="D273" s="33">
        <v>61</v>
      </c>
    </row>
    <row r="274" spans="1:4" x14ac:dyDescent="0.25">
      <c r="A274" s="23">
        <v>3699</v>
      </c>
      <c r="B274" s="33">
        <v>932</v>
      </c>
      <c r="C274" s="33">
        <v>98</v>
      </c>
      <c r="D274" s="33">
        <v>58</v>
      </c>
    </row>
    <row r="275" spans="1:4" x14ac:dyDescent="0.25">
      <c r="A275" s="23">
        <v>3724</v>
      </c>
      <c r="B275" s="33">
        <v>698</v>
      </c>
      <c r="C275" s="33">
        <v>77</v>
      </c>
      <c r="D275" s="33">
        <v>32</v>
      </c>
    </row>
    <row r="276" spans="1:4" x14ac:dyDescent="0.25">
      <c r="A276" s="23">
        <v>3745</v>
      </c>
      <c r="B276" s="33">
        <v>451</v>
      </c>
      <c r="C276" s="33">
        <v>49</v>
      </c>
      <c r="D276" s="33">
        <v>11</v>
      </c>
    </row>
    <row r="277" spans="1:4" x14ac:dyDescent="0.25">
      <c r="A277" s="23">
        <v>3762</v>
      </c>
      <c r="B277" s="33">
        <v>887</v>
      </c>
      <c r="C277" s="33">
        <v>37</v>
      </c>
      <c r="D277" s="33">
        <v>66</v>
      </c>
    </row>
    <row r="278" spans="1:4" x14ac:dyDescent="0.25">
      <c r="A278" s="23">
        <v>3763</v>
      </c>
      <c r="B278" s="33">
        <v>848</v>
      </c>
      <c r="C278" s="33">
        <v>172</v>
      </c>
      <c r="D278" s="33">
        <v>6</v>
      </c>
    </row>
    <row r="279" spans="1:4" x14ac:dyDescent="0.25">
      <c r="A279" s="23">
        <v>3779</v>
      </c>
      <c r="B279" s="33">
        <v>334</v>
      </c>
      <c r="C279" s="33">
        <v>151</v>
      </c>
      <c r="D279" s="33">
        <v>88</v>
      </c>
    </row>
    <row r="280" spans="1:4" x14ac:dyDescent="0.25">
      <c r="A280" s="23">
        <v>3781</v>
      </c>
      <c r="B280" s="33">
        <v>713</v>
      </c>
      <c r="C280" s="33">
        <v>125</v>
      </c>
      <c r="D280" s="33">
        <v>95</v>
      </c>
    </row>
    <row r="281" spans="1:4" x14ac:dyDescent="0.25">
      <c r="A281" s="23">
        <v>3797</v>
      </c>
      <c r="B281" s="33">
        <v>421</v>
      </c>
      <c r="C281" s="33">
        <v>3</v>
      </c>
      <c r="D281" s="33">
        <v>96</v>
      </c>
    </row>
    <row r="282" spans="1:4" x14ac:dyDescent="0.25">
      <c r="A282" s="23">
        <v>3806</v>
      </c>
      <c r="B282" s="33">
        <v>56</v>
      </c>
      <c r="C282" s="33">
        <v>69</v>
      </c>
      <c r="D282" s="33">
        <v>44</v>
      </c>
    </row>
    <row r="283" spans="1:4" x14ac:dyDescent="0.25">
      <c r="A283" s="23">
        <v>3810</v>
      </c>
      <c r="B283" s="33">
        <v>832</v>
      </c>
      <c r="C283" s="33">
        <v>103</v>
      </c>
      <c r="D283" s="33">
        <v>79</v>
      </c>
    </row>
    <row r="284" spans="1:4" x14ac:dyDescent="0.25">
      <c r="A284" s="23">
        <v>3822</v>
      </c>
      <c r="B284" s="33">
        <v>132</v>
      </c>
      <c r="C284" s="33">
        <v>127</v>
      </c>
      <c r="D284" s="33">
        <v>79</v>
      </c>
    </row>
    <row r="285" spans="1:4" x14ac:dyDescent="0.25">
      <c r="A285" s="23">
        <v>3826</v>
      </c>
      <c r="B285" s="33">
        <v>369</v>
      </c>
      <c r="C285" s="33">
        <v>13</v>
      </c>
      <c r="D285" s="33">
        <v>82</v>
      </c>
    </row>
    <row r="286" spans="1:4" x14ac:dyDescent="0.25">
      <c r="A286" s="23">
        <v>3847</v>
      </c>
      <c r="B286" s="33">
        <v>879</v>
      </c>
      <c r="C286" s="33">
        <v>128</v>
      </c>
      <c r="D286" s="33">
        <v>56</v>
      </c>
    </row>
    <row r="287" spans="1:4" x14ac:dyDescent="0.25">
      <c r="A287" s="23">
        <v>3858</v>
      </c>
      <c r="B287" s="33">
        <v>416</v>
      </c>
      <c r="C287" s="33">
        <v>79</v>
      </c>
      <c r="D287" s="33">
        <v>33</v>
      </c>
    </row>
    <row r="288" spans="1:4" x14ac:dyDescent="0.25">
      <c r="A288" s="23">
        <v>3866</v>
      </c>
      <c r="B288" s="33">
        <v>268</v>
      </c>
      <c r="C288" s="33">
        <v>50</v>
      </c>
      <c r="D288" s="33">
        <v>3</v>
      </c>
    </row>
    <row r="289" spans="1:4" x14ac:dyDescent="0.25">
      <c r="A289" s="23">
        <v>3877</v>
      </c>
      <c r="B289" s="33">
        <v>527</v>
      </c>
      <c r="C289" s="33">
        <v>153</v>
      </c>
      <c r="D289" s="33">
        <v>0</v>
      </c>
    </row>
    <row r="290" spans="1:4" x14ac:dyDescent="0.25">
      <c r="A290" s="23">
        <v>3882</v>
      </c>
      <c r="B290" s="33">
        <v>505</v>
      </c>
      <c r="C290" s="33">
        <v>129</v>
      </c>
      <c r="D290" s="33">
        <v>82</v>
      </c>
    </row>
    <row r="291" spans="1:4" x14ac:dyDescent="0.25">
      <c r="A291" s="23">
        <v>3888</v>
      </c>
      <c r="B291" s="33">
        <v>883</v>
      </c>
      <c r="C291" s="33">
        <v>60</v>
      </c>
      <c r="D291" s="33">
        <v>10</v>
      </c>
    </row>
    <row r="292" spans="1:4" x14ac:dyDescent="0.25">
      <c r="A292" s="23">
        <v>3892</v>
      </c>
      <c r="B292" s="33">
        <v>875</v>
      </c>
      <c r="C292" s="33">
        <v>70</v>
      </c>
      <c r="D292" s="33">
        <v>96</v>
      </c>
    </row>
    <row r="293" spans="1:4" x14ac:dyDescent="0.25">
      <c r="A293" s="23">
        <v>3898</v>
      </c>
      <c r="B293" s="33">
        <v>779</v>
      </c>
      <c r="C293" s="33">
        <v>113</v>
      </c>
      <c r="D293" s="33">
        <v>65</v>
      </c>
    </row>
    <row r="294" spans="1:4" x14ac:dyDescent="0.25">
      <c r="A294" s="23">
        <v>3904</v>
      </c>
      <c r="B294" s="33">
        <v>679</v>
      </c>
      <c r="C294" s="33">
        <v>1</v>
      </c>
      <c r="D294" s="33">
        <v>100</v>
      </c>
    </row>
    <row r="295" spans="1:4" x14ac:dyDescent="0.25">
      <c r="A295" s="23">
        <v>3910</v>
      </c>
      <c r="B295" s="33">
        <v>667</v>
      </c>
      <c r="C295" s="33">
        <v>43</v>
      </c>
      <c r="D295" s="33">
        <v>55</v>
      </c>
    </row>
    <row r="296" spans="1:4" x14ac:dyDescent="0.25">
      <c r="A296" s="23">
        <v>3918</v>
      </c>
      <c r="B296" s="33">
        <v>416</v>
      </c>
      <c r="C296" s="33">
        <v>146</v>
      </c>
      <c r="D296" s="33">
        <v>41</v>
      </c>
    </row>
    <row r="297" spans="1:4" x14ac:dyDescent="0.25">
      <c r="A297" s="23">
        <v>3926</v>
      </c>
      <c r="B297" s="33">
        <v>466</v>
      </c>
      <c r="C297" s="33">
        <v>69</v>
      </c>
      <c r="D297" s="33">
        <v>86</v>
      </c>
    </row>
    <row r="298" spans="1:4" x14ac:dyDescent="0.25">
      <c r="A298" s="23">
        <v>3941</v>
      </c>
      <c r="B298" s="33">
        <v>786</v>
      </c>
      <c r="C298" s="33">
        <v>94</v>
      </c>
      <c r="D298" s="33">
        <v>18</v>
      </c>
    </row>
    <row r="299" spans="1:4" x14ac:dyDescent="0.25">
      <c r="A299" s="23">
        <v>3951</v>
      </c>
      <c r="B299" s="33">
        <v>158</v>
      </c>
      <c r="C299" s="33">
        <v>119</v>
      </c>
      <c r="D299" s="33">
        <v>60</v>
      </c>
    </row>
    <row r="300" spans="1:4" x14ac:dyDescent="0.25">
      <c r="A300" s="23">
        <v>3959</v>
      </c>
      <c r="B300" s="33">
        <v>155</v>
      </c>
      <c r="C300" s="33">
        <v>115</v>
      </c>
      <c r="D300" s="33">
        <v>92</v>
      </c>
    </row>
    <row r="301" spans="1:4" x14ac:dyDescent="0.25">
      <c r="A301" s="23">
        <v>3969</v>
      </c>
      <c r="B301" s="33">
        <v>31</v>
      </c>
      <c r="C301" s="33">
        <v>173</v>
      </c>
      <c r="D301" s="33">
        <v>84</v>
      </c>
    </row>
    <row r="302" spans="1:4" x14ac:dyDescent="0.25">
      <c r="A302" s="23">
        <v>3976</v>
      </c>
      <c r="B302" s="33">
        <v>726</v>
      </c>
      <c r="C302" s="33">
        <v>176</v>
      </c>
      <c r="D302" s="33">
        <v>65</v>
      </c>
    </row>
    <row r="303" spans="1:4" x14ac:dyDescent="0.25">
      <c r="A303" s="23">
        <v>3978</v>
      </c>
      <c r="B303" s="33">
        <v>27</v>
      </c>
      <c r="C303" s="33">
        <v>82</v>
      </c>
      <c r="D303" s="33">
        <v>98</v>
      </c>
    </row>
    <row r="304" spans="1:4" x14ac:dyDescent="0.25">
      <c r="A304" s="23">
        <v>3984</v>
      </c>
      <c r="B304" s="33">
        <v>646</v>
      </c>
      <c r="C304" s="33">
        <v>139</v>
      </c>
      <c r="D304" s="33">
        <v>27</v>
      </c>
    </row>
    <row r="305" spans="1:4" x14ac:dyDescent="0.25">
      <c r="A305" s="23">
        <v>3985</v>
      </c>
      <c r="B305" s="33">
        <v>233</v>
      </c>
      <c r="C305" s="33">
        <v>10</v>
      </c>
      <c r="D305" s="33">
        <v>71</v>
      </c>
    </row>
    <row r="306" spans="1:4" x14ac:dyDescent="0.25">
      <c r="A306" s="23">
        <v>3992</v>
      </c>
      <c r="B306" s="33">
        <v>458</v>
      </c>
      <c r="C306" s="33">
        <v>145</v>
      </c>
      <c r="D306" s="33">
        <v>91</v>
      </c>
    </row>
    <row r="307" spans="1:4" x14ac:dyDescent="0.25">
      <c r="A307" s="23">
        <v>4002</v>
      </c>
      <c r="B307" s="33">
        <v>196</v>
      </c>
      <c r="C307" s="33">
        <v>132</v>
      </c>
      <c r="D307" s="33">
        <v>84</v>
      </c>
    </row>
    <row r="308" spans="1:4" x14ac:dyDescent="0.25">
      <c r="A308" s="23">
        <v>4019</v>
      </c>
      <c r="B308" s="33">
        <v>334</v>
      </c>
      <c r="C308" s="33">
        <v>76</v>
      </c>
      <c r="D308" s="33">
        <v>32</v>
      </c>
    </row>
    <row r="309" spans="1:4" x14ac:dyDescent="0.25">
      <c r="A309" s="23">
        <v>4020</v>
      </c>
      <c r="B309" s="33">
        <v>390</v>
      </c>
      <c r="C309" s="33">
        <v>43</v>
      </c>
      <c r="D309" s="33">
        <v>33</v>
      </c>
    </row>
    <row r="310" spans="1:4" x14ac:dyDescent="0.25">
      <c r="A310" s="23">
        <v>4024</v>
      </c>
      <c r="B310" s="33">
        <v>843</v>
      </c>
      <c r="C310" s="33">
        <v>26</v>
      </c>
      <c r="D310" s="33">
        <v>11</v>
      </c>
    </row>
    <row r="311" spans="1:4" x14ac:dyDescent="0.25">
      <c r="A311" s="23">
        <v>4027</v>
      </c>
      <c r="B311" s="33">
        <v>999</v>
      </c>
      <c r="C311" s="33">
        <v>190</v>
      </c>
      <c r="D311" s="33">
        <v>57</v>
      </c>
    </row>
    <row r="312" spans="1:4" x14ac:dyDescent="0.25">
      <c r="A312" s="23">
        <v>4028</v>
      </c>
      <c r="B312" s="33">
        <v>324</v>
      </c>
      <c r="C312" s="33">
        <v>113</v>
      </c>
      <c r="D312" s="33">
        <v>87</v>
      </c>
    </row>
    <row r="313" spans="1:4" x14ac:dyDescent="0.25">
      <c r="A313" s="23">
        <v>4029</v>
      </c>
      <c r="B313" s="33">
        <v>392</v>
      </c>
      <c r="C313" s="33">
        <v>151</v>
      </c>
      <c r="D313" s="33">
        <v>27</v>
      </c>
    </row>
    <row r="314" spans="1:4" x14ac:dyDescent="0.25">
      <c r="A314" s="23">
        <v>4037</v>
      </c>
      <c r="B314" s="33">
        <v>305</v>
      </c>
      <c r="C314" s="33">
        <v>191</v>
      </c>
      <c r="D314" s="33">
        <v>98</v>
      </c>
    </row>
    <row r="315" spans="1:4" x14ac:dyDescent="0.25">
      <c r="A315" s="23">
        <v>4044</v>
      </c>
      <c r="B315" s="33">
        <v>851</v>
      </c>
      <c r="C315" s="33">
        <v>166</v>
      </c>
      <c r="D315" s="33">
        <v>66</v>
      </c>
    </row>
    <row r="316" spans="1:4" x14ac:dyDescent="0.25">
      <c r="A316" s="23">
        <v>4048</v>
      </c>
      <c r="B316" s="33">
        <v>273</v>
      </c>
      <c r="C316" s="33">
        <v>96</v>
      </c>
      <c r="D316" s="33">
        <v>34</v>
      </c>
    </row>
    <row r="317" spans="1:4" x14ac:dyDescent="0.25">
      <c r="A317" s="23">
        <v>4057</v>
      </c>
      <c r="B317" s="33">
        <v>929</v>
      </c>
      <c r="C317" s="33">
        <v>89</v>
      </c>
      <c r="D317" s="33">
        <v>89</v>
      </c>
    </row>
    <row r="318" spans="1:4" x14ac:dyDescent="0.25">
      <c r="A318" s="23">
        <v>4066</v>
      </c>
      <c r="B318" s="33">
        <v>788</v>
      </c>
      <c r="C318" s="33">
        <v>55</v>
      </c>
      <c r="D318" s="33">
        <v>50</v>
      </c>
    </row>
    <row r="319" spans="1:4" x14ac:dyDescent="0.25">
      <c r="A319" s="23">
        <v>4079</v>
      </c>
      <c r="B319" s="33">
        <v>858</v>
      </c>
      <c r="C319" s="33">
        <v>58</v>
      </c>
      <c r="D319" s="33">
        <v>21</v>
      </c>
    </row>
    <row r="320" spans="1:4" x14ac:dyDescent="0.25">
      <c r="A320" s="23">
        <v>4083</v>
      </c>
      <c r="B320" s="33">
        <v>588</v>
      </c>
      <c r="C320" s="33">
        <v>137</v>
      </c>
      <c r="D320" s="33">
        <v>85</v>
      </c>
    </row>
    <row r="321" spans="1:4" x14ac:dyDescent="0.25">
      <c r="A321" s="23">
        <v>4089</v>
      </c>
      <c r="B321" s="33">
        <v>900</v>
      </c>
      <c r="C321" s="33">
        <v>135</v>
      </c>
      <c r="D321" s="33">
        <v>87</v>
      </c>
    </row>
    <row r="322" spans="1:4" x14ac:dyDescent="0.25">
      <c r="A322" s="23">
        <v>4097</v>
      </c>
      <c r="B322" s="33">
        <v>759</v>
      </c>
      <c r="C322" s="33">
        <v>56</v>
      </c>
      <c r="D322" s="33">
        <v>30</v>
      </c>
    </row>
    <row r="323" spans="1:4" x14ac:dyDescent="0.25">
      <c r="A323" s="23">
        <v>4103</v>
      </c>
      <c r="B323" s="33">
        <v>632</v>
      </c>
      <c r="C323" s="33">
        <v>82</v>
      </c>
      <c r="D323" s="33">
        <v>29</v>
      </c>
    </row>
    <row r="324" spans="1:4" x14ac:dyDescent="0.25">
      <c r="A324" s="23">
        <v>4104</v>
      </c>
      <c r="B324" s="33">
        <v>247</v>
      </c>
      <c r="C324" s="33">
        <v>197</v>
      </c>
      <c r="D324" s="33">
        <v>90</v>
      </c>
    </row>
    <row r="325" spans="1:4" x14ac:dyDescent="0.25">
      <c r="A325" s="23">
        <v>4110</v>
      </c>
      <c r="B325" s="33">
        <v>951</v>
      </c>
      <c r="C325" s="33">
        <v>86</v>
      </c>
      <c r="D325" s="33">
        <v>88</v>
      </c>
    </row>
    <row r="326" spans="1:4" x14ac:dyDescent="0.25">
      <c r="A326" s="23">
        <v>4111</v>
      </c>
      <c r="B326" s="33">
        <v>939</v>
      </c>
      <c r="C326" s="33">
        <v>21</v>
      </c>
      <c r="D326" s="33">
        <v>83</v>
      </c>
    </row>
    <row r="327" spans="1:4" x14ac:dyDescent="0.25">
      <c r="A327" s="23">
        <v>4114</v>
      </c>
      <c r="B327" s="33">
        <v>687</v>
      </c>
      <c r="C327" s="33">
        <v>160</v>
      </c>
      <c r="D327" s="33">
        <v>88</v>
      </c>
    </row>
    <row r="328" spans="1:4" x14ac:dyDescent="0.25">
      <c r="A328" s="23">
        <v>4115</v>
      </c>
      <c r="B328" s="33">
        <v>603</v>
      </c>
      <c r="C328" s="33">
        <v>72</v>
      </c>
      <c r="D328" s="33">
        <v>88</v>
      </c>
    </row>
    <row r="329" spans="1:4" x14ac:dyDescent="0.25">
      <c r="A329" s="23">
        <v>4118</v>
      </c>
      <c r="B329" s="33">
        <v>264</v>
      </c>
      <c r="C329" s="33">
        <v>55</v>
      </c>
      <c r="D329" s="33">
        <v>58</v>
      </c>
    </row>
    <row r="330" spans="1:4" x14ac:dyDescent="0.25">
      <c r="A330" s="23">
        <v>4129</v>
      </c>
      <c r="B330" s="33">
        <v>711</v>
      </c>
      <c r="C330" s="33">
        <v>147</v>
      </c>
      <c r="D330" s="33">
        <v>68</v>
      </c>
    </row>
    <row r="331" spans="1:4" x14ac:dyDescent="0.25">
      <c r="A331" s="23">
        <v>4155</v>
      </c>
      <c r="B331" s="33">
        <v>560</v>
      </c>
      <c r="C331" s="33">
        <v>98</v>
      </c>
      <c r="D331" s="33">
        <v>90</v>
      </c>
    </row>
    <row r="332" spans="1:4" x14ac:dyDescent="0.25">
      <c r="A332" s="23">
        <v>4171</v>
      </c>
      <c r="B332" s="33">
        <v>380</v>
      </c>
      <c r="C332" s="33">
        <v>106</v>
      </c>
      <c r="D332" s="33">
        <v>22</v>
      </c>
    </row>
    <row r="333" spans="1:4" x14ac:dyDescent="0.25">
      <c r="A333" s="23">
        <v>4191</v>
      </c>
      <c r="B333" s="33">
        <v>33</v>
      </c>
      <c r="C333" s="33">
        <v>120</v>
      </c>
      <c r="D333" s="33">
        <v>77</v>
      </c>
    </row>
    <row r="334" spans="1:4" x14ac:dyDescent="0.25">
      <c r="A334" s="23">
        <v>4197</v>
      </c>
      <c r="B334" s="33">
        <v>490</v>
      </c>
      <c r="C334" s="33">
        <v>127</v>
      </c>
      <c r="D334" s="33">
        <v>40</v>
      </c>
    </row>
    <row r="335" spans="1:4" x14ac:dyDescent="0.25">
      <c r="A335" s="23">
        <v>4204</v>
      </c>
      <c r="B335" s="33">
        <v>202</v>
      </c>
      <c r="C335" s="33">
        <v>163</v>
      </c>
      <c r="D335" s="33">
        <v>61</v>
      </c>
    </row>
    <row r="336" spans="1:4" x14ac:dyDescent="0.25">
      <c r="A336" s="23">
        <v>4205</v>
      </c>
      <c r="B336" s="33">
        <v>800</v>
      </c>
      <c r="C336" s="33">
        <v>101</v>
      </c>
      <c r="D336" s="33">
        <v>89</v>
      </c>
    </row>
    <row r="337" spans="1:4" x14ac:dyDescent="0.25">
      <c r="A337" s="23">
        <v>4206</v>
      </c>
      <c r="B337" s="33">
        <v>885</v>
      </c>
      <c r="C337" s="33">
        <v>65</v>
      </c>
      <c r="D337" s="33">
        <v>70</v>
      </c>
    </row>
    <row r="338" spans="1:4" x14ac:dyDescent="0.25">
      <c r="A338" s="23">
        <v>4210</v>
      </c>
      <c r="B338" s="33">
        <v>770</v>
      </c>
      <c r="C338" s="33">
        <v>132</v>
      </c>
      <c r="D338" s="33">
        <v>99</v>
      </c>
    </row>
    <row r="339" spans="1:4" x14ac:dyDescent="0.25">
      <c r="A339" s="23">
        <v>4211</v>
      </c>
      <c r="B339" s="33">
        <v>455</v>
      </c>
      <c r="C339" s="33">
        <v>120</v>
      </c>
      <c r="D339" s="33">
        <v>92</v>
      </c>
    </row>
    <row r="340" spans="1:4" x14ac:dyDescent="0.25">
      <c r="A340" s="23">
        <v>4213</v>
      </c>
      <c r="B340" s="33">
        <v>379</v>
      </c>
      <c r="C340" s="33">
        <v>35</v>
      </c>
      <c r="D340" s="33">
        <v>29</v>
      </c>
    </row>
    <row r="341" spans="1:4" x14ac:dyDescent="0.25">
      <c r="A341" s="23">
        <v>4216</v>
      </c>
      <c r="B341" s="33">
        <v>922</v>
      </c>
      <c r="C341" s="33">
        <v>106</v>
      </c>
      <c r="D341" s="33">
        <v>56</v>
      </c>
    </row>
    <row r="342" spans="1:4" x14ac:dyDescent="0.25">
      <c r="A342" s="23">
        <v>4234</v>
      </c>
      <c r="B342" s="33">
        <v>841</v>
      </c>
      <c r="C342" s="33">
        <v>179</v>
      </c>
      <c r="D342" s="33">
        <v>59</v>
      </c>
    </row>
    <row r="343" spans="1:4" x14ac:dyDescent="0.25">
      <c r="A343" s="23">
        <v>4239</v>
      </c>
      <c r="B343" s="33">
        <v>89</v>
      </c>
      <c r="C343" s="33">
        <v>135</v>
      </c>
      <c r="D343" s="33">
        <v>45</v>
      </c>
    </row>
    <row r="344" spans="1:4" x14ac:dyDescent="0.25">
      <c r="A344" s="23">
        <v>4242</v>
      </c>
      <c r="B344" s="33">
        <v>539</v>
      </c>
      <c r="C344" s="33">
        <v>48</v>
      </c>
      <c r="D344" s="33">
        <v>82</v>
      </c>
    </row>
    <row r="345" spans="1:4" x14ac:dyDescent="0.25">
      <c r="A345" s="23">
        <v>4243</v>
      </c>
      <c r="B345" s="33">
        <v>561</v>
      </c>
      <c r="C345" s="33">
        <v>153</v>
      </c>
      <c r="D345" s="33">
        <v>7</v>
      </c>
    </row>
    <row r="346" spans="1:4" x14ac:dyDescent="0.25">
      <c r="A346" s="23">
        <v>4246</v>
      </c>
      <c r="B346" s="33">
        <v>159</v>
      </c>
      <c r="C346" s="33">
        <v>14</v>
      </c>
      <c r="D346" s="33">
        <v>85</v>
      </c>
    </row>
    <row r="347" spans="1:4" x14ac:dyDescent="0.25">
      <c r="A347" s="23">
        <v>4254</v>
      </c>
      <c r="B347" s="33">
        <v>769</v>
      </c>
      <c r="C347" s="33">
        <v>132</v>
      </c>
      <c r="D347" s="33">
        <v>82</v>
      </c>
    </row>
    <row r="348" spans="1:4" x14ac:dyDescent="0.25">
      <c r="A348" s="23">
        <v>4260</v>
      </c>
      <c r="B348" s="33">
        <v>159</v>
      </c>
      <c r="C348" s="33">
        <v>98</v>
      </c>
      <c r="D348" s="33">
        <v>66</v>
      </c>
    </row>
    <row r="349" spans="1:4" x14ac:dyDescent="0.25">
      <c r="A349" s="23">
        <v>4302</v>
      </c>
      <c r="B349" s="33">
        <v>919</v>
      </c>
      <c r="C349" s="33">
        <v>175</v>
      </c>
      <c r="D349" s="33">
        <v>22</v>
      </c>
    </row>
    <row r="350" spans="1:4" x14ac:dyDescent="0.25">
      <c r="A350" s="23">
        <v>4303</v>
      </c>
      <c r="B350" s="33">
        <v>420</v>
      </c>
      <c r="C350" s="33">
        <v>85</v>
      </c>
      <c r="D350" s="33">
        <v>30</v>
      </c>
    </row>
    <row r="351" spans="1:4" x14ac:dyDescent="0.25">
      <c r="A351" s="23">
        <v>4314</v>
      </c>
      <c r="B351" s="33">
        <v>724</v>
      </c>
      <c r="C351" s="33">
        <v>191</v>
      </c>
      <c r="D351" s="33">
        <v>55</v>
      </c>
    </row>
    <row r="352" spans="1:4" x14ac:dyDescent="0.25">
      <c r="A352" s="23">
        <v>4320</v>
      </c>
      <c r="B352" s="33">
        <v>499</v>
      </c>
      <c r="C352" s="33">
        <v>124</v>
      </c>
      <c r="D352" s="33">
        <v>78</v>
      </c>
    </row>
    <row r="353" spans="1:4" x14ac:dyDescent="0.25">
      <c r="A353" s="23">
        <v>4328</v>
      </c>
      <c r="B353" s="33">
        <v>253</v>
      </c>
      <c r="C353" s="33">
        <v>70</v>
      </c>
      <c r="D353" s="33">
        <v>42</v>
      </c>
    </row>
    <row r="354" spans="1:4" x14ac:dyDescent="0.25">
      <c r="A354" s="23">
        <v>4336</v>
      </c>
      <c r="B354" s="33">
        <v>660</v>
      </c>
      <c r="C354" s="33">
        <v>151</v>
      </c>
      <c r="D354" s="33">
        <v>43</v>
      </c>
    </row>
    <row r="355" spans="1:4" x14ac:dyDescent="0.25">
      <c r="A355" s="23">
        <v>4340</v>
      </c>
      <c r="B355" s="33">
        <v>804</v>
      </c>
      <c r="C355" s="33">
        <v>106</v>
      </c>
      <c r="D355" s="33">
        <v>60</v>
      </c>
    </row>
    <row r="356" spans="1:4" x14ac:dyDescent="0.25">
      <c r="A356" s="23">
        <v>4341</v>
      </c>
      <c r="B356" s="33">
        <v>546</v>
      </c>
      <c r="C356" s="33">
        <v>12</v>
      </c>
      <c r="D356" s="33">
        <v>31</v>
      </c>
    </row>
    <row r="357" spans="1:4" x14ac:dyDescent="0.25">
      <c r="A357" s="23">
        <v>4346</v>
      </c>
      <c r="B357" s="33">
        <v>524</v>
      </c>
      <c r="C357" s="33">
        <v>162</v>
      </c>
      <c r="D357" s="33">
        <v>20</v>
      </c>
    </row>
    <row r="358" spans="1:4" x14ac:dyDescent="0.25">
      <c r="A358" s="23">
        <v>4351</v>
      </c>
      <c r="B358" s="33">
        <v>788</v>
      </c>
      <c r="C358" s="33">
        <v>31</v>
      </c>
      <c r="D358" s="33">
        <v>25</v>
      </c>
    </row>
    <row r="359" spans="1:4" x14ac:dyDescent="0.25">
      <c r="A359" s="23">
        <v>4364</v>
      </c>
      <c r="B359" s="33">
        <v>905</v>
      </c>
      <c r="C359" s="33">
        <v>127</v>
      </c>
      <c r="D359" s="33">
        <v>93</v>
      </c>
    </row>
    <row r="360" spans="1:4" x14ac:dyDescent="0.25">
      <c r="A360" s="23">
        <v>4372</v>
      </c>
      <c r="B360" s="33">
        <v>670</v>
      </c>
      <c r="C360" s="33">
        <v>94</v>
      </c>
      <c r="D360" s="33">
        <v>61</v>
      </c>
    </row>
    <row r="361" spans="1:4" x14ac:dyDescent="0.25">
      <c r="A361" s="23">
        <v>4383</v>
      </c>
      <c r="B361" s="33">
        <v>416</v>
      </c>
      <c r="C361" s="33">
        <v>143</v>
      </c>
      <c r="D361" s="33">
        <v>99</v>
      </c>
    </row>
    <row r="362" spans="1:4" x14ac:dyDescent="0.25">
      <c r="A362" s="23">
        <v>4392</v>
      </c>
      <c r="B362" s="33">
        <v>887</v>
      </c>
      <c r="C362" s="33">
        <v>128</v>
      </c>
      <c r="D362" s="33">
        <v>59</v>
      </c>
    </row>
    <row r="363" spans="1:4" x14ac:dyDescent="0.25">
      <c r="A363" s="23">
        <v>4396</v>
      </c>
      <c r="B363" s="33">
        <v>781</v>
      </c>
      <c r="C363" s="33">
        <v>97</v>
      </c>
      <c r="D363" s="33">
        <v>46</v>
      </c>
    </row>
    <row r="364" spans="1:4" x14ac:dyDescent="0.25">
      <c r="A364" s="23">
        <v>4401</v>
      </c>
      <c r="B364" s="33">
        <v>89</v>
      </c>
      <c r="C364" s="33">
        <v>32</v>
      </c>
      <c r="D364" s="33">
        <v>83</v>
      </c>
    </row>
    <row r="365" spans="1:4" x14ac:dyDescent="0.25">
      <c r="A365" s="23">
        <v>4408</v>
      </c>
      <c r="B365" s="33">
        <v>985</v>
      </c>
      <c r="C365" s="33">
        <v>97</v>
      </c>
      <c r="D365" s="33">
        <v>88</v>
      </c>
    </row>
    <row r="366" spans="1:4" x14ac:dyDescent="0.25">
      <c r="A366" s="23">
        <v>4427</v>
      </c>
      <c r="B366" s="33">
        <v>341</v>
      </c>
      <c r="C366" s="33">
        <v>165</v>
      </c>
      <c r="D366" s="33">
        <v>30</v>
      </c>
    </row>
    <row r="367" spans="1:4" x14ac:dyDescent="0.25">
      <c r="A367" s="23">
        <v>4448</v>
      </c>
      <c r="B367" s="33">
        <v>319</v>
      </c>
      <c r="C367" s="33">
        <v>187</v>
      </c>
      <c r="D367" s="33">
        <v>58</v>
      </c>
    </row>
    <row r="368" spans="1:4" x14ac:dyDescent="0.25">
      <c r="A368" s="23">
        <v>4458</v>
      </c>
      <c r="B368" s="33">
        <v>489</v>
      </c>
      <c r="C368" s="33">
        <v>7</v>
      </c>
      <c r="D368" s="33">
        <v>54</v>
      </c>
    </row>
    <row r="369" spans="1:4" x14ac:dyDescent="0.25">
      <c r="A369" s="23">
        <v>4463</v>
      </c>
      <c r="B369" s="33">
        <v>636</v>
      </c>
      <c r="C369" s="33">
        <v>186</v>
      </c>
      <c r="D369" s="33">
        <v>95</v>
      </c>
    </row>
    <row r="370" spans="1:4" x14ac:dyDescent="0.25">
      <c r="A370" s="23">
        <v>4466</v>
      </c>
      <c r="B370" s="33">
        <v>162</v>
      </c>
      <c r="C370" s="33">
        <v>147</v>
      </c>
      <c r="D370" s="33">
        <v>82</v>
      </c>
    </row>
    <row r="371" spans="1:4" x14ac:dyDescent="0.25">
      <c r="A371" s="23">
        <v>4471</v>
      </c>
      <c r="B371" s="33">
        <v>291</v>
      </c>
      <c r="C371" s="33">
        <v>37</v>
      </c>
      <c r="D371" s="33">
        <v>51</v>
      </c>
    </row>
    <row r="372" spans="1:4" x14ac:dyDescent="0.25">
      <c r="A372" s="23">
        <v>4475</v>
      </c>
      <c r="B372" s="33">
        <v>702</v>
      </c>
      <c r="C372" s="33">
        <v>130</v>
      </c>
      <c r="D372" s="33">
        <v>36</v>
      </c>
    </row>
    <row r="373" spans="1:4" x14ac:dyDescent="0.25">
      <c r="A373" s="23">
        <v>4477</v>
      </c>
      <c r="B373" s="33">
        <v>429</v>
      </c>
      <c r="C373" s="33">
        <v>52</v>
      </c>
      <c r="D373" s="33">
        <v>16</v>
      </c>
    </row>
    <row r="374" spans="1:4" x14ac:dyDescent="0.25">
      <c r="A374" s="23">
        <v>4479</v>
      </c>
      <c r="B374" s="33">
        <v>549</v>
      </c>
      <c r="C374" s="33">
        <v>158</v>
      </c>
      <c r="D374" s="33">
        <v>96</v>
      </c>
    </row>
    <row r="375" spans="1:4" x14ac:dyDescent="0.25">
      <c r="A375" s="23">
        <v>4486</v>
      </c>
      <c r="B375" s="33">
        <v>177</v>
      </c>
      <c r="C375" s="33">
        <v>3</v>
      </c>
      <c r="D375" s="33">
        <v>69</v>
      </c>
    </row>
    <row r="376" spans="1:4" x14ac:dyDescent="0.25">
      <c r="A376" s="23">
        <v>4488</v>
      </c>
      <c r="B376" s="33">
        <v>975</v>
      </c>
      <c r="C376" s="33">
        <v>10</v>
      </c>
      <c r="D376" s="33">
        <v>48</v>
      </c>
    </row>
    <row r="377" spans="1:4" x14ac:dyDescent="0.25">
      <c r="A377" s="23">
        <v>4497</v>
      </c>
      <c r="B377" s="33">
        <v>670</v>
      </c>
      <c r="C377" s="33">
        <v>72</v>
      </c>
      <c r="D377" s="33">
        <v>27</v>
      </c>
    </row>
    <row r="378" spans="1:4" x14ac:dyDescent="0.25">
      <c r="A378" s="23">
        <v>4511</v>
      </c>
      <c r="B378" s="33">
        <v>501</v>
      </c>
      <c r="C378" s="33">
        <v>71</v>
      </c>
      <c r="D378" s="33">
        <v>38</v>
      </c>
    </row>
    <row r="379" spans="1:4" x14ac:dyDescent="0.25">
      <c r="A379" s="23">
        <v>4512</v>
      </c>
      <c r="B379" s="33">
        <v>611</v>
      </c>
      <c r="C379" s="33">
        <v>170</v>
      </c>
      <c r="D379" s="33">
        <v>71</v>
      </c>
    </row>
    <row r="380" spans="1:4" x14ac:dyDescent="0.25">
      <c r="A380" s="23">
        <v>4530</v>
      </c>
      <c r="B380" s="33">
        <v>231</v>
      </c>
      <c r="C380" s="33">
        <v>199</v>
      </c>
      <c r="D380" s="33">
        <v>93</v>
      </c>
    </row>
    <row r="381" spans="1:4" x14ac:dyDescent="0.25">
      <c r="A381" s="23">
        <v>4538</v>
      </c>
      <c r="B381" s="33">
        <v>709</v>
      </c>
      <c r="C381" s="33">
        <v>52</v>
      </c>
      <c r="D381" s="33">
        <v>80</v>
      </c>
    </row>
    <row r="382" spans="1:4" x14ac:dyDescent="0.25">
      <c r="A382" s="23">
        <v>4540</v>
      </c>
      <c r="B382" s="33">
        <v>75</v>
      </c>
      <c r="C382" s="33">
        <v>177</v>
      </c>
      <c r="D382" s="33">
        <v>73</v>
      </c>
    </row>
    <row r="383" spans="1:4" x14ac:dyDescent="0.25">
      <c r="A383" s="23">
        <v>4548</v>
      </c>
      <c r="B383" s="33">
        <v>636</v>
      </c>
      <c r="C383" s="33">
        <v>176</v>
      </c>
      <c r="D383" s="33">
        <v>32</v>
      </c>
    </row>
    <row r="384" spans="1:4" x14ac:dyDescent="0.25">
      <c r="A384" s="23">
        <v>4551</v>
      </c>
      <c r="B384" s="33">
        <v>239</v>
      </c>
      <c r="C384" s="33">
        <v>175</v>
      </c>
      <c r="D384" s="33">
        <v>65</v>
      </c>
    </row>
    <row r="385" spans="1:4" x14ac:dyDescent="0.25">
      <c r="A385" s="23">
        <v>4553</v>
      </c>
      <c r="B385" s="33">
        <v>356</v>
      </c>
      <c r="C385" s="33">
        <v>126</v>
      </c>
      <c r="D385" s="33">
        <v>40</v>
      </c>
    </row>
    <row r="386" spans="1:4" x14ac:dyDescent="0.25">
      <c r="A386" s="23">
        <v>4556</v>
      </c>
      <c r="B386" s="33">
        <v>744</v>
      </c>
      <c r="C386" s="33">
        <v>146</v>
      </c>
      <c r="D386" s="33">
        <v>75</v>
      </c>
    </row>
    <row r="387" spans="1:4" x14ac:dyDescent="0.25">
      <c r="A387" s="23">
        <v>4558</v>
      </c>
      <c r="B387" s="33">
        <v>109</v>
      </c>
      <c r="C387" s="33">
        <v>68</v>
      </c>
      <c r="D387" s="33">
        <v>95</v>
      </c>
    </row>
    <row r="388" spans="1:4" x14ac:dyDescent="0.25">
      <c r="A388" s="23">
        <v>4576</v>
      </c>
      <c r="B388" s="33">
        <v>994</v>
      </c>
      <c r="C388" s="33">
        <v>78</v>
      </c>
      <c r="D388" s="33">
        <v>39</v>
      </c>
    </row>
    <row r="389" spans="1:4" x14ac:dyDescent="0.25">
      <c r="A389" s="23">
        <v>4577</v>
      </c>
      <c r="B389" s="33">
        <v>983</v>
      </c>
      <c r="C389" s="33">
        <v>8</v>
      </c>
      <c r="D389" s="33">
        <v>75</v>
      </c>
    </row>
    <row r="390" spans="1:4" x14ac:dyDescent="0.25">
      <c r="A390" s="23">
        <v>4584</v>
      </c>
      <c r="B390" s="33">
        <v>185</v>
      </c>
      <c r="C390" s="33">
        <v>134</v>
      </c>
      <c r="D390" s="33">
        <v>18</v>
      </c>
    </row>
    <row r="391" spans="1:4" x14ac:dyDescent="0.25">
      <c r="A391" s="23">
        <v>4586</v>
      </c>
      <c r="B391" s="33">
        <v>506</v>
      </c>
      <c r="C391" s="33">
        <v>193</v>
      </c>
      <c r="D391" s="33">
        <v>79</v>
      </c>
    </row>
    <row r="392" spans="1:4" x14ac:dyDescent="0.25">
      <c r="A392" s="23">
        <v>4590</v>
      </c>
      <c r="B392" s="33">
        <v>327</v>
      </c>
      <c r="C392" s="33">
        <v>1</v>
      </c>
      <c r="D392" s="33">
        <v>56</v>
      </c>
    </row>
    <row r="393" spans="1:4" x14ac:dyDescent="0.25">
      <c r="A393" s="23">
        <v>4597</v>
      </c>
      <c r="B393" s="33">
        <v>833</v>
      </c>
      <c r="C393" s="33">
        <v>154</v>
      </c>
      <c r="D393" s="33">
        <v>46</v>
      </c>
    </row>
    <row r="394" spans="1:4" x14ac:dyDescent="0.25">
      <c r="A394" s="23">
        <v>4608</v>
      </c>
      <c r="B394" s="33">
        <v>528</v>
      </c>
      <c r="C394" s="33">
        <v>184</v>
      </c>
      <c r="D394" s="33">
        <v>58</v>
      </c>
    </row>
    <row r="395" spans="1:4" x14ac:dyDescent="0.25">
      <c r="A395" s="23">
        <v>4613</v>
      </c>
      <c r="B395" s="33">
        <v>237</v>
      </c>
      <c r="C395" s="33">
        <v>55</v>
      </c>
      <c r="D395" s="33">
        <v>15</v>
      </c>
    </row>
    <row r="396" spans="1:4" x14ac:dyDescent="0.25">
      <c r="A396" s="23">
        <v>4622</v>
      </c>
      <c r="B396" s="33">
        <v>770</v>
      </c>
      <c r="C396" s="33">
        <v>2</v>
      </c>
      <c r="D396" s="33">
        <v>46</v>
      </c>
    </row>
    <row r="397" spans="1:4" x14ac:dyDescent="0.25">
      <c r="A397" s="23">
        <v>4641</v>
      </c>
      <c r="B397" s="33">
        <v>350</v>
      </c>
      <c r="C397" s="33">
        <v>17</v>
      </c>
      <c r="D397" s="33">
        <v>11</v>
      </c>
    </row>
    <row r="398" spans="1:4" x14ac:dyDescent="0.25">
      <c r="A398" s="23">
        <v>4645</v>
      </c>
      <c r="B398" s="33">
        <v>323</v>
      </c>
      <c r="C398" s="33">
        <v>130</v>
      </c>
      <c r="D398" s="33">
        <v>29</v>
      </c>
    </row>
    <row r="399" spans="1:4" x14ac:dyDescent="0.25">
      <c r="A399" s="23">
        <v>4656</v>
      </c>
      <c r="B399" s="33">
        <v>607</v>
      </c>
      <c r="C399" s="33">
        <v>94</v>
      </c>
      <c r="D399" s="33">
        <v>57</v>
      </c>
    </row>
    <row r="400" spans="1:4" x14ac:dyDescent="0.25">
      <c r="A400" s="23">
        <v>4668</v>
      </c>
      <c r="B400" s="33">
        <v>549</v>
      </c>
      <c r="C400" s="33">
        <v>35</v>
      </c>
      <c r="D400" s="33">
        <v>66</v>
      </c>
    </row>
    <row r="401" spans="1:4" x14ac:dyDescent="0.25">
      <c r="A401" s="23">
        <v>4680</v>
      </c>
      <c r="B401" s="33">
        <v>749</v>
      </c>
      <c r="C401" s="33">
        <v>66</v>
      </c>
      <c r="D401" s="33">
        <v>37</v>
      </c>
    </row>
    <row r="402" spans="1:4" x14ac:dyDescent="0.25">
      <c r="A402" s="23">
        <v>4696</v>
      </c>
      <c r="B402" s="33">
        <v>331</v>
      </c>
      <c r="C402" s="33">
        <v>93</v>
      </c>
      <c r="D402" s="33">
        <v>66</v>
      </c>
    </row>
    <row r="403" spans="1:4" x14ac:dyDescent="0.25">
      <c r="A403" s="23">
        <v>4700</v>
      </c>
      <c r="B403" s="33">
        <v>546</v>
      </c>
      <c r="C403" s="33">
        <v>88</v>
      </c>
      <c r="D403" s="33">
        <v>36</v>
      </c>
    </row>
    <row r="404" spans="1:4" x14ac:dyDescent="0.25">
      <c r="A404" s="23">
        <v>4702</v>
      </c>
      <c r="B404" s="33">
        <v>858</v>
      </c>
      <c r="C404" s="33">
        <v>12</v>
      </c>
      <c r="D404" s="33">
        <v>25</v>
      </c>
    </row>
    <row r="405" spans="1:4" x14ac:dyDescent="0.25">
      <c r="A405" s="23">
        <v>4706</v>
      </c>
      <c r="B405" s="33">
        <v>350</v>
      </c>
      <c r="C405" s="33">
        <v>122</v>
      </c>
      <c r="D405" s="33">
        <v>59</v>
      </c>
    </row>
    <row r="406" spans="1:4" x14ac:dyDescent="0.25">
      <c r="A406" s="23">
        <v>4709</v>
      </c>
      <c r="B406" s="33">
        <v>487</v>
      </c>
      <c r="C406" s="33">
        <v>107</v>
      </c>
      <c r="D406" s="33">
        <v>66</v>
      </c>
    </row>
    <row r="407" spans="1:4" x14ac:dyDescent="0.25">
      <c r="A407" s="23">
        <v>4714</v>
      </c>
      <c r="B407" s="33">
        <v>996</v>
      </c>
      <c r="C407" s="33">
        <v>24</v>
      </c>
      <c r="D407" s="33">
        <v>53</v>
      </c>
    </row>
    <row r="408" spans="1:4" x14ac:dyDescent="0.25">
      <c r="A408" s="23">
        <v>4718</v>
      </c>
      <c r="B408" s="33">
        <v>484</v>
      </c>
      <c r="C408" s="33">
        <v>112</v>
      </c>
      <c r="D408" s="33">
        <v>88</v>
      </c>
    </row>
    <row r="409" spans="1:4" x14ac:dyDescent="0.25">
      <c r="A409" s="23">
        <v>4738</v>
      </c>
      <c r="B409" s="33">
        <v>483</v>
      </c>
      <c r="C409" s="33">
        <v>5</v>
      </c>
      <c r="D409" s="33">
        <v>56</v>
      </c>
    </row>
    <row r="410" spans="1:4" x14ac:dyDescent="0.25">
      <c r="A410" s="23">
        <v>4745</v>
      </c>
      <c r="B410" s="33">
        <v>830</v>
      </c>
      <c r="C410" s="33">
        <v>178</v>
      </c>
      <c r="D410" s="33">
        <v>37</v>
      </c>
    </row>
    <row r="411" spans="1:4" x14ac:dyDescent="0.25">
      <c r="A411" s="23">
        <v>4747</v>
      </c>
      <c r="B411" s="33">
        <v>430</v>
      </c>
      <c r="C411" s="33">
        <v>188</v>
      </c>
      <c r="D411" s="33">
        <v>78</v>
      </c>
    </row>
    <row r="412" spans="1:4" x14ac:dyDescent="0.25">
      <c r="A412" s="23">
        <v>4763</v>
      </c>
      <c r="B412" s="33">
        <v>118</v>
      </c>
      <c r="C412" s="33">
        <v>104</v>
      </c>
      <c r="D412" s="33">
        <v>8</v>
      </c>
    </row>
    <row r="413" spans="1:4" x14ac:dyDescent="0.25">
      <c r="A413" s="23">
        <v>4767</v>
      </c>
      <c r="B413" s="33">
        <v>349</v>
      </c>
      <c r="C413" s="33">
        <v>50</v>
      </c>
      <c r="D413" s="33">
        <v>21</v>
      </c>
    </row>
    <row r="414" spans="1:4" x14ac:dyDescent="0.25">
      <c r="A414" s="23">
        <v>4768</v>
      </c>
      <c r="B414" s="33">
        <v>61</v>
      </c>
      <c r="C414" s="33">
        <v>61</v>
      </c>
      <c r="D414" s="33">
        <v>88</v>
      </c>
    </row>
    <row r="415" spans="1:4" x14ac:dyDescent="0.25">
      <c r="A415" s="23">
        <v>4769</v>
      </c>
      <c r="B415" s="33">
        <v>336</v>
      </c>
      <c r="C415" s="33">
        <v>135</v>
      </c>
      <c r="D415" s="33">
        <v>70</v>
      </c>
    </row>
    <row r="416" spans="1:4" x14ac:dyDescent="0.25">
      <c r="A416" s="23">
        <v>4781</v>
      </c>
      <c r="B416" s="33">
        <v>67</v>
      </c>
      <c r="C416" s="33">
        <v>66</v>
      </c>
      <c r="D416" s="33">
        <v>3</v>
      </c>
    </row>
    <row r="417" spans="1:4" x14ac:dyDescent="0.25">
      <c r="A417" s="23">
        <v>4808</v>
      </c>
      <c r="B417" s="33">
        <v>819</v>
      </c>
      <c r="C417" s="33">
        <v>71</v>
      </c>
      <c r="D417" s="33">
        <v>36</v>
      </c>
    </row>
    <row r="418" spans="1:4" x14ac:dyDescent="0.25">
      <c r="A418" s="23">
        <v>4815</v>
      </c>
      <c r="B418" s="33">
        <v>467</v>
      </c>
      <c r="C418" s="33">
        <v>23</v>
      </c>
      <c r="D418" s="33">
        <v>97</v>
      </c>
    </row>
    <row r="419" spans="1:4" x14ac:dyDescent="0.25">
      <c r="A419" s="23">
        <v>4829</v>
      </c>
      <c r="B419" s="33">
        <v>62</v>
      </c>
      <c r="C419" s="33">
        <v>50</v>
      </c>
      <c r="D419" s="33">
        <v>44</v>
      </c>
    </row>
    <row r="420" spans="1:4" x14ac:dyDescent="0.25">
      <c r="A420" s="23">
        <v>4833</v>
      </c>
      <c r="B420" s="33">
        <v>778</v>
      </c>
      <c r="C420" s="33">
        <v>122</v>
      </c>
      <c r="D420" s="33">
        <v>12</v>
      </c>
    </row>
    <row r="421" spans="1:4" x14ac:dyDescent="0.25">
      <c r="A421" s="23">
        <v>4847</v>
      </c>
      <c r="B421" s="33">
        <v>205</v>
      </c>
      <c r="C421" s="33">
        <v>92</v>
      </c>
      <c r="D421" s="33">
        <v>67</v>
      </c>
    </row>
    <row r="422" spans="1:4" x14ac:dyDescent="0.25">
      <c r="A422" s="23">
        <v>4851</v>
      </c>
      <c r="B422" s="33">
        <v>355</v>
      </c>
      <c r="C422" s="33">
        <v>181</v>
      </c>
      <c r="D422" s="33">
        <v>79</v>
      </c>
    </row>
    <row r="423" spans="1:4" x14ac:dyDescent="0.25">
      <c r="A423" s="23">
        <v>4865</v>
      </c>
      <c r="B423" s="33">
        <v>434</v>
      </c>
      <c r="C423" s="33">
        <v>104</v>
      </c>
      <c r="D423" s="33">
        <v>36</v>
      </c>
    </row>
    <row r="424" spans="1:4" x14ac:dyDescent="0.25">
      <c r="A424" s="23">
        <v>4875</v>
      </c>
      <c r="B424" s="33">
        <v>160</v>
      </c>
      <c r="C424" s="33">
        <v>79</v>
      </c>
      <c r="D424" s="33">
        <v>57</v>
      </c>
    </row>
    <row r="425" spans="1:4" x14ac:dyDescent="0.25">
      <c r="A425" s="23">
        <v>4883</v>
      </c>
      <c r="B425" s="33">
        <v>573</v>
      </c>
      <c r="C425" s="33">
        <v>190</v>
      </c>
      <c r="D425" s="33">
        <v>86</v>
      </c>
    </row>
    <row r="426" spans="1:4" x14ac:dyDescent="0.25">
      <c r="A426" s="23">
        <v>4884</v>
      </c>
      <c r="B426" s="33">
        <v>40</v>
      </c>
      <c r="C426" s="33">
        <v>196</v>
      </c>
      <c r="D426" s="33">
        <v>60</v>
      </c>
    </row>
    <row r="427" spans="1:4" x14ac:dyDescent="0.25">
      <c r="A427" s="23">
        <v>4901</v>
      </c>
      <c r="B427" s="33">
        <v>843</v>
      </c>
      <c r="C427" s="33">
        <v>153</v>
      </c>
      <c r="D427" s="33">
        <v>6</v>
      </c>
    </row>
    <row r="428" spans="1:4" x14ac:dyDescent="0.25">
      <c r="A428" s="23">
        <v>4912</v>
      </c>
      <c r="B428" s="33">
        <v>61</v>
      </c>
      <c r="C428" s="33">
        <v>148</v>
      </c>
      <c r="D428" s="33">
        <v>95</v>
      </c>
    </row>
    <row r="429" spans="1:4" x14ac:dyDescent="0.25">
      <c r="A429" s="23">
        <v>4917</v>
      </c>
      <c r="B429" s="33">
        <v>636</v>
      </c>
      <c r="C429" s="33">
        <v>66</v>
      </c>
      <c r="D429" s="33">
        <v>78</v>
      </c>
    </row>
    <row r="430" spans="1:4" x14ac:dyDescent="0.25">
      <c r="A430" s="23">
        <v>4945</v>
      </c>
      <c r="B430" s="33">
        <v>230</v>
      </c>
      <c r="C430" s="33">
        <v>21</v>
      </c>
      <c r="D430" s="33">
        <v>83</v>
      </c>
    </row>
    <row r="431" spans="1:4" x14ac:dyDescent="0.25">
      <c r="A431" s="23">
        <v>4968</v>
      </c>
      <c r="B431" s="33">
        <v>559</v>
      </c>
      <c r="C431" s="33">
        <v>113</v>
      </c>
      <c r="D431" s="33">
        <v>92</v>
      </c>
    </row>
    <row r="432" spans="1:4" x14ac:dyDescent="0.25">
      <c r="A432" s="23">
        <v>4979</v>
      </c>
      <c r="B432" s="33">
        <v>321</v>
      </c>
      <c r="C432" s="33">
        <v>19</v>
      </c>
      <c r="D432" s="33">
        <v>18</v>
      </c>
    </row>
    <row r="433" spans="1:4" x14ac:dyDescent="0.25">
      <c r="A433" s="23">
        <v>4982</v>
      </c>
      <c r="B433" s="33">
        <v>366</v>
      </c>
      <c r="C433" s="33">
        <v>13</v>
      </c>
      <c r="D433" s="33">
        <v>73</v>
      </c>
    </row>
    <row r="434" spans="1:4" x14ac:dyDescent="0.25">
      <c r="A434" s="23">
        <v>4985</v>
      </c>
      <c r="B434" s="33">
        <v>522</v>
      </c>
      <c r="C434" s="33">
        <v>160</v>
      </c>
      <c r="D434" s="33">
        <v>94</v>
      </c>
    </row>
    <row r="435" spans="1:4" x14ac:dyDescent="0.25">
      <c r="A435" s="23">
        <v>4989</v>
      </c>
      <c r="B435" s="33">
        <v>96</v>
      </c>
      <c r="C435" s="33">
        <v>114</v>
      </c>
      <c r="D435" s="33">
        <v>45</v>
      </c>
    </row>
    <row r="436" spans="1:4" x14ac:dyDescent="0.25">
      <c r="A436" s="23">
        <v>5000</v>
      </c>
      <c r="B436" s="33">
        <v>701</v>
      </c>
      <c r="C436" s="33">
        <v>173</v>
      </c>
      <c r="D436" s="33">
        <v>65</v>
      </c>
    </row>
    <row r="437" spans="1:4" x14ac:dyDescent="0.25">
      <c r="A437" s="23">
        <v>5013</v>
      </c>
      <c r="B437" s="33">
        <v>316</v>
      </c>
      <c r="C437" s="33">
        <v>10</v>
      </c>
      <c r="D437" s="33">
        <v>8</v>
      </c>
    </row>
    <row r="438" spans="1:4" x14ac:dyDescent="0.25">
      <c r="A438" s="23">
        <v>5016</v>
      </c>
      <c r="B438" s="33">
        <v>633</v>
      </c>
      <c r="C438" s="33">
        <v>83</v>
      </c>
      <c r="D438" s="33">
        <v>49</v>
      </c>
    </row>
    <row r="439" spans="1:4" x14ac:dyDescent="0.25">
      <c r="A439" s="23">
        <v>5019</v>
      </c>
      <c r="B439" s="33">
        <v>711</v>
      </c>
      <c r="C439" s="33">
        <v>23</v>
      </c>
      <c r="D439" s="33">
        <v>65</v>
      </c>
    </row>
    <row r="440" spans="1:4" x14ac:dyDescent="0.25">
      <c r="A440" s="23">
        <v>5031</v>
      </c>
      <c r="B440" s="33">
        <v>60</v>
      </c>
      <c r="C440" s="33">
        <v>159</v>
      </c>
      <c r="D440" s="33">
        <v>51</v>
      </c>
    </row>
    <row r="441" spans="1:4" x14ac:dyDescent="0.25">
      <c r="A441" s="23">
        <v>5036</v>
      </c>
      <c r="B441" s="33">
        <v>286</v>
      </c>
      <c r="C441" s="33">
        <v>121</v>
      </c>
      <c r="D441" s="33">
        <v>57</v>
      </c>
    </row>
    <row r="442" spans="1:4" x14ac:dyDescent="0.25">
      <c r="A442" s="23">
        <v>5040</v>
      </c>
      <c r="B442" s="33">
        <v>178</v>
      </c>
      <c r="C442" s="33">
        <v>61</v>
      </c>
      <c r="D442" s="33">
        <v>30</v>
      </c>
    </row>
    <row r="443" spans="1:4" x14ac:dyDescent="0.25">
      <c r="A443" s="23">
        <v>5042</v>
      </c>
      <c r="B443" s="33">
        <v>309</v>
      </c>
      <c r="C443" s="33">
        <v>178</v>
      </c>
      <c r="D443" s="33">
        <v>7</v>
      </c>
    </row>
    <row r="444" spans="1:4" x14ac:dyDescent="0.25">
      <c r="A444" s="23">
        <v>5045</v>
      </c>
      <c r="B444" s="33">
        <v>983</v>
      </c>
      <c r="C444" s="33">
        <v>191</v>
      </c>
      <c r="D444" s="33">
        <v>53</v>
      </c>
    </row>
    <row r="445" spans="1:4" x14ac:dyDescent="0.25">
      <c r="A445" s="23">
        <v>5054</v>
      </c>
      <c r="B445" s="33">
        <v>903</v>
      </c>
      <c r="C445" s="33">
        <v>19</v>
      </c>
      <c r="D445" s="33">
        <v>76</v>
      </c>
    </row>
    <row r="446" spans="1:4" x14ac:dyDescent="0.25">
      <c r="A446" s="23">
        <v>5059</v>
      </c>
      <c r="B446" s="33">
        <v>510</v>
      </c>
      <c r="C446" s="33">
        <v>87</v>
      </c>
      <c r="D446" s="33">
        <v>99</v>
      </c>
    </row>
    <row r="447" spans="1:4" x14ac:dyDescent="0.25">
      <c r="A447" s="23">
        <v>5063</v>
      </c>
      <c r="B447" s="33">
        <v>138</v>
      </c>
      <c r="C447" s="33">
        <v>3</v>
      </c>
      <c r="D447" s="33">
        <v>12</v>
      </c>
    </row>
    <row r="448" spans="1:4" x14ac:dyDescent="0.25">
      <c r="A448" s="23">
        <v>5065</v>
      </c>
      <c r="B448" s="33">
        <v>490</v>
      </c>
      <c r="C448" s="33">
        <v>22</v>
      </c>
      <c r="D448" s="33">
        <v>62</v>
      </c>
    </row>
    <row r="449" spans="1:4" x14ac:dyDescent="0.25">
      <c r="A449" s="23">
        <v>5067</v>
      </c>
      <c r="B449" s="33">
        <v>305</v>
      </c>
      <c r="C449" s="33">
        <v>77</v>
      </c>
      <c r="D449" s="33">
        <v>66</v>
      </c>
    </row>
    <row r="450" spans="1:4" x14ac:dyDescent="0.25">
      <c r="A450" s="23">
        <v>5081</v>
      </c>
      <c r="B450" s="33">
        <v>803</v>
      </c>
      <c r="C450" s="33">
        <v>196</v>
      </c>
      <c r="D450" s="33">
        <v>90</v>
      </c>
    </row>
    <row r="451" spans="1:4" x14ac:dyDescent="0.25">
      <c r="A451" s="23">
        <v>5083</v>
      </c>
      <c r="B451" s="33">
        <v>781</v>
      </c>
      <c r="C451" s="33">
        <v>179</v>
      </c>
      <c r="D451" s="33">
        <v>8</v>
      </c>
    </row>
    <row r="452" spans="1:4" x14ac:dyDescent="0.25">
      <c r="A452" s="23">
        <v>5084</v>
      </c>
      <c r="B452" s="33">
        <v>50</v>
      </c>
      <c r="C452" s="33">
        <v>15</v>
      </c>
      <c r="D452" s="33">
        <v>91</v>
      </c>
    </row>
    <row r="453" spans="1:4" x14ac:dyDescent="0.25">
      <c r="A453" s="23">
        <v>5109</v>
      </c>
      <c r="B453" s="33">
        <v>466</v>
      </c>
      <c r="C453" s="33">
        <v>106</v>
      </c>
      <c r="D453" s="33">
        <v>91</v>
      </c>
    </row>
    <row r="454" spans="1:4" x14ac:dyDescent="0.25">
      <c r="A454" s="23">
        <v>5112</v>
      </c>
      <c r="B454" s="33">
        <v>564</v>
      </c>
      <c r="C454" s="33">
        <v>121</v>
      </c>
      <c r="D454" s="33">
        <v>40</v>
      </c>
    </row>
    <row r="455" spans="1:4" x14ac:dyDescent="0.25">
      <c r="A455" s="23">
        <v>5120</v>
      </c>
      <c r="B455" s="33">
        <v>907</v>
      </c>
      <c r="C455" s="33">
        <v>47</v>
      </c>
      <c r="D455" s="33">
        <v>32</v>
      </c>
    </row>
    <row r="456" spans="1:4" x14ac:dyDescent="0.25">
      <c r="A456" s="23">
        <v>5126</v>
      </c>
      <c r="B456" s="33">
        <v>327</v>
      </c>
      <c r="C456" s="33">
        <v>76</v>
      </c>
      <c r="D456" s="33">
        <v>9</v>
      </c>
    </row>
    <row r="457" spans="1:4" x14ac:dyDescent="0.25">
      <c r="A457" s="23">
        <v>5147</v>
      </c>
      <c r="B457" s="33">
        <v>150</v>
      </c>
      <c r="C457" s="33">
        <v>57</v>
      </c>
      <c r="D457" s="33">
        <v>76</v>
      </c>
    </row>
    <row r="458" spans="1:4" x14ac:dyDescent="0.25">
      <c r="A458" s="23">
        <v>5153</v>
      </c>
      <c r="B458" s="33">
        <v>413</v>
      </c>
      <c r="C458" s="33">
        <v>154</v>
      </c>
      <c r="D458" s="33">
        <v>64</v>
      </c>
    </row>
    <row r="459" spans="1:4" x14ac:dyDescent="0.25">
      <c r="A459" s="23">
        <v>5209</v>
      </c>
      <c r="B459" s="33">
        <v>477</v>
      </c>
      <c r="C459" s="33">
        <v>38</v>
      </c>
      <c r="D459" s="33">
        <v>71</v>
      </c>
    </row>
    <row r="460" spans="1:4" x14ac:dyDescent="0.25">
      <c r="A460" s="23">
        <v>5215</v>
      </c>
      <c r="B460" s="33">
        <v>146</v>
      </c>
      <c r="C460" s="33">
        <v>147</v>
      </c>
      <c r="D460" s="33">
        <v>23</v>
      </c>
    </row>
    <row r="461" spans="1:4" x14ac:dyDescent="0.25">
      <c r="A461" s="23">
        <v>5216</v>
      </c>
      <c r="B461" s="33">
        <v>523</v>
      </c>
      <c r="C461" s="33">
        <v>159</v>
      </c>
      <c r="D461" s="33">
        <v>11</v>
      </c>
    </row>
    <row r="462" spans="1:4" x14ac:dyDescent="0.25">
      <c r="A462" s="23">
        <v>5220</v>
      </c>
      <c r="B462" s="33">
        <v>493</v>
      </c>
      <c r="C462" s="33">
        <v>168</v>
      </c>
      <c r="D462" s="33">
        <v>55</v>
      </c>
    </row>
    <row r="463" spans="1:4" x14ac:dyDescent="0.25">
      <c r="A463" s="23">
        <v>5227</v>
      </c>
      <c r="B463" s="33">
        <v>358</v>
      </c>
      <c r="C463" s="33">
        <v>147</v>
      </c>
      <c r="D463" s="33">
        <v>44</v>
      </c>
    </row>
    <row r="464" spans="1:4" x14ac:dyDescent="0.25">
      <c r="A464" s="23">
        <v>5253</v>
      </c>
      <c r="B464" s="33">
        <v>228</v>
      </c>
      <c r="C464" s="33">
        <v>110</v>
      </c>
      <c r="D464" s="33">
        <v>78</v>
      </c>
    </row>
    <row r="465" spans="1:4" x14ac:dyDescent="0.25">
      <c r="A465" s="23">
        <v>5254</v>
      </c>
      <c r="B465" s="33">
        <v>718</v>
      </c>
      <c r="C465" s="33">
        <v>3</v>
      </c>
      <c r="D465" s="33">
        <v>43</v>
      </c>
    </row>
    <row r="466" spans="1:4" x14ac:dyDescent="0.25">
      <c r="A466" s="23">
        <v>5255</v>
      </c>
      <c r="B466" s="33">
        <v>61</v>
      </c>
      <c r="C466" s="33">
        <v>192</v>
      </c>
      <c r="D466" s="33">
        <v>47</v>
      </c>
    </row>
    <row r="467" spans="1:4" x14ac:dyDescent="0.25">
      <c r="A467" s="23">
        <v>5256</v>
      </c>
      <c r="B467" s="33">
        <v>968</v>
      </c>
      <c r="C467" s="33">
        <v>24</v>
      </c>
      <c r="D467" s="33">
        <v>30</v>
      </c>
    </row>
    <row r="468" spans="1:4" x14ac:dyDescent="0.25">
      <c r="A468" s="23">
        <v>5269</v>
      </c>
      <c r="B468" s="33">
        <v>123</v>
      </c>
      <c r="C468" s="33">
        <v>34</v>
      </c>
      <c r="D468" s="33">
        <v>73</v>
      </c>
    </row>
    <row r="469" spans="1:4" x14ac:dyDescent="0.25">
      <c r="A469" s="23">
        <v>5280</v>
      </c>
      <c r="B469" s="33">
        <v>429</v>
      </c>
      <c r="C469" s="33">
        <v>138</v>
      </c>
      <c r="D469" s="33">
        <v>40</v>
      </c>
    </row>
    <row r="470" spans="1:4" x14ac:dyDescent="0.25">
      <c r="A470" s="23">
        <v>5291</v>
      </c>
      <c r="B470" s="33">
        <v>15</v>
      </c>
      <c r="C470" s="33">
        <v>36</v>
      </c>
      <c r="D470" s="33">
        <v>37</v>
      </c>
    </row>
    <row r="471" spans="1:4" x14ac:dyDescent="0.25">
      <c r="A471" s="23">
        <v>5299</v>
      </c>
      <c r="B471" s="33">
        <v>755</v>
      </c>
      <c r="C471" s="33">
        <v>166</v>
      </c>
      <c r="D471" s="33">
        <v>45</v>
      </c>
    </row>
    <row r="472" spans="1:4" x14ac:dyDescent="0.25">
      <c r="A472" s="23">
        <v>5306</v>
      </c>
      <c r="B472" s="33">
        <v>735</v>
      </c>
      <c r="C472" s="33">
        <v>74</v>
      </c>
      <c r="D472" s="33">
        <v>90</v>
      </c>
    </row>
    <row r="473" spans="1:4" x14ac:dyDescent="0.25">
      <c r="A473" s="23">
        <v>5315</v>
      </c>
      <c r="B473" s="33">
        <v>202</v>
      </c>
      <c r="C473" s="33">
        <v>26</v>
      </c>
      <c r="D473" s="33">
        <v>52</v>
      </c>
    </row>
    <row r="474" spans="1:4" x14ac:dyDescent="0.25">
      <c r="A474" s="23">
        <v>5320</v>
      </c>
      <c r="B474" s="33">
        <v>718</v>
      </c>
      <c r="C474" s="33">
        <v>25</v>
      </c>
      <c r="D474" s="33">
        <v>73</v>
      </c>
    </row>
    <row r="475" spans="1:4" x14ac:dyDescent="0.25">
      <c r="A475" s="23">
        <v>5321</v>
      </c>
      <c r="B475" s="33">
        <v>895</v>
      </c>
      <c r="C475" s="33">
        <v>40</v>
      </c>
      <c r="D475" s="33">
        <v>97</v>
      </c>
    </row>
    <row r="476" spans="1:4" x14ac:dyDescent="0.25">
      <c r="A476" s="23">
        <v>5337</v>
      </c>
      <c r="B476" s="33">
        <v>245</v>
      </c>
      <c r="C476" s="33">
        <v>116</v>
      </c>
      <c r="D476" s="33">
        <v>71</v>
      </c>
    </row>
    <row r="477" spans="1:4" x14ac:dyDescent="0.25">
      <c r="A477" s="23">
        <v>5339</v>
      </c>
      <c r="B477" s="33">
        <v>524</v>
      </c>
      <c r="C477" s="33">
        <v>161</v>
      </c>
      <c r="D477" s="33">
        <v>65</v>
      </c>
    </row>
    <row r="478" spans="1:4" x14ac:dyDescent="0.25">
      <c r="A478" s="23">
        <v>5352</v>
      </c>
      <c r="B478" s="33">
        <v>236</v>
      </c>
      <c r="C478" s="33">
        <v>121</v>
      </c>
      <c r="D478" s="33">
        <v>1</v>
      </c>
    </row>
    <row r="479" spans="1:4" x14ac:dyDescent="0.25">
      <c r="A479" s="23">
        <v>5360</v>
      </c>
      <c r="B479" s="33">
        <v>925</v>
      </c>
      <c r="C479" s="33">
        <v>12</v>
      </c>
      <c r="D479" s="33">
        <v>22</v>
      </c>
    </row>
    <row r="480" spans="1:4" x14ac:dyDescent="0.25">
      <c r="A480" s="23">
        <v>5362</v>
      </c>
      <c r="B480" s="33">
        <v>551</v>
      </c>
      <c r="C480" s="33">
        <v>96</v>
      </c>
      <c r="D480" s="33">
        <v>65</v>
      </c>
    </row>
    <row r="481" spans="1:4" x14ac:dyDescent="0.25">
      <c r="A481" s="23">
        <v>5375</v>
      </c>
      <c r="B481" s="33">
        <v>435</v>
      </c>
      <c r="C481" s="33">
        <v>108</v>
      </c>
      <c r="D481" s="33">
        <v>44</v>
      </c>
    </row>
    <row r="482" spans="1:4" x14ac:dyDescent="0.25">
      <c r="A482" s="23">
        <v>5376</v>
      </c>
      <c r="B482" s="33">
        <v>174</v>
      </c>
      <c r="C482" s="33">
        <v>178</v>
      </c>
      <c r="D482" s="33">
        <v>7</v>
      </c>
    </row>
    <row r="483" spans="1:4" x14ac:dyDescent="0.25">
      <c r="A483" s="23">
        <v>5389</v>
      </c>
      <c r="B483" s="33">
        <v>521</v>
      </c>
      <c r="C483" s="33">
        <v>128</v>
      </c>
      <c r="D483" s="33">
        <v>59</v>
      </c>
    </row>
    <row r="484" spans="1:4" x14ac:dyDescent="0.25">
      <c r="A484" s="23">
        <v>5406</v>
      </c>
      <c r="B484" s="33">
        <v>542</v>
      </c>
      <c r="C484" s="33">
        <v>152</v>
      </c>
      <c r="D484" s="33">
        <v>6</v>
      </c>
    </row>
    <row r="485" spans="1:4" x14ac:dyDescent="0.25">
      <c r="A485" s="23">
        <v>5407</v>
      </c>
      <c r="B485" s="33">
        <v>988</v>
      </c>
      <c r="C485" s="33">
        <v>115</v>
      </c>
      <c r="D485" s="33">
        <v>19</v>
      </c>
    </row>
    <row r="486" spans="1:4" x14ac:dyDescent="0.25">
      <c r="A486" s="23">
        <v>5410</v>
      </c>
      <c r="B486" s="33">
        <v>615</v>
      </c>
      <c r="C486" s="33">
        <v>132</v>
      </c>
      <c r="D486" s="33">
        <v>88</v>
      </c>
    </row>
    <row r="487" spans="1:4" x14ac:dyDescent="0.25">
      <c r="A487" s="23">
        <v>5420</v>
      </c>
      <c r="B487" s="33">
        <v>928</v>
      </c>
      <c r="C487" s="33">
        <v>30</v>
      </c>
      <c r="D487" s="33">
        <v>58</v>
      </c>
    </row>
    <row r="488" spans="1:4" x14ac:dyDescent="0.25">
      <c r="A488" s="23">
        <v>5423</v>
      </c>
      <c r="B488" s="33">
        <v>163</v>
      </c>
      <c r="C488" s="33">
        <v>88</v>
      </c>
      <c r="D488" s="33">
        <v>62</v>
      </c>
    </row>
    <row r="489" spans="1:4" x14ac:dyDescent="0.25">
      <c r="A489" s="23">
        <v>5438</v>
      </c>
      <c r="B489" s="33">
        <v>517</v>
      </c>
      <c r="C489" s="33">
        <v>200</v>
      </c>
      <c r="D489" s="33">
        <v>41</v>
      </c>
    </row>
    <row r="490" spans="1:4" x14ac:dyDescent="0.25">
      <c r="A490" s="23">
        <v>5459</v>
      </c>
      <c r="B490" s="33">
        <v>727</v>
      </c>
      <c r="C490" s="33">
        <v>5</v>
      </c>
      <c r="D490" s="33">
        <v>8</v>
      </c>
    </row>
    <row r="491" spans="1:4" x14ac:dyDescent="0.25">
      <c r="A491" s="23">
        <v>5468</v>
      </c>
      <c r="B491" s="33">
        <v>135</v>
      </c>
      <c r="C491" s="33">
        <v>9</v>
      </c>
      <c r="D491" s="33">
        <v>41</v>
      </c>
    </row>
    <row r="492" spans="1:4" x14ac:dyDescent="0.25">
      <c r="A492" s="23">
        <v>5469</v>
      </c>
      <c r="B492" s="33">
        <v>742</v>
      </c>
      <c r="C492" s="33">
        <v>150</v>
      </c>
      <c r="D492" s="33">
        <v>57</v>
      </c>
    </row>
    <row r="493" spans="1:4" x14ac:dyDescent="0.25">
      <c r="A493" s="23">
        <v>5479</v>
      </c>
      <c r="B493" s="33">
        <v>218</v>
      </c>
      <c r="C493" s="33">
        <v>5</v>
      </c>
      <c r="D493" s="33">
        <v>86</v>
      </c>
    </row>
    <row r="494" spans="1:4" x14ac:dyDescent="0.25">
      <c r="A494" s="23">
        <v>5487</v>
      </c>
      <c r="B494" s="33">
        <v>819</v>
      </c>
      <c r="C494" s="33">
        <v>174</v>
      </c>
      <c r="D494" s="33">
        <v>34</v>
      </c>
    </row>
    <row r="495" spans="1:4" x14ac:dyDescent="0.25">
      <c r="A495" s="23">
        <v>5495</v>
      </c>
      <c r="B495" s="33">
        <v>182</v>
      </c>
      <c r="C495" s="33">
        <v>14</v>
      </c>
      <c r="D495" s="33">
        <v>90</v>
      </c>
    </row>
    <row r="496" spans="1:4" x14ac:dyDescent="0.25">
      <c r="A496" s="23">
        <v>5499</v>
      </c>
      <c r="B496" s="33">
        <v>155</v>
      </c>
      <c r="C496" s="33">
        <v>94</v>
      </c>
      <c r="D496" s="33">
        <v>96</v>
      </c>
    </row>
    <row r="497" spans="1:4" x14ac:dyDescent="0.25">
      <c r="A497" s="23">
        <v>5525</v>
      </c>
      <c r="B497" s="33">
        <v>91</v>
      </c>
      <c r="C497" s="33">
        <v>137</v>
      </c>
      <c r="D497" s="33">
        <v>37</v>
      </c>
    </row>
    <row r="498" spans="1:4" x14ac:dyDescent="0.25">
      <c r="A498" s="23">
        <v>5528</v>
      </c>
      <c r="B498" s="33">
        <v>767</v>
      </c>
      <c r="C498" s="33">
        <v>5</v>
      </c>
      <c r="D498" s="33">
        <v>69</v>
      </c>
    </row>
    <row r="499" spans="1:4" x14ac:dyDescent="0.25">
      <c r="A499" s="23">
        <v>5534</v>
      </c>
      <c r="B499" s="33">
        <v>657</v>
      </c>
      <c r="C499" s="33">
        <v>88</v>
      </c>
      <c r="D499" s="33">
        <v>40</v>
      </c>
    </row>
    <row r="500" spans="1:4" x14ac:dyDescent="0.25">
      <c r="A500" s="23">
        <v>5537</v>
      </c>
      <c r="B500" s="33">
        <v>39</v>
      </c>
      <c r="C500" s="33">
        <v>89</v>
      </c>
      <c r="D500" s="33">
        <v>37</v>
      </c>
    </row>
    <row r="501" spans="1:4" x14ac:dyDescent="0.25">
      <c r="A501" s="23">
        <v>5566</v>
      </c>
      <c r="B501" s="33">
        <v>699</v>
      </c>
      <c r="C501" s="33">
        <v>70</v>
      </c>
      <c r="D501" s="33">
        <v>25</v>
      </c>
    </row>
    <row r="502" spans="1:4" x14ac:dyDescent="0.25">
      <c r="A502" s="23">
        <v>5590</v>
      </c>
      <c r="B502" s="33">
        <v>468</v>
      </c>
      <c r="C502" s="33">
        <v>196</v>
      </c>
      <c r="D502" s="33">
        <v>52</v>
      </c>
    </row>
    <row r="503" spans="1:4" x14ac:dyDescent="0.25">
      <c r="A503" s="23">
        <v>5627</v>
      </c>
      <c r="B503" s="33">
        <v>207</v>
      </c>
      <c r="C503" s="33">
        <v>140</v>
      </c>
      <c r="D503" s="33">
        <v>44</v>
      </c>
    </row>
    <row r="504" spans="1:4" x14ac:dyDescent="0.25">
      <c r="A504" s="23">
        <v>5630</v>
      </c>
      <c r="B504" s="33">
        <v>782</v>
      </c>
      <c r="C504" s="33">
        <v>180</v>
      </c>
      <c r="D504" s="33">
        <v>86</v>
      </c>
    </row>
    <row r="505" spans="1:4" x14ac:dyDescent="0.25">
      <c r="A505" s="23">
        <v>5634</v>
      </c>
      <c r="B505" s="33">
        <v>987</v>
      </c>
      <c r="C505" s="33">
        <v>166</v>
      </c>
      <c r="D505" s="33">
        <v>24</v>
      </c>
    </row>
    <row r="506" spans="1:4" x14ac:dyDescent="0.25">
      <c r="A506" s="23">
        <v>5635</v>
      </c>
      <c r="B506" s="33">
        <v>928</v>
      </c>
      <c r="C506" s="33">
        <v>147</v>
      </c>
      <c r="D506" s="33">
        <v>92</v>
      </c>
    </row>
    <row r="507" spans="1:4" x14ac:dyDescent="0.25">
      <c r="A507" s="23">
        <v>5644</v>
      </c>
      <c r="B507" s="33">
        <v>741</v>
      </c>
      <c r="C507" s="33">
        <v>36</v>
      </c>
      <c r="D507" s="33">
        <v>13</v>
      </c>
    </row>
    <row r="508" spans="1:4" x14ac:dyDescent="0.25">
      <c r="A508" s="23">
        <v>5650</v>
      </c>
      <c r="B508" s="33">
        <v>358</v>
      </c>
      <c r="C508" s="33">
        <v>173</v>
      </c>
      <c r="D508" s="33">
        <v>60</v>
      </c>
    </row>
    <row r="509" spans="1:4" x14ac:dyDescent="0.25">
      <c r="A509" s="23">
        <v>5666</v>
      </c>
      <c r="B509" s="33">
        <v>899</v>
      </c>
      <c r="C509" s="33">
        <v>11</v>
      </c>
      <c r="D509" s="33">
        <v>63</v>
      </c>
    </row>
    <row r="510" spans="1:4" x14ac:dyDescent="0.25">
      <c r="A510" s="23">
        <v>5671</v>
      </c>
      <c r="B510" s="33">
        <v>811</v>
      </c>
      <c r="C510" s="33">
        <v>3</v>
      </c>
      <c r="D510" s="33">
        <v>17</v>
      </c>
    </row>
    <row r="511" spans="1:4" x14ac:dyDescent="0.25">
      <c r="A511" s="23">
        <v>5679</v>
      </c>
      <c r="B511" s="33">
        <v>694</v>
      </c>
      <c r="C511" s="33">
        <v>199</v>
      </c>
      <c r="D511" s="33">
        <v>81</v>
      </c>
    </row>
    <row r="512" spans="1:4" x14ac:dyDescent="0.25">
      <c r="A512" s="23">
        <v>5681</v>
      </c>
      <c r="B512" s="33">
        <v>824</v>
      </c>
      <c r="C512" s="33">
        <v>31</v>
      </c>
      <c r="D512" s="33">
        <v>13</v>
      </c>
    </row>
    <row r="513" spans="1:4" x14ac:dyDescent="0.25">
      <c r="A513" s="23">
        <v>5688</v>
      </c>
      <c r="B513" s="33">
        <v>322</v>
      </c>
      <c r="C513" s="33">
        <v>199</v>
      </c>
      <c r="D513" s="33">
        <v>65</v>
      </c>
    </row>
    <row r="514" spans="1:4" x14ac:dyDescent="0.25">
      <c r="A514" s="23">
        <v>5700</v>
      </c>
      <c r="B514" s="33">
        <v>625</v>
      </c>
      <c r="C514" s="33">
        <v>165</v>
      </c>
      <c r="D514" s="33">
        <v>41</v>
      </c>
    </row>
    <row r="515" spans="1:4" x14ac:dyDescent="0.25">
      <c r="A515" s="23">
        <v>5713</v>
      </c>
      <c r="B515" s="33">
        <v>743</v>
      </c>
      <c r="C515" s="33">
        <v>180</v>
      </c>
      <c r="D515" s="33">
        <v>0</v>
      </c>
    </row>
    <row r="516" spans="1:4" x14ac:dyDescent="0.25">
      <c r="A516" s="23">
        <v>5718</v>
      </c>
      <c r="B516" s="33">
        <v>346</v>
      </c>
      <c r="C516" s="33">
        <v>76</v>
      </c>
      <c r="D516" s="33">
        <v>28</v>
      </c>
    </row>
    <row r="517" spans="1:4" x14ac:dyDescent="0.25">
      <c r="A517" s="23">
        <v>5719</v>
      </c>
      <c r="B517" s="33">
        <v>710</v>
      </c>
      <c r="C517" s="33">
        <v>68</v>
      </c>
      <c r="D517" s="33">
        <v>54</v>
      </c>
    </row>
    <row r="518" spans="1:4" x14ac:dyDescent="0.25">
      <c r="A518" s="23">
        <v>5721</v>
      </c>
      <c r="B518" s="33">
        <v>958</v>
      </c>
      <c r="C518" s="33">
        <v>192</v>
      </c>
      <c r="D518" s="33">
        <v>22</v>
      </c>
    </row>
    <row r="519" spans="1:4" x14ac:dyDescent="0.25">
      <c r="A519" s="23">
        <v>5761</v>
      </c>
      <c r="B519" s="33">
        <v>315</v>
      </c>
      <c r="C519" s="33">
        <v>118</v>
      </c>
      <c r="D519" s="33">
        <v>28</v>
      </c>
    </row>
    <row r="520" spans="1:4" x14ac:dyDescent="0.25">
      <c r="A520" s="23">
        <v>5762</v>
      </c>
      <c r="B520" s="33">
        <v>801</v>
      </c>
      <c r="C520" s="33">
        <v>141</v>
      </c>
      <c r="D520" s="33">
        <v>62</v>
      </c>
    </row>
    <row r="521" spans="1:4" x14ac:dyDescent="0.25">
      <c r="A521" s="23">
        <v>5785</v>
      </c>
      <c r="B521" s="33">
        <v>998</v>
      </c>
      <c r="C521" s="33">
        <v>187</v>
      </c>
      <c r="D521" s="33">
        <v>17</v>
      </c>
    </row>
    <row r="522" spans="1:4" x14ac:dyDescent="0.25">
      <c r="A522" s="23">
        <v>5788</v>
      </c>
      <c r="B522" s="33">
        <v>382</v>
      </c>
      <c r="C522" s="33">
        <v>50</v>
      </c>
      <c r="D522" s="33">
        <v>47</v>
      </c>
    </row>
    <row r="523" spans="1:4" x14ac:dyDescent="0.25">
      <c r="A523" s="23">
        <v>5795</v>
      </c>
      <c r="B523" s="33">
        <v>754</v>
      </c>
      <c r="C523" s="33">
        <v>23</v>
      </c>
      <c r="D523" s="33">
        <v>43</v>
      </c>
    </row>
    <row r="524" spans="1:4" x14ac:dyDescent="0.25">
      <c r="A524" s="23">
        <v>5806</v>
      </c>
      <c r="B524" s="33">
        <v>522</v>
      </c>
      <c r="C524" s="33">
        <v>32</v>
      </c>
      <c r="D524" s="33">
        <v>41</v>
      </c>
    </row>
    <row r="525" spans="1:4" x14ac:dyDescent="0.25">
      <c r="A525" s="23">
        <v>5808</v>
      </c>
      <c r="B525" s="33">
        <v>976</v>
      </c>
      <c r="C525" s="33">
        <v>105</v>
      </c>
      <c r="D525" s="33">
        <v>50</v>
      </c>
    </row>
    <row r="526" spans="1:4" x14ac:dyDescent="0.25">
      <c r="A526" s="23">
        <v>5809</v>
      </c>
      <c r="B526" s="33">
        <v>463</v>
      </c>
      <c r="C526" s="33">
        <v>171</v>
      </c>
      <c r="D526" s="33">
        <v>10</v>
      </c>
    </row>
    <row r="527" spans="1:4" x14ac:dyDescent="0.25">
      <c r="A527" s="23">
        <v>5825</v>
      </c>
      <c r="B527" s="33">
        <v>568</v>
      </c>
      <c r="C527" s="33">
        <v>151</v>
      </c>
      <c r="D527" s="33">
        <v>11</v>
      </c>
    </row>
    <row r="528" spans="1:4" x14ac:dyDescent="0.25">
      <c r="A528" s="23">
        <v>5827</v>
      </c>
      <c r="B528" s="33">
        <v>191</v>
      </c>
      <c r="C528" s="33">
        <v>25</v>
      </c>
      <c r="D528" s="33">
        <v>44</v>
      </c>
    </row>
    <row r="529" spans="1:4" x14ac:dyDescent="0.25">
      <c r="A529" s="23">
        <v>5836</v>
      </c>
      <c r="B529" s="33">
        <v>347</v>
      </c>
      <c r="C529" s="33">
        <v>55</v>
      </c>
      <c r="D529" s="33">
        <v>64</v>
      </c>
    </row>
    <row r="530" spans="1:4" x14ac:dyDescent="0.25">
      <c r="A530" s="23">
        <v>5850</v>
      </c>
      <c r="B530" s="33">
        <v>833</v>
      </c>
      <c r="C530" s="33">
        <v>89</v>
      </c>
      <c r="D530" s="33">
        <v>32</v>
      </c>
    </row>
    <row r="531" spans="1:4" x14ac:dyDescent="0.25">
      <c r="A531" s="23">
        <v>5857</v>
      </c>
      <c r="B531" s="33">
        <v>95</v>
      </c>
      <c r="C531" s="33">
        <v>149</v>
      </c>
      <c r="D531" s="33">
        <v>17</v>
      </c>
    </row>
    <row r="532" spans="1:4" x14ac:dyDescent="0.25">
      <c r="A532" s="23">
        <v>5861</v>
      </c>
      <c r="B532" s="33">
        <v>407</v>
      </c>
      <c r="C532" s="33">
        <v>126</v>
      </c>
      <c r="D532" s="33">
        <v>80</v>
      </c>
    </row>
    <row r="533" spans="1:4" x14ac:dyDescent="0.25">
      <c r="A533" s="23">
        <v>5865</v>
      </c>
      <c r="B533" s="33">
        <v>959</v>
      </c>
      <c r="C533" s="33">
        <v>183</v>
      </c>
      <c r="D533" s="33">
        <v>93</v>
      </c>
    </row>
    <row r="534" spans="1:4" x14ac:dyDescent="0.25">
      <c r="A534" s="23">
        <v>5866</v>
      </c>
      <c r="B534" s="33">
        <v>76</v>
      </c>
      <c r="C534" s="33">
        <v>25</v>
      </c>
      <c r="D534" s="33">
        <v>95</v>
      </c>
    </row>
    <row r="535" spans="1:4" x14ac:dyDescent="0.25">
      <c r="A535" s="23">
        <v>5871</v>
      </c>
      <c r="B535" s="33">
        <v>783</v>
      </c>
      <c r="C535" s="33">
        <v>81</v>
      </c>
      <c r="D535" s="33">
        <v>52</v>
      </c>
    </row>
    <row r="536" spans="1:4" x14ac:dyDescent="0.25">
      <c r="A536" s="23">
        <v>5897</v>
      </c>
      <c r="B536" s="33">
        <v>181</v>
      </c>
      <c r="C536" s="33">
        <v>15</v>
      </c>
      <c r="D536" s="33">
        <v>0</v>
      </c>
    </row>
    <row r="537" spans="1:4" x14ac:dyDescent="0.25">
      <c r="A537" s="23">
        <v>5901</v>
      </c>
      <c r="B537" s="33">
        <v>946</v>
      </c>
      <c r="C537" s="33">
        <v>166</v>
      </c>
      <c r="D537" s="33">
        <v>96</v>
      </c>
    </row>
    <row r="538" spans="1:4" x14ac:dyDescent="0.25">
      <c r="A538" s="23">
        <v>5905</v>
      </c>
      <c r="B538" s="33">
        <v>489</v>
      </c>
      <c r="C538" s="33">
        <v>6</v>
      </c>
      <c r="D538" s="33">
        <v>72</v>
      </c>
    </row>
    <row r="539" spans="1:4" x14ac:dyDescent="0.25">
      <c r="A539" s="23">
        <v>5911</v>
      </c>
      <c r="B539" s="33">
        <v>426</v>
      </c>
      <c r="C539" s="33">
        <v>7</v>
      </c>
      <c r="D539" s="33">
        <v>36</v>
      </c>
    </row>
    <row r="540" spans="1:4" x14ac:dyDescent="0.25">
      <c r="A540" s="23">
        <v>5916</v>
      </c>
      <c r="B540" s="33">
        <v>57</v>
      </c>
      <c r="C540" s="33">
        <v>175</v>
      </c>
      <c r="D540" s="33">
        <v>41</v>
      </c>
    </row>
    <row r="541" spans="1:4" x14ac:dyDescent="0.25">
      <c r="A541" s="23">
        <v>5943</v>
      </c>
      <c r="B541" s="33">
        <v>465</v>
      </c>
      <c r="C541" s="33">
        <v>35</v>
      </c>
      <c r="D541" s="33">
        <v>29</v>
      </c>
    </row>
    <row r="542" spans="1:4" x14ac:dyDescent="0.25">
      <c r="A542" s="23">
        <v>5967</v>
      </c>
      <c r="B542" s="33">
        <v>394</v>
      </c>
      <c r="C542" s="33">
        <v>35</v>
      </c>
      <c r="D542" s="33">
        <v>93</v>
      </c>
    </row>
    <row r="543" spans="1:4" x14ac:dyDescent="0.25">
      <c r="A543" s="23">
        <v>5974</v>
      </c>
      <c r="B543" s="33">
        <v>600</v>
      </c>
      <c r="C543" s="33">
        <v>199</v>
      </c>
      <c r="D543" s="33">
        <v>56</v>
      </c>
    </row>
    <row r="544" spans="1:4" x14ac:dyDescent="0.25">
      <c r="A544" s="23">
        <v>5975</v>
      </c>
      <c r="B544" s="33">
        <v>889</v>
      </c>
      <c r="C544" s="33">
        <v>80</v>
      </c>
      <c r="D544" s="33">
        <v>52</v>
      </c>
    </row>
    <row r="545" spans="1:4" x14ac:dyDescent="0.25">
      <c r="A545" s="23">
        <v>5978</v>
      </c>
      <c r="B545" s="33">
        <v>505</v>
      </c>
      <c r="C545" s="33">
        <v>118</v>
      </c>
      <c r="D545" s="33">
        <v>81</v>
      </c>
    </row>
    <row r="546" spans="1:4" x14ac:dyDescent="0.25">
      <c r="A546" s="23">
        <v>5994</v>
      </c>
      <c r="B546" s="33">
        <v>274</v>
      </c>
      <c r="C546" s="33">
        <v>83</v>
      </c>
      <c r="D546" s="33">
        <v>45</v>
      </c>
    </row>
    <row r="547" spans="1:4" x14ac:dyDescent="0.25">
      <c r="A547" s="23">
        <v>5995</v>
      </c>
      <c r="B547" s="33">
        <v>757</v>
      </c>
      <c r="C547" s="33">
        <v>35</v>
      </c>
      <c r="D547" s="33">
        <v>81</v>
      </c>
    </row>
    <row r="548" spans="1:4" x14ac:dyDescent="0.25">
      <c r="A548" s="23">
        <v>6001</v>
      </c>
      <c r="B548" s="33">
        <v>562</v>
      </c>
      <c r="C548" s="33">
        <v>67</v>
      </c>
      <c r="D548" s="33">
        <v>2</v>
      </c>
    </row>
    <row r="549" spans="1:4" x14ac:dyDescent="0.25">
      <c r="A549" s="23">
        <v>6006</v>
      </c>
      <c r="B549" s="33">
        <v>889</v>
      </c>
      <c r="C549" s="33">
        <v>54</v>
      </c>
      <c r="D549" s="33">
        <v>1</v>
      </c>
    </row>
    <row r="550" spans="1:4" x14ac:dyDescent="0.25">
      <c r="A550" s="23">
        <v>6007</v>
      </c>
      <c r="B550" s="33">
        <v>369</v>
      </c>
      <c r="C550" s="33">
        <v>25</v>
      </c>
      <c r="D550" s="33">
        <v>65</v>
      </c>
    </row>
    <row r="551" spans="1:4" x14ac:dyDescent="0.25">
      <c r="A551" s="23">
        <v>6013</v>
      </c>
      <c r="B551" s="33">
        <v>471</v>
      </c>
      <c r="C551" s="33">
        <v>91</v>
      </c>
      <c r="D551" s="33">
        <v>70</v>
      </c>
    </row>
    <row r="552" spans="1:4" x14ac:dyDescent="0.25">
      <c r="A552" s="23">
        <v>6020</v>
      </c>
      <c r="B552" s="33">
        <v>821</v>
      </c>
      <c r="C552" s="33">
        <v>174</v>
      </c>
      <c r="D552" s="33">
        <v>92</v>
      </c>
    </row>
    <row r="553" spans="1:4" x14ac:dyDescent="0.25">
      <c r="A553" s="23">
        <v>6025</v>
      </c>
      <c r="B553" s="33">
        <v>112</v>
      </c>
      <c r="C553" s="33">
        <v>149</v>
      </c>
      <c r="D553" s="33">
        <v>74</v>
      </c>
    </row>
    <row r="554" spans="1:4" x14ac:dyDescent="0.25">
      <c r="A554" s="23">
        <v>6047</v>
      </c>
      <c r="B554" s="33">
        <v>609</v>
      </c>
      <c r="C554" s="33">
        <v>6</v>
      </c>
      <c r="D554" s="33">
        <v>57</v>
      </c>
    </row>
    <row r="555" spans="1:4" x14ac:dyDescent="0.25">
      <c r="A555" s="23">
        <v>6050</v>
      </c>
      <c r="B555" s="33">
        <v>217</v>
      </c>
      <c r="C555" s="33">
        <v>162</v>
      </c>
      <c r="D555" s="33">
        <v>0</v>
      </c>
    </row>
    <row r="556" spans="1:4" x14ac:dyDescent="0.25">
      <c r="A556" s="23">
        <v>6063</v>
      </c>
      <c r="B556" s="33">
        <v>676</v>
      </c>
      <c r="C556" s="33">
        <v>61</v>
      </c>
      <c r="D556" s="33">
        <v>26</v>
      </c>
    </row>
    <row r="557" spans="1:4" x14ac:dyDescent="0.25">
      <c r="A557" s="23">
        <v>6078</v>
      </c>
      <c r="B557" s="33">
        <v>905</v>
      </c>
      <c r="C557" s="33">
        <v>128</v>
      </c>
      <c r="D557" s="33">
        <v>70</v>
      </c>
    </row>
    <row r="558" spans="1:4" x14ac:dyDescent="0.25">
      <c r="A558" s="23">
        <v>6099</v>
      </c>
      <c r="B558" s="33">
        <v>881</v>
      </c>
      <c r="C558" s="33">
        <v>189</v>
      </c>
      <c r="D558" s="33">
        <v>32</v>
      </c>
    </row>
    <row r="559" spans="1:4" x14ac:dyDescent="0.25">
      <c r="A559" s="23">
        <v>6100</v>
      </c>
      <c r="B559" s="33">
        <v>925</v>
      </c>
      <c r="C559" s="33">
        <v>124</v>
      </c>
      <c r="D559" s="33">
        <v>37</v>
      </c>
    </row>
    <row r="560" spans="1:4" x14ac:dyDescent="0.25">
      <c r="A560" s="23">
        <v>6109</v>
      </c>
      <c r="B560" s="33">
        <v>552</v>
      </c>
      <c r="C560" s="33">
        <v>27</v>
      </c>
      <c r="D560" s="33">
        <v>36</v>
      </c>
    </row>
    <row r="561" spans="1:4" x14ac:dyDescent="0.25">
      <c r="A561" s="23">
        <v>6111</v>
      </c>
      <c r="B561" s="33">
        <v>247</v>
      </c>
      <c r="C561" s="33">
        <v>172</v>
      </c>
      <c r="D561" s="33">
        <v>98</v>
      </c>
    </row>
    <row r="562" spans="1:4" x14ac:dyDescent="0.25">
      <c r="A562" s="23">
        <v>6113</v>
      </c>
      <c r="B562" s="33">
        <v>779</v>
      </c>
      <c r="C562" s="33">
        <v>86</v>
      </c>
      <c r="D562" s="33">
        <v>85</v>
      </c>
    </row>
    <row r="563" spans="1:4" x14ac:dyDescent="0.25">
      <c r="A563" s="23">
        <v>6117</v>
      </c>
      <c r="B563" s="33">
        <v>95</v>
      </c>
      <c r="C563" s="33">
        <v>158</v>
      </c>
      <c r="D563" s="33">
        <v>49</v>
      </c>
    </row>
    <row r="564" spans="1:4" x14ac:dyDescent="0.25">
      <c r="A564" s="23">
        <v>6130</v>
      </c>
      <c r="B564" s="33">
        <v>161</v>
      </c>
      <c r="C564" s="33">
        <v>93</v>
      </c>
      <c r="D564" s="33">
        <v>30</v>
      </c>
    </row>
    <row r="565" spans="1:4" x14ac:dyDescent="0.25">
      <c r="A565" s="23">
        <v>6131</v>
      </c>
      <c r="B565" s="33">
        <v>156</v>
      </c>
      <c r="C565" s="33">
        <v>166</v>
      </c>
      <c r="D565" s="33">
        <v>53</v>
      </c>
    </row>
    <row r="566" spans="1:4" x14ac:dyDescent="0.25">
      <c r="A566" s="23">
        <v>6135</v>
      </c>
      <c r="B566" s="33">
        <v>446</v>
      </c>
      <c r="C566" s="33">
        <v>114</v>
      </c>
      <c r="D566" s="33">
        <v>84</v>
      </c>
    </row>
    <row r="567" spans="1:4" x14ac:dyDescent="0.25">
      <c r="A567" s="23">
        <v>6138</v>
      </c>
      <c r="B567" s="33">
        <v>236</v>
      </c>
      <c r="C567" s="33">
        <v>183</v>
      </c>
      <c r="D567" s="33">
        <v>86</v>
      </c>
    </row>
    <row r="568" spans="1:4" x14ac:dyDescent="0.25">
      <c r="A568" s="23">
        <v>6170</v>
      </c>
      <c r="B568" s="33">
        <v>943</v>
      </c>
      <c r="C568" s="33">
        <v>187</v>
      </c>
      <c r="D568" s="33">
        <v>60</v>
      </c>
    </row>
    <row r="569" spans="1:4" x14ac:dyDescent="0.25">
      <c r="A569" s="23">
        <v>6178</v>
      </c>
      <c r="B569" s="33">
        <v>849</v>
      </c>
      <c r="C569" s="33">
        <v>68</v>
      </c>
      <c r="D569" s="33">
        <v>24</v>
      </c>
    </row>
    <row r="570" spans="1:4" x14ac:dyDescent="0.25">
      <c r="A570" s="23">
        <v>6180</v>
      </c>
      <c r="B570" s="33">
        <v>52</v>
      </c>
      <c r="C570" s="33">
        <v>108</v>
      </c>
      <c r="D570" s="33">
        <v>94</v>
      </c>
    </row>
    <row r="571" spans="1:4" x14ac:dyDescent="0.25">
      <c r="A571" s="23">
        <v>6181</v>
      </c>
      <c r="B571" s="33">
        <v>424</v>
      </c>
      <c r="C571" s="33">
        <v>125</v>
      </c>
      <c r="D571" s="33">
        <v>13</v>
      </c>
    </row>
    <row r="572" spans="1:4" x14ac:dyDescent="0.25">
      <c r="A572" s="23">
        <v>6190</v>
      </c>
      <c r="B572" s="33">
        <v>142</v>
      </c>
      <c r="C572" s="33">
        <v>22</v>
      </c>
      <c r="D572" s="33">
        <v>94</v>
      </c>
    </row>
    <row r="573" spans="1:4" x14ac:dyDescent="0.25">
      <c r="A573" s="23">
        <v>6197</v>
      </c>
      <c r="B573" s="33">
        <v>983</v>
      </c>
      <c r="C573" s="33">
        <v>145</v>
      </c>
      <c r="D573" s="33">
        <v>78</v>
      </c>
    </row>
    <row r="574" spans="1:4" x14ac:dyDescent="0.25">
      <c r="A574" s="23">
        <v>6208</v>
      </c>
      <c r="B574" s="33">
        <v>942</v>
      </c>
      <c r="C574" s="33">
        <v>127</v>
      </c>
      <c r="D574" s="33">
        <v>95</v>
      </c>
    </row>
    <row r="575" spans="1:4" x14ac:dyDescent="0.25">
      <c r="A575" s="23">
        <v>6219</v>
      </c>
      <c r="B575" s="33">
        <v>981</v>
      </c>
      <c r="C575" s="33">
        <v>60</v>
      </c>
      <c r="D575" s="33">
        <v>41</v>
      </c>
    </row>
    <row r="576" spans="1:4" x14ac:dyDescent="0.25">
      <c r="A576" s="23">
        <v>6221</v>
      </c>
      <c r="B576" s="33">
        <v>513</v>
      </c>
      <c r="C576" s="33">
        <v>70</v>
      </c>
      <c r="D576" s="33">
        <v>86</v>
      </c>
    </row>
    <row r="577" spans="1:4" x14ac:dyDescent="0.25">
      <c r="A577" s="23">
        <v>6231</v>
      </c>
      <c r="B577" s="33">
        <v>181</v>
      </c>
      <c r="C577" s="33">
        <v>13</v>
      </c>
      <c r="D577" s="33">
        <v>43</v>
      </c>
    </row>
    <row r="578" spans="1:4" x14ac:dyDescent="0.25">
      <c r="A578" s="23">
        <v>6236</v>
      </c>
      <c r="B578" s="33">
        <v>514</v>
      </c>
      <c r="C578" s="33">
        <v>68</v>
      </c>
      <c r="D578" s="33">
        <v>4</v>
      </c>
    </row>
    <row r="579" spans="1:4" x14ac:dyDescent="0.25">
      <c r="A579" s="23">
        <v>6250</v>
      </c>
      <c r="B579" s="33">
        <v>909</v>
      </c>
      <c r="C579" s="33">
        <v>164</v>
      </c>
      <c r="D579" s="33">
        <v>75</v>
      </c>
    </row>
    <row r="580" spans="1:4" x14ac:dyDescent="0.25">
      <c r="A580" s="23">
        <v>6268</v>
      </c>
      <c r="B580" s="33">
        <v>546</v>
      </c>
      <c r="C580" s="33">
        <v>16</v>
      </c>
      <c r="D580" s="33">
        <v>31</v>
      </c>
    </row>
    <row r="581" spans="1:4" x14ac:dyDescent="0.25">
      <c r="A581" s="23">
        <v>6272</v>
      </c>
      <c r="B581" s="33">
        <v>213</v>
      </c>
      <c r="C581" s="33">
        <v>98</v>
      </c>
      <c r="D581" s="33">
        <v>84</v>
      </c>
    </row>
    <row r="582" spans="1:4" x14ac:dyDescent="0.25">
      <c r="A582" s="23">
        <v>6278</v>
      </c>
      <c r="B582" s="33">
        <v>861</v>
      </c>
      <c r="C582" s="33">
        <v>59</v>
      </c>
      <c r="D582" s="33">
        <v>42</v>
      </c>
    </row>
    <row r="583" spans="1:4" x14ac:dyDescent="0.25">
      <c r="A583" s="23">
        <v>6285</v>
      </c>
      <c r="B583" s="33">
        <v>831</v>
      </c>
      <c r="C583" s="33">
        <v>101</v>
      </c>
      <c r="D583" s="33">
        <v>94</v>
      </c>
    </row>
    <row r="584" spans="1:4" x14ac:dyDescent="0.25">
      <c r="A584" s="23">
        <v>6287</v>
      </c>
      <c r="B584" s="33">
        <v>268</v>
      </c>
      <c r="C584" s="33">
        <v>11</v>
      </c>
      <c r="D584" s="33">
        <v>62</v>
      </c>
    </row>
    <row r="585" spans="1:4" x14ac:dyDescent="0.25">
      <c r="A585" s="23">
        <v>6288</v>
      </c>
      <c r="B585" s="33">
        <v>107</v>
      </c>
      <c r="C585" s="33">
        <v>140</v>
      </c>
      <c r="D585" s="33">
        <v>7</v>
      </c>
    </row>
    <row r="586" spans="1:4" x14ac:dyDescent="0.25">
      <c r="A586" s="23">
        <v>6293</v>
      </c>
      <c r="B586" s="33">
        <v>605</v>
      </c>
      <c r="C586" s="33">
        <v>93</v>
      </c>
      <c r="D586" s="33">
        <v>13</v>
      </c>
    </row>
    <row r="587" spans="1:4" x14ac:dyDescent="0.25">
      <c r="A587" s="23">
        <v>6300</v>
      </c>
      <c r="B587" s="33">
        <v>161</v>
      </c>
      <c r="C587" s="33">
        <v>77</v>
      </c>
      <c r="D587" s="33">
        <v>97</v>
      </c>
    </row>
    <row r="588" spans="1:4" x14ac:dyDescent="0.25">
      <c r="A588" s="23">
        <v>6319</v>
      </c>
      <c r="B588" s="33">
        <v>592</v>
      </c>
      <c r="C588" s="33">
        <v>67</v>
      </c>
      <c r="D588" s="33">
        <v>81</v>
      </c>
    </row>
    <row r="589" spans="1:4" x14ac:dyDescent="0.25">
      <c r="A589" s="23">
        <v>6330</v>
      </c>
      <c r="B589" s="33">
        <v>973</v>
      </c>
      <c r="C589" s="33">
        <v>163</v>
      </c>
      <c r="D589" s="33">
        <v>78</v>
      </c>
    </row>
    <row r="590" spans="1:4" x14ac:dyDescent="0.25">
      <c r="A590" s="23">
        <v>6345</v>
      </c>
      <c r="B590" s="33">
        <v>909</v>
      </c>
      <c r="C590" s="33">
        <v>99</v>
      </c>
      <c r="D590" s="33">
        <v>22</v>
      </c>
    </row>
    <row r="591" spans="1:4" x14ac:dyDescent="0.25">
      <c r="A591" s="23">
        <v>6368</v>
      </c>
      <c r="B591" s="33">
        <v>973</v>
      </c>
      <c r="C591" s="33">
        <v>152</v>
      </c>
      <c r="D591" s="33">
        <v>98</v>
      </c>
    </row>
    <row r="592" spans="1:4" x14ac:dyDescent="0.25">
      <c r="A592" s="23">
        <v>6369</v>
      </c>
      <c r="B592" s="33">
        <v>271</v>
      </c>
      <c r="C592" s="33">
        <v>51</v>
      </c>
      <c r="D592" s="33">
        <v>8</v>
      </c>
    </row>
    <row r="593" spans="1:4" x14ac:dyDescent="0.25">
      <c r="A593" s="23">
        <v>6374</v>
      </c>
      <c r="B593" s="33">
        <v>178</v>
      </c>
      <c r="C593" s="33">
        <v>162</v>
      </c>
      <c r="D593" s="33">
        <v>20</v>
      </c>
    </row>
    <row r="594" spans="1:4" x14ac:dyDescent="0.25">
      <c r="A594" s="23">
        <v>6380</v>
      </c>
      <c r="B594" s="33">
        <v>29</v>
      </c>
      <c r="C594" s="33">
        <v>82</v>
      </c>
      <c r="D594" s="33">
        <v>64</v>
      </c>
    </row>
    <row r="595" spans="1:4" x14ac:dyDescent="0.25">
      <c r="A595" s="23">
        <v>6385</v>
      </c>
      <c r="B595" s="33">
        <v>523</v>
      </c>
      <c r="C595" s="33">
        <v>30</v>
      </c>
      <c r="D595" s="33">
        <v>2</v>
      </c>
    </row>
    <row r="596" spans="1:4" x14ac:dyDescent="0.25">
      <c r="A596" s="23">
        <v>6389</v>
      </c>
      <c r="B596" s="33">
        <v>701</v>
      </c>
      <c r="C596" s="33">
        <v>4</v>
      </c>
      <c r="D596" s="33">
        <v>64</v>
      </c>
    </row>
    <row r="597" spans="1:4" x14ac:dyDescent="0.25">
      <c r="A597" s="23">
        <v>6391</v>
      </c>
      <c r="B597" s="33">
        <v>120</v>
      </c>
      <c r="C597" s="33">
        <v>191</v>
      </c>
      <c r="D597" s="33">
        <v>75</v>
      </c>
    </row>
    <row r="598" spans="1:4" x14ac:dyDescent="0.25">
      <c r="A598" s="23">
        <v>6398</v>
      </c>
      <c r="B598" s="33">
        <v>17</v>
      </c>
      <c r="C598" s="33">
        <v>40</v>
      </c>
      <c r="D598" s="33">
        <v>48</v>
      </c>
    </row>
    <row r="599" spans="1:4" x14ac:dyDescent="0.25">
      <c r="A599" s="23">
        <v>6399</v>
      </c>
      <c r="B599" s="33">
        <v>434</v>
      </c>
      <c r="C599" s="33">
        <v>11</v>
      </c>
      <c r="D599" s="33">
        <v>80</v>
      </c>
    </row>
    <row r="600" spans="1:4" x14ac:dyDescent="0.25">
      <c r="A600" s="23">
        <v>6400</v>
      </c>
      <c r="B600" s="33">
        <v>776</v>
      </c>
      <c r="C600" s="33">
        <v>40</v>
      </c>
      <c r="D600" s="33">
        <v>56</v>
      </c>
    </row>
    <row r="601" spans="1:4" x14ac:dyDescent="0.25">
      <c r="A601" s="23">
        <v>6405</v>
      </c>
      <c r="B601" s="33">
        <v>361</v>
      </c>
      <c r="C601" s="33">
        <v>12</v>
      </c>
      <c r="D601" s="33">
        <v>72</v>
      </c>
    </row>
    <row r="602" spans="1:4" x14ac:dyDescent="0.25">
      <c r="A602" s="23">
        <v>6415</v>
      </c>
      <c r="B602" s="33">
        <v>348</v>
      </c>
      <c r="C602" s="33">
        <v>172</v>
      </c>
      <c r="D602" s="33">
        <v>61</v>
      </c>
    </row>
    <row r="603" spans="1:4" x14ac:dyDescent="0.25">
      <c r="A603" s="23">
        <v>6430</v>
      </c>
      <c r="B603" s="33">
        <v>192</v>
      </c>
      <c r="C603" s="33">
        <v>65</v>
      </c>
      <c r="D603" s="33">
        <v>69</v>
      </c>
    </row>
    <row r="604" spans="1:4" x14ac:dyDescent="0.25">
      <c r="A604" s="23">
        <v>6454</v>
      </c>
      <c r="B604" s="33">
        <v>860</v>
      </c>
      <c r="C604" s="33">
        <v>42</v>
      </c>
      <c r="D604" s="33">
        <v>97</v>
      </c>
    </row>
    <row r="605" spans="1:4" x14ac:dyDescent="0.25">
      <c r="A605" s="23">
        <v>6469</v>
      </c>
      <c r="B605" s="33">
        <v>853</v>
      </c>
      <c r="C605" s="33">
        <v>16</v>
      </c>
      <c r="D605" s="33">
        <v>65</v>
      </c>
    </row>
    <row r="606" spans="1:4" x14ac:dyDescent="0.25">
      <c r="A606" s="23">
        <v>6471</v>
      </c>
      <c r="B606" s="33">
        <v>49</v>
      </c>
      <c r="C606" s="33">
        <v>71</v>
      </c>
      <c r="D606" s="33">
        <v>8</v>
      </c>
    </row>
    <row r="607" spans="1:4" x14ac:dyDescent="0.25">
      <c r="A607" s="23">
        <v>6474</v>
      </c>
      <c r="B607" s="33">
        <v>961</v>
      </c>
      <c r="C607" s="33">
        <v>173</v>
      </c>
      <c r="D607" s="33">
        <v>92</v>
      </c>
    </row>
    <row r="608" spans="1:4" x14ac:dyDescent="0.25">
      <c r="A608" s="23">
        <v>6491</v>
      </c>
      <c r="B608" s="33">
        <v>340</v>
      </c>
      <c r="C608" s="33">
        <v>53</v>
      </c>
      <c r="D608" s="33">
        <v>31</v>
      </c>
    </row>
    <row r="609" spans="1:4" x14ac:dyDescent="0.25">
      <c r="A609" s="23">
        <v>6504</v>
      </c>
      <c r="B609" s="33">
        <v>767</v>
      </c>
      <c r="C609" s="33">
        <v>66</v>
      </c>
      <c r="D609" s="33">
        <v>70</v>
      </c>
    </row>
    <row r="610" spans="1:4" x14ac:dyDescent="0.25">
      <c r="A610" s="23">
        <v>6518</v>
      </c>
      <c r="B610" s="33">
        <v>780</v>
      </c>
      <c r="C610" s="33">
        <v>78</v>
      </c>
      <c r="D610" s="33">
        <v>66</v>
      </c>
    </row>
    <row r="611" spans="1:4" x14ac:dyDescent="0.25">
      <c r="A611" s="23">
        <v>6522</v>
      </c>
      <c r="B611" s="33">
        <v>875</v>
      </c>
      <c r="C611" s="33">
        <v>115</v>
      </c>
      <c r="D611" s="33">
        <v>75</v>
      </c>
    </row>
    <row r="612" spans="1:4" x14ac:dyDescent="0.25">
      <c r="A612" s="23">
        <v>6525</v>
      </c>
      <c r="B612" s="33">
        <v>807</v>
      </c>
      <c r="C612" s="33">
        <v>188</v>
      </c>
      <c r="D612" s="33">
        <v>3</v>
      </c>
    </row>
    <row r="613" spans="1:4" x14ac:dyDescent="0.25">
      <c r="A613" s="23">
        <v>6527</v>
      </c>
      <c r="B613" s="33">
        <v>400</v>
      </c>
      <c r="C613" s="33">
        <v>151</v>
      </c>
      <c r="D613" s="33">
        <v>52</v>
      </c>
    </row>
    <row r="614" spans="1:4" x14ac:dyDescent="0.25">
      <c r="A614" s="23">
        <v>6531</v>
      </c>
      <c r="B614" s="33">
        <v>374</v>
      </c>
      <c r="C614" s="33">
        <v>154</v>
      </c>
      <c r="D614" s="33">
        <v>81</v>
      </c>
    </row>
    <row r="615" spans="1:4" x14ac:dyDescent="0.25">
      <c r="A615" s="23">
        <v>6534</v>
      </c>
      <c r="B615" s="33">
        <v>570</v>
      </c>
      <c r="C615" s="33">
        <v>29</v>
      </c>
      <c r="D615" s="33">
        <v>56</v>
      </c>
    </row>
    <row r="616" spans="1:4" x14ac:dyDescent="0.25">
      <c r="A616" s="23">
        <v>6539</v>
      </c>
      <c r="B616" s="33">
        <v>961</v>
      </c>
      <c r="C616" s="33">
        <v>41</v>
      </c>
      <c r="D616" s="33">
        <v>76</v>
      </c>
    </row>
    <row r="617" spans="1:4" x14ac:dyDescent="0.25">
      <c r="A617" s="23">
        <v>6545</v>
      </c>
      <c r="B617" s="33">
        <v>242</v>
      </c>
      <c r="C617" s="33">
        <v>200</v>
      </c>
      <c r="D617" s="33">
        <v>53</v>
      </c>
    </row>
    <row r="618" spans="1:4" x14ac:dyDescent="0.25">
      <c r="A618" s="23">
        <v>6546</v>
      </c>
      <c r="B618" s="33">
        <v>653</v>
      </c>
      <c r="C618" s="33">
        <v>53</v>
      </c>
      <c r="D618" s="33">
        <v>43</v>
      </c>
    </row>
    <row r="619" spans="1:4" x14ac:dyDescent="0.25">
      <c r="A619" s="23">
        <v>6564</v>
      </c>
      <c r="B619" s="33">
        <v>526</v>
      </c>
      <c r="C619" s="33">
        <v>144</v>
      </c>
      <c r="D619" s="33">
        <v>10</v>
      </c>
    </row>
    <row r="620" spans="1:4" x14ac:dyDescent="0.25">
      <c r="A620" s="23">
        <v>6566</v>
      </c>
      <c r="B620" s="33">
        <v>895</v>
      </c>
      <c r="C620" s="33">
        <v>154</v>
      </c>
      <c r="D620" s="33">
        <v>85</v>
      </c>
    </row>
    <row r="621" spans="1:4" x14ac:dyDescent="0.25">
      <c r="A621" s="23">
        <v>6569</v>
      </c>
      <c r="B621" s="33">
        <v>514</v>
      </c>
      <c r="C621" s="33">
        <v>46</v>
      </c>
      <c r="D621" s="33">
        <v>74</v>
      </c>
    </row>
    <row r="622" spans="1:4" x14ac:dyDescent="0.25">
      <c r="A622" s="23">
        <v>6570</v>
      </c>
      <c r="B622" s="33">
        <v>28</v>
      </c>
      <c r="C622" s="33">
        <v>189</v>
      </c>
      <c r="D622" s="33">
        <v>26</v>
      </c>
    </row>
    <row r="623" spans="1:4" x14ac:dyDescent="0.25">
      <c r="A623" s="23">
        <v>6586</v>
      </c>
      <c r="B623" s="33">
        <v>445</v>
      </c>
      <c r="C623" s="33">
        <v>153</v>
      </c>
      <c r="D623" s="33">
        <v>13</v>
      </c>
    </row>
    <row r="624" spans="1:4" x14ac:dyDescent="0.25">
      <c r="A624" s="23">
        <v>6593</v>
      </c>
      <c r="B624" s="33">
        <v>637</v>
      </c>
      <c r="C624" s="33">
        <v>160</v>
      </c>
      <c r="D624" s="33">
        <v>67</v>
      </c>
    </row>
    <row r="625" spans="1:4" x14ac:dyDescent="0.25">
      <c r="A625" s="23">
        <v>6601</v>
      </c>
      <c r="B625" s="33">
        <v>407</v>
      </c>
      <c r="C625" s="33">
        <v>15</v>
      </c>
      <c r="D625" s="33">
        <v>26</v>
      </c>
    </row>
    <row r="626" spans="1:4" x14ac:dyDescent="0.25">
      <c r="A626" s="23">
        <v>6603</v>
      </c>
      <c r="B626" s="33">
        <v>65</v>
      </c>
      <c r="C626" s="33">
        <v>11</v>
      </c>
      <c r="D626" s="33">
        <v>30</v>
      </c>
    </row>
    <row r="627" spans="1:4" x14ac:dyDescent="0.25">
      <c r="A627" s="23">
        <v>6604</v>
      </c>
      <c r="B627" s="33">
        <v>186</v>
      </c>
      <c r="C627" s="33">
        <v>158</v>
      </c>
      <c r="D627" s="33">
        <v>19</v>
      </c>
    </row>
    <row r="628" spans="1:4" x14ac:dyDescent="0.25">
      <c r="A628" s="23">
        <v>6606</v>
      </c>
      <c r="B628" s="33">
        <v>826</v>
      </c>
      <c r="C628" s="33">
        <v>160</v>
      </c>
      <c r="D628" s="33">
        <v>96</v>
      </c>
    </row>
    <row r="629" spans="1:4" x14ac:dyDescent="0.25">
      <c r="A629" s="23">
        <v>6607</v>
      </c>
      <c r="B629" s="33">
        <v>950</v>
      </c>
      <c r="C629" s="33">
        <v>163</v>
      </c>
      <c r="D629" s="33">
        <v>96</v>
      </c>
    </row>
    <row r="630" spans="1:4" x14ac:dyDescent="0.25">
      <c r="A630" s="23">
        <v>6619</v>
      </c>
      <c r="B630" s="33">
        <v>855</v>
      </c>
      <c r="C630" s="33">
        <v>46</v>
      </c>
      <c r="D630" s="33">
        <v>26</v>
      </c>
    </row>
    <row r="631" spans="1:4" x14ac:dyDescent="0.25">
      <c r="A631" s="23">
        <v>6628</v>
      </c>
      <c r="B631" s="33">
        <v>472</v>
      </c>
      <c r="C631" s="33">
        <v>65</v>
      </c>
      <c r="D631" s="33">
        <v>92</v>
      </c>
    </row>
    <row r="632" spans="1:4" x14ac:dyDescent="0.25">
      <c r="A632" s="23">
        <v>6638</v>
      </c>
      <c r="B632" s="33">
        <v>417</v>
      </c>
      <c r="C632" s="33">
        <v>143</v>
      </c>
      <c r="D632" s="33">
        <v>14</v>
      </c>
    </row>
    <row r="633" spans="1:4" x14ac:dyDescent="0.25">
      <c r="A633" s="23">
        <v>6639</v>
      </c>
      <c r="B633" s="33">
        <v>902</v>
      </c>
      <c r="C633" s="33">
        <v>20</v>
      </c>
      <c r="D633" s="33">
        <v>62</v>
      </c>
    </row>
    <row r="634" spans="1:4" x14ac:dyDescent="0.25">
      <c r="A634" s="23">
        <v>6641</v>
      </c>
      <c r="B634" s="33">
        <v>420</v>
      </c>
      <c r="C634" s="33">
        <v>87</v>
      </c>
      <c r="D634" s="33">
        <v>41</v>
      </c>
    </row>
    <row r="635" spans="1:4" x14ac:dyDescent="0.25">
      <c r="A635" s="23">
        <v>6647</v>
      </c>
      <c r="B635" s="33">
        <v>617</v>
      </c>
      <c r="C635" s="33">
        <v>89</v>
      </c>
      <c r="D635" s="33">
        <v>64</v>
      </c>
    </row>
    <row r="636" spans="1:4" x14ac:dyDescent="0.25">
      <c r="A636" s="23">
        <v>6650</v>
      </c>
      <c r="B636" s="33">
        <v>909</v>
      </c>
      <c r="C636" s="33">
        <v>165</v>
      </c>
      <c r="D636" s="33">
        <v>28</v>
      </c>
    </row>
    <row r="637" spans="1:4" x14ac:dyDescent="0.25">
      <c r="A637" s="23">
        <v>6658</v>
      </c>
      <c r="B637" s="33">
        <v>682</v>
      </c>
      <c r="C637" s="33">
        <v>141</v>
      </c>
      <c r="D637" s="33">
        <v>42</v>
      </c>
    </row>
    <row r="638" spans="1:4" x14ac:dyDescent="0.25">
      <c r="A638" s="23">
        <v>6663</v>
      </c>
      <c r="B638" s="33">
        <v>773</v>
      </c>
      <c r="C638" s="33">
        <v>139</v>
      </c>
      <c r="D638" s="33">
        <v>45</v>
      </c>
    </row>
    <row r="639" spans="1:4" x14ac:dyDescent="0.25">
      <c r="A639" s="23">
        <v>6671</v>
      </c>
      <c r="B639" s="33">
        <v>208</v>
      </c>
      <c r="C639" s="33">
        <v>39</v>
      </c>
      <c r="D639" s="33">
        <v>53</v>
      </c>
    </row>
    <row r="640" spans="1:4" x14ac:dyDescent="0.25">
      <c r="A640" s="23">
        <v>6684</v>
      </c>
      <c r="B640" s="33">
        <v>434</v>
      </c>
      <c r="C640" s="33">
        <v>182</v>
      </c>
      <c r="D640" s="33">
        <v>24</v>
      </c>
    </row>
    <row r="641" spans="1:4" x14ac:dyDescent="0.25">
      <c r="A641" s="23">
        <v>6705</v>
      </c>
      <c r="B641" s="33">
        <v>206</v>
      </c>
      <c r="C641" s="33">
        <v>132</v>
      </c>
      <c r="D641" s="33">
        <v>63</v>
      </c>
    </row>
    <row r="642" spans="1:4" x14ac:dyDescent="0.25">
      <c r="A642" s="23">
        <v>6719</v>
      </c>
      <c r="B642" s="33">
        <v>803</v>
      </c>
      <c r="C642" s="33">
        <v>197</v>
      </c>
      <c r="D642" s="33">
        <v>58</v>
      </c>
    </row>
    <row r="643" spans="1:4" x14ac:dyDescent="0.25">
      <c r="A643" s="23">
        <v>6720</v>
      </c>
      <c r="B643" s="33">
        <v>494</v>
      </c>
      <c r="C643" s="33">
        <v>28</v>
      </c>
      <c r="D643" s="33">
        <v>99</v>
      </c>
    </row>
    <row r="644" spans="1:4" x14ac:dyDescent="0.25">
      <c r="A644" s="23">
        <v>6722</v>
      </c>
      <c r="B644" s="33">
        <v>709</v>
      </c>
      <c r="C644" s="33">
        <v>93</v>
      </c>
      <c r="D644" s="33">
        <v>35</v>
      </c>
    </row>
    <row r="645" spans="1:4" x14ac:dyDescent="0.25">
      <c r="A645" s="23">
        <v>6735</v>
      </c>
      <c r="B645" s="33">
        <v>837</v>
      </c>
      <c r="C645" s="33">
        <v>105</v>
      </c>
      <c r="D645" s="33">
        <v>71</v>
      </c>
    </row>
    <row r="646" spans="1:4" x14ac:dyDescent="0.25">
      <c r="A646" s="23">
        <v>6739</v>
      </c>
      <c r="B646" s="33">
        <v>725</v>
      </c>
      <c r="C646" s="33">
        <v>168</v>
      </c>
      <c r="D646" s="33">
        <v>25</v>
      </c>
    </row>
    <row r="647" spans="1:4" x14ac:dyDescent="0.25">
      <c r="A647" s="23">
        <v>6741</v>
      </c>
      <c r="B647" s="33">
        <v>647</v>
      </c>
      <c r="C647" s="33">
        <v>2</v>
      </c>
      <c r="D647" s="33">
        <v>9</v>
      </c>
    </row>
    <row r="648" spans="1:4" x14ac:dyDescent="0.25">
      <c r="A648" s="23">
        <v>6746</v>
      </c>
      <c r="B648" s="33">
        <v>151</v>
      </c>
      <c r="C648" s="33">
        <v>109</v>
      </c>
      <c r="D648" s="33">
        <v>27</v>
      </c>
    </row>
    <row r="649" spans="1:4" x14ac:dyDescent="0.25">
      <c r="A649" s="23">
        <v>6750</v>
      </c>
      <c r="B649" s="33">
        <v>399</v>
      </c>
      <c r="C649" s="33">
        <v>27</v>
      </c>
      <c r="D649" s="33">
        <v>12</v>
      </c>
    </row>
    <row r="650" spans="1:4" x14ac:dyDescent="0.25">
      <c r="A650" s="23">
        <v>6752</v>
      </c>
      <c r="B650" s="33">
        <v>146</v>
      </c>
      <c r="C650" s="33">
        <v>95</v>
      </c>
      <c r="D650" s="33">
        <v>99</v>
      </c>
    </row>
    <row r="651" spans="1:4" x14ac:dyDescent="0.25">
      <c r="A651" s="23">
        <v>6773</v>
      </c>
      <c r="B651" s="33">
        <v>492</v>
      </c>
      <c r="C651" s="33">
        <v>187</v>
      </c>
      <c r="D651" s="33">
        <v>75</v>
      </c>
    </row>
    <row r="652" spans="1:4" x14ac:dyDescent="0.25">
      <c r="A652" s="23">
        <v>6779</v>
      </c>
      <c r="B652" s="33">
        <v>936</v>
      </c>
      <c r="C652" s="33">
        <v>152</v>
      </c>
      <c r="D652" s="33">
        <v>3</v>
      </c>
    </row>
    <row r="653" spans="1:4" x14ac:dyDescent="0.25">
      <c r="A653" s="23">
        <v>6804</v>
      </c>
      <c r="B653" s="33">
        <v>591</v>
      </c>
      <c r="C653" s="33">
        <v>166</v>
      </c>
      <c r="D653" s="33">
        <v>26</v>
      </c>
    </row>
    <row r="654" spans="1:4" x14ac:dyDescent="0.25">
      <c r="A654" s="23">
        <v>6806</v>
      </c>
      <c r="B654" s="33">
        <v>858</v>
      </c>
      <c r="C654" s="33">
        <v>65</v>
      </c>
      <c r="D654" s="33">
        <v>5</v>
      </c>
    </row>
    <row r="655" spans="1:4" x14ac:dyDescent="0.25">
      <c r="A655" s="23">
        <v>6842</v>
      </c>
      <c r="B655" s="33">
        <v>109</v>
      </c>
      <c r="C655" s="33">
        <v>174</v>
      </c>
      <c r="D655" s="33">
        <v>74</v>
      </c>
    </row>
    <row r="656" spans="1:4" x14ac:dyDescent="0.25">
      <c r="A656" s="23">
        <v>6858</v>
      </c>
      <c r="B656" s="33">
        <v>918</v>
      </c>
      <c r="C656" s="33">
        <v>82</v>
      </c>
      <c r="D656" s="33">
        <v>81</v>
      </c>
    </row>
    <row r="657" spans="1:4" x14ac:dyDescent="0.25">
      <c r="A657" s="23">
        <v>6860</v>
      </c>
      <c r="B657" s="33">
        <v>751</v>
      </c>
      <c r="C657" s="33">
        <v>103</v>
      </c>
      <c r="D657" s="33">
        <v>33</v>
      </c>
    </row>
    <row r="658" spans="1:4" x14ac:dyDescent="0.25">
      <c r="A658" s="23">
        <v>6866</v>
      </c>
      <c r="B658" s="33">
        <v>952</v>
      </c>
      <c r="C658" s="33">
        <v>48</v>
      </c>
      <c r="D658" s="33">
        <v>54</v>
      </c>
    </row>
    <row r="659" spans="1:4" x14ac:dyDescent="0.25">
      <c r="A659" s="23">
        <v>6878</v>
      </c>
      <c r="B659" s="33">
        <v>20</v>
      </c>
      <c r="C659" s="33">
        <v>18</v>
      </c>
      <c r="D659" s="33">
        <v>7</v>
      </c>
    </row>
    <row r="660" spans="1:4" x14ac:dyDescent="0.25">
      <c r="A660" s="23">
        <v>6888</v>
      </c>
      <c r="B660" s="33">
        <v>865</v>
      </c>
      <c r="C660" s="33">
        <v>104</v>
      </c>
      <c r="D660" s="33">
        <v>31</v>
      </c>
    </row>
    <row r="661" spans="1:4" x14ac:dyDescent="0.25">
      <c r="A661" s="23">
        <v>6896</v>
      </c>
      <c r="B661" s="33">
        <v>406</v>
      </c>
      <c r="C661" s="33">
        <v>79</v>
      </c>
      <c r="D661" s="33">
        <v>90</v>
      </c>
    </row>
    <row r="662" spans="1:4" x14ac:dyDescent="0.25">
      <c r="A662" s="23">
        <v>6899</v>
      </c>
      <c r="B662" s="33">
        <v>604</v>
      </c>
      <c r="C662" s="33">
        <v>107</v>
      </c>
      <c r="D662" s="33">
        <v>9</v>
      </c>
    </row>
    <row r="663" spans="1:4" x14ac:dyDescent="0.25">
      <c r="A663" s="23">
        <v>6910</v>
      </c>
      <c r="B663" s="33">
        <v>792</v>
      </c>
      <c r="C663" s="33">
        <v>187</v>
      </c>
      <c r="D663" s="33">
        <v>5</v>
      </c>
    </row>
    <row r="664" spans="1:4" x14ac:dyDescent="0.25">
      <c r="A664" s="23">
        <v>6919</v>
      </c>
      <c r="B664" s="33">
        <v>49</v>
      </c>
      <c r="C664" s="33">
        <v>30</v>
      </c>
      <c r="D664" s="33">
        <v>68</v>
      </c>
    </row>
    <row r="665" spans="1:4" x14ac:dyDescent="0.25">
      <c r="A665" s="23">
        <v>6929</v>
      </c>
      <c r="B665" s="33">
        <v>42</v>
      </c>
      <c r="C665" s="33">
        <v>196</v>
      </c>
      <c r="D665" s="33">
        <v>74</v>
      </c>
    </row>
    <row r="666" spans="1:4" x14ac:dyDescent="0.25">
      <c r="A666" s="23">
        <v>6938</v>
      </c>
      <c r="B666" s="33">
        <v>897</v>
      </c>
      <c r="C666" s="33">
        <v>59</v>
      </c>
      <c r="D666" s="33">
        <v>11</v>
      </c>
    </row>
    <row r="667" spans="1:4" x14ac:dyDescent="0.25">
      <c r="A667" s="23">
        <v>6944</v>
      </c>
      <c r="B667" s="33">
        <v>271</v>
      </c>
      <c r="C667" s="33">
        <v>5</v>
      </c>
      <c r="D667" s="33">
        <v>41</v>
      </c>
    </row>
    <row r="668" spans="1:4" x14ac:dyDescent="0.25">
      <c r="A668" s="23">
        <v>6956</v>
      </c>
      <c r="B668" s="33">
        <v>175</v>
      </c>
      <c r="C668" s="33">
        <v>125</v>
      </c>
      <c r="D668" s="33">
        <v>44</v>
      </c>
    </row>
    <row r="669" spans="1:4" x14ac:dyDescent="0.25">
      <c r="A669" s="23">
        <v>6960</v>
      </c>
      <c r="B669" s="33">
        <v>780</v>
      </c>
      <c r="C669" s="33">
        <v>16</v>
      </c>
      <c r="D669" s="33">
        <v>1</v>
      </c>
    </row>
    <row r="670" spans="1:4" x14ac:dyDescent="0.25">
      <c r="A670" s="23">
        <v>6963</v>
      </c>
      <c r="B670" s="33">
        <v>841</v>
      </c>
      <c r="C670" s="33">
        <v>83</v>
      </c>
      <c r="D670" s="33">
        <v>44</v>
      </c>
    </row>
    <row r="671" spans="1:4" x14ac:dyDescent="0.25">
      <c r="A671" s="23">
        <v>6970</v>
      </c>
      <c r="B671" s="33">
        <v>589</v>
      </c>
      <c r="C671" s="33">
        <v>103</v>
      </c>
      <c r="D671" s="33">
        <v>93</v>
      </c>
    </row>
    <row r="672" spans="1:4" x14ac:dyDescent="0.25">
      <c r="A672" s="23">
        <v>6974</v>
      </c>
      <c r="B672" s="33">
        <v>1000</v>
      </c>
      <c r="C672" s="33">
        <v>159</v>
      </c>
      <c r="D672" s="33">
        <v>22</v>
      </c>
    </row>
    <row r="673" spans="1:4" x14ac:dyDescent="0.25">
      <c r="A673" s="23">
        <v>6983</v>
      </c>
      <c r="B673" s="33">
        <v>484</v>
      </c>
      <c r="C673" s="33">
        <v>54</v>
      </c>
      <c r="D673" s="33">
        <v>51</v>
      </c>
    </row>
    <row r="674" spans="1:4" x14ac:dyDescent="0.25">
      <c r="A674" s="23">
        <v>6998</v>
      </c>
      <c r="B674" s="33">
        <v>285</v>
      </c>
      <c r="C674" s="33">
        <v>66</v>
      </c>
      <c r="D674" s="33">
        <v>43</v>
      </c>
    </row>
    <row r="675" spans="1:4" x14ac:dyDescent="0.25">
      <c r="A675" s="23">
        <v>7001</v>
      </c>
      <c r="B675" s="33">
        <v>30</v>
      </c>
      <c r="C675" s="33">
        <v>20</v>
      </c>
      <c r="D675" s="33">
        <v>98</v>
      </c>
    </row>
    <row r="676" spans="1:4" x14ac:dyDescent="0.25">
      <c r="A676" s="23">
        <v>7015</v>
      </c>
      <c r="B676" s="33">
        <v>684</v>
      </c>
      <c r="C676" s="33">
        <v>127</v>
      </c>
      <c r="D676" s="33">
        <v>97</v>
      </c>
    </row>
    <row r="677" spans="1:4" x14ac:dyDescent="0.25">
      <c r="A677" s="23">
        <v>7030</v>
      </c>
      <c r="B677" s="33">
        <v>666</v>
      </c>
      <c r="C677" s="33">
        <v>164</v>
      </c>
      <c r="D677" s="33">
        <v>38</v>
      </c>
    </row>
    <row r="678" spans="1:4" x14ac:dyDescent="0.25">
      <c r="A678" s="23">
        <v>7046</v>
      </c>
      <c r="B678" s="33">
        <v>512</v>
      </c>
      <c r="C678" s="33">
        <v>176</v>
      </c>
      <c r="D678" s="33">
        <v>36</v>
      </c>
    </row>
    <row r="679" spans="1:4" x14ac:dyDescent="0.25">
      <c r="A679" s="23">
        <v>7051</v>
      </c>
      <c r="B679" s="33">
        <v>257</v>
      </c>
      <c r="C679" s="33">
        <v>46</v>
      </c>
      <c r="D679" s="33">
        <v>7</v>
      </c>
    </row>
    <row r="680" spans="1:4" x14ac:dyDescent="0.25">
      <c r="A680" s="23">
        <v>7072</v>
      </c>
      <c r="B680" s="33">
        <v>897</v>
      </c>
      <c r="C680" s="33">
        <v>19</v>
      </c>
      <c r="D680" s="33">
        <v>14</v>
      </c>
    </row>
    <row r="681" spans="1:4" x14ac:dyDescent="0.25">
      <c r="A681" s="23">
        <v>7088</v>
      </c>
      <c r="B681" s="33">
        <v>276</v>
      </c>
      <c r="C681" s="33">
        <v>138</v>
      </c>
      <c r="D681" s="33">
        <v>56</v>
      </c>
    </row>
    <row r="682" spans="1:4" x14ac:dyDescent="0.25">
      <c r="A682" s="23">
        <v>7089</v>
      </c>
      <c r="B682" s="33">
        <v>522</v>
      </c>
      <c r="C682" s="33">
        <v>10</v>
      </c>
      <c r="D682" s="33">
        <v>70</v>
      </c>
    </row>
    <row r="683" spans="1:4" x14ac:dyDescent="0.25">
      <c r="A683" s="23">
        <v>7093</v>
      </c>
      <c r="B683" s="33">
        <v>222</v>
      </c>
      <c r="C683" s="33">
        <v>13</v>
      </c>
      <c r="D683" s="33">
        <v>0</v>
      </c>
    </row>
    <row r="684" spans="1:4" x14ac:dyDescent="0.25">
      <c r="A684" s="23">
        <v>7135</v>
      </c>
      <c r="B684" s="33">
        <v>578</v>
      </c>
      <c r="C684" s="33">
        <v>117</v>
      </c>
      <c r="D684" s="33">
        <v>27</v>
      </c>
    </row>
    <row r="685" spans="1:4" x14ac:dyDescent="0.25">
      <c r="A685" s="23">
        <v>7136</v>
      </c>
      <c r="B685" s="33">
        <v>590</v>
      </c>
      <c r="C685" s="33">
        <v>105</v>
      </c>
      <c r="D685" s="33">
        <v>56</v>
      </c>
    </row>
    <row r="686" spans="1:4" x14ac:dyDescent="0.25">
      <c r="A686" s="23">
        <v>7145</v>
      </c>
      <c r="B686" s="33">
        <v>647</v>
      </c>
      <c r="C686" s="33">
        <v>165</v>
      </c>
      <c r="D686" s="33">
        <v>88</v>
      </c>
    </row>
    <row r="687" spans="1:4" x14ac:dyDescent="0.25">
      <c r="A687" s="23">
        <v>7150</v>
      </c>
      <c r="B687" s="33">
        <v>746</v>
      </c>
      <c r="C687" s="33">
        <v>200</v>
      </c>
      <c r="D687" s="33">
        <v>35</v>
      </c>
    </row>
    <row r="688" spans="1:4" x14ac:dyDescent="0.25">
      <c r="A688" s="23">
        <v>7152</v>
      </c>
      <c r="B688" s="33">
        <v>367</v>
      </c>
      <c r="C688" s="33">
        <v>198</v>
      </c>
      <c r="D688" s="33">
        <v>11</v>
      </c>
    </row>
    <row r="689" spans="1:4" x14ac:dyDescent="0.25">
      <c r="A689" s="23">
        <v>7162</v>
      </c>
      <c r="B689" s="33">
        <v>44</v>
      </c>
      <c r="C689" s="33">
        <v>10</v>
      </c>
      <c r="D689" s="33">
        <v>91</v>
      </c>
    </row>
    <row r="690" spans="1:4" x14ac:dyDescent="0.25">
      <c r="A690" s="23">
        <v>7168</v>
      </c>
      <c r="B690" s="33">
        <v>774</v>
      </c>
      <c r="C690" s="33">
        <v>55</v>
      </c>
      <c r="D690" s="33">
        <v>41</v>
      </c>
    </row>
    <row r="691" spans="1:4" x14ac:dyDescent="0.25">
      <c r="A691" s="23">
        <v>7171</v>
      </c>
      <c r="B691" s="33">
        <v>350</v>
      </c>
      <c r="C691" s="33">
        <v>134</v>
      </c>
      <c r="D691" s="33">
        <v>1</v>
      </c>
    </row>
    <row r="692" spans="1:4" x14ac:dyDescent="0.25">
      <c r="A692" s="23">
        <v>7172</v>
      </c>
      <c r="B692" s="33">
        <v>426</v>
      </c>
      <c r="C692" s="33">
        <v>137</v>
      </c>
      <c r="D692" s="33">
        <v>31</v>
      </c>
    </row>
    <row r="693" spans="1:4" x14ac:dyDescent="0.25">
      <c r="A693" s="23">
        <v>7175</v>
      </c>
      <c r="B693" s="33">
        <v>51</v>
      </c>
      <c r="C693" s="33">
        <v>27</v>
      </c>
      <c r="D693" s="33">
        <v>66</v>
      </c>
    </row>
    <row r="694" spans="1:4" x14ac:dyDescent="0.25">
      <c r="A694" s="23">
        <v>7179</v>
      </c>
      <c r="B694" s="33">
        <v>987</v>
      </c>
      <c r="C694" s="33">
        <v>91</v>
      </c>
      <c r="D694" s="33">
        <v>8</v>
      </c>
    </row>
    <row r="695" spans="1:4" x14ac:dyDescent="0.25">
      <c r="A695" s="23">
        <v>7207</v>
      </c>
      <c r="B695" s="33">
        <v>235</v>
      </c>
      <c r="C695" s="33">
        <v>25</v>
      </c>
      <c r="D695" s="33">
        <v>31</v>
      </c>
    </row>
    <row r="696" spans="1:4" x14ac:dyDescent="0.25">
      <c r="A696" s="23">
        <v>7221</v>
      </c>
      <c r="B696" s="33">
        <v>450</v>
      </c>
      <c r="C696" s="33">
        <v>147</v>
      </c>
      <c r="D696" s="33">
        <v>11</v>
      </c>
    </row>
    <row r="697" spans="1:4" x14ac:dyDescent="0.25">
      <c r="A697" s="23">
        <v>7230</v>
      </c>
      <c r="B697" s="33">
        <v>90</v>
      </c>
      <c r="C697" s="33">
        <v>151</v>
      </c>
      <c r="D697" s="33">
        <v>64</v>
      </c>
    </row>
    <row r="698" spans="1:4" x14ac:dyDescent="0.25">
      <c r="A698" s="23">
        <v>7235</v>
      </c>
      <c r="B698" s="33">
        <v>765</v>
      </c>
      <c r="C698" s="33">
        <v>159</v>
      </c>
      <c r="D698" s="33">
        <v>77</v>
      </c>
    </row>
    <row r="699" spans="1:4" x14ac:dyDescent="0.25">
      <c r="A699" s="23">
        <v>7236</v>
      </c>
      <c r="B699" s="33">
        <v>453</v>
      </c>
      <c r="C699" s="33">
        <v>113</v>
      </c>
      <c r="D699" s="33">
        <v>74</v>
      </c>
    </row>
    <row r="700" spans="1:4" x14ac:dyDescent="0.25">
      <c r="A700" s="23">
        <v>7239</v>
      </c>
      <c r="B700" s="33">
        <v>943</v>
      </c>
      <c r="C700" s="33">
        <v>116</v>
      </c>
      <c r="D700" s="33">
        <v>22</v>
      </c>
    </row>
    <row r="701" spans="1:4" x14ac:dyDescent="0.25">
      <c r="A701" s="23">
        <v>7268</v>
      </c>
      <c r="B701" s="33">
        <v>988</v>
      </c>
      <c r="C701" s="33">
        <v>82</v>
      </c>
      <c r="D701" s="33">
        <v>73</v>
      </c>
    </row>
    <row r="702" spans="1:4" x14ac:dyDescent="0.25">
      <c r="A702" s="23">
        <v>7274</v>
      </c>
      <c r="B702" s="33">
        <v>364</v>
      </c>
      <c r="C702" s="33">
        <v>181</v>
      </c>
      <c r="D702" s="33">
        <v>51</v>
      </c>
    </row>
    <row r="703" spans="1:4" x14ac:dyDescent="0.25">
      <c r="A703" s="23">
        <v>7275</v>
      </c>
      <c r="B703" s="33">
        <v>829</v>
      </c>
      <c r="C703" s="33">
        <v>62</v>
      </c>
      <c r="D703" s="33">
        <v>65</v>
      </c>
    </row>
    <row r="704" spans="1:4" x14ac:dyDescent="0.25">
      <c r="A704" s="23">
        <v>7305</v>
      </c>
      <c r="B704" s="33">
        <v>267</v>
      </c>
      <c r="C704" s="33">
        <v>146</v>
      </c>
      <c r="D704" s="33">
        <v>34</v>
      </c>
    </row>
    <row r="705" spans="1:4" x14ac:dyDescent="0.25">
      <c r="A705" s="23">
        <v>7309</v>
      </c>
      <c r="B705" s="33">
        <v>830</v>
      </c>
      <c r="C705" s="33">
        <v>172</v>
      </c>
      <c r="D705" s="33">
        <v>99</v>
      </c>
    </row>
    <row r="706" spans="1:4" x14ac:dyDescent="0.25">
      <c r="A706" s="23">
        <v>7316</v>
      </c>
      <c r="B706" s="33">
        <v>944</v>
      </c>
      <c r="C706" s="33">
        <v>94</v>
      </c>
      <c r="D706" s="33">
        <v>72</v>
      </c>
    </row>
    <row r="707" spans="1:4" x14ac:dyDescent="0.25">
      <c r="A707" s="23">
        <v>7359</v>
      </c>
      <c r="B707" s="33">
        <v>899</v>
      </c>
      <c r="C707" s="33">
        <v>97</v>
      </c>
      <c r="D707" s="33">
        <v>42</v>
      </c>
    </row>
    <row r="708" spans="1:4" x14ac:dyDescent="0.25">
      <c r="A708" s="23">
        <v>7366</v>
      </c>
      <c r="B708" s="33">
        <v>588</v>
      </c>
      <c r="C708" s="33">
        <v>147</v>
      </c>
      <c r="D708" s="33">
        <v>75</v>
      </c>
    </row>
    <row r="709" spans="1:4" x14ac:dyDescent="0.25">
      <c r="A709" s="23">
        <v>7395</v>
      </c>
      <c r="B709" s="33">
        <v>664</v>
      </c>
      <c r="C709" s="33">
        <v>123</v>
      </c>
      <c r="D709" s="33">
        <v>70</v>
      </c>
    </row>
    <row r="710" spans="1:4" x14ac:dyDescent="0.25">
      <c r="A710" s="23">
        <v>7398</v>
      </c>
      <c r="B710" s="33">
        <v>93</v>
      </c>
      <c r="C710" s="33">
        <v>46</v>
      </c>
      <c r="D710" s="33">
        <v>41</v>
      </c>
    </row>
    <row r="711" spans="1:4" x14ac:dyDescent="0.25">
      <c r="A711" s="23">
        <v>7399</v>
      </c>
      <c r="B711" s="33">
        <v>344</v>
      </c>
      <c r="C711" s="33">
        <v>93</v>
      </c>
      <c r="D711" s="33">
        <v>0</v>
      </c>
    </row>
    <row r="712" spans="1:4" x14ac:dyDescent="0.25">
      <c r="A712" s="23">
        <v>7400</v>
      </c>
      <c r="B712" s="33">
        <v>406</v>
      </c>
      <c r="C712" s="33">
        <v>47</v>
      </c>
      <c r="D712" s="33">
        <v>5</v>
      </c>
    </row>
    <row r="713" spans="1:4" x14ac:dyDescent="0.25">
      <c r="A713" s="23">
        <v>7408</v>
      </c>
      <c r="B713" s="33">
        <v>202</v>
      </c>
      <c r="C713" s="33">
        <v>12</v>
      </c>
      <c r="D713" s="33">
        <v>21</v>
      </c>
    </row>
    <row r="714" spans="1:4" x14ac:dyDescent="0.25">
      <c r="A714" s="23">
        <v>7424</v>
      </c>
      <c r="B714" s="33">
        <v>135</v>
      </c>
      <c r="C714" s="33">
        <v>138</v>
      </c>
      <c r="D714" s="33">
        <v>5</v>
      </c>
    </row>
    <row r="715" spans="1:4" x14ac:dyDescent="0.25">
      <c r="A715" s="23">
        <v>7436</v>
      </c>
      <c r="B715" s="33">
        <v>233</v>
      </c>
      <c r="C715" s="33">
        <v>102</v>
      </c>
      <c r="D715" s="33">
        <v>78</v>
      </c>
    </row>
    <row r="716" spans="1:4" x14ac:dyDescent="0.25">
      <c r="A716" s="23">
        <v>7439</v>
      </c>
      <c r="B716" s="33">
        <v>479</v>
      </c>
      <c r="C716" s="33">
        <v>98</v>
      </c>
      <c r="D716" s="33">
        <v>18</v>
      </c>
    </row>
    <row r="717" spans="1:4" x14ac:dyDescent="0.25">
      <c r="A717" s="23">
        <v>7445</v>
      </c>
      <c r="B717" s="33">
        <v>583</v>
      </c>
      <c r="C717" s="33">
        <v>127</v>
      </c>
      <c r="D717" s="33">
        <v>0</v>
      </c>
    </row>
    <row r="718" spans="1:4" x14ac:dyDescent="0.25">
      <c r="A718" s="23">
        <v>7447</v>
      </c>
      <c r="B718" s="33">
        <v>717</v>
      </c>
      <c r="C718" s="33">
        <v>84</v>
      </c>
      <c r="D718" s="33">
        <v>82</v>
      </c>
    </row>
    <row r="719" spans="1:4" x14ac:dyDescent="0.25">
      <c r="A719" s="23">
        <v>7448</v>
      </c>
      <c r="B719" s="33">
        <v>487</v>
      </c>
      <c r="C719" s="33">
        <v>128</v>
      </c>
      <c r="D719" s="33">
        <v>41</v>
      </c>
    </row>
    <row r="720" spans="1:4" x14ac:dyDescent="0.25">
      <c r="A720" s="23">
        <v>7451</v>
      </c>
      <c r="B720" s="33">
        <v>255</v>
      </c>
      <c r="C720" s="33">
        <v>183</v>
      </c>
      <c r="D720" s="33">
        <v>92</v>
      </c>
    </row>
    <row r="721" spans="1:4" x14ac:dyDescent="0.25">
      <c r="A721" s="23">
        <v>7457</v>
      </c>
      <c r="B721" s="33">
        <v>536</v>
      </c>
      <c r="C721" s="33">
        <v>150</v>
      </c>
      <c r="D721" s="33">
        <v>7</v>
      </c>
    </row>
    <row r="722" spans="1:4" x14ac:dyDescent="0.25">
      <c r="A722" s="23">
        <v>7463</v>
      </c>
      <c r="B722" s="33">
        <v>362</v>
      </c>
      <c r="C722" s="33">
        <v>38</v>
      </c>
      <c r="D722" s="33">
        <v>100</v>
      </c>
    </row>
    <row r="723" spans="1:4" x14ac:dyDescent="0.25">
      <c r="A723" s="23">
        <v>7465</v>
      </c>
      <c r="B723" s="33">
        <v>284</v>
      </c>
      <c r="C723" s="33">
        <v>81</v>
      </c>
      <c r="D723" s="33">
        <v>92</v>
      </c>
    </row>
    <row r="724" spans="1:4" x14ac:dyDescent="0.25">
      <c r="A724" s="23">
        <v>7476</v>
      </c>
      <c r="B724" s="33">
        <v>569</v>
      </c>
      <c r="C724" s="33">
        <v>176</v>
      </c>
      <c r="D724" s="33">
        <v>18</v>
      </c>
    </row>
    <row r="725" spans="1:4" x14ac:dyDescent="0.25">
      <c r="A725" s="23">
        <v>7484</v>
      </c>
      <c r="B725" s="33">
        <v>623</v>
      </c>
      <c r="C725" s="33">
        <v>180</v>
      </c>
      <c r="D725" s="33">
        <v>89</v>
      </c>
    </row>
    <row r="726" spans="1:4" x14ac:dyDescent="0.25">
      <c r="A726" s="23">
        <v>7498</v>
      </c>
      <c r="B726" s="33">
        <v>700</v>
      </c>
      <c r="C726" s="33">
        <v>64</v>
      </c>
      <c r="D726" s="33">
        <v>35</v>
      </c>
    </row>
    <row r="727" spans="1:4" x14ac:dyDescent="0.25">
      <c r="A727" s="23">
        <v>7503</v>
      </c>
      <c r="B727" s="33">
        <v>208</v>
      </c>
      <c r="C727" s="33">
        <v>144</v>
      </c>
      <c r="D727" s="33">
        <v>12</v>
      </c>
    </row>
    <row r="728" spans="1:4" x14ac:dyDescent="0.25">
      <c r="A728" s="23">
        <v>7507</v>
      </c>
      <c r="B728" s="33">
        <v>958</v>
      </c>
      <c r="C728" s="33">
        <v>153</v>
      </c>
      <c r="D728" s="33">
        <v>71</v>
      </c>
    </row>
    <row r="729" spans="1:4" x14ac:dyDescent="0.25">
      <c r="A729" s="23">
        <v>7510</v>
      </c>
      <c r="B729" s="33">
        <v>923</v>
      </c>
      <c r="C729" s="33">
        <v>57</v>
      </c>
      <c r="D729" s="33">
        <v>38</v>
      </c>
    </row>
    <row r="730" spans="1:4" x14ac:dyDescent="0.25">
      <c r="A730" s="23">
        <v>7512</v>
      </c>
      <c r="B730" s="33">
        <v>923</v>
      </c>
      <c r="C730" s="33">
        <v>182</v>
      </c>
      <c r="D730" s="33">
        <v>14</v>
      </c>
    </row>
    <row r="731" spans="1:4" x14ac:dyDescent="0.25">
      <c r="A731" s="23">
        <v>7525</v>
      </c>
      <c r="B731" s="33">
        <v>313</v>
      </c>
      <c r="C731" s="33">
        <v>1</v>
      </c>
      <c r="D731" s="33">
        <v>7</v>
      </c>
    </row>
    <row r="732" spans="1:4" x14ac:dyDescent="0.25">
      <c r="A732" s="23">
        <v>7538</v>
      </c>
      <c r="B732" s="33">
        <v>30</v>
      </c>
      <c r="C732" s="33">
        <v>177</v>
      </c>
      <c r="D732" s="33">
        <v>31</v>
      </c>
    </row>
    <row r="733" spans="1:4" x14ac:dyDescent="0.25">
      <c r="A733" s="23">
        <v>7539</v>
      </c>
      <c r="B733" s="33">
        <v>959</v>
      </c>
      <c r="C733" s="33">
        <v>71</v>
      </c>
      <c r="D733" s="33">
        <v>82</v>
      </c>
    </row>
    <row r="734" spans="1:4" x14ac:dyDescent="0.25">
      <c r="A734" s="23">
        <v>7544</v>
      </c>
      <c r="B734" s="33">
        <v>341</v>
      </c>
      <c r="C734" s="33">
        <v>193</v>
      </c>
      <c r="D734" s="33">
        <v>95</v>
      </c>
    </row>
    <row r="735" spans="1:4" x14ac:dyDescent="0.25">
      <c r="A735" s="23">
        <v>7546</v>
      </c>
      <c r="B735" s="33">
        <v>484</v>
      </c>
      <c r="C735" s="33">
        <v>131</v>
      </c>
      <c r="D735" s="33">
        <v>68</v>
      </c>
    </row>
    <row r="736" spans="1:4" x14ac:dyDescent="0.25">
      <c r="A736" s="23">
        <v>7549</v>
      </c>
      <c r="B736" s="33">
        <v>112</v>
      </c>
      <c r="C736" s="33">
        <v>181</v>
      </c>
      <c r="D736" s="33">
        <v>47</v>
      </c>
    </row>
    <row r="737" spans="1:4" x14ac:dyDescent="0.25">
      <c r="A737" s="23">
        <v>7551</v>
      </c>
      <c r="B737" s="33">
        <v>161</v>
      </c>
      <c r="C737" s="33">
        <v>110</v>
      </c>
      <c r="D737" s="33">
        <v>71</v>
      </c>
    </row>
    <row r="738" spans="1:4" x14ac:dyDescent="0.25">
      <c r="A738" s="23">
        <v>7552</v>
      </c>
      <c r="B738" s="33">
        <v>651</v>
      </c>
      <c r="C738" s="33">
        <v>60</v>
      </c>
      <c r="D738" s="33">
        <v>86</v>
      </c>
    </row>
    <row r="739" spans="1:4" x14ac:dyDescent="0.25">
      <c r="A739" s="23">
        <v>7556</v>
      </c>
      <c r="B739" s="33">
        <v>461</v>
      </c>
      <c r="C739" s="33">
        <v>178</v>
      </c>
      <c r="D739" s="33">
        <v>79</v>
      </c>
    </row>
    <row r="740" spans="1:4" x14ac:dyDescent="0.25">
      <c r="A740" s="23">
        <v>7558</v>
      </c>
      <c r="B740" s="33">
        <v>225</v>
      </c>
      <c r="C740" s="33">
        <v>94</v>
      </c>
      <c r="D740" s="33">
        <v>61</v>
      </c>
    </row>
    <row r="741" spans="1:4" x14ac:dyDescent="0.25">
      <c r="A741" s="23">
        <v>7560</v>
      </c>
      <c r="B741" s="33">
        <v>80</v>
      </c>
      <c r="C741" s="33">
        <v>100</v>
      </c>
      <c r="D741" s="33">
        <v>40</v>
      </c>
    </row>
    <row r="742" spans="1:4" x14ac:dyDescent="0.25">
      <c r="A742" s="23">
        <v>7577</v>
      </c>
      <c r="B742" s="33">
        <v>781</v>
      </c>
      <c r="C742" s="33">
        <v>23</v>
      </c>
      <c r="D742" s="33">
        <v>89</v>
      </c>
    </row>
    <row r="743" spans="1:4" x14ac:dyDescent="0.25">
      <c r="A743" s="23">
        <v>7578</v>
      </c>
      <c r="B743" s="33">
        <v>784</v>
      </c>
      <c r="C743" s="33">
        <v>29</v>
      </c>
      <c r="D743" s="33">
        <v>76</v>
      </c>
    </row>
    <row r="744" spans="1:4" x14ac:dyDescent="0.25">
      <c r="A744" s="23">
        <v>7580</v>
      </c>
      <c r="B744" s="33">
        <v>535</v>
      </c>
      <c r="C744" s="33">
        <v>43</v>
      </c>
      <c r="D744" s="33">
        <v>89</v>
      </c>
    </row>
    <row r="745" spans="1:4" x14ac:dyDescent="0.25">
      <c r="A745" s="23">
        <v>7589</v>
      </c>
      <c r="B745" s="33">
        <v>514</v>
      </c>
      <c r="C745" s="33">
        <v>102</v>
      </c>
      <c r="D745" s="33">
        <v>3</v>
      </c>
    </row>
    <row r="746" spans="1:4" x14ac:dyDescent="0.25">
      <c r="A746" s="23">
        <v>7616</v>
      </c>
      <c r="B746" s="33">
        <v>597</v>
      </c>
      <c r="C746" s="33">
        <v>118</v>
      </c>
      <c r="D746" s="33">
        <v>60</v>
      </c>
    </row>
    <row r="747" spans="1:4" x14ac:dyDescent="0.25">
      <c r="A747" s="23">
        <v>7621</v>
      </c>
      <c r="B747" s="33">
        <v>593</v>
      </c>
      <c r="C747" s="33">
        <v>46</v>
      </c>
      <c r="D747" s="33">
        <v>10</v>
      </c>
    </row>
    <row r="748" spans="1:4" x14ac:dyDescent="0.25">
      <c r="A748" s="23">
        <v>7643</v>
      </c>
      <c r="B748" s="33">
        <v>229</v>
      </c>
      <c r="C748" s="33">
        <v>120</v>
      </c>
      <c r="D748" s="33">
        <v>38</v>
      </c>
    </row>
    <row r="749" spans="1:4" x14ac:dyDescent="0.25">
      <c r="A749" s="23">
        <v>7644</v>
      </c>
      <c r="B749" s="33">
        <v>240</v>
      </c>
      <c r="C749" s="33">
        <v>83</v>
      </c>
      <c r="D749" s="33">
        <v>76</v>
      </c>
    </row>
    <row r="750" spans="1:4" x14ac:dyDescent="0.25">
      <c r="A750" s="23">
        <v>7654</v>
      </c>
      <c r="B750" s="33">
        <v>406</v>
      </c>
      <c r="C750" s="33">
        <v>150</v>
      </c>
      <c r="D750" s="33">
        <v>50</v>
      </c>
    </row>
    <row r="751" spans="1:4" x14ac:dyDescent="0.25">
      <c r="A751" s="23">
        <v>7661</v>
      </c>
      <c r="B751" s="33">
        <v>370</v>
      </c>
      <c r="C751" s="33">
        <v>130</v>
      </c>
      <c r="D751" s="33">
        <v>49</v>
      </c>
    </row>
    <row r="752" spans="1:4" x14ac:dyDescent="0.25">
      <c r="A752" s="23">
        <v>7663</v>
      </c>
      <c r="B752" s="33">
        <v>263</v>
      </c>
      <c r="C752" s="33">
        <v>55</v>
      </c>
      <c r="D752" s="33">
        <v>22</v>
      </c>
    </row>
    <row r="753" spans="1:4" x14ac:dyDescent="0.25">
      <c r="A753" s="23">
        <v>7667</v>
      </c>
      <c r="B753" s="33">
        <v>326</v>
      </c>
      <c r="C753" s="33">
        <v>59</v>
      </c>
      <c r="D753" s="33">
        <v>57</v>
      </c>
    </row>
    <row r="754" spans="1:4" x14ac:dyDescent="0.25">
      <c r="A754" s="23">
        <v>7673</v>
      </c>
      <c r="B754" s="33">
        <v>70</v>
      </c>
      <c r="C754" s="33">
        <v>41</v>
      </c>
      <c r="D754" s="33">
        <v>78</v>
      </c>
    </row>
    <row r="755" spans="1:4" x14ac:dyDescent="0.25">
      <c r="A755" s="23">
        <v>7696</v>
      </c>
      <c r="B755" s="33">
        <v>709</v>
      </c>
      <c r="C755" s="33">
        <v>151</v>
      </c>
      <c r="D755" s="33">
        <v>72</v>
      </c>
    </row>
    <row r="756" spans="1:4" x14ac:dyDescent="0.25">
      <c r="A756" s="23">
        <v>7709</v>
      </c>
      <c r="B756" s="33">
        <v>785</v>
      </c>
      <c r="C756" s="33">
        <v>1</v>
      </c>
      <c r="D756" s="33">
        <v>79</v>
      </c>
    </row>
    <row r="757" spans="1:4" x14ac:dyDescent="0.25">
      <c r="A757" s="23">
        <v>7728</v>
      </c>
      <c r="B757" s="33">
        <v>515</v>
      </c>
      <c r="C757" s="33">
        <v>174</v>
      </c>
      <c r="D757" s="33">
        <v>12</v>
      </c>
    </row>
    <row r="758" spans="1:4" x14ac:dyDescent="0.25">
      <c r="A758" s="23">
        <v>7729</v>
      </c>
      <c r="B758" s="33">
        <v>27</v>
      </c>
      <c r="C758" s="33">
        <v>175</v>
      </c>
      <c r="D758" s="33">
        <v>78</v>
      </c>
    </row>
    <row r="759" spans="1:4" x14ac:dyDescent="0.25">
      <c r="A759" s="23">
        <v>7739</v>
      </c>
      <c r="B759" s="33">
        <v>188</v>
      </c>
      <c r="C759" s="33">
        <v>140</v>
      </c>
      <c r="D759" s="33">
        <v>78</v>
      </c>
    </row>
    <row r="760" spans="1:4" x14ac:dyDescent="0.25">
      <c r="A760" s="23">
        <v>7742</v>
      </c>
      <c r="B760" s="33">
        <v>312</v>
      </c>
      <c r="C760" s="33">
        <v>114</v>
      </c>
      <c r="D760" s="33">
        <v>15</v>
      </c>
    </row>
    <row r="761" spans="1:4" x14ac:dyDescent="0.25">
      <c r="A761" s="23">
        <v>7751</v>
      </c>
      <c r="B761" s="33">
        <v>754</v>
      </c>
      <c r="C761" s="33">
        <v>98</v>
      </c>
      <c r="D761" s="33">
        <v>53</v>
      </c>
    </row>
    <row r="762" spans="1:4" x14ac:dyDescent="0.25">
      <c r="A762" s="23">
        <v>7753</v>
      </c>
      <c r="B762" s="33">
        <v>829</v>
      </c>
      <c r="C762" s="33">
        <v>117</v>
      </c>
      <c r="D762" s="33">
        <v>65</v>
      </c>
    </row>
    <row r="763" spans="1:4" x14ac:dyDescent="0.25">
      <c r="A763" s="23">
        <v>7789</v>
      </c>
      <c r="B763" s="33">
        <v>391</v>
      </c>
      <c r="C763" s="33">
        <v>17</v>
      </c>
      <c r="D763" s="33">
        <v>21</v>
      </c>
    </row>
    <row r="764" spans="1:4" x14ac:dyDescent="0.25">
      <c r="A764" s="23">
        <v>7810</v>
      </c>
      <c r="B764" s="33">
        <v>104</v>
      </c>
      <c r="C764" s="33">
        <v>72</v>
      </c>
      <c r="D764" s="33">
        <v>17</v>
      </c>
    </row>
    <row r="765" spans="1:4" x14ac:dyDescent="0.25">
      <c r="A765" s="23">
        <v>7813</v>
      </c>
      <c r="B765" s="33">
        <v>782</v>
      </c>
      <c r="C765" s="33">
        <v>7</v>
      </c>
      <c r="D765" s="33">
        <v>18</v>
      </c>
    </row>
    <row r="766" spans="1:4" x14ac:dyDescent="0.25">
      <c r="A766" s="23">
        <v>7828</v>
      </c>
      <c r="B766" s="33">
        <v>969</v>
      </c>
      <c r="C766" s="33">
        <v>12</v>
      </c>
      <c r="D766" s="33">
        <v>37</v>
      </c>
    </row>
    <row r="767" spans="1:4" x14ac:dyDescent="0.25">
      <c r="A767" s="23">
        <v>7829</v>
      </c>
      <c r="B767" s="33">
        <v>770</v>
      </c>
      <c r="C767" s="33">
        <v>129</v>
      </c>
      <c r="D767" s="33">
        <v>0</v>
      </c>
    </row>
    <row r="768" spans="1:4" x14ac:dyDescent="0.25">
      <c r="A768" s="23">
        <v>7840</v>
      </c>
      <c r="B768" s="33">
        <v>808</v>
      </c>
      <c r="C768" s="33">
        <v>48</v>
      </c>
      <c r="D768" s="33">
        <v>55</v>
      </c>
    </row>
    <row r="769" spans="1:4" x14ac:dyDescent="0.25">
      <c r="A769" s="23">
        <v>7869</v>
      </c>
      <c r="B769" s="33">
        <v>709</v>
      </c>
      <c r="C769" s="33">
        <v>181</v>
      </c>
      <c r="D769" s="33">
        <v>39</v>
      </c>
    </row>
    <row r="770" spans="1:4" x14ac:dyDescent="0.25">
      <c r="A770" s="23">
        <v>7892</v>
      </c>
      <c r="B770" s="33">
        <v>428</v>
      </c>
      <c r="C770" s="33">
        <v>168</v>
      </c>
      <c r="D770" s="33">
        <v>82</v>
      </c>
    </row>
    <row r="771" spans="1:4" x14ac:dyDescent="0.25">
      <c r="A771" s="23">
        <v>7896</v>
      </c>
      <c r="B771" s="33">
        <v>539</v>
      </c>
      <c r="C771" s="33">
        <v>152</v>
      </c>
      <c r="D771" s="33">
        <v>48</v>
      </c>
    </row>
    <row r="772" spans="1:4" x14ac:dyDescent="0.25">
      <c r="A772" s="23">
        <v>7922</v>
      </c>
      <c r="B772" s="33">
        <v>830</v>
      </c>
      <c r="C772" s="33">
        <v>74</v>
      </c>
      <c r="D772" s="33">
        <v>66</v>
      </c>
    </row>
    <row r="773" spans="1:4" x14ac:dyDescent="0.25">
      <c r="A773" s="23">
        <v>7927</v>
      </c>
      <c r="B773" s="33">
        <v>970</v>
      </c>
      <c r="C773" s="33">
        <v>59</v>
      </c>
      <c r="D773" s="33">
        <v>78</v>
      </c>
    </row>
    <row r="774" spans="1:4" x14ac:dyDescent="0.25">
      <c r="A774" s="23">
        <v>7939</v>
      </c>
      <c r="B774" s="33">
        <v>410</v>
      </c>
      <c r="C774" s="33">
        <v>125</v>
      </c>
      <c r="D774" s="33">
        <v>68</v>
      </c>
    </row>
    <row r="775" spans="1:4" x14ac:dyDescent="0.25">
      <c r="A775" s="23">
        <v>7943</v>
      </c>
      <c r="B775" s="33">
        <v>657</v>
      </c>
      <c r="C775" s="33">
        <v>137</v>
      </c>
      <c r="D775" s="33">
        <v>26</v>
      </c>
    </row>
    <row r="776" spans="1:4" x14ac:dyDescent="0.25">
      <c r="A776" s="23">
        <v>7945</v>
      </c>
      <c r="B776" s="33">
        <v>631</v>
      </c>
      <c r="C776" s="33">
        <v>85</v>
      </c>
      <c r="D776" s="33">
        <v>53</v>
      </c>
    </row>
    <row r="777" spans="1:4" x14ac:dyDescent="0.25">
      <c r="A777" s="23">
        <v>7947</v>
      </c>
      <c r="B777" s="33">
        <v>385</v>
      </c>
      <c r="C777" s="33">
        <v>106</v>
      </c>
      <c r="D777" s="33">
        <v>75</v>
      </c>
    </row>
    <row r="778" spans="1:4" x14ac:dyDescent="0.25">
      <c r="A778" s="23">
        <v>7948</v>
      </c>
      <c r="B778" s="33">
        <v>603</v>
      </c>
      <c r="C778" s="33">
        <v>161</v>
      </c>
      <c r="D778" s="33">
        <v>68</v>
      </c>
    </row>
    <row r="779" spans="1:4" x14ac:dyDescent="0.25">
      <c r="A779" s="23">
        <v>7949</v>
      </c>
      <c r="B779" s="33">
        <v>906</v>
      </c>
      <c r="C779" s="33">
        <v>141</v>
      </c>
      <c r="D779" s="33">
        <v>56</v>
      </c>
    </row>
    <row r="780" spans="1:4" x14ac:dyDescent="0.25">
      <c r="A780" s="23">
        <v>7960</v>
      </c>
      <c r="B780" s="33">
        <v>507</v>
      </c>
      <c r="C780" s="33">
        <v>130</v>
      </c>
      <c r="D780" s="33">
        <v>41</v>
      </c>
    </row>
    <row r="781" spans="1:4" x14ac:dyDescent="0.25">
      <c r="A781" s="23">
        <v>7970</v>
      </c>
      <c r="B781" s="33">
        <v>115</v>
      </c>
      <c r="C781" s="33">
        <v>168</v>
      </c>
      <c r="D781" s="33">
        <v>27</v>
      </c>
    </row>
    <row r="782" spans="1:4" x14ac:dyDescent="0.25">
      <c r="A782" s="23">
        <v>7973</v>
      </c>
      <c r="B782" s="33">
        <v>748</v>
      </c>
      <c r="C782" s="33">
        <v>147</v>
      </c>
      <c r="D782" s="33">
        <v>33</v>
      </c>
    </row>
    <row r="783" spans="1:4" x14ac:dyDescent="0.25">
      <c r="A783" s="23">
        <v>7975</v>
      </c>
      <c r="B783" s="33">
        <v>328</v>
      </c>
      <c r="C783" s="33">
        <v>170</v>
      </c>
      <c r="D783" s="33">
        <v>25</v>
      </c>
    </row>
    <row r="784" spans="1:4" x14ac:dyDescent="0.25">
      <c r="A784" s="23">
        <v>7979</v>
      </c>
      <c r="B784" s="33">
        <v>203</v>
      </c>
      <c r="C784" s="33">
        <v>50</v>
      </c>
      <c r="D784" s="33">
        <v>12</v>
      </c>
    </row>
    <row r="785" spans="1:4" x14ac:dyDescent="0.25">
      <c r="A785" s="23">
        <v>7986</v>
      </c>
      <c r="B785" s="33">
        <v>102</v>
      </c>
      <c r="C785" s="33">
        <v>66</v>
      </c>
      <c r="D785" s="33">
        <v>11</v>
      </c>
    </row>
    <row r="786" spans="1:4" x14ac:dyDescent="0.25">
      <c r="A786" s="23">
        <v>8005</v>
      </c>
      <c r="B786" s="33">
        <v>253</v>
      </c>
      <c r="C786" s="33">
        <v>157</v>
      </c>
      <c r="D786" s="33">
        <v>85</v>
      </c>
    </row>
    <row r="787" spans="1:4" x14ac:dyDescent="0.25">
      <c r="A787" s="23">
        <v>8015</v>
      </c>
      <c r="B787" s="33">
        <v>214</v>
      </c>
      <c r="C787" s="33">
        <v>191</v>
      </c>
      <c r="D787" s="33">
        <v>44</v>
      </c>
    </row>
    <row r="788" spans="1:4" x14ac:dyDescent="0.25">
      <c r="A788" s="23">
        <v>8019</v>
      </c>
      <c r="B788" s="33">
        <v>304</v>
      </c>
      <c r="C788" s="33">
        <v>25</v>
      </c>
      <c r="D788" s="33">
        <v>66</v>
      </c>
    </row>
    <row r="789" spans="1:4" x14ac:dyDescent="0.25">
      <c r="A789" s="23">
        <v>8033</v>
      </c>
      <c r="B789" s="33">
        <v>585</v>
      </c>
      <c r="C789" s="33">
        <v>97</v>
      </c>
      <c r="D789" s="33">
        <v>23</v>
      </c>
    </row>
    <row r="790" spans="1:4" x14ac:dyDescent="0.25">
      <c r="A790" s="23">
        <v>8045</v>
      </c>
      <c r="B790" s="33">
        <v>354</v>
      </c>
      <c r="C790" s="33">
        <v>129</v>
      </c>
      <c r="D790" s="33">
        <v>14</v>
      </c>
    </row>
    <row r="791" spans="1:4" x14ac:dyDescent="0.25">
      <c r="A791" s="23">
        <v>8058</v>
      </c>
      <c r="B791" s="33">
        <v>832</v>
      </c>
      <c r="C791" s="33">
        <v>134</v>
      </c>
      <c r="D791" s="33">
        <v>99</v>
      </c>
    </row>
    <row r="792" spans="1:4" x14ac:dyDescent="0.25">
      <c r="A792" s="23">
        <v>8063</v>
      </c>
      <c r="B792" s="33">
        <v>53</v>
      </c>
      <c r="C792" s="33">
        <v>153</v>
      </c>
      <c r="D792" s="33">
        <v>2</v>
      </c>
    </row>
    <row r="793" spans="1:4" x14ac:dyDescent="0.25">
      <c r="A793" s="23">
        <v>8068</v>
      </c>
      <c r="B793" s="33">
        <v>780</v>
      </c>
      <c r="C793" s="33">
        <v>138</v>
      </c>
      <c r="D793" s="33">
        <v>66</v>
      </c>
    </row>
    <row r="794" spans="1:4" x14ac:dyDescent="0.25">
      <c r="A794" s="23">
        <v>8077</v>
      </c>
      <c r="B794" s="33">
        <v>450</v>
      </c>
      <c r="C794" s="33">
        <v>92</v>
      </c>
      <c r="D794" s="33">
        <v>71</v>
      </c>
    </row>
    <row r="795" spans="1:4" x14ac:dyDescent="0.25">
      <c r="A795" s="23">
        <v>8079</v>
      </c>
      <c r="B795" s="33">
        <v>12</v>
      </c>
      <c r="C795" s="33">
        <v>133</v>
      </c>
      <c r="D795" s="33">
        <v>100</v>
      </c>
    </row>
    <row r="796" spans="1:4" x14ac:dyDescent="0.25">
      <c r="A796" s="23">
        <v>8089</v>
      </c>
      <c r="B796" s="33">
        <v>421</v>
      </c>
      <c r="C796" s="33">
        <v>138</v>
      </c>
      <c r="D796" s="33">
        <v>14</v>
      </c>
    </row>
    <row r="797" spans="1:4" x14ac:dyDescent="0.25">
      <c r="A797" s="23">
        <v>8095</v>
      </c>
      <c r="B797" s="33">
        <v>22</v>
      </c>
      <c r="C797" s="33">
        <v>14</v>
      </c>
      <c r="D797" s="33">
        <v>25</v>
      </c>
    </row>
    <row r="798" spans="1:4" x14ac:dyDescent="0.25">
      <c r="A798" s="23">
        <v>8105</v>
      </c>
      <c r="B798" s="33">
        <v>228</v>
      </c>
      <c r="C798" s="33">
        <v>42</v>
      </c>
      <c r="D798" s="33">
        <v>21</v>
      </c>
    </row>
    <row r="799" spans="1:4" x14ac:dyDescent="0.25">
      <c r="A799" s="23">
        <v>8108</v>
      </c>
      <c r="B799" s="33">
        <v>758</v>
      </c>
      <c r="C799" s="33">
        <v>32</v>
      </c>
      <c r="D799" s="33">
        <v>64</v>
      </c>
    </row>
    <row r="800" spans="1:4" x14ac:dyDescent="0.25">
      <c r="A800" s="23">
        <v>8122</v>
      </c>
      <c r="B800" s="33">
        <v>708</v>
      </c>
      <c r="C800" s="33">
        <v>4</v>
      </c>
      <c r="D800" s="33">
        <v>62</v>
      </c>
    </row>
    <row r="801" spans="1:4" x14ac:dyDescent="0.25">
      <c r="A801" s="23">
        <v>8143</v>
      </c>
      <c r="B801" s="33">
        <v>105</v>
      </c>
      <c r="C801" s="33">
        <v>118</v>
      </c>
      <c r="D801" s="33">
        <v>52</v>
      </c>
    </row>
    <row r="802" spans="1:4" x14ac:dyDescent="0.25">
      <c r="A802" s="23">
        <v>8145</v>
      </c>
      <c r="B802" s="33">
        <v>273</v>
      </c>
      <c r="C802" s="33">
        <v>79</v>
      </c>
      <c r="D802" s="33">
        <v>60</v>
      </c>
    </row>
    <row r="803" spans="1:4" x14ac:dyDescent="0.25">
      <c r="A803" s="23">
        <v>8151</v>
      </c>
      <c r="B803" s="33">
        <v>730</v>
      </c>
      <c r="C803" s="33">
        <v>98</v>
      </c>
      <c r="D803" s="33">
        <v>29</v>
      </c>
    </row>
    <row r="804" spans="1:4" x14ac:dyDescent="0.25">
      <c r="A804" s="23">
        <v>8172</v>
      </c>
      <c r="B804" s="33">
        <v>997</v>
      </c>
      <c r="C804" s="33">
        <v>107</v>
      </c>
      <c r="D804" s="33">
        <v>78</v>
      </c>
    </row>
    <row r="805" spans="1:4" x14ac:dyDescent="0.25">
      <c r="A805" s="23">
        <v>8190</v>
      </c>
      <c r="B805" s="33">
        <v>409</v>
      </c>
      <c r="C805" s="33">
        <v>38</v>
      </c>
      <c r="D805" s="33">
        <v>37</v>
      </c>
    </row>
    <row r="806" spans="1:4" x14ac:dyDescent="0.25">
      <c r="A806" s="23">
        <v>8195</v>
      </c>
      <c r="B806" s="33">
        <v>381</v>
      </c>
      <c r="C806" s="33">
        <v>78</v>
      </c>
      <c r="D806" s="33">
        <v>84</v>
      </c>
    </row>
    <row r="807" spans="1:4" x14ac:dyDescent="0.25">
      <c r="A807" s="23">
        <v>8210</v>
      </c>
      <c r="B807" s="33">
        <v>532</v>
      </c>
      <c r="C807" s="33">
        <v>110</v>
      </c>
      <c r="D807" s="33">
        <v>73</v>
      </c>
    </row>
    <row r="808" spans="1:4" x14ac:dyDescent="0.25">
      <c r="A808" s="23">
        <v>8225</v>
      </c>
      <c r="B808" s="33">
        <v>386</v>
      </c>
      <c r="C808" s="33">
        <v>177</v>
      </c>
      <c r="D808" s="33">
        <v>17</v>
      </c>
    </row>
    <row r="809" spans="1:4" x14ac:dyDescent="0.25">
      <c r="A809" s="23">
        <v>8226</v>
      </c>
      <c r="B809" s="33">
        <v>84</v>
      </c>
      <c r="C809" s="33">
        <v>52</v>
      </c>
      <c r="D809" s="33">
        <v>91</v>
      </c>
    </row>
    <row r="810" spans="1:4" x14ac:dyDescent="0.25">
      <c r="A810" s="23">
        <v>8237</v>
      </c>
      <c r="B810" s="33">
        <v>680</v>
      </c>
      <c r="C810" s="33">
        <v>50</v>
      </c>
      <c r="D810" s="33">
        <v>52</v>
      </c>
    </row>
    <row r="811" spans="1:4" x14ac:dyDescent="0.25">
      <c r="A811" s="23">
        <v>8238</v>
      </c>
      <c r="B811" s="33">
        <v>26</v>
      </c>
      <c r="C811" s="33">
        <v>2</v>
      </c>
      <c r="D811" s="33">
        <v>39</v>
      </c>
    </row>
    <row r="812" spans="1:4" x14ac:dyDescent="0.25">
      <c r="A812" s="23">
        <v>8242</v>
      </c>
      <c r="B812" s="33">
        <v>706</v>
      </c>
      <c r="C812" s="33">
        <v>153</v>
      </c>
      <c r="D812" s="33">
        <v>94</v>
      </c>
    </row>
    <row r="813" spans="1:4" x14ac:dyDescent="0.25">
      <c r="A813" s="23">
        <v>8250</v>
      </c>
      <c r="B813" s="33">
        <v>406</v>
      </c>
      <c r="C813" s="33">
        <v>71</v>
      </c>
      <c r="D813" s="33">
        <v>88</v>
      </c>
    </row>
    <row r="814" spans="1:4" x14ac:dyDescent="0.25">
      <c r="A814" s="23">
        <v>8261</v>
      </c>
      <c r="B814" s="33">
        <v>819</v>
      </c>
      <c r="C814" s="33">
        <v>18</v>
      </c>
      <c r="D814" s="33">
        <v>12</v>
      </c>
    </row>
    <row r="815" spans="1:4" x14ac:dyDescent="0.25">
      <c r="A815" s="23">
        <v>8264</v>
      </c>
      <c r="B815" s="33">
        <v>683</v>
      </c>
      <c r="C815" s="33">
        <v>85</v>
      </c>
      <c r="D815" s="33">
        <v>25</v>
      </c>
    </row>
    <row r="816" spans="1:4" x14ac:dyDescent="0.25">
      <c r="A816" s="23">
        <v>8269</v>
      </c>
      <c r="B816" s="33">
        <v>69</v>
      </c>
      <c r="C816" s="33">
        <v>75</v>
      </c>
      <c r="D816" s="33">
        <v>80</v>
      </c>
    </row>
    <row r="817" spans="1:4" x14ac:dyDescent="0.25">
      <c r="A817" s="23">
        <v>8300</v>
      </c>
      <c r="B817" s="33">
        <v>623</v>
      </c>
      <c r="C817" s="33">
        <v>53</v>
      </c>
      <c r="D817" s="33">
        <v>17</v>
      </c>
    </row>
    <row r="818" spans="1:4" x14ac:dyDescent="0.25">
      <c r="A818" s="23">
        <v>8305</v>
      </c>
      <c r="B818" s="33">
        <v>914</v>
      </c>
      <c r="C818" s="33">
        <v>22</v>
      </c>
      <c r="D818" s="33">
        <v>14</v>
      </c>
    </row>
    <row r="819" spans="1:4" x14ac:dyDescent="0.25">
      <c r="A819" s="23">
        <v>8307</v>
      </c>
      <c r="B819" s="33">
        <v>583</v>
      </c>
      <c r="C819" s="33">
        <v>131</v>
      </c>
      <c r="D819" s="33">
        <v>0</v>
      </c>
    </row>
    <row r="820" spans="1:4" x14ac:dyDescent="0.25">
      <c r="A820" s="23">
        <v>8310</v>
      </c>
      <c r="B820" s="33">
        <v>727</v>
      </c>
      <c r="C820" s="33">
        <v>26</v>
      </c>
      <c r="D820" s="33">
        <v>67</v>
      </c>
    </row>
    <row r="821" spans="1:4" x14ac:dyDescent="0.25">
      <c r="A821" s="23">
        <v>8320</v>
      </c>
      <c r="B821" s="33">
        <v>626</v>
      </c>
      <c r="C821" s="33">
        <v>69</v>
      </c>
      <c r="D821" s="33">
        <v>17</v>
      </c>
    </row>
    <row r="822" spans="1:4" x14ac:dyDescent="0.25">
      <c r="A822" s="23">
        <v>8321</v>
      </c>
      <c r="B822" s="33">
        <v>431</v>
      </c>
      <c r="C822" s="33">
        <v>41</v>
      </c>
      <c r="D822" s="33">
        <v>91</v>
      </c>
    </row>
    <row r="823" spans="1:4" x14ac:dyDescent="0.25">
      <c r="A823" s="23">
        <v>8343</v>
      </c>
      <c r="B823" s="33">
        <v>284</v>
      </c>
      <c r="C823" s="33">
        <v>84</v>
      </c>
      <c r="D823" s="33">
        <v>30</v>
      </c>
    </row>
    <row r="824" spans="1:4" x14ac:dyDescent="0.25">
      <c r="A824" s="23">
        <v>8353</v>
      </c>
      <c r="B824" s="33">
        <v>387</v>
      </c>
      <c r="C824" s="33">
        <v>81</v>
      </c>
      <c r="D824" s="33">
        <v>87</v>
      </c>
    </row>
    <row r="825" spans="1:4" x14ac:dyDescent="0.25">
      <c r="A825" s="23">
        <v>8356</v>
      </c>
      <c r="B825" s="33">
        <v>844</v>
      </c>
      <c r="C825" s="33">
        <v>98</v>
      </c>
      <c r="D825" s="33">
        <v>15</v>
      </c>
    </row>
    <row r="826" spans="1:4" x14ac:dyDescent="0.25">
      <c r="A826" s="23">
        <v>8396</v>
      </c>
      <c r="B826" s="33">
        <v>543</v>
      </c>
      <c r="C826" s="33">
        <v>111</v>
      </c>
      <c r="D826" s="33">
        <v>28</v>
      </c>
    </row>
    <row r="827" spans="1:4" x14ac:dyDescent="0.25">
      <c r="A827" s="23">
        <v>8399</v>
      </c>
      <c r="B827" s="33">
        <v>393</v>
      </c>
      <c r="C827" s="33">
        <v>130</v>
      </c>
      <c r="D827" s="33">
        <v>10</v>
      </c>
    </row>
    <row r="828" spans="1:4" x14ac:dyDescent="0.25">
      <c r="A828" s="23">
        <v>8406</v>
      </c>
      <c r="B828" s="33">
        <v>491</v>
      </c>
      <c r="C828" s="33">
        <v>197</v>
      </c>
      <c r="D828" s="33">
        <v>54</v>
      </c>
    </row>
    <row r="829" spans="1:4" x14ac:dyDescent="0.25">
      <c r="A829" s="23">
        <v>8408</v>
      </c>
      <c r="B829" s="33">
        <v>543</v>
      </c>
      <c r="C829" s="33">
        <v>16</v>
      </c>
      <c r="D829" s="33">
        <v>8</v>
      </c>
    </row>
    <row r="830" spans="1:4" x14ac:dyDescent="0.25">
      <c r="A830" s="23">
        <v>8414</v>
      </c>
      <c r="B830" s="33">
        <v>803</v>
      </c>
      <c r="C830" s="33">
        <v>51</v>
      </c>
      <c r="D830" s="33">
        <v>24</v>
      </c>
    </row>
    <row r="831" spans="1:4" x14ac:dyDescent="0.25">
      <c r="A831" s="23">
        <v>8416</v>
      </c>
      <c r="B831" s="33">
        <v>302</v>
      </c>
      <c r="C831" s="33">
        <v>6</v>
      </c>
      <c r="D831" s="33">
        <v>81</v>
      </c>
    </row>
    <row r="832" spans="1:4" x14ac:dyDescent="0.25">
      <c r="A832" s="23">
        <v>8425</v>
      </c>
      <c r="B832" s="33">
        <v>168</v>
      </c>
      <c r="C832" s="33">
        <v>18</v>
      </c>
      <c r="D832" s="33">
        <v>32</v>
      </c>
    </row>
    <row r="833" spans="1:4" x14ac:dyDescent="0.25">
      <c r="A833" s="23">
        <v>8439</v>
      </c>
      <c r="B833" s="33">
        <v>813</v>
      </c>
      <c r="C833" s="33">
        <v>2</v>
      </c>
      <c r="D833" s="33">
        <v>57</v>
      </c>
    </row>
    <row r="834" spans="1:4" x14ac:dyDescent="0.25">
      <c r="A834" s="23">
        <v>8447</v>
      </c>
      <c r="B834" s="33">
        <v>352</v>
      </c>
      <c r="C834" s="33">
        <v>78</v>
      </c>
      <c r="D834" s="33">
        <v>47</v>
      </c>
    </row>
    <row r="835" spans="1:4" x14ac:dyDescent="0.25">
      <c r="A835" s="23">
        <v>8451</v>
      </c>
      <c r="B835" s="33">
        <v>585</v>
      </c>
      <c r="C835" s="33">
        <v>82</v>
      </c>
      <c r="D835" s="33">
        <v>59</v>
      </c>
    </row>
    <row r="836" spans="1:4" x14ac:dyDescent="0.25">
      <c r="A836" s="23">
        <v>8453</v>
      </c>
      <c r="B836" s="33">
        <v>112</v>
      </c>
      <c r="C836" s="33">
        <v>181</v>
      </c>
      <c r="D836" s="33">
        <v>15</v>
      </c>
    </row>
    <row r="837" spans="1:4" x14ac:dyDescent="0.25">
      <c r="A837" s="23">
        <v>8473</v>
      </c>
      <c r="B837" s="33">
        <v>718</v>
      </c>
      <c r="C837" s="33">
        <v>100</v>
      </c>
      <c r="D837" s="33">
        <v>24</v>
      </c>
    </row>
    <row r="838" spans="1:4" x14ac:dyDescent="0.25">
      <c r="A838" s="23">
        <v>8477</v>
      </c>
      <c r="B838" s="33">
        <v>33</v>
      </c>
      <c r="C838" s="33">
        <v>7</v>
      </c>
      <c r="D838" s="33">
        <v>13</v>
      </c>
    </row>
    <row r="839" spans="1:4" x14ac:dyDescent="0.25">
      <c r="A839" s="23">
        <v>8481</v>
      </c>
      <c r="B839" s="33">
        <v>159</v>
      </c>
      <c r="C839" s="33">
        <v>136</v>
      </c>
      <c r="D839" s="33">
        <v>7</v>
      </c>
    </row>
    <row r="840" spans="1:4" x14ac:dyDescent="0.25">
      <c r="A840" s="23">
        <v>8495</v>
      </c>
      <c r="B840" s="33">
        <v>559</v>
      </c>
      <c r="C840" s="33">
        <v>136</v>
      </c>
      <c r="D840" s="33">
        <v>58</v>
      </c>
    </row>
    <row r="841" spans="1:4" x14ac:dyDescent="0.25">
      <c r="A841" s="23">
        <v>8501</v>
      </c>
      <c r="B841" s="33">
        <v>464</v>
      </c>
      <c r="C841" s="33">
        <v>171</v>
      </c>
      <c r="D841" s="33">
        <v>88</v>
      </c>
    </row>
    <row r="842" spans="1:4" x14ac:dyDescent="0.25">
      <c r="A842" s="23">
        <v>8528</v>
      </c>
      <c r="B842" s="33">
        <v>423</v>
      </c>
      <c r="C842" s="33">
        <v>110</v>
      </c>
      <c r="D842" s="33">
        <v>61</v>
      </c>
    </row>
    <row r="843" spans="1:4" x14ac:dyDescent="0.25">
      <c r="A843" s="23">
        <v>8530</v>
      </c>
      <c r="B843" s="33">
        <v>962</v>
      </c>
      <c r="C843" s="33">
        <v>183</v>
      </c>
      <c r="D843" s="33">
        <v>90</v>
      </c>
    </row>
    <row r="844" spans="1:4" x14ac:dyDescent="0.25">
      <c r="A844" s="23">
        <v>8552</v>
      </c>
      <c r="B844" s="33">
        <v>537</v>
      </c>
      <c r="C844" s="33">
        <v>101</v>
      </c>
      <c r="D844" s="33">
        <v>64</v>
      </c>
    </row>
    <row r="845" spans="1:4" x14ac:dyDescent="0.25">
      <c r="A845" s="23">
        <v>8554</v>
      </c>
      <c r="B845" s="33">
        <v>442</v>
      </c>
      <c r="C845" s="33">
        <v>87</v>
      </c>
      <c r="D845" s="33">
        <v>62</v>
      </c>
    </row>
    <row r="846" spans="1:4" x14ac:dyDescent="0.25">
      <c r="A846" s="23">
        <v>8564</v>
      </c>
      <c r="B846" s="33">
        <v>871</v>
      </c>
      <c r="C846" s="33">
        <v>187</v>
      </c>
      <c r="D846" s="33">
        <v>96</v>
      </c>
    </row>
    <row r="847" spans="1:4" x14ac:dyDescent="0.25">
      <c r="A847" s="23">
        <v>8567</v>
      </c>
      <c r="B847" s="33">
        <v>738</v>
      </c>
      <c r="C847" s="33">
        <v>96</v>
      </c>
      <c r="D847" s="33">
        <v>10</v>
      </c>
    </row>
    <row r="848" spans="1:4" x14ac:dyDescent="0.25">
      <c r="A848" s="23">
        <v>8571</v>
      </c>
      <c r="B848" s="33">
        <v>838</v>
      </c>
      <c r="C848" s="33">
        <v>159</v>
      </c>
      <c r="D848" s="33">
        <v>39</v>
      </c>
    </row>
    <row r="849" spans="1:4" x14ac:dyDescent="0.25">
      <c r="A849" s="23">
        <v>8580</v>
      </c>
      <c r="B849" s="33">
        <v>936</v>
      </c>
      <c r="C849" s="33">
        <v>188</v>
      </c>
      <c r="D849" s="33">
        <v>59</v>
      </c>
    </row>
    <row r="850" spans="1:4" x14ac:dyDescent="0.25">
      <c r="A850" s="23">
        <v>8581</v>
      </c>
      <c r="B850" s="33">
        <v>889</v>
      </c>
      <c r="C850" s="33">
        <v>145</v>
      </c>
      <c r="D850" s="33">
        <v>60</v>
      </c>
    </row>
    <row r="851" spans="1:4" x14ac:dyDescent="0.25">
      <c r="A851" s="23">
        <v>8583</v>
      </c>
      <c r="B851" s="33">
        <v>154</v>
      </c>
      <c r="C851" s="33">
        <v>148</v>
      </c>
      <c r="D851" s="33">
        <v>39</v>
      </c>
    </row>
    <row r="852" spans="1:4" x14ac:dyDescent="0.25">
      <c r="A852" s="23">
        <v>8589</v>
      </c>
      <c r="B852" s="33">
        <v>108</v>
      </c>
      <c r="C852" s="33">
        <v>105</v>
      </c>
      <c r="D852" s="33">
        <v>76</v>
      </c>
    </row>
    <row r="853" spans="1:4" x14ac:dyDescent="0.25">
      <c r="A853" s="23">
        <v>8593</v>
      </c>
      <c r="B853" s="33">
        <v>238</v>
      </c>
      <c r="C853" s="33">
        <v>39</v>
      </c>
      <c r="D853" s="33">
        <v>23</v>
      </c>
    </row>
    <row r="854" spans="1:4" x14ac:dyDescent="0.25">
      <c r="A854" s="23">
        <v>8605</v>
      </c>
      <c r="B854" s="33">
        <v>40</v>
      </c>
      <c r="C854" s="33">
        <v>106</v>
      </c>
      <c r="D854" s="33">
        <v>44</v>
      </c>
    </row>
    <row r="855" spans="1:4" x14ac:dyDescent="0.25">
      <c r="A855" s="23">
        <v>8612</v>
      </c>
      <c r="B855" s="33">
        <v>600</v>
      </c>
      <c r="C855" s="33">
        <v>109</v>
      </c>
      <c r="D855" s="33">
        <v>76</v>
      </c>
    </row>
    <row r="856" spans="1:4" x14ac:dyDescent="0.25">
      <c r="A856" s="23">
        <v>8616</v>
      </c>
      <c r="B856" s="33">
        <v>543</v>
      </c>
      <c r="C856" s="33">
        <v>126</v>
      </c>
      <c r="D856" s="33">
        <v>95</v>
      </c>
    </row>
    <row r="857" spans="1:4" x14ac:dyDescent="0.25">
      <c r="A857" s="23">
        <v>8617</v>
      </c>
      <c r="B857" s="33">
        <v>260</v>
      </c>
      <c r="C857" s="33">
        <v>53</v>
      </c>
      <c r="D857" s="33">
        <v>13</v>
      </c>
    </row>
    <row r="858" spans="1:4" x14ac:dyDescent="0.25">
      <c r="A858" s="23">
        <v>8627</v>
      </c>
      <c r="B858" s="33">
        <v>287</v>
      </c>
      <c r="C858" s="33">
        <v>39</v>
      </c>
      <c r="D858" s="33">
        <v>9</v>
      </c>
    </row>
    <row r="859" spans="1:4" x14ac:dyDescent="0.25">
      <c r="A859" s="23">
        <v>8628</v>
      </c>
      <c r="B859" s="33">
        <v>133</v>
      </c>
      <c r="C859" s="33">
        <v>143</v>
      </c>
      <c r="D859" s="33">
        <v>35</v>
      </c>
    </row>
    <row r="860" spans="1:4" x14ac:dyDescent="0.25">
      <c r="A860" s="23">
        <v>8634</v>
      </c>
      <c r="B860" s="33">
        <v>676</v>
      </c>
      <c r="C860" s="33">
        <v>81</v>
      </c>
      <c r="D860" s="33">
        <v>65</v>
      </c>
    </row>
    <row r="861" spans="1:4" x14ac:dyDescent="0.25">
      <c r="A861" s="23">
        <v>8645</v>
      </c>
      <c r="B861" s="33">
        <v>999</v>
      </c>
      <c r="C861" s="33">
        <v>22</v>
      </c>
      <c r="D861" s="33">
        <v>50</v>
      </c>
    </row>
    <row r="862" spans="1:4" x14ac:dyDescent="0.25">
      <c r="A862" s="23">
        <v>8646</v>
      </c>
      <c r="B862" s="33">
        <v>580</v>
      </c>
      <c r="C862" s="33">
        <v>149</v>
      </c>
      <c r="D862" s="33">
        <v>31</v>
      </c>
    </row>
    <row r="863" spans="1:4" x14ac:dyDescent="0.25">
      <c r="A863" s="23">
        <v>8651</v>
      </c>
      <c r="B863" s="33">
        <v>334</v>
      </c>
      <c r="C863" s="33">
        <v>175</v>
      </c>
      <c r="D863" s="33">
        <v>69</v>
      </c>
    </row>
    <row r="864" spans="1:4" x14ac:dyDescent="0.25">
      <c r="A864" s="23">
        <v>8673</v>
      </c>
      <c r="B864" s="33">
        <v>155</v>
      </c>
      <c r="C864" s="33">
        <v>69</v>
      </c>
      <c r="D864" s="33">
        <v>11</v>
      </c>
    </row>
    <row r="865" spans="1:4" x14ac:dyDescent="0.25">
      <c r="A865" s="23">
        <v>8674</v>
      </c>
      <c r="B865" s="33">
        <v>813</v>
      </c>
      <c r="C865" s="33">
        <v>155</v>
      </c>
      <c r="D865" s="33">
        <v>85</v>
      </c>
    </row>
    <row r="866" spans="1:4" x14ac:dyDescent="0.25">
      <c r="A866" s="23">
        <v>8685</v>
      </c>
      <c r="B866" s="33">
        <v>831</v>
      </c>
      <c r="C866" s="33">
        <v>37</v>
      </c>
      <c r="D866" s="33">
        <v>54</v>
      </c>
    </row>
    <row r="867" spans="1:4" x14ac:dyDescent="0.25">
      <c r="A867" s="23">
        <v>8694</v>
      </c>
      <c r="B867" s="33">
        <v>836</v>
      </c>
      <c r="C867" s="33">
        <v>67</v>
      </c>
      <c r="D867" s="33">
        <v>51</v>
      </c>
    </row>
    <row r="868" spans="1:4" x14ac:dyDescent="0.25">
      <c r="A868" s="23">
        <v>8703</v>
      </c>
      <c r="B868" s="33">
        <v>855</v>
      </c>
      <c r="C868" s="33">
        <v>186</v>
      </c>
      <c r="D868" s="33">
        <v>54</v>
      </c>
    </row>
    <row r="869" spans="1:4" x14ac:dyDescent="0.25">
      <c r="A869" s="23">
        <v>8719</v>
      </c>
      <c r="B869" s="33">
        <v>180</v>
      </c>
      <c r="C869" s="33">
        <v>99</v>
      </c>
      <c r="D869" s="33">
        <v>73</v>
      </c>
    </row>
    <row r="870" spans="1:4" x14ac:dyDescent="0.25">
      <c r="A870" s="23">
        <v>8721</v>
      </c>
      <c r="B870" s="33">
        <v>394</v>
      </c>
      <c r="C870" s="33">
        <v>168</v>
      </c>
      <c r="D870" s="33">
        <v>21</v>
      </c>
    </row>
    <row r="871" spans="1:4" x14ac:dyDescent="0.25">
      <c r="A871" s="23">
        <v>8729</v>
      </c>
      <c r="B871" s="33">
        <v>573</v>
      </c>
      <c r="C871" s="33">
        <v>190</v>
      </c>
      <c r="D871" s="33">
        <v>81</v>
      </c>
    </row>
    <row r="872" spans="1:4" x14ac:dyDescent="0.25">
      <c r="A872" s="23">
        <v>8731</v>
      </c>
      <c r="B872" s="33">
        <v>206</v>
      </c>
      <c r="C872" s="33">
        <v>194</v>
      </c>
      <c r="D872" s="33">
        <v>62</v>
      </c>
    </row>
    <row r="873" spans="1:4" x14ac:dyDescent="0.25">
      <c r="A873" s="23">
        <v>8733</v>
      </c>
      <c r="B873" s="33">
        <v>742</v>
      </c>
      <c r="C873" s="33">
        <v>140</v>
      </c>
      <c r="D873" s="33">
        <v>37</v>
      </c>
    </row>
    <row r="874" spans="1:4" x14ac:dyDescent="0.25">
      <c r="A874" s="23">
        <v>8738</v>
      </c>
      <c r="B874" s="33">
        <v>886</v>
      </c>
      <c r="C874" s="33">
        <v>17</v>
      </c>
      <c r="D874" s="33">
        <v>41</v>
      </c>
    </row>
    <row r="875" spans="1:4" x14ac:dyDescent="0.25">
      <c r="A875" s="23">
        <v>8743</v>
      </c>
      <c r="B875" s="33">
        <v>594</v>
      </c>
      <c r="C875" s="33">
        <v>127</v>
      </c>
      <c r="D875" s="33">
        <v>79</v>
      </c>
    </row>
    <row r="876" spans="1:4" x14ac:dyDescent="0.25">
      <c r="A876" s="23">
        <v>8753</v>
      </c>
      <c r="B876" s="33">
        <v>696</v>
      </c>
      <c r="C876" s="33">
        <v>28</v>
      </c>
      <c r="D876" s="33">
        <v>79</v>
      </c>
    </row>
    <row r="877" spans="1:4" x14ac:dyDescent="0.25">
      <c r="A877" s="23">
        <v>8756</v>
      </c>
      <c r="B877" s="33">
        <v>811</v>
      </c>
      <c r="C877" s="33">
        <v>37</v>
      </c>
      <c r="D877" s="33">
        <v>36</v>
      </c>
    </row>
    <row r="878" spans="1:4" x14ac:dyDescent="0.25">
      <c r="A878" s="23">
        <v>8766</v>
      </c>
      <c r="B878" s="33">
        <v>475</v>
      </c>
      <c r="C878" s="33">
        <v>151</v>
      </c>
      <c r="D878" s="33">
        <v>16</v>
      </c>
    </row>
    <row r="879" spans="1:4" x14ac:dyDescent="0.25">
      <c r="A879" s="23">
        <v>8768</v>
      </c>
      <c r="B879" s="33">
        <v>115</v>
      </c>
      <c r="C879" s="33">
        <v>122</v>
      </c>
      <c r="D879" s="33">
        <v>86</v>
      </c>
    </row>
    <row r="880" spans="1:4" x14ac:dyDescent="0.25">
      <c r="A880" s="23">
        <v>8770</v>
      </c>
      <c r="B880" s="33">
        <v>938</v>
      </c>
      <c r="C880" s="33">
        <v>92</v>
      </c>
      <c r="D880" s="33">
        <v>99</v>
      </c>
    </row>
    <row r="881" spans="1:4" x14ac:dyDescent="0.25">
      <c r="A881" s="23">
        <v>8774</v>
      </c>
      <c r="B881" s="33">
        <v>803</v>
      </c>
      <c r="C881" s="33">
        <v>130</v>
      </c>
      <c r="D881" s="33">
        <v>4</v>
      </c>
    </row>
    <row r="882" spans="1:4" x14ac:dyDescent="0.25">
      <c r="A882" s="23">
        <v>8777</v>
      </c>
      <c r="B882" s="33">
        <v>190</v>
      </c>
      <c r="C882" s="33">
        <v>105</v>
      </c>
      <c r="D882" s="33">
        <v>67</v>
      </c>
    </row>
    <row r="883" spans="1:4" x14ac:dyDescent="0.25">
      <c r="A883" s="23">
        <v>8793</v>
      </c>
      <c r="B883" s="33">
        <v>672</v>
      </c>
      <c r="C883" s="33">
        <v>57</v>
      </c>
      <c r="D883" s="33">
        <v>16</v>
      </c>
    </row>
    <row r="884" spans="1:4" x14ac:dyDescent="0.25">
      <c r="A884" s="23">
        <v>8798</v>
      </c>
      <c r="B884" s="33">
        <v>591</v>
      </c>
      <c r="C884" s="33">
        <v>169</v>
      </c>
      <c r="D884" s="33">
        <v>72</v>
      </c>
    </row>
    <row r="885" spans="1:4" x14ac:dyDescent="0.25">
      <c r="A885" s="23">
        <v>8805</v>
      </c>
      <c r="B885" s="33">
        <v>720</v>
      </c>
      <c r="C885" s="33">
        <v>37</v>
      </c>
      <c r="D885" s="33">
        <v>8</v>
      </c>
    </row>
    <row r="886" spans="1:4" x14ac:dyDescent="0.25">
      <c r="A886" s="23">
        <v>8815</v>
      </c>
      <c r="B886" s="33">
        <v>579</v>
      </c>
      <c r="C886" s="33">
        <v>121</v>
      </c>
      <c r="D886" s="33">
        <v>8</v>
      </c>
    </row>
    <row r="887" spans="1:4" x14ac:dyDescent="0.25">
      <c r="A887" s="23">
        <v>8833</v>
      </c>
      <c r="B887" s="33">
        <v>216</v>
      </c>
      <c r="C887" s="33">
        <v>162</v>
      </c>
      <c r="D887" s="33">
        <v>99</v>
      </c>
    </row>
    <row r="888" spans="1:4" x14ac:dyDescent="0.25">
      <c r="A888" s="23">
        <v>8844</v>
      </c>
      <c r="B888" s="33">
        <v>226</v>
      </c>
      <c r="C888" s="33">
        <v>104</v>
      </c>
      <c r="D888" s="33">
        <v>59</v>
      </c>
    </row>
    <row r="889" spans="1:4" x14ac:dyDescent="0.25">
      <c r="A889" s="23">
        <v>8864</v>
      </c>
      <c r="B889" s="33">
        <v>80</v>
      </c>
      <c r="C889" s="33">
        <v>143</v>
      </c>
      <c r="D889" s="33">
        <v>2</v>
      </c>
    </row>
    <row r="890" spans="1:4" x14ac:dyDescent="0.25">
      <c r="A890" s="23">
        <v>8867</v>
      </c>
      <c r="B890" s="33">
        <v>601</v>
      </c>
      <c r="C890" s="33">
        <v>75</v>
      </c>
      <c r="D890" s="33">
        <v>92</v>
      </c>
    </row>
    <row r="891" spans="1:4" x14ac:dyDescent="0.25">
      <c r="A891" s="23">
        <v>8875</v>
      </c>
      <c r="B891" s="33">
        <v>40</v>
      </c>
      <c r="C891" s="33">
        <v>166</v>
      </c>
      <c r="D891" s="33">
        <v>83</v>
      </c>
    </row>
    <row r="892" spans="1:4" x14ac:dyDescent="0.25">
      <c r="A892" s="23">
        <v>8876</v>
      </c>
      <c r="B892" s="33">
        <v>194</v>
      </c>
      <c r="C892" s="33">
        <v>187</v>
      </c>
      <c r="D892" s="33">
        <v>44</v>
      </c>
    </row>
    <row r="893" spans="1:4" x14ac:dyDescent="0.25">
      <c r="A893" s="23">
        <v>8878</v>
      </c>
      <c r="B893" s="33">
        <v>429</v>
      </c>
      <c r="C893" s="33">
        <v>190</v>
      </c>
      <c r="D893" s="33">
        <v>88</v>
      </c>
    </row>
    <row r="894" spans="1:4" x14ac:dyDescent="0.25">
      <c r="A894" s="23">
        <v>8881</v>
      </c>
      <c r="B894" s="33">
        <v>292</v>
      </c>
      <c r="C894" s="33">
        <v>169</v>
      </c>
      <c r="D894" s="33">
        <v>3</v>
      </c>
    </row>
    <row r="895" spans="1:4" x14ac:dyDescent="0.25">
      <c r="A895" s="23">
        <v>8888</v>
      </c>
      <c r="B895" s="33">
        <v>617</v>
      </c>
      <c r="C895" s="33">
        <v>128</v>
      </c>
      <c r="D895" s="33">
        <v>31</v>
      </c>
    </row>
    <row r="896" spans="1:4" x14ac:dyDescent="0.25">
      <c r="A896" s="23">
        <v>8901</v>
      </c>
      <c r="B896" s="33">
        <v>476</v>
      </c>
      <c r="C896" s="33">
        <v>37</v>
      </c>
      <c r="D896" s="33">
        <v>12</v>
      </c>
    </row>
    <row r="897" spans="1:4" x14ac:dyDescent="0.25">
      <c r="A897" s="23">
        <v>8912</v>
      </c>
      <c r="B897" s="33">
        <v>714</v>
      </c>
      <c r="C897" s="33">
        <v>3</v>
      </c>
      <c r="D897" s="33">
        <v>45</v>
      </c>
    </row>
    <row r="898" spans="1:4" x14ac:dyDescent="0.25">
      <c r="A898" s="23">
        <v>8923</v>
      </c>
      <c r="B898" s="33">
        <v>417</v>
      </c>
      <c r="C898" s="33">
        <v>87</v>
      </c>
      <c r="D898" s="33">
        <v>14</v>
      </c>
    </row>
    <row r="899" spans="1:4" x14ac:dyDescent="0.25">
      <c r="A899" s="23">
        <v>8934</v>
      </c>
      <c r="B899" s="33">
        <v>707</v>
      </c>
      <c r="C899" s="33">
        <v>156</v>
      </c>
      <c r="D899" s="33">
        <v>99</v>
      </c>
    </row>
    <row r="900" spans="1:4" x14ac:dyDescent="0.25">
      <c r="A900" s="23">
        <v>8946</v>
      </c>
      <c r="B900" s="33">
        <v>959</v>
      </c>
      <c r="C900" s="33">
        <v>174</v>
      </c>
      <c r="D900" s="33">
        <v>51</v>
      </c>
    </row>
    <row r="901" spans="1:4" x14ac:dyDescent="0.25">
      <c r="A901" s="23">
        <v>8952</v>
      </c>
      <c r="B901" s="33">
        <v>872</v>
      </c>
      <c r="C901" s="33">
        <v>150</v>
      </c>
      <c r="D901" s="33">
        <v>10</v>
      </c>
    </row>
    <row r="902" spans="1:4" x14ac:dyDescent="0.25">
      <c r="A902" s="23">
        <v>8954</v>
      </c>
      <c r="B902" s="33">
        <v>829</v>
      </c>
      <c r="C902" s="33">
        <v>178</v>
      </c>
      <c r="D902" s="33">
        <v>53</v>
      </c>
    </row>
    <row r="903" spans="1:4" x14ac:dyDescent="0.25">
      <c r="A903" s="23">
        <v>8960</v>
      </c>
      <c r="B903" s="33">
        <v>382</v>
      </c>
      <c r="C903" s="33">
        <v>25</v>
      </c>
      <c r="D903" s="33">
        <v>72</v>
      </c>
    </row>
    <row r="904" spans="1:4" x14ac:dyDescent="0.25">
      <c r="A904" s="23">
        <v>8961</v>
      </c>
      <c r="B904" s="33">
        <v>346</v>
      </c>
      <c r="C904" s="33">
        <v>125</v>
      </c>
      <c r="D904" s="33">
        <v>25</v>
      </c>
    </row>
    <row r="905" spans="1:4" x14ac:dyDescent="0.25">
      <c r="A905" s="23">
        <v>8976</v>
      </c>
      <c r="B905" s="33">
        <v>112</v>
      </c>
      <c r="C905" s="33">
        <v>106</v>
      </c>
      <c r="D905" s="33">
        <v>33</v>
      </c>
    </row>
    <row r="906" spans="1:4" x14ac:dyDescent="0.25">
      <c r="A906" s="23">
        <v>8986</v>
      </c>
      <c r="B906" s="33">
        <v>69</v>
      </c>
      <c r="C906" s="33">
        <v>35</v>
      </c>
      <c r="D906" s="33">
        <v>13</v>
      </c>
    </row>
    <row r="907" spans="1:4" x14ac:dyDescent="0.25">
      <c r="A907" s="23">
        <v>9017</v>
      </c>
      <c r="B907" s="33">
        <v>750</v>
      </c>
      <c r="C907" s="33">
        <v>146</v>
      </c>
      <c r="D907" s="33">
        <v>100</v>
      </c>
    </row>
    <row r="908" spans="1:4" x14ac:dyDescent="0.25">
      <c r="A908" s="23">
        <v>9020</v>
      </c>
      <c r="B908" s="33">
        <v>112</v>
      </c>
      <c r="C908" s="33">
        <v>158</v>
      </c>
      <c r="D908" s="33">
        <v>15</v>
      </c>
    </row>
    <row r="909" spans="1:4" x14ac:dyDescent="0.25">
      <c r="A909" s="23">
        <v>9026</v>
      </c>
      <c r="B909" s="33">
        <v>12</v>
      </c>
      <c r="C909" s="33">
        <v>9</v>
      </c>
      <c r="D909" s="33">
        <v>21</v>
      </c>
    </row>
    <row r="910" spans="1:4" x14ac:dyDescent="0.25">
      <c r="A910" s="23">
        <v>9028</v>
      </c>
      <c r="B910" s="33">
        <v>557</v>
      </c>
      <c r="C910" s="33">
        <v>165</v>
      </c>
      <c r="D910" s="33">
        <v>11</v>
      </c>
    </row>
    <row r="911" spans="1:4" x14ac:dyDescent="0.25">
      <c r="A911" s="23">
        <v>9034</v>
      </c>
      <c r="B911" s="33">
        <v>827</v>
      </c>
      <c r="C911" s="33">
        <v>138</v>
      </c>
      <c r="D911" s="33">
        <v>11</v>
      </c>
    </row>
    <row r="912" spans="1:4" x14ac:dyDescent="0.25">
      <c r="A912" s="23">
        <v>9073</v>
      </c>
      <c r="B912" s="33">
        <v>424</v>
      </c>
      <c r="C912" s="33">
        <v>74</v>
      </c>
      <c r="D912" s="33">
        <v>3</v>
      </c>
    </row>
    <row r="913" spans="1:4" x14ac:dyDescent="0.25">
      <c r="A913" s="23">
        <v>9113</v>
      </c>
      <c r="B913" s="33">
        <v>785</v>
      </c>
      <c r="C913" s="33">
        <v>12</v>
      </c>
      <c r="D913" s="33">
        <v>94</v>
      </c>
    </row>
    <row r="914" spans="1:4" x14ac:dyDescent="0.25">
      <c r="A914" s="23">
        <v>9115</v>
      </c>
      <c r="B914" s="33">
        <v>80</v>
      </c>
      <c r="C914" s="33">
        <v>71</v>
      </c>
      <c r="D914" s="33">
        <v>55</v>
      </c>
    </row>
    <row r="915" spans="1:4" x14ac:dyDescent="0.25">
      <c r="A915" s="23">
        <v>9121</v>
      </c>
      <c r="B915" s="33">
        <v>239</v>
      </c>
      <c r="C915" s="33">
        <v>126</v>
      </c>
      <c r="D915" s="33">
        <v>86</v>
      </c>
    </row>
    <row r="916" spans="1:4" x14ac:dyDescent="0.25">
      <c r="A916" s="23">
        <v>9122</v>
      </c>
      <c r="B916" s="33">
        <v>25</v>
      </c>
      <c r="C916" s="33">
        <v>171</v>
      </c>
      <c r="D916" s="33">
        <v>79</v>
      </c>
    </row>
    <row r="917" spans="1:4" x14ac:dyDescent="0.25">
      <c r="A917" s="23">
        <v>9131</v>
      </c>
      <c r="B917" s="33">
        <v>482</v>
      </c>
      <c r="C917" s="33">
        <v>5</v>
      </c>
      <c r="D917" s="33">
        <v>99</v>
      </c>
    </row>
    <row r="918" spans="1:4" x14ac:dyDescent="0.25">
      <c r="A918" s="23">
        <v>9134</v>
      </c>
      <c r="B918" s="33">
        <v>775</v>
      </c>
      <c r="C918" s="33">
        <v>194</v>
      </c>
      <c r="D918" s="33">
        <v>94</v>
      </c>
    </row>
    <row r="919" spans="1:4" x14ac:dyDescent="0.25">
      <c r="A919" s="23">
        <v>9141</v>
      </c>
      <c r="B919" s="33">
        <v>107</v>
      </c>
      <c r="C919" s="33">
        <v>87</v>
      </c>
      <c r="D919" s="33">
        <v>17</v>
      </c>
    </row>
    <row r="920" spans="1:4" x14ac:dyDescent="0.25">
      <c r="A920" s="23">
        <v>9149</v>
      </c>
      <c r="B920" s="33">
        <v>378</v>
      </c>
      <c r="C920" s="33">
        <v>56</v>
      </c>
      <c r="D920" s="33">
        <v>9</v>
      </c>
    </row>
    <row r="921" spans="1:4" x14ac:dyDescent="0.25">
      <c r="A921" s="23">
        <v>9163</v>
      </c>
      <c r="B921" s="33">
        <v>874</v>
      </c>
      <c r="C921" s="33">
        <v>67</v>
      </c>
      <c r="D921" s="33">
        <v>94</v>
      </c>
    </row>
    <row r="922" spans="1:4" x14ac:dyDescent="0.25">
      <c r="A922" s="23">
        <v>9179</v>
      </c>
      <c r="B922" s="33">
        <v>53</v>
      </c>
      <c r="C922" s="33">
        <v>77</v>
      </c>
      <c r="D922" s="33">
        <v>54</v>
      </c>
    </row>
    <row r="923" spans="1:4" x14ac:dyDescent="0.25">
      <c r="A923" s="23">
        <v>9183</v>
      </c>
      <c r="B923" s="33">
        <v>818</v>
      </c>
      <c r="C923" s="33">
        <v>45</v>
      </c>
      <c r="D923" s="33">
        <v>97</v>
      </c>
    </row>
    <row r="924" spans="1:4" x14ac:dyDescent="0.25">
      <c r="A924" s="23">
        <v>9239</v>
      </c>
      <c r="B924" s="33">
        <v>732</v>
      </c>
      <c r="C924" s="33">
        <v>105</v>
      </c>
      <c r="D924" s="33">
        <v>36</v>
      </c>
    </row>
    <row r="925" spans="1:4" x14ac:dyDescent="0.25">
      <c r="A925" s="23">
        <v>9256</v>
      </c>
      <c r="B925" s="33">
        <v>85</v>
      </c>
      <c r="C925" s="33">
        <v>117</v>
      </c>
      <c r="D925" s="33">
        <v>21</v>
      </c>
    </row>
    <row r="926" spans="1:4" x14ac:dyDescent="0.25">
      <c r="A926" s="23">
        <v>9257</v>
      </c>
      <c r="B926" s="33">
        <v>896</v>
      </c>
      <c r="C926" s="33">
        <v>9</v>
      </c>
      <c r="D926" s="33">
        <v>60</v>
      </c>
    </row>
    <row r="927" spans="1:4" x14ac:dyDescent="0.25">
      <c r="A927" s="23">
        <v>9258</v>
      </c>
      <c r="B927" s="33">
        <v>581</v>
      </c>
      <c r="C927" s="33">
        <v>146</v>
      </c>
      <c r="D927" s="33">
        <v>37</v>
      </c>
    </row>
    <row r="928" spans="1:4" x14ac:dyDescent="0.25">
      <c r="A928" s="23">
        <v>9259</v>
      </c>
      <c r="B928" s="33">
        <v>318</v>
      </c>
      <c r="C928" s="33">
        <v>37</v>
      </c>
      <c r="D928" s="33">
        <v>69</v>
      </c>
    </row>
    <row r="929" spans="1:4" x14ac:dyDescent="0.25">
      <c r="A929" s="23">
        <v>9267</v>
      </c>
      <c r="B929" s="33">
        <v>862</v>
      </c>
      <c r="C929" s="33">
        <v>129</v>
      </c>
      <c r="D929" s="33">
        <v>6</v>
      </c>
    </row>
    <row r="930" spans="1:4" x14ac:dyDescent="0.25">
      <c r="A930" s="23">
        <v>9278</v>
      </c>
      <c r="B930" s="33">
        <v>944</v>
      </c>
      <c r="C930" s="33">
        <v>165</v>
      </c>
      <c r="D930" s="33">
        <v>12</v>
      </c>
    </row>
    <row r="931" spans="1:4" x14ac:dyDescent="0.25">
      <c r="A931" s="23">
        <v>9290</v>
      </c>
      <c r="B931" s="33">
        <v>304</v>
      </c>
      <c r="C931" s="33">
        <v>196</v>
      </c>
      <c r="D931" s="33">
        <v>44</v>
      </c>
    </row>
    <row r="932" spans="1:4" x14ac:dyDescent="0.25">
      <c r="A932" s="23">
        <v>9294</v>
      </c>
      <c r="B932" s="33">
        <v>358</v>
      </c>
      <c r="C932" s="33">
        <v>6</v>
      </c>
      <c r="D932" s="33">
        <v>32</v>
      </c>
    </row>
    <row r="933" spans="1:4" x14ac:dyDescent="0.25">
      <c r="A933" s="23">
        <v>9298</v>
      </c>
      <c r="B933" s="33">
        <v>389</v>
      </c>
      <c r="C933" s="33">
        <v>177</v>
      </c>
      <c r="D933" s="33">
        <v>19</v>
      </c>
    </row>
    <row r="934" spans="1:4" x14ac:dyDescent="0.25">
      <c r="A934" s="23">
        <v>9308</v>
      </c>
      <c r="B934" s="33">
        <v>221</v>
      </c>
      <c r="C934" s="33">
        <v>4</v>
      </c>
      <c r="D934" s="33">
        <v>88</v>
      </c>
    </row>
    <row r="935" spans="1:4" x14ac:dyDescent="0.25">
      <c r="A935" s="23">
        <v>9332</v>
      </c>
      <c r="B935" s="33">
        <v>688</v>
      </c>
      <c r="C935" s="33">
        <v>192</v>
      </c>
      <c r="D935" s="33">
        <v>71</v>
      </c>
    </row>
    <row r="936" spans="1:4" x14ac:dyDescent="0.25">
      <c r="A936" s="23">
        <v>9333</v>
      </c>
      <c r="B936" s="33">
        <v>544</v>
      </c>
      <c r="C936" s="33">
        <v>25</v>
      </c>
      <c r="D936" s="33">
        <v>47</v>
      </c>
    </row>
    <row r="937" spans="1:4" x14ac:dyDescent="0.25">
      <c r="A937" s="23">
        <v>9353</v>
      </c>
      <c r="B937" s="33">
        <v>63</v>
      </c>
      <c r="C937" s="33">
        <v>126</v>
      </c>
      <c r="D937" s="33">
        <v>77</v>
      </c>
    </row>
    <row r="938" spans="1:4" x14ac:dyDescent="0.25">
      <c r="A938" s="23">
        <v>9354</v>
      </c>
      <c r="B938" s="33">
        <v>469</v>
      </c>
      <c r="C938" s="33">
        <v>182</v>
      </c>
      <c r="D938" s="33">
        <v>85</v>
      </c>
    </row>
    <row r="939" spans="1:4" x14ac:dyDescent="0.25">
      <c r="A939" s="23">
        <v>9363</v>
      </c>
      <c r="B939" s="33">
        <v>359</v>
      </c>
      <c r="C939" s="33">
        <v>192</v>
      </c>
      <c r="D939" s="33">
        <v>38</v>
      </c>
    </row>
    <row r="940" spans="1:4" x14ac:dyDescent="0.25">
      <c r="A940" s="23">
        <v>9372</v>
      </c>
      <c r="B940" s="33">
        <v>964</v>
      </c>
      <c r="C940" s="33">
        <v>165</v>
      </c>
      <c r="D940" s="33">
        <v>47</v>
      </c>
    </row>
    <row r="941" spans="1:4" x14ac:dyDescent="0.25">
      <c r="A941" s="23">
        <v>9374</v>
      </c>
      <c r="B941" s="33">
        <v>619</v>
      </c>
      <c r="C941" s="33">
        <v>172</v>
      </c>
      <c r="D941" s="33">
        <v>37</v>
      </c>
    </row>
    <row r="942" spans="1:4" x14ac:dyDescent="0.25">
      <c r="A942" s="23">
        <v>9385</v>
      </c>
      <c r="B942" s="33">
        <v>453</v>
      </c>
      <c r="C942" s="33">
        <v>172</v>
      </c>
      <c r="D942" s="33">
        <v>1</v>
      </c>
    </row>
    <row r="943" spans="1:4" x14ac:dyDescent="0.25">
      <c r="A943" s="23">
        <v>9389</v>
      </c>
      <c r="B943" s="33">
        <v>849</v>
      </c>
      <c r="C943" s="33">
        <v>98</v>
      </c>
      <c r="D943" s="33">
        <v>14</v>
      </c>
    </row>
    <row r="944" spans="1:4" x14ac:dyDescent="0.25">
      <c r="A944" s="23">
        <v>9398</v>
      </c>
      <c r="B944" s="33">
        <v>148</v>
      </c>
      <c r="C944" s="33">
        <v>154</v>
      </c>
      <c r="D944" s="33">
        <v>21</v>
      </c>
    </row>
    <row r="945" spans="1:4" x14ac:dyDescent="0.25">
      <c r="A945" s="23">
        <v>9399</v>
      </c>
      <c r="B945" s="33">
        <v>842</v>
      </c>
      <c r="C945" s="33">
        <v>24</v>
      </c>
      <c r="D945" s="33">
        <v>72</v>
      </c>
    </row>
    <row r="946" spans="1:4" x14ac:dyDescent="0.25">
      <c r="A946" s="23">
        <v>9404</v>
      </c>
      <c r="B946" s="33">
        <v>229</v>
      </c>
      <c r="C946" s="33">
        <v>54</v>
      </c>
      <c r="D946" s="33">
        <v>87</v>
      </c>
    </row>
    <row r="947" spans="1:4" x14ac:dyDescent="0.25">
      <c r="A947" s="23">
        <v>9408</v>
      </c>
      <c r="B947" s="33">
        <v>396</v>
      </c>
      <c r="C947" s="33">
        <v>22</v>
      </c>
      <c r="D947" s="33">
        <v>70</v>
      </c>
    </row>
    <row r="948" spans="1:4" x14ac:dyDescent="0.25">
      <c r="A948" s="23">
        <v>9413</v>
      </c>
      <c r="B948" s="33">
        <v>741</v>
      </c>
      <c r="C948" s="33">
        <v>68</v>
      </c>
      <c r="D948" s="33">
        <v>30</v>
      </c>
    </row>
    <row r="949" spans="1:4" x14ac:dyDescent="0.25">
      <c r="A949" s="23">
        <v>9417</v>
      </c>
      <c r="B949" s="33">
        <v>377</v>
      </c>
      <c r="C949" s="33">
        <v>135</v>
      </c>
      <c r="D949" s="33">
        <v>90</v>
      </c>
    </row>
    <row r="950" spans="1:4" x14ac:dyDescent="0.25">
      <c r="A950" s="23">
        <v>9418</v>
      </c>
      <c r="B950" s="33">
        <v>481</v>
      </c>
      <c r="C950" s="33">
        <v>128</v>
      </c>
      <c r="D950" s="33">
        <v>89</v>
      </c>
    </row>
    <row r="951" spans="1:4" x14ac:dyDescent="0.25">
      <c r="A951" s="23">
        <v>9430</v>
      </c>
      <c r="B951" s="33">
        <v>769</v>
      </c>
      <c r="C951" s="33">
        <v>140</v>
      </c>
      <c r="D951" s="33">
        <v>94</v>
      </c>
    </row>
    <row r="952" spans="1:4" x14ac:dyDescent="0.25">
      <c r="A952" s="23">
        <v>9439</v>
      </c>
      <c r="B952" s="33">
        <v>295</v>
      </c>
      <c r="C952" s="33">
        <v>55</v>
      </c>
      <c r="D952" s="33">
        <v>31</v>
      </c>
    </row>
    <row r="953" spans="1:4" x14ac:dyDescent="0.25">
      <c r="A953" s="23">
        <v>9469</v>
      </c>
      <c r="B953" s="33">
        <v>59</v>
      </c>
      <c r="C953" s="33">
        <v>38</v>
      </c>
      <c r="D953" s="33">
        <v>94</v>
      </c>
    </row>
    <row r="954" spans="1:4" x14ac:dyDescent="0.25">
      <c r="A954" s="23">
        <v>9470</v>
      </c>
      <c r="B954" s="33">
        <v>801</v>
      </c>
      <c r="C954" s="33">
        <v>156</v>
      </c>
      <c r="D954" s="33">
        <v>66</v>
      </c>
    </row>
    <row r="955" spans="1:4" x14ac:dyDescent="0.25">
      <c r="A955" s="23">
        <v>9499</v>
      </c>
      <c r="B955" s="33">
        <v>793</v>
      </c>
      <c r="C955" s="33">
        <v>141</v>
      </c>
      <c r="D955" s="33">
        <v>28</v>
      </c>
    </row>
    <row r="956" spans="1:4" x14ac:dyDescent="0.25">
      <c r="A956" s="23">
        <v>9500</v>
      </c>
      <c r="B956" s="33">
        <v>780</v>
      </c>
      <c r="C956" s="33">
        <v>76</v>
      </c>
      <c r="D956" s="33">
        <v>21</v>
      </c>
    </row>
    <row r="957" spans="1:4" x14ac:dyDescent="0.25">
      <c r="A957" s="23">
        <v>9503</v>
      </c>
      <c r="B957" s="33">
        <v>857</v>
      </c>
      <c r="C957" s="33">
        <v>9</v>
      </c>
      <c r="D957" s="33">
        <v>55</v>
      </c>
    </row>
    <row r="958" spans="1:4" x14ac:dyDescent="0.25">
      <c r="A958" s="23">
        <v>9505</v>
      </c>
      <c r="B958" s="33">
        <v>757</v>
      </c>
      <c r="C958" s="33">
        <v>13</v>
      </c>
      <c r="D958" s="33">
        <v>67</v>
      </c>
    </row>
    <row r="959" spans="1:4" x14ac:dyDescent="0.25">
      <c r="A959" s="23">
        <v>9507</v>
      </c>
      <c r="B959" s="33">
        <v>902</v>
      </c>
      <c r="C959" s="33">
        <v>86</v>
      </c>
      <c r="D959" s="33">
        <v>69</v>
      </c>
    </row>
    <row r="960" spans="1:4" x14ac:dyDescent="0.25">
      <c r="A960" s="23">
        <v>9509</v>
      </c>
      <c r="B960" s="33">
        <v>431</v>
      </c>
      <c r="C960" s="33">
        <v>116</v>
      </c>
      <c r="D960" s="33">
        <v>15</v>
      </c>
    </row>
    <row r="961" spans="1:4" x14ac:dyDescent="0.25">
      <c r="A961" s="23">
        <v>9514</v>
      </c>
      <c r="B961" s="33">
        <v>802</v>
      </c>
      <c r="C961" s="33">
        <v>31</v>
      </c>
      <c r="D961" s="33">
        <v>16</v>
      </c>
    </row>
    <row r="962" spans="1:4" x14ac:dyDescent="0.25">
      <c r="A962" s="23">
        <v>9520</v>
      </c>
      <c r="B962" s="33">
        <v>520</v>
      </c>
      <c r="C962" s="33">
        <v>170</v>
      </c>
      <c r="D962" s="33">
        <v>100</v>
      </c>
    </row>
    <row r="963" spans="1:4" x14ac:dyDescent="0.25">
      <c r="A963" s="23">
        <v>9528</v>
      </c>
      <c r="B963" s="33">
        <v>860</v>
      </c>
      <c r="C963" s="33">
        <v>148</v>
      </c>
      <c r="D963" s="33">
        <v>3</v>
      </c>
    </row>
    <row r="964" spans="1:4" x14ac:dyDescent="0.25">
      <c r="A964" s="23">
        <v>9537</v>
      </c>
      <c r="B964" s="33">
        <v>693</v>
      </c>
      <c r="C964" s="33">
        <v>61</v>
      </c>
      <c r="D964" s="33">
        <v>48</v>
      </c>
    </row>
    <row r="965" spans="1:4" x14ac:dyDescent="0.25">
      <c r="A965" s="23">
        <v>9538</v>
      </c>
      <c r="B965" s="33">
        <v>30</v>
      </c>
      <c r="C965" s="33">
        <v>136</v>
      </c>
      <c r="D965" s="33">
        <v>4</v>
      </c>
    </row>
    <row r="966" spans="1:4" x14ac:dyDescent="0.25">
      <c r="A966" s="23">
        <v>9555</v>
      </c>
      <c r="B966" s="33">
        <v>225</v>
      </c>
      <c r="C966" s="33">
        <v>1</v>
      </c>
      <c r="D966" s="33">
        <v>83</v>
      </c>
    </row>
    <row r="967" spans="1:4" x14ac:dyDescent="0.25">
      <c r="A967" s="23">
        <v>9564</v>
      </c>
      <c r="B967" s="33">
        <v>347</v>
      </c>
      <c r="C967" s="33">
        <v>18</v>
      </c>
      <c r="D967" s="33">
        <v>8</v>
      </c>
    </row>
    <row r="968" spans="1:4" x14ac:dyDescent="0.25">
      <c r="A968" s="23">
        <v>9575</v>
      </c>
      <c r="B968" s="33">
        <v>386</v>
      </c>
      <c r="C968" s="33">
        <v>192</v>
      </c>
      <c r="D968" s="33">
        <v>95</v>
      </c>
    </row>
    <row r="969" spans="1:4" x14ac:dyDescent="0.25">
      <c r="A969" s="23">
        <v>9593</v>
      </c>
      <c r="B969" s="33">
        <v>69</v>
      </c>
      <c r="C969" s="33">
        <v>101</v>
      </c>
      <c r="D969" s="33">
        <v>38</v>
      </c>
    </row>
    <row r="970" spans="1:4" x14ac:dyDescent="0.25">
      <c r="A970" s="23">
        <v>9594</v>
      </c>
      <c r="B970" s="33">
        <v>861</v>
      </c>
      <c r="C970" s="33">
        <v>125</v>
      </c>
      <c r="D970" s="33">
        <v>95</v>
      </c>
    </row>
    <row r="971" spans="1:4" x14ac:dyDescent="0.25">
      <c r="A971" s="23">
        <v>9597</v>
      </c>
      <c r="B971" s="33">
        <v>73</v>
      </c>
      <c r="C971" s="33">
        <v>138</v>
      </c>
      <c r="D971" s="33">
        <v>84</v>
      </c>
    </row>
    <row r="972" spans="1:4" x14ac:dyDescent="0.25">
      <c r="A972" s="23">
        <v>9609</v>
      </c>
      <c r="B972" s="33">
        <v>653</v>
      </c>
      <c r="C972" s="33">
        <v>173</v>
      </c>
      <c r="D972" s="33">
        <v>8</v>
      </c>
    </row>
    <row r="973" spans="1:4" x14ac:dyDescent="0.25">
      <c r="A973" s="23">
        <v>9618</v>
      </c>
      <c r="B973" s="33">
        <v>310</v>
      </c>
      <c r="C973" s="33">
        <v>162</v>
      </c>
      <c r="D973" s="33">
        <v>30</v>
      </c>
    </row>
    <row r="974" spans="1:4" x14ac:dyDescent="0.25">
      <c r="A974" s="23">
        <v>9628</v>
      </c>
      <c r="B974" s="33">
        <v>308</v>
      </c>
      <c r="C974" s="33">
        <v>103</v>
      </c>
      <c r="D974" s="33">
        <v>98</v>
      </c>
    </row>
    <row r="975" spans="1:4" x14ac:dyDescent="0.25">
      <c r="A975" s="23">
        <v>9630</v>
      </c>
      <c r="B975" s="33">
        <v>367</v>
      </c>
      <c r="C975" s="33">
        <v>163</v>
      </c>
      <c r="D975" s="33">
        <v>88</v>
      </c>
    </row>
    <row r="976" spans="1:4" x14ac:dyDescent="0.25">
      <c r="A976" s="23">
        <v>9635</v>
      </c>
      <c r="B976" s="33">
        <v>734</v>
      </c>
      <c r="C976" s="33">
        <v>83</v>
      </c>
      <c r="D976" s="33">
        <v>87</v>
      </c>
    </row>
    <row r="977" spans="1:4" x14ac:dyDescent="0.25">
      <c r="A977" s="23">
        <v>9644</v>
      </c>
      <c r="B977" s="33">
        <v>453</v>
      </c>
      <c r="C977" s="33">
        <v>149</v>
      </c>
      <c r="D977" s="33">
        <v>82</v>
      </c>
    </row>
    <row r="978" spans="1:4" x14ac:dyDescent="0.25">
      <c r="A978" s="23">
        <v>9664</v>
      </c>
      <c r="B978" s="33">
        <v>961</v>
      </c>
      <c r="C978" s="33">
        <v>9</v>
      </c>
      <c r="D978" s="33">
        <v>62</v>
      </c>
    </row>
    <row r="979" spans="1:4" x14ac:dyDescent="0.25">
      <c r="A979" s="23">
        <v>9688</v>
      </c>
      <c r="B979" s="33">
        <v>280</v>
      </c>
      <c r="C979" s="33">
        <v>67</v>
      </c>
      <c r="D979" s="33">
        <v>21</v>
      </c>
    </row>
    <row r="980" spans="1:4" x14ac:dyDescent="0.25">
      <c r="A980" s="23">
        <v>9693</v>
      </c>
      <c r="B980" s="33">
        <v>881</v>
      </c>
      <c r="C980" s="33">
        <v>15</v>
      </c>
      <c r="D980" s="33">
        <v>22</v>
      </c>
    </row>
    <row r="981" spans="1:4" x14ac:dyDescent="0.25">
      <c r="A981" s="23">
        <v>9695</v>
      </c>
      <c r="B981" s="33">
        <v>338</v>
      </c>
      <c r="C981" s="33">
        <v>132</v>
      </c>
      <c r="D981" s="33">
        <v>63</v>
      </c>
    </row>
    <row r="982" spans="1:4" x14ac:dyDescent="0.25">
      <c r="A982" s="23">
        <v>9700</v>
      </c>
      <c r="B982" s="33">
        <v>201</v>
      </c>
      <c r="C982" s="33">
        <v>122</v>
      </c>
      <c r="D982" s="33">
        <v>94</v>
      </c>
    </row>
    <row r="983" spans="1:4" x14ac:dyDescent="0.25">
      <c r="A983" s="23">
        <v>9701</v>
      </c>
      <c r="B983" s="33">
        <v>727</v>
      </c>
      <c r="C983" s="33">
        <v>13</v>
      </c>
      <c r="D983" s="33">
        <v>5</v>
      </c>
    </row>
    <row r="984" spans="1:4" x14ac:dyDescent="0.25">
      <c r="A984" s="23">
        <v>9703</v>
      </c>
      <c r="B984" s="33">
        <v>826</v>
      </c>
      <c r="C984" s="33">
        <v>182</v>
      </c>
      <c r="D984" s="33">
        <v>69</v>
      </c>
    </row>
    <row r="985" spans="1:4" x14ac:dyDescent="0.25">
      <c r="A985" s="23">
        <v>9710</v>
      </c>
      <c r="B985" s="33">
        <v>228</v>
      </c>
      <c r="C985" s="33">
        <v>39</v>
      </c>
      <c r="D985" s="33">
        <v>50</v>
      </c>
    </row>
    <row r="986" spans="1:4" x14ac:dyDescent="0.25">
      <c r="A986" s="23">
        <v>9734</v>
      </c>
      <c r="B986" s="33">
        <v>872</v>
      </c>
      <c r="C986" s="33">
        <v>8</v>
      </c>
      <c r="D986" s="33">
        <v>51</v>
      </c>
    </row>
    <row r="987" spans="1:4" x14ac:dyDescent="0.25">
      <c r="A987" s="23">
        <v>9748</v>
      </c>
      <c r="B987" s="33">
        <v>474</v>
      </c>
      <c r="C987" s="33">
        <v>10</v>
      </c>
      <c r="D987" s="33">
        <v>18</v>
      </c>
    </row>
    <row r="988" spans="1:4" x14ac:dyDescent="0.25">
      <c r="A988" s="23">
        <v>9770</v>
      </c>
      <c r="B988" s="33">
        <v>451</v>
      </c>
      <c r="C988" s="33">
        <v>108</v>
      </c>
      <c r="D988" s="33">
        <v>91</v>
      </c>
    </row>
    <row r="989" spans="1:4" x14ac:dyDescent="0.25">
      <c r="A989" s="23">
        <v>9785</v>
      </c>
      <c r="B989" s="33">
        <v>659</v>
      </c>
      <c r="C989" s="33">
        <v>2</v>
      </c>
      <c r="D989" s="33">
        <v>82</v>
      </c>
    </row>
    <row r="990" spans="1:4" x14ac:dyDescent="0.25">
      <c r="A990" s="23">
        <v>9800</v>
      </c>
      <c r="B990" s="33">
        <v>841</v>
      </c>
      <c r="C990" s="33">
        <v>45</v>
      </c>
      <c r="D990" s="33">
        <v>76</v>
      </c>
    </row>
    <row r="991" spans="1:4" x14ac:dyDescent="0.25">
      <c r="A991" s="23">
        <v>9803</v>
      </c>
      <c r="B991" s="33">
        <v>376</v>
      </c>
      <c r="C991" s="33">
        <v>44</v>
      </c>
      <c r="D991" s="33">
        <v>42</v>
      </c>
    </row>
    <row r="992" spans="1:4" x14ac:dyDescent="0.25">
      <c r="A992" s="23">
        <v>9814</v>
      </c>
      <c r="B992" s="33">
        <v>330</v>
      </c>
      <c r="C992" s="33">
        <v>63</v>
      </c>
      <c r="D992" s="33">
        <v>50</v>
      </c>
    </row>
    <row r="993" spans="1:4" x14ac:dyDescent="0.25">
      <c r="A993" s="23">
        <v>9820</v>
      </c>
      <c r="B993" s="33">
        <v>92</v>
      </c>
      <c r="C993" s="33">
        <v>184</v>
      </c>
      <c r="D993" s="33">
        <v>66</v>
      </c>
    </row>
    <row r="994" spans="1:4" x14ac:dyDescent="0.25">
      <c r="A994" s="23">
        <v>9822</v>
      </c>
      <c r="B994" s="33">
        <v>348</v>
      </c>
      <c r="C994" s="33">
        <v>13</v>
      </c>
      <c r="D994" s="33">
        <v>34</v>
      </c>
    </row>
    <row r="995" spans="1:4" x14ac:dyDescent="0.25">
      <c r="A995" s="23">
        <v>9832</v>
      </c>
      <c r="B995" s="33">
        <v>820</v>
      </c>
      <c r="C995" s="33">
        <v>17</v>
      </c>
      <c r="D995" s="33">
        <v>93</v>
      </c>
    </row>
    <row r="996" spans="1:4" x14ac:dyDescent="0.25">
      <c r="A996" s="23">
        <v>9846</v>
      </c>
      <c r="B996" s="33">
        <v>631</v>
      </c>
      <c r="C996" s="33">
        <v>56</v>
      </c>
      <c r="D996" s="33">
        <v>35</v>
      </c>
    </row>
    <row r="997" spans="1:4" x14ac:dyDescent="0.25">
      <c r="A997" s="23">
        <v>9857</v>
      </c>
      <c r="B997" s="33">
        <v>882</v>
      </c>
      <c r="C997" s="33">
        <v>23</v>
      </c>
      <c r="D997" s="33">
        <v>79</v>
      </c>
    </row>
    <row r="998" spans="1:4" x14ac:dyDescent="0.25">
      <c r="A998" s="23">
        <v>9861</v>
      </c>
      <c r="B998" s="33">
        <v>265</v>
      </c>
      <c r="C998" s="33">
        <v>34</v>
      </c>
      <c r="D998" s="33">
        <v>64</v>
      </c>
    </row>
    <row r="999" spans="1:4" x14ac:dyDescent="0.25">
      <c r="A999" s="23">
        <v>9866</v>
      </c>
      <c r="B999" s="33">
        <v>466</v>
      </c>
      <c r="C999" s="33">
        <v>174</v>
      </c>
      <c r="D999" s="33">
        <v>51</v>
      </c>
    </row>
    <row r="1000" spans="1:4" x14ac:dyDescent="0.25">
      <c r="A1000" s="23">
        <v>9879</v>
      </c>
      <c r="B1000" s="33">
        <v>377</v>
      </c>
      <c r="C1000" s="33">
        <v>136</v>
      </c>
      <c r="D1000" s="33">
        <v>8</v>
      </c>
    </row>
    <row r="1001" spans="1:4" x14ac:dyDescent="0.25">
      <c r="A1001" s="23">
        <v>9908</v>
      </c>
      <c r="B1001" s="33">
        <v>256</v>
      </c>
      <c r="C1001" s="33">
        <v>183</v>
      </c>
      <c r="D1001" s="33">
        <v>89</v>
      </c>
    </row>
    <row r="1002" spans="1:4" x14ac:dyDescent="0.25">
      <c r="A1002" s="23">
        <v>9914</v>
      </c>
      <c r="B1002" s="33">
        <v>897</v>
      </c>
      <c r="C1002" s="33">
        <v>62</v>
      </c>
      <c r="D1002" s="33">
        <v>18</v>
      </c>
    </row>
    <row r="1003" spans="1:4" x14ac:dyDescent="0.25">
      <c r="A1003" s="23">
        <v>9916</v>
      </c>
      <c r="B1003" s="33">
        <v>969</v>
      </c>
      <c r="C1003" s="33">
        <v>175</v>
      </c>
      <c r="D1003" s="33">
        <v>11</v>
      </c>
    </row>
    <row r="1004" spans="1:4" x14ac:dyDescent="0.25">
      <c r="A1004" s="23">
        <v>9918</v>
      </c>
      <c r="B1004" s="33">
        <v>235</v>
      </c>
      <c r="C1004" s="33">
        <v>88</v>
      </c>
      <c r="D1004" s="33">
        <v>18</v>
      </c>
    </row>
    <row r="1005" spans="1:4" x14ac:dyDescent="0.25">
      <c r="A1005" s="23">
        <v>9934</v>
      </c>
      <c r="B1005" s="33">
        <v>159</v>
      </c>
      <c r="C1005" s="33">
        <v>131</v>
      </c>
      <c r="D1005" s="33">
        <v>49</v>
      </c>
    </row>
    <row r="1006" spans="1:4" x14ac:dyDescent="0.25">
      <c r="A1006" s="23">
        <v>9936</v>
      </c>
      <c r="B1006" s="33">
        <v>570</v>
      </c>
      <c r="C1006" s="33">
        <v>18</v>
      </c>
      <c r="D1006" s="33">
        <v>5</v>
      </c>
    </row>
    <row r="1007" spans="1:4" x14ac:dyDescent="0.25">
      <c r="A1007" s="23">
        <v>9942</v>
      </c>
      <c r="B1007" s="33">
        <v>260</v>
      </c>
      <c r="C1007" s="33">
        <v>161</v>
      </c>
      <c r="D1007" s="33">
        <v>49</v>
      </c>
    </row>
    <row r="1008" spans="1:4" x14ac:dyDescent="0.25">
      <c r="A1008" s="23">
        <v>9957</v>
      </c>
      <c r="B1008" s="33">
        <v>1000</v>
      </c>
      <c r="C1008" s="33">
        <v>48</v>
      </c>
      <c r="D1008" s="33">
        <v>92</v>
      </c>
    </row>
    <row r="1009" spans="1:4" x14ac:dyDescent="0.25">
      <c r="A1009" s="23">
        <v>9959</v>
      </c>
      <c r="B1009" s="33">
        <v>938</v>
      </c>
      <c r="C1009" s="33">
        <v>75</v>
      </c>
      <c r="D1009" s="33">
        <v>51</v>
      </c>
    </row>
    <row r="1010" spans="1:4" x14ac:dyDescent="0.25">
      <c r="A1010" s="23">
        <v>9966</v>
      </c>
      <c r="B1010" s="33">
        <v>995</v>
      </c>
      <c r="C1010" s="33">
        <v>164</v>
      </c>
      <c r="D1010" s="33">
        <v>62</v>
      </c>
    </row>
    <row r="1011" spans="1:4" x14ac:dyDescent="0.25">
      <c r="A1011" s="23">
        <v>9973</v>
      </c>
      <c r="B1011" s="33">
        <v>513</v>
      </c>
      <c r="C1011" s="33">
        <v>52</v>
      </c>
      <c r="D1011" s="33">
        <v>19</v>
      </c>
    </row>
    <row r="1012" spans="1:4" x14ac:dyDescent="0.25">
      <c r="A1012" s="23">
        <v>9990</v>
      </c>
      <c r="B1012" s="33">
        <v>726</v>
      </c>
      <c r="C1012" s="33">
        <v>103</v>
      </c>
      <c r="D1012" s="33">
        <v>39</v>
      </c>
    </row>
    <row r="1013" spans="1:4" x14ac:dyDescent="0.25">
      <c r="A1013" s="23">
        <v>9996</v>
      </c>
      <c r="B1013" s="33">
        <v>512</v>
      </c>
      <c r="C1013" s="33">
        <v>153</v>
      </c>
      <c r="D1013" s="33">
        <v>70</v>
      </c>
    </row>
    <row r="1014" spans="1:4" x14ac:dyDescent="0.25">
      <c r="A1014" s="23" t="s">
        <v>769</v>
      </c>
      <c r="B1014" s="33">
        <v>515897</v>
      </c>
      <c r="C1014" s="33">
        <v>99746</v>
      </c>
      <c r="D1014" s="33">
        <v>51482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5C4C-CB65-4A7D-9558-80CAB4387FDB}">
  <dimension ref="A1:I60"/>
  <sheetViews>
    <sheetView topLeftCell="A31" workbookViewId="0">
      <selection activeCell="K70" sqref="K69:L70"/>
    </sheetView>
  </sheetViews>
  <sheetFormatPr defaultRowHeight="15" x14ac:dyDescent="0.25"/>
  <cols>
    <col min="1" max="1" width="28.5703125" bestFit="1" customWidth="1"/>
    <col min="2" max="2" width="16.28515625" bestFit="1" customWidth="1"/>
    <col min="3" max="3" width="8" bestFit="1" customWidth="1"/>
    <col min="4" max="4" width="10" bestFit="1" customWidth="1"/>
    <col min="5" max="5" width="8.5703125" bestFit="1" customWidth="1"/>
    <col min="6" max="6" width="11.28515625" bestFit="1" customWidth="1"/>
    <col min="7" max="7" width="9.140625" bestFit="1" customWidth="1"/>
    <col min="8" max="8" width="5.7109375" bestFit="1" customWidth="1"/>
    <col min="9" max="9" width="11.28515625" bestFit="1" customWidth="1"/>
  </cols>
  <sheetData>
    <row r="1" spans="1:9" x14ac:dyDescent="0.25">
      <c r="A1" s="37">
        <v>1</v>
      </c>
      <c r="B1" s="38" t="s">
        <v>795</v>
      </c>
    </row>
    <row r="3" spans="1:9" x14ac:dyDescent="0.25">
      <c r="A3" s="22" t="s">
        <v>796</v>
      </c>
      <c r="B3" s="22" t="s">
        <v>786</v>
      </c>
    </row>
    <row r="4" spans="1:9" x14ac:dyDescent="0.25">
      <c r="A4" s="22" t="s">
        <v>768</v>
      </c>
      <c r="B4" t="s">
        <v>26</v>
      </c>
      <c r="C4" t="s">
        <v>73</v>
      </c>
      <c r="D4" t="s">
        <v>51</v>
      </c>
      <c r="E4" t="s">
        <v>36</v>
      </c>
      <c r="F4" t="s">
        <v>63</v>
      </c>
      <c r="G4" t="s">
        <v>100</v>
      </c>
      <c r="H4" t="s">
        <v>48</v>
      </c>
      <c r="I4" t="s">
        <v>769</v>
      </c>
    </row>
    <row r="5" spans="1:9" x14ac:dyDescent="0.25">
      <c r="A5" s="23" t="s">
        <v>59</v>
      </c>
      <c r="B5" s="33">
        <v>26</v>
      </c>
      <c r="C5" s="33">
        <v>23</v>
      </c>
      <c r="D5" s="33">
        <v>36</v>
      </c>
      <c r="E5" s="33">
        <v>25</v>
      </c>
      <c r="F5" s="33">
        <v>23</v>
      </c>
      <c r="G5" s="33">
        <v>24</v>
      </c>
      <c r="H5" s="33">
        <v>23</v>
      </c>
      <c r="I5" s="33">
        <v>180</v>
      </c>
    </row>
    <row r="6" spans="1:9" x14ac:dyDescent="0.25">
      <c r="A6" s="23" t="s">
        <v>39</v>
      </c>
      <c r="B6" s="33">
        <v>33</v>
      </c>
      <c r="C6" s="33">
        <v>29</v>
      </c>
      <c r="D6" s="33">
        <v>21</v>
      </c>
      <c r="E6" s="33">
        <v>31</v>
      </c>
      <c r="F6" s="33">
        <v>36</v>
      </c>
      <c r="G6" s="33">
        <v>27</v>
      </c>
      <c r="H6" s="33">
        <v>23</v>
      </c>
      <c r="I6" s="33">
        <v>200</v>
      </c>
    </row>
    <row r="7" spans="1:9" x14ac:dyDescent="0.25">
      <c r="A7" s="23" t="s">
        <v>32</v>
      </c>
      <c r="B7" s="33">
        <v>32</v>
      </c>
      <c r="C7" s="33">
        <v>29</v>
      </c>
      <c r="D7" s="33">
        <v>22</v>
      </c>
      <c r="E7" s="33">
        <v>27</v>
      </c>
      <c r="F7" s="33">
        <v>34</v>
      </c>
      <c r="G7" s="33">
        <v>32</v>
      </c>
      <c r="H7" s="33">
        <v>31</v>
      </c>
      <c r="I7" s="33">
        <v>207</v>
      </c>
    </row>
    <row r="8" spans="1:9" x14ac:dyDescent="0.25">
      <c r="A8" s="23" t="s">
        <v>69</v>
      </c>
      <c r="B8" s="33">
        <v>34</v>
      </c>
      <c r="C8" s="33">
        <v>26</v>
      </c>
      <c r="D8" s="33">
        <v>22</v>
      </c>
      <c r="E8" s="33">
        <v>31</v>
      </c>
      <c r="F8" s="33">
        <v>32</v>
      </c>
      <c r="G8" s="33">
        <v>36</v>
      </c>
      <c r="H8" s="33">
        <v>27</v>
      </c>
      <c r="I8" s="33">
        <v>208</v>
      </c>
    </row>
    <row r="9" spans="1:9" x14ac:dyDescent="0.25">
      <c r="A9" s="23" t="s">
        <v>79</v>
      </c>
      <c r="B9" s="33">
        <v>25</v>
      </c>
      <c r="C9" s="33">
        <v>39</v>
      </c>
      <c r="D9" s="33">
        <v>29</v>
      </c>
      <c r="E9" s="33">
        <v>28</v>
      </c>
      <c r="F9" s="33">
        <v>32</v>
      </c>
      <c r="G9" s="33">
        <v>27</v>
      </c>
      <c r="H9" s="33">
        <v>25</v>
      </c>
      <c r="I9" s="33">
        <v>205</v>
      </c>
    </row>
    <row r="10" spans="1:9" x14ac:dyDescent="0.25">
      <c r="A10" s="23" t="s">
        <v>769</v>
      </c>
      <c r="B10" s="33">
        <v>150</v>
      </c>
      <c r="C10" s="33">
        <v>146</v>
      </c>
      <c r="D10" s="33">
        <v>130</v>
      </c>
      <c r="E10" s="33">
        <v>142</v>
      </c>
      <c r="F10" s="33">
        <v>157</v>
      </c>
      <c r="G10" s="33">
        <v>146</v>
      </c>
      <c r="H10" s="33">
        <v>129</v>
      </c>
      <c r="I10" s="33">
        <v>1000</v>
      </c>
    </row>
    <row r="21" spans="1:7" x14ac:dyDescent="0.25">
      <c r="A21" s="37">
        <v>2</v>
      </c>
      <c r="B21" s="38" t="s">
        <v>797</v>
      </c>
    </row>
    <row r="22" spans="1:7" x14ac:dyDescent="0.25">
      <c r="A22" s="22" t="s">
        <v>798</v>
      </c>
      <c r="B22" s="22" t="s">
        <v>786</v>
      </c>
    </row>
    <row r="23" spans="1:7" x14ac:dyDescent="0.25">
      <c r="A23" s="22" t="s">
        <v>768</v>
      </c>
      <c r="B23" t="s">
        <v>38</v>
      </c>
      <c r="C23" t="s">
        <v>65</v>
      </c>
      <c r="D23" t="s">
        <v>58</v>
      </c>
      <c r="E23" t="s">
        <v>31</v>
      </c>
      <c r="F23" t="s">
        <v>76</v>
      </c>
      <c r="G23" t="s">
        <v>769</v>
      </c>
    </row>
    <row r="24" spans="1:7" x14ac:dyDescent="0.25">
      <c r="A24" s="23" t="s">
        <v>59</v>
      </c>
      <c r="B24">
        <v>36</v>
      </c>
      <c r="C24">
        <v>33</v>
      </c>
      <c r="D24">
        <v>35</v>
      </c>
      <c r="E24">
        <v>36</v>
      </c>
      <c r="F24">
        <v>40</v>
      </c>
      <c r="G24">
        <v>180</v>
      </c>
    </row>
    <row r="25" spans="1:7" x14ac:dyDescent="0.25">
      <c r="A25" s="23" t="s">
        <v>39</v>
      </c>
      <c r="B25">
        <v>34</v>
      </c>
      <c r="C25">
        <v>38</v>
      </c>
      <c r="D25">
        <v>35</v>
      </c>
      <c r="E25">
        <v>41</v>
      </c>
      <c r="F25">
        <v>52</v>
      </c>
      <c r="G25">
        <v>200</v>
      </c>
    </row>
    <row r="26" spans="1:7" x14ac:dyDescent="0.25">
      <c r="A26" s="23" t="s">
        <v>32</v>
      </c>
      <c r="B26">
        <v>33</v>
      </c>
      <c r="C26">
        <v>37</v>
      </c>
      <c r="D26">
        <v>42</v>
      </c>
      <c r="E26">
        <v>47</v>
      </c>
      <c r="F26">
        <v>48</v>
      </c>
      <c r="G26">
        <v>207</v>
      </c>
    </row>
    <row r="27" spans="1:7" x14ac:dyDescent="0.25">
      <c r="A27" s="23" t="s">
        <v>69</v>
      </c>
      <c r="B27">
        <v>45</v>
      </c>
      <c r="C27">
        <v>37</v>
      </c>
      <c r="D27">
        <v>48</v>
      </c>
      <c r="E27">
        <v>43</v>
      </c>
      <c r="F27">
        <v>35</v>
      </c>
      <c r="G27">
        <v>208</v>
      </c>
    </row>
    <row r="28" spans="1:7" x14ac:dyDescent="0.25">
      <c r="A28" s="23" t="s">
        <v>79</v>
      </c>
      <c r="B28">
        <v>41</v>
      </c>
      <c r="C28">
        <v>33</v>
      </c>
      <c r="D28">
        <v>49</v>
      </c>
      <c r="E28">
        <v>42</v>
      </c>
      <c r="F28">
        <v>40</v>
      </c>
      <c r="G28">
        <v>205</v>
      </c>
    </row>
    <row r="29" spans="1:7" x14ac:dyDescent="0.25">
      <c r="A29" s="23" t="s">
        <v>769</v>
      </c>
      <c r="B29">
        <v>189</v>
      </c>
      <c r="C29">
        <v>178</v>
      </c>
      <c r="D29">
        <v>209</v>
      </c>
      <c r="E29">
        <v>209</v>
      </c>
      <c r="F29">
        <v>215</v>
      </c>
      <c r="G29">
        <v>1000</v>
      </c>
    </row>
    <row r="32" spans="1:7" x14ac:dyDescent="0.25">
      <c r="A32" s="22" t="s">
        <v>768</v>
      </c>
      <c r="B32" t="s">
        <v>799</v>
      </c>
    </row>
    <row r="33" spans="1:2" x14ac:dyDescent="0.25">
      <c r="A33" s="23" t="s">
        <v>38</v>
      </c>
      <c r="B33">
        <v>189</v>
      </c>
    </row>
    <row r="34" spans="1:2" x14ac:dyDescent="0.25">
      <c r="A34" s="23" t="s">
        <v>65</v>
      </c>
      <c r="B34">
        <v>178</v>
      </c>
    </row>
    <row r="35" spans="1:2" x14ac:dyDescent="0.25">
      <c r="A35" s="23" t="s">
        <v>58</v>
      </c>
      <c r="B35">
        <v>209</v>
      </c>
    </row>
    <row r="36" spans="1:2" x14ac:dyDescent="0.25">
      <c r="A36" s="23" t="s">
        <v>31</v>
      </c>
      <c r="B36">
        <v>209</v>
      </c>
    </row>
    <row r="37" spans="1:2" x14ac:dyDescent="0.25">
      <c r="A37" s="23" t="s">
        <v>76</v>
      </c>
      <c r="B37">
        <v>215</v>
      </c>
    </row>
    <row r="38" spans="1:2" x14ac:dyDescent="0.25">
      <c r="A38" s="23" t="s">
        <v>769</v>
      </c>
      <c r="B38">
        <v>1000</v>
      </c>
    </row>
    <row r="44" spans="1:2" x14ac:dyDescent="0.25">
      <c r="A44" s="37">
        <v>3</v>
      </c>
      <c r="B44" s="37" t="s">
        <v>801</v>
      </c>
    </row>
    <row r="45" spans="1:2" x14ac:dyDescent="0.25">
      <c r="A45" s="22" t="s">
        <v>768</v>
      </c>
      <c r="B45" t="s">
        <v>800</v>
      </c>
    </row>
    <row r="46" spans="1:2" ht="15.75" customHeight="1" x14ac:dyDescent="0.25">
      <c r="A46" s="23" t="s">
        <v>60</v>
      </c>
      <c r="B46">
        <v>222</v>
      </c>
    </row>
    <row r="47" spans="1:2" x14ac:dyDescent="0.25">
      <c r="A47" s="23" t="s">
        <v>93</v>
      </c>
      <c r="B47">
        <v>251</v>
      </c>
    </row>
    <row r="48" spans="1:2" x14ac:dyDescent="0.25">
      <c r="A48" s="23" t="s">
        <v>40</v>
      </c>
      <c r="B48">
        <v>256</v>
      </c>
    </row>
    <row r="49" spans="1:6" x14ac:dyDescent="0.25">
      <c r="A49" s="23" t="s">
        <v>33</v>
      </c>
      <c r="B49">
        <v>271</v>
      </c>
    </row>
    <row r="50" spans="1:6" x14ac:dyDescent="0.25">
      <c r="A50" s="23" t="s">
        <v>769</v>
      </c>
      <c r="B50">
        <v>1000</v>
      </c>
    </row>
    <row r="53" spans="1:6" x14ac:dyDescent="0.25">
      <c r="A53" s="22" t="s">
        <v>800</v>
      </c>
      <c r="B53" s="22" t="s">
        <v>786</v>
      </c>
    </row>
    <row r="54" spans="1:6" x14ac:dyDescent="0.25">
      <c r="A54" s="22" t="s">
        <v>768</v>
      </c>
      <c r="B54" t="s">
        <v>93</v>
      </c>
      <c r="C54" t="s">
        <v>40</v>
      </c>
      <c r="D54" t="s">
        <v>33</v>
      </c>
      <c r="E54" t="s">
        <v>60</v>
      </c>
      <c r="F54" t="s">
        <v>769</v>
      </c>
    </row>
    <row r="55" spans="1:6" x14ac:dyDescent="0.25">
      <c r="A55" s="23" t="s">
        <v>59</v>
      </c>
      <c r="B55" s="33">
        <v>55</v>
      </c>
      <c r="C55" s="33">
        <v>40</v>
      </c>
      <c r="D55" s="33">
        <v>43</v>
      </c>
      <c r="E55" s="33">
        <v>42</v>
      </c>
      <c r="F55" s="33">
        <v>180</v>
      </c>
    </row>
    <row r="56" spans="1:6" x14ac:dyDescent="0.25">
      <c r="A56" s="23" t="s">
        <v>39</v>
      </c>
      <c r="B56" s="33">
        <v>42</v>
      </c>
      <c r="C56" s="33">
        <v>60</v>
      </c>
      <c r="D56" s="33">
        <v>52</v>
      </c>
      <c r="E56" s="33">
        <v>46</v>
      </c>
      <c r="F56" s="33">
        <v>200</v>
      </c>
    </row>
    <row r="57" spans="1:6" x14ac:dyDescent="0.25">
      <c r="A57" s="23" t="s">
        <v>32</v>
      </c>
      <c r="B57" s="33">
        <v>51</v>
      </c>
      <c r="C57" s="33">
        <v>56</v>
      </c>
      <c r="D57" s="33">
        <v>58</v>
      </c>
      <c r="E57" s="33">
        <v>42</v>
      </c>
      <c r="F57" s="33">
        <v>207</v>
      </c>
    </row>
    <row r="58" spans="1:6" x14ac:dyDescent="0.25">
      <c r="A58" s="23" t="s">
        <v>69</v>
      </c>
      <c r="B58" s="33">
        <v>56</v>
      </c>
      <c r="C58" s="33">
        <v>46</v>
      </c>
      <c r="D58" s="33">
        <v>56</v>
      </c>
      <c r="E58" s="33">
        <v>50</v>
      </c>
      <c r="F58" s="33">
        <v>208</v>
      </c>
    </row>
    <row r="59" spans="1:6" x14ac:dyDescent="0.25">
      <c r="A59" s="23" t="s">
        <v>79</v>
      </c>
      <c r="B59" s="33">
        <v>47</v>
      </c>
      <c r="C59" s="33">
        <v>54</v>
      </c>
      <c r="D59" s="33">
        <v>62</v>
      </c>
      <c r="E59" s="33">
        <v>42</v>
      </c>
      <c r="F59" s="33">
        <v>205</v>
      </c>
    </row>
    <row r="60" spans="1:6" x14ac:dyDescent="0.25">
      <c r="A60" s="23" t="s">
        <v>769</v>
      </c>
      <c r="B60" s="33">
        <v>251</v>
      </c>
      <c r="C60" s="33">
        <v>256</v>
      </c>
      <c r="D60" s="33">
        <v>271</v>
      </c>
      <c r="E60" s="33">
        <v>222</v>
      </c>
      <c r="F60" s="33">
        <v>1000</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6503-8DE8-4AA9-A0F1-3BA3197EE70E}">
  <dimension ref="A1:E958"/>
  <sheetViews>
    <sheetView topLeftCell="A16" workbookViewId="0">
      <selection activeCell="B31" activeCellId="2" sqref="A1:B1 A23:B23 A31:B31"/>
    </sheetView>
  </sheetViews>
  <sheetFormatPr defaultRowHeight="15" x14ac:dyDescent="0.25"/>
  <cols>
    <col min="1" max="1" width="13.140625" bestFit="1" customWidth="1"/>
    <col min="2" max="2" width="40.42578125" bestFit="1" customWidth="1"/>
    <col min="3" max="924" width="16.28515625" bestFit="1" customWidth="1"/>
    <col min="925" max="925" width="11.28515625" bestFit="1" customWidth="1"/>
  </cols>
  <sheetData>
    <row r="1" spans="1:2" x14ac:dyDescent="0.25">
      <c r="A1" s="37">
        <v>1</v>
      </c>
      <c r="B1" s="38" t="s">
        <v>802</v>
      </c>
    </row>
    <row r="2" spans="1:2" x14ac:dyDescent="0.25">
      <c r="A2" s="22" t="s">
        <v>768</v>
      </c>
      <c r="B2" t="s">
        <v>803</v>
      </c>
    </row>
    <row r="3" spans="1:2" x14ac:dyDescent="0.25">
      <c r="A3" s="23" t="s">
        <v>30</v>
      </c>
      <c r="B3">
        <v>1000</v>
      </c>
    </row>
    <row r="4" spans="1:2" x14ac:dyDescent="0.25">
      <c r="A4" s="23" t="s">
        <v>769</v>
      </c>
      <c r="B4">
        <v>1000</v>
      </c>
    </row>
    <row r="23" spans="1:2" x14ac:dyDescent="0.25">
      <c r="A23" s="37">
        <v>3</v>
      </c>
      <c r="B23" s="38" t="s">
        <v>805</v>
      </c>
    </row>
    <row r="24" spans="1:2" x14ac:dyDescent="0.25">
      <c r="A24" s="22" t="s">
        <v>768</v>
      </c>
      <c r="B24" t="s">
        <v>808</v>
      </c>
    </row>
    <row r="25" spans="1:2" x14ac:dyDescent="0.25">
      <c r="A25" s="23" t="s">
        <v>806</v>
      </c>
      <c r="B25">
        <v>501</v>
      </c>
    </row>
    <row r="26" spans="1:2" x14ac:dyDescent="0.25">
      <c r="A26" s="23" t="s">
        <v>807</v>
      </c>
      <c r="B26">
        <v>499</v>
      </c>
    </row>
    <row r="27" spans="1:2" x14ac:dyDescent="0.25">
      <c r="A27" s="23" t="s">
        <v>769</v>
      </c>
      <c r="B27">
        <v>1000</v>
      </c>
    </row>
    <row r="31" spans="1:2" x14ac:dyDescent="0.25">
      <c r="A31" s="37">
        <v>2</v>
      </c>
      <c r="B31" s="38" t="s">
        <v>804</v>
      </c>
    </row>
    <row r="32" spans="1:2" x14ac:dyDescent="0.25">
      <c r="A32" s="22" t="s">
        <v>768</v>
      </c>
      <c r="B32" t="s">
        <v>788</v>
      </c>
    </row>
    <row r="33" spans="1:5" x14ac:dyDescent="0.25">
      <c r="A33" s="23">
        <v>3</v>
      </c>
      <c r="B33">
        <v>1</v>
      </c>
      <c r="D33" t="s">
        <v>819</v>
      </c>
      <c r="E33" t="s">
        <v>788</v>
      </c>
    </row>
    <row r="34" spans="1:5" x14ac:dyDescent="0.25">
      <c r="A34" s="23">
        <v>4</v>
      </c>
      <c r="B34">
        <v>1</v>
      </c>
      <c r="D34">
        <v>3</v>
      </c>
      <c r="E34">
        <v>1</v>
      </c>
    </row>
    <row r="35" spans="1:5" x14ac:dyDescent="0.25">
      <c r="A35" s="23">
        <v>15</v>
      </c>
      <c r="B35">
        <v>1</v>
      </c>
      <c r="D35">
        <v>4</v>
      </c>
      <c r="E35">
        <v>1</v>
      </c>
    </row>
    <row r="36" spans="1:5" x14ac:dyDescent="0.25">
      <c r="A36" s="23">
        <v>17</v>
      </c>
      <c r="B36">
        <v>1</v>
      </c>
      <c r="D36">
        <v>15</v>
      </c>
      <c r="E36">
        <v>1</v>
      </c>
    </row>
    <row r="37" spans="1:5" x14ac:dyDescent="0.25">
      <c r="A37" s="23">
        <v>28</v>
      </c>
      <c r="B37">
        <v>1</v>
      </c>
      <c r="D37">
        <v>17</v>
      </c>
      <c r="E37">
        <v>1</v>
      </c>
    </row>
    <row r="38" spans="1:5" x14ac:dyDescent="0.25">
      <c r="A38" s="23">
        <v>30</v>
      </c>
      <c r="B38">
        <v>1</v>
      </c>
      <c r="D38">
        <v>28</v>
      </c>
      <c r="E38">
        <v>1</v>
      </c>
    </row>
    <row r="39" spans="1:5" x14ac:dyDescent="0.25">
      <c r="A39" s="23">
        <v>33</v>
      </c>
      <c r="B39">
        <v>1</v>
      </c>
      <c r="D39">
        <v>30</v>
      </c>
      <c r="E39">
        <v>1</v>
      </c>
    </row>
    <row r="40" spans="1:5" x14ac:dyDescent="0.25">
      <c r="A40" s="23">
        <v>47</v>
      </c>
      <c r="B40">
        <v>1</v>
      </c>
      <c r="D40">
        <v>33</v>
      </c>
      <c r="E40">
        <v>1</v>
      </c>
    </row>
    <row r="41" spans="1:5" x14ac:dyDescent="0.25">
      <c r="A41" s="23">
        <v>48</v>
      </c>
      <c r="B41">
        <v>2</v>
      </c>
      <c r="D41">
        <v>47</v>
      </c>
      <c r="E41">
        <v>1</v>
      </c>
    </row>
    <row r="42" spans="1:5" x14ac:dyDescent="0.25">
      <c r="A42" s="23">
        <v>53</v>
      </c>
      <c r="B42">
        <v>1</v>
      </c>
      <c r="D42">
        <v>48</v>
      </c>
      <c r="E42">
        <v>2</v>
      </c>
    </row>
    <row r="43" spans="1:5" x14ac:dyDescent="0.25">
      <c r="A43" s="23">
        <v>55</v>
      </c>
      <c r="B43">
        <v>1</v>
      </c>
      <c r="D43">
        <v>53</v>
      </c>
      <c r="E43">
        <v>1</v>
      </c>
    </row>
    <row r="44" spans="1:5" x14ac:dyDescent="0.25">
      <c r="A44" s="23">
        <v>60</v>
      </c>
      <c r="B44">
        <v>1</v>
      </c>
      <c r="D44">
        <v>55</v>
      </c>
      <c r="E44">
        <v>1</v>
      </c>
    </row>
    <row r="45" spans="1:5" x14ac:dyDescent="0.25">
      <c r="A45" s="23">
        <v>62</v>
      </c>
      <c r="B45">
        <v>1</v>
      </c>
      <c r="D45">
        <v>60</v>
      </c>
      <c r="E45">
        <v>1</v>
      </c>
    </row>
    <row r="46" spans="1:5" x14ac:dyDescent="0.25">
      <c r="A46" s="23">
        <v>68</v>
      </c>
      <c r="B46">
        <v>1</v>
      </c>
      <c r="D46">
        <v>62</v>
      </c>
      <c r="E46">
        <v>1</v>
      </c>
    </row>
    <row r="47" spans="1:5" x14ac:dyDescent="0.25">
      <c r="A47" s="23">
        <v>72</v>
      </c>
      <c r="B47">
        <v>1</v>
      </c>
      <c r="D47">
        <v>68</v>
      </c>
      <c r="E47">
        <v>1</v>
      </c>
    </row>
    <row r="48" spans="1:5" x14ac:dyDescent="0.25">
      <c r="A48" s="23">
        <v>73</v>
      </c>
      <c r="B48">
        <v>1</v>
      </c>
      <c r="D48">
        <v>72</v>
      </c>
      <c r="E48">
        <v>1</v>
      </c>
    </row>
    <row r="49" spans="1:5" x14ac:dyDescent="0.25">
      <c r="A49" s="23">
        <v>74</v>
      </c>
      <c r="B49">
        <v>1</v>
      </c>
      <c r="D49">
        <v>73</v>
      </c>
      <c r="E49">
        <v>1</v>
      </c>
    </row>
    <row r="50" spans="1:5" x14ac:dyDescent="0.25">
      <c r="A50" s="23">
        <v>77</v>
      </c>
      <c r="B50">
        <v>1</v>
      </c>
      <c r="D50">
        <v>74</v>
      </c>
      <c r="E50">
        <v>1</v>
      </c>
    </row>
    <row r="51" spans="1:5" x14ac:dyDescent="0.25">
      <c r="A51" s="23">
        <v>92</v>
      </c>
      <c r="B51">
        <v>1</v>
      </c>
      <c r="D51">
        <v>77</v>
      </c>
      <c r="E51">
        <v>1</v>
      </c>
    </row>
    <row r="52" spans="1:5" x14ac:dyDescent="0.25">
      <c r="A52" s="23">
        <v>96</v>
      </c>
      <c r="B52">
        <v>1</v>
      </c>
      <c r="D52">
        <v>92</v>
      </c>
      <c r="E52">
        <v>1</v>
      </c>
    </row>
    <row r="53" spans="1:5" x14ac:dyDescent="0.25">
      <c r="A53" s="23">
        <v>97</v>
      </c>
      <c r="B53">
        <v>1</v>
      </c>
      <c r="D53">
        <v>96</v>
      </c>
      <c r="E53">
        <v>1</v>
      </c>
    </row>
    <row r="54" spans="1:5" x14ac:dyDescent="0.25">
      <c r="A54" s="23">
        <v>99</v>
      </c>
      <c r="B54">
        <v>1</v>
      </c>
      <c r="D54">
        <v>97</v>
      </c>
      <c r="E54">
        <v>1</v>
      </c>
    </row>
    <row r="55" spans="1:5" x14ac:dyDescent="0.25">
      <c r="A55" s="23">
        <v>105</v>
      </c>
      <c r="B55">
        <v>2</v>
      </c>
      <c r="D55">
        <v>99</v>
      </c>
      <c r="E55">
        <v>1</v>
      </c>
    </row>
    <row r="56" spans="1:5" x14ac:dyDescent="0.25">
      <c r="A56" s="23">
        <v>106</v>
      </c>
      <c r="B56">
        <v>1</v>
      </c>
      <c r="D56">
        <v>105</v>
      </c>
      <c r="E56">
        <v>2</v>
      </c>
    </row>
    <row r="57" spans="1:5" x14ac:dyDescent="0.25">
      <c r="A57" s="23">
        <v>110</v>
      </c>
      <c r="B57">
        <v>1</v>
      </c>
      <c r="D57">
        <v>106</v>
      </c>
      <c r="E57">
        <v>1</v>
      </c>
    </row>
    <row r="58" spans="1:5" x14ac:dyDescent="0.25">
      <c r="A58" s="23">
        <v>111</v>
      </c>
      <c r="B58">
        <v>1</v>
      </c>
      <c r="D58">
        <v>110</v>
      </c>
      <c r="E58">
        <v>1</v>
      </c>
    </row>
    <row r="59" spans="1:5" x14ac:dyDescent="0.25">
      <c r="A59" s="23">
        <v>119</v>
      </c>
      <c r="B59">
        <v>1</v>
      </c>
      <c r="D59">
        <v>111</v>
      </c>
      <c r="E59">
        <v>1</v>
      </c>
    </row>
    <row r="60" spans="1:5" x14ac:dyDescent="0.25">
      <c r="A60" s="23">
        <v>125</v>
      </c>
      <c r="B60">
        <v>1</v>
      </c>
      <c r="D60">
        <v>119</v>
      </c>
      <c r="E60">
        <v>1</v>
      </c>
    </row>
    <row r="61" spans="1:5" x14ac:dyDescent="0.25">
      <c r="A61" s="23">
        <v>130</v>
      </c>
      <c r="B61">
        <v>2</v>
      </c>
      <c r="D61">
        <v>125</v>
      </c>
      <c r="E61">
        <v>1</v>
      </c>
    </row>
    <row r="62" spans="1:5" x14ac:dyDescent="0.25">
      <c r="A62" s="23">
        <v>136</v>
      </c>
      <c r="B62">
        <v>1</v>
      </c>
      <c r="D62">
        <v>130</v>
      </c>
      <c r="E62">
        <v>2</v>
      </c>
    </row>
    <row r="63" spans="1:5" x14ac:dyDescent="0.25">
      <c r="A63" s="23">
        <v>144</v>
      </c>
      <c r="B63">
        <v>1</v>
      </c>
      <c r="D63">
        <v>136</v>
      </c>
      <c r="E63">
        <v>1</v>
      </c>
    </row>
    <row r="64" spans="1:5" x14ac:dyDescent="0.25">
      <c r="A64" s="23">
        <v>147</v>
      </c>
      <c r="B64">
        <v>1</v>
      </c>
      <c r="D64">
        <v>144</v>
      </c>
      <c r="E64">
        <v>1</v>
      </c>
    </row>
    <row r="65" spans="1:5" x14ac:dyDescent="0.25">
      <c r="A65" s="23">
        <v>150</v>
      </c>
      <c r="B65">
        <v>1</v>
      </c>
      <c r="D65">
        <v>147</v>
      </c>
      <c r="E65">
        <v>1</v>
      </c>
    </row>
    <row r="66" spans="1:5" x14ac:dyDescent="0.25">
      <c r="A66" s="23">
        <v>164</v>
      </c>
      <c r="B66">
        <v>1</v>
      </c>
      <c r="D66">
        <v>150</v>
      </c>
      <c r="E66">
        <v>1</v>
      </c>
    </row>
    <row r="67" spans="1:5" x14ac:dyDescent="0.25">
      <c r="A67" s="23">
        <v>165</v>
      </c>
      <c r="B67">
        <v>1</v>
      </c>
      <c r="D67">
        <v>164</v>
      </c>
      <c r="E67">
        <v>1</v>
      </c>
    </row>
    <row r="68" spans="1:5" x14ac:dyDescent="0.25">
      <c r="A68" s="23">
        <v>167</v>
      </c>
      <c r="B68">
        <v>1</v>
      </c>
      <c r="D68">
        <v>165</v>
      </c>
      <c r="E68">
        <v>1</v>
      </c>
    </row>
    <row r="69" spans="1:5" x14ac:dyDescent="0.25">
      <c r="A69" s="23">
        <v>168</v>
      </c>
      <c r="B69">
        <v>1</v>
      </c>
      <c r="D69">
        <v>167</v>
      </c>
      <c r="E69">
        <v>1</v>
      </c>
    </row>
    <row r="70" spans="1:5" x14ac:dyDescent="0.25">
      <c r="A70" s="23">
        <v>172</v>
      </c>
      <c r="B70">
        <v>1</v>
      </c>
      <c r="D70">
        <v>168</v>
      </c>
      <c r="E70">
        <v>1</v>
      </c>
    </row>
    <row r="71" spans="1:5" x14ac:dyDescent="0.25">
      <c r="A71" s="23">
        <v>173</v>
      </c>
      <c r="B71">
        <v>1</v>
      </c>
      <c r="D71">
        <v>172</v>
      </c>
      <c r="E71">
        <v>1</v>
      </c>
    </row>
    <row r="72" spans="1:5" x14ac:dyDescent="0.25">
      <c r="A72" s="23">
        <v>185</v>
      </c>
      <c r="B72">
        <v>1</v>
      </c>
      <c r="D72">
        <v>173</v>
      </c>
      <c r="E72">
        <v>1</v>
      </c>
    </row>
    <row r="73" spans="1:5" x14ac:dyDescent="0.25">
      <c r="A73" s="23">
        <v>188</v>
      </c>
      <c r="B73">
        <v>1</v>
      </c>
      <c r="D73">
        <v>185</v>
      </c>
      <c r="E73">
        <v>1</v>
      </c>
    </row>
    <row r="74" spans="1:5" x14ac:dyDescent="0.25">
      <c r="A74" s="23">
        <v>212</v>
      </c>
      <c r="B74">
        <v>1</v>
      </c>
      <c r="D74">
        <v>188</v>
      </c>
      <c r="E74">
        <v>1</v>
      </c>
    </row>
    <row r="75" spans="1:5" x14ac:dyDescent="0.25">
      <c r="A75" s="23">
        <v>213</v>
      </c>
      <c r="B75">
        <v>1</v>
      </c>
      <c r="D75">
        <v>212</v>
      </c>
      <c r="E75">
        <v>1</v>
      </c>
    </row>
    <row r="76" spans="1:5" x14ac:dyDescent="0.25">
      <c r="A76" s="23">
        <v>214</v>
      </c>
      <c r="B76">
        <v>1</v>
      </c>
      <c r="D76">
        <v>213</v>
      </c>
      <c r="E76">
        <v>1</v>
      </c>
    </row>
    <row r="77" spans="1:5" x14ac:dyDescent="0.25">
      <c r="A77" s="23">
        <v>215</v>
      </c>
      <c r="B77">
        <v>1</v>
      </c>
      <c r="D77">
        <v>214</v>
      </c>
      <c r="E77">
        <v>1</v>
      </c>
    </row>
    <row r="78" spans="1:5" x14ac:dyDescent="0.25">
      <c r="A78" s="23">
        <v>218</v>
      </c>
      <c r="B78">
        <v>1</v>
      </c>
      <c r="D78">
        <v>215</v>
      </c>
      <c r="E78">
        <v>1</v>
      </c>
    </row>
    <row r="79" spans="1:5" x14ac:dyDescent="0.25">
      <c r="A79" s="23">
        <v>223</v>
      </c>
      <c r="B79">
        <v>1</v>
      </c>
      <c r="D79">
        <v>218</v>
      </c>
      <c r="E79">
        <v>1</v>
      </c>
    </row>
    <row r="80" spans="1:5" x14ac:dyDescent="0.25">
      <c r="A80" s="23">
        <v>225</v>
      </c>
      <c r="B80">
        <v>1</v>
      </c>
      <c r="D80">
        <v>223</v>
      </c>
      <c r="E80">
        <v>1</v>
      </c>
    </row>
    <row r="81" spans="1:5" x14ac:dyDescent="0.25">
      <c r="A81" s="23">
        <v>228</v>
      </c>
      <c r="B81">
        <v>1</v>
      </c>
      <c r="D81">
        <v>225</v>
      </c>
      <c r="E81">
        <v>1</v>
      </c>
    </row>
    <row r="82" spans="1:5" x14ac:dyDescent="0.25">
      <c r="A82" s="23">
        <v>234</v>
      </c>
      <c r="B82">
        <v>1</v>
      </c>
      <c r="D82">
        <v>228</v>
      </c>
      <c r="E82">
        <v>1</v>
      </c>
    </row>
    <row r="83" spans="1:5" x14ac:dyDescent="0.25">
      <c r="A83" s="23">
        <v>237</v>
      </c>
      <c r="B83">
        <v>1</v>
      </c>
      <c r="D83">
        <v>234</v>
      </c>
      <c r="E83">
        <v>1</v>
      </c>
    </row>
    <row r="84" spans="1:5" x14ac:dyDescent="0.25">
      <c r="A84" s="23">
        <v>239</v>
      </c>
      <c r="B84">
        <v>1</v>
      </c>
      <c r="D84">
        <v>237</v>
      </c>
      <c r="E84">
        <v>1</v>
      </c>
    </row>
    <row r="85" spans="1:5" x14ac:dyDescent="0.25">
      <c r="A85" s="23">
        <v>242</v>
      </c>
      <c r="B85">
        <v>1</v>
      </c>
      <c r="D85">
        <v>239</v>
      </c>
      <c r="E85">
        <v>1</v>
      </c>
    </row>
    <row r="86" spans="1:5" x14ac:dyDescent="0.25">
      <c r="A86" s="23">
        <v>244</v>
      </c>
      <c r="B86">
        <v>1</v>
      </c>
      <c r="D86">
        <v>242</v>
      </c>
      <c r="E86">
        <v>1</v>
      </c>
    </row>
    <row r="87" spans="1:5" x14ac:dyDescent="0.25">
      <c r="A87" s="23">
        <v>245</v>
      </c>
      <c r="B87">
        <v>1</v>
      </c>
      <c r="D87">
        <v>244</v>
      </c>
      <c r="E87">
        <v>1</v>
      </c>
    </row>
    <row r="88" spans="1:5" x14ac:dyDescent="0.25">
      <c r="A88" s="23">
        <v>249</v>
      </c>
      <c r="B88">
        <v>2</v>
      </c>
      <c r="D88">
        <v>245</v>
      </c>
      <c r="E88">
        <v>1</v>
      </c>
    </row>
    <row r="89" spans="1:5" x14ac:dyDescent="0.25">
      <c r="A89" s="23">
        <v>255</v>
      </c>
      <c r="B89">
        <v>1</v>
      </c>
      <c r="D89">
        <v>249</v>
      </c>
      <c r="E89">
        <v>2</v>
      </c>
    </row>
    <row r="90" spans="1:5" x14ac:dyDescent="0.25">
      <c r="A90" s="23">
        <v>256</v>
      </c>
      <c r="B90">
        <v>1</v>
      </c>
      <c r="D90">
        <v>255</v>
      </c>
      <c r="E90">
        <v>1</v>
      </c>
    </row>
    <row r="91" spans="1:5" x14ac:dyDescent="0.25">
      <c r="A91" s="23">
        <v>260</v>
      </c>
      <c r="B91">
        <v>1</v>
      </c>
      <c r="D91">
        <v>256</v>
      </c>
      <c r="E91">
        <v>1</v>
      </c>
    </row>
    <row r="92" spans="1:5" x14ac:dyDescent="0.25">
      <c r="A92" s="23">
        <v>274</v>
      </c>
      <c r="B92">
        <v>1</v>
      </c>
      <c r="D92">
        <v>260</v>
      </c>
      <c r="E92">
        <v>1</v>
      </c>
    </row>
    <row r="93" spans="1:5" x14ac:dyDescent="0.25">
      <c r="A93" s="23">
        <v>290</v>
      </c>
      <c r="B93">
        <v>2</v>
      </c>
      <c r="D93">
        <v>274</v>
      </c>
      <c r="E93">
        <v>1</v>
      </c>
    </row>
    <row r="94" spans="1:5" x14ac:dyDescent="0.25">
      <c r="A94" s="23">
        <v>292</v>
      </c>
      <c r="B94">
        <v>1</v>
      </c>
      <c r="D94">
        <v>290</v>
      </c>
      <c r="E94">
        <v>2</v>
      </c>
    </row>
    <row r="95" spans="1:5" x14ac:dyDescent="0.25">
      <c r="A95" s="23">
        <v>296</v>
      </c>
      <c r="B95">
        <v>1</v>
      </c>
      <c r="D95">
        <v>292</v>
      </c>
      <c r="E95">
        <v>1</v>
      </c>
    </row>
    <row r="96" spans="1:5" x14ac:dyDescent="0.25">
      <c r="A96" s="23">
        <v>314</v>
      </c>
      <c r="B96">
        <v>1</v>
      </c>
      <c r="D96">
        <v>296</v>
      </c>
      <c r="E96">
        <v>1</v>
      </c>
    </row>
    <row r="97" spans="1:5" x14ac:dyDescent="0.25">
      <c r="A97" s="23">
        <v>318</v>
      </c>
      <c r="B97">
        <v>1</v>
      </c>
      <c r="D97">
        <v>314</v>
      </c>
      <c r="E97">
        <v>1</v>
      </c>
    </row>
    <row r="98" spans="1:5" x14ac:dyDescent="0.25">
      <c r="A98" s="23">
        <v>333</v>
      </c>
      <c r="B98">
        <v>1</v>
      </c>
      <c r="D98">
        <v>318</v>
      </c>
      <c r="E98">
        <v>1</v>
      </c>
    </row>
    <row r="99" spans="1:5" x14ac:dyDescent="0.25">
      <c r="A99" s="23">
        <v>336</v>
      </c>
      <c r="B99">
        <v>1</v>
      </c>
      <c r="D99">
        <v>333</v>
      </c>
      <c r="E99">
        <v>1</v>
      </c>
    </row>
    <row r="100" spans="1:5" x14ac:dyDescent="0.25">
      <c r="A100" s="23">
        <v>340</v>
      </c>
      <c r="B100">
        <v>1</v>
      </c>
      <c r="D100">
        <v>336</v>
      </c>
      <c r="E100">
        <v>1</v>
      </c>
    </row>
    <row r="101" spans="1:5" x14ac:dyDescent="0.25">
      <c r="A101" s="23">
        <v>342</v>
      </c>
      <c r="B101">
        <v>1</v>
      </c>
      <c r="D101">
        <v>340</v>
      </c>
      <c r="E101">
        <v>1</v>
      </c>
    </row>
    <row r="102" spans="1:5" x14ac:dyDescent="0.25">
      <c r="A102" s="23">
        <v>344</v>
      </c>
      <c r="B102">
        <v>1</v>
      </c>
      <c r="D102">
        <v>342</v>
      </c>
      <c r="E102">
        <v>1</v>
      </c>
    </row>
    <row r="103" spans="1:5" x14ac:dyDescent="0.25">
      <c r="A103" s="23">
        <v>353</v>
      </c>
      <c r="B103">
        <v>1</v>
      </c>
      <c r="D103">
        <v>344</v>
      </c>
      <c r="E103">
        <v>1</v>
      </c>
    </row>
    <row r="104" spans="1:5" x14ac:dyDescent="0.25">
      <c r="A104" s="23">
        <v>354</v>
      </c>
      <c r="B104">
        <v>1</v>
      </c>
      <c r="D104">
        <v>353</v>
      </c>
      <c r="E104">
        <v>1</v>
      </c>
    </row>
    <row r="105" spans="1:5" x14ac:dyDescent="0.25">
      <c r="A105" s="23">
        <v>368</v>
      </c>
      <c r="B105">
        <v>1</v>
      </c>
      <c r="D105">
        <v>354</v>
      </c>
      <c r="E105">
        <v>1</v>
      </c>
    </row>
    <row r="106" spans="1:5" x14ac:dyDescent="0.25">
      <c r="A106" s="23">
        <v>371</v>
      </c>
      <c r="B106">
        <v>1</v>
      </c>
      <c r="D106">
        <v>368</v>
      </c>
      <c r="E106">
        <v>1</v>
      </c>
    </row>
    <row r="107" spans="1:5" x14ac:dyDescent="0.25">
      <c r="A107" s="23">
        <v>373</v>
      </c>
      <c r="B107">
        <v>1</v>
      </c>
      <c r="D107">
        <v>371</v>
      </c>
      <c r="E107">
        <v>1</v>
      </c>
    </row>
    <row r="108" spans="1:5" x14ac:dyDescent="0.25">
      <c r="A108" s="23">
        <v>380</v>
      </c>
      <c r="B108">
        <v>1</v>
      </c>
      <c r="D108">
        <v>373</v>
      </c>
      <c r="E108">
        <v>1</v>
      </c>
    </row>
    <row r="109" spans="1:5" x14ac:dyDescent="0.25">
      <c r="A109" s="23">
        <v>388</v>
      </c>
      <c r="B109">
        <v>1</v>
      </c>
      <c r="D109">
        <v>380</v>
      </c>
      <c r="E109">
        <v>1</v>
      </c>
    </row>
    <row r="110" spans="1:5" x14ac:dyDescent="0.25">
      <c r="A110" s="23">
        <v>396</v>
      </c>
      <c r="B110">
        <v>1</v>
      </c>
      <c r="D110">
        <v>388</v>
      </c>
      <c r="E110">
        <v>1</v>
      </c>
    </row>
    <row r="111" spans="1:5" x14ac:dyDescent="0.25">
      <c r="A111" s="23">
        <v>398</v>
      </c>
      <c r="B111">
        <v>1</v>
      </c>
      <c r="D111">
        <v>396</v>
      </c>
      <c r="E111">
        <v>1</v>
      </c>
    </row>
    <row r="112" spans="1:5" x14ac:dyDescent="0.25">
      <c r="A112" s="23">
        <v>402</v>
      </c>
      <c r="B112">
        <v>1</v>
      </c>
      <c r="D112">
        <v>398</v>
      </c>
      <c r="E112">
        <v>1</v>
      </c>
    </row>
    <row r="113" spans="1:5" x14ac:dyDescent="0.25">
      <c r="A113" s="23">
        <v>412</v>
      </c>
      <c r="B113">
        <v>1</v>
      </c>
      <c r="D113">
        <v>402</v>
      </c>
      <c r="E113">
        <v>1</v>
      </c>
    </row>
    <row r="114" spans="1:5" x14ac:dyDescent="0.25">
      <c r="A114" s="23">
        <v>414</v>
      </c>
      <c r="B114">
        <v>1</v>
      </c>
      <c r="D114">
        <v>412</v>
      </c>
      <c r="E114">
        <v>1</v>
      </c>
    </row>
    <row r="115" spans="1:5" x14ac:dyDescent="0.25">
      <c r="A115" s="23">
        <v>416</v>
      </c>
      <c r="B115">
        <v>1</v>
      </c>
      <c r="D115">
        <v>414</v>
      </c>
      <c r="E115">
        <v>1</v>
      </c>
    </row>
    <row r="116" spans="1:5" x14ac:dyDescent="0.25">
      <c r="A116" s="23">
        <v>421</v>
      </c>
      <c r="B116">
        <v>1</v>
      </c>
      <c r="D116">
        <v>416</v>
      </c>
      <c r="E116">
        <v>1</v>
      </c>
    </row>
    <row r="117" spans="1:5" x14ac:dyDescent="0.25">
      <c r="A117" s="23">
        <v>423</v>
      </c>
      <c r="B117">
        <v>2</v>
      </c>
      <c r="D117">
        <v>421</v>
      </c>
      <c r="E117">
        <v>1</v>
      </c>
    </row>
    <row r="118" spans="1:5" x14ac:dyDescent="0.25">
      <c r="A118" s="23">
        <v>424</v>
      </c>
      <c r="B118">
        <v>1</v>
      </c>
      <c r="D118">
        <v>423</v>
      </c>
      <c r="E118">
        <v>2</v>
      </c>
    </row>
    <row r="119" spans="1:5" x14ac:dyDescent="0.25">
      <c r="A119" s="23">
        <v>428</v>
      </c>
      <c r="B119">
        <v>3</v>
      </c>
      <c r="D119">
        <v>424</v>
      </c>
      <c r="E119">
        <v>1</v>
      </c>
    </row>
    <row r="120" spans="1:5" x14ac:dyDescent="0.25">
      <c r="A120" s="23">
        <v>433</v>
      </c>
      <c r="B120">
        <v>1</v>
      </c>
      <c r="D120">
        <v>428</v>
      </c>
      <c r="E120">
        <v>3</v>
      </c>
    </row>
    <row r="121" spans="1:5" x14ac:dyDescent="0.25">
      <c r="A121" s="23">
        <v>444</v>
      </c>
      <c r="B121">
        <v>1</v>
      </c>
      <c r="D121">
        <v>433</v>
      </c>
      <c r="E121">
        <v>1</v>
      </c>
    </row>
    <row r="122" spans="1:5" x14ac:dyDescent="0.25">
      <c r="A122" s="23">
        <v>447</v>
      </c>
      <c r="B122">
        <v>1</v>
      </c>
      <c r="D122">
        <v>444</v>
      </c>
      <c r="E122">
        <v>1</v>
      </c>
    </row>
    <row r="123" spans="1:5" x14ac:dyDescent="0.25">
      <c r="A123" s="23">
        <v>448</v>
      </c>
      <c r="B123">
        <v>1</v>
      </c>
      <c r="D123">
        <v>447</v>
      </c>
      <c r="E123">
        <v>1</v>
      </c>
    </row>
    <row r="124" spans="1:5" x14ac:dyDescent="0.25">
      <c r="A124" s="23">
        <v>450</v>
      </c>
      <c r="B124">
        <v>1</v>
      </c>
      <c r="D124">
        <v>448</v>
      </c>
      <c r="E124">
        <v>1</v>
      </c>
    </row>
    <row r="125" spans="1:5" x14ac:dyDescent="0.25">
      <c r="A125" s="23">
        <v>459</v>
      </c>
      <c r="B125">
        <v>1</v>
      </c>
      <c r="D125">
        <v>450</v>
      </c>
      <c r="E125">
        <v>1</v>
      </c>
    </row>
    <row r="126" spans="1:5" x14ac:dyDescent="0.25">
      <c r="A126" s="23">
        <v>460</v>
      </c>
      <c r="B126">
        <v>1</v>
      </c>
      <c r="D126">
        <v>459</v>
      </c>
      <c r="E126">
        <v>1</v>
      </c>
    </row>
    <row r="127" spans="1:5" x14ac:dyDescent="0.25">
      <c r="A127" s="23">
        <v>473</v>
      </c>
      <c r="B127">
        <v>1</v>
      </c>
      <c r="D127">
        <v>460</v>
      </c>
      <c r="E127">
        <v>1</v>
      </c>
    </row>
    <row r="128" spans="1:5" x14ac:dyDescent="0.25">
      <c r="A128" s="23">
        <v>476</v>
      </c>
      <c r="B128">
        <v>1</v>
      </c>
      <c r="D128">
        <v>473</v>
      </c>
      <c r="E128">
        <v>1</v>
      </c>
    </row>
    <row r="129" spans="1:5" x14ac:dyDescent="0.25">
      <c r="A129" s="23">
        <v>484</v>
      </c>
      <c r="B129">
        <v>1</v>
      </c>
      <c r="D129">
        <v>476</v>
      </c>
      <c r="E129">
        <v>1</v>
      </c>
    </row>
    <row r="130" spans="1:5" x14ac:dyDescent="0.25">
      <c r="A130" s="23">
        <v>486</v>
      </c>
      <c r="B130">
        <v>1</v>
      </c>
      <c r="D130">
        <v>484</v>
      </c>
      <c r="E130">
        <v>1</v>
      </c>
    </row>
    <row r="131" spans="1:5" x14ac:dyDescent="0.25">
      <c r="A131" s="23">
        <v>494</v>
      </c>
      <c r="B131">
        <v>1</v>
      </c>
      <c r="D131">
        <v>486</v>
      </c>
      <c r="E131">
        <v>1</v>
      </c>
    </row>
    <row r="132" spans="1:5" x14ac:dyDescent="0.25">
      <c r="A132" s="23">
        <v>496</v>
      </c>
      <c r="B132">
        <v>1</v>
      </c>
      <c r="D132">
        <v>494</v>
      </c>
      <c r="E132">
        <v>1</v>
      </c>
    </row>
    <row r="133" spans="1:5" x14ac:dyDescent="0.25">
      <c r="A133" s="23">
        <v>510</v>
      </c>
      <c r="B133">
        <v>1</v>
      </c>
      <c r="D133">
        <v>496</v>
      </c>
      <c r="E133">
        <v>1</v>
      </c>
    </row>
    <row r="134" spans="1:5" x14ac:dyDescent="0.25">
      <c r="A134" s="23">
        <v>513</v>
      </c>
      <c r="B134">
        <v>1</v>
      </c>
      <c r="D134">
        <v>510</v>
      </c>
      <c r="E134">
        <v>1</v>
      </c>
    </row>
    <row r="135" spans="1:5" x14ac:dyDescent="0.25">
      <c r="A135" s="23">
        <v>525</v>
      </c>
      <c r="B135">
        <v>1</v>
      </c>
      <c r="D135">
        <v>513</v>
      </c>
      <c r="E135">
        <v>1</v>
      </c>
    </row>
    <row r="136" spans="1:5" x14ac:dyDescent="0.25">
      <c r="A136" s="23">
        <v>527</v>
      </c>
      <c r="B136">
        <v>1</v>
      </c>
      <c r="D136">
        <v>525</v>
      </c>
      <c r="E136">
        <v>1</v>
      </c>
    </row>
    <row r="137" spans="1:5" x14ac:dyDescent="0.25">
      <c r="A137" s="23">
        <v>540</v>
      </c>
      <c r="B137">
        <v>1</v>
      </c>
      <c r="D137">
        <v>527</v>
      </c>
      <c r="E137">
        <v>1</v>
      </c>
    </row>
    <row r="138" spans="1:5" x14ac:dyDescent="0.25">
      <c r="A138" s="23">
        <v>544</v>
      </c>
      <c r="B138">
        <v>1</v>
      </c>
      <c r="D138">
        <v>540</v>
      </c>
      <c r="E138">
        <v>1</v>
      </c>
    </row>
    <row r="139" spans="1:5" x14ac:dyDescent="0.25">
      <c r="A139" s="23">
        <v>546</v>
      </c>
      <c r="B139">
        <v>1</v>
      </c>
      <c r="D139">
        <v>544</v>
      </c>
      <c r="E139">
        <v>1</v>
      </c>
    </row>
    <row r="140" spans="1:5" x14ac:dyDescent="0.25">
      <c r="A140" s="23">
        <v>547</v>
      </c>
      <c r="B140">
        <v>1</v>
      </c>
      <c r="D140">
        <v>546</v>
      </c>
      <c r="E140">
        <v>1</v>
      </c>
    </row>
    <row r="141" spans="1:5" x14ac:dyDescent="0.25">
      <c r="A141" s="23">
        <v>548</v>
      </c>
      <c r="B141">
        <v>1</v>
      </c>
      <c r="D141">
        <v>547</v>
      </c>
      <c r="E141">
        <v>1</v>
      </c>
    </row>
    <row r="142" spans="1:5" x14ac:dyDescent="0.25">
      <c r="A142" s="23">
        <v>561</v>
      </c>
      <c r="B142">
        <v>1</v>
      </c>
      <c r="D142">
        <v>548</v>
      </c>
      <c r="E142">
        <v>1</v>
      </c>
    </row>
    <row r="143" spans="1:5" x14ac:dyDescent="0.25">
      <c r="A143" s="23">
        <v>564</v>
      </c>
      <c r="B143">
        <v>1</v>
      </c>
      <c r="D143">
        <v>561</v>
      </c>
      <c r="E143">
        <v>1</v>
      </c>
    </row>
    <row r="144" spans="1:5" x14ac:dyDescent="0.25">
      <c r="A144" s="23">
        <v>571</v>
      </c>
      <c r="B144">
        <v>1</v>
      </c>
      <c r="D144">
        <v>564</v>
      </c>
      <c r="E144">
        <v>1</v>
      </c>
    </row>
    <row r="145" spans="1:5" x14ac:dyDescent="0.25">
      <c r="A145" s="23">
        <v>581</v>
      </c>
      <c r="B145">
        <v>1</v>
      </c>
      <c r="D145">
        <v>571</v>
      </c>
      <c r="E145">
        <v>1</v>
      </c>
    </row>
    <row r="146" spans="1:5" x14ac:dyDescent="0.25">
      <c r="A146" s="23">
        <v>583</v>
      </c>
      <c r="B146">
        <v>1</v>
      </c>
      <c r="D146">
        <v>581</v>
      </c>
      <c r="E146">
        <v>1</v>
      </c>
    </row>
    <row r="147" spans="1:5" x14ac:dyDescent="0.25">
      <c r="A147" s="23">
        <v>585</v>
      </c>
      <c r="B147">
        <v>1</v>
      </c>
      <c r="D147">
        <v>583</v>
      </c>
      <c r="E147">
        <v>1</v>
      </c>
    </row>
    <row r="148" spans="1:5" x14ac:dyDescent="0.25">
      <c r="A148" s="23">
        <v>595</v>
      </c>
      <c r="B148">
        <v>1</v>
      </c>
      <c r="D148">
        <v>585</v>
      </c>
      <c r="E148">
        <v>1</v>
      </c>
    </row>
    <row r="149" spans="1:5" x14ac:dyDescent="0.25">
      <c r="A149" s="23">
        <v>599</v>
      </c>
      <c r="B149">
        <v>1</v>
      </c>
      <c r="D149">
        <v>595</v>
      </c>
      <c r="E149">
        <v>1</v>
      </c>
    </row>
    <row r="150" spans="1:5" x14ac:dyDescent="0.25">
      <c r="A150" s="23">
        <v>608</v>
      </c>
      <c r="B150">
        <v>1</v>
      </c>
      <c r="D150">
        <v>599</v>
      </c>
      <c r="E150">
        <v>1</v>
      </c>
    </row>
    <row r="151" spans="1:5" x14ac:dyDescent="0.25">
      <c r="A151" s="23">
        <v>613</v>
      </c>
      <c r="B151">
        <v>1</v>
      </c>
      <c r="D151">
        <v>608</v>
      </c>
      <c r="E151">
        <v>1</v>
      </c>
    </row>
    <row r="152" spans="1:5" x14ac:dyDescent="0.25">
      <c r="A152" s="23">
        <v>615</v>
      </c>
      <c r="B152">
        <v>2</v>
      </c>
      <c r="D152">
        <v>613</v>
      </c>
      <c r="E152">
        <v>1</v>
      </c>
    </row>
    <row r="153" spans="1:5" x14ac:dyDescent="0.25">
      <c r="A153" s="23">
        <v>628</v>
      </c>
      <c r="B153">
        <v>1</v>
      </c>
      <c r="D153">
        <v>615</v>
      </c>
      <c r="E153">
        <v>2</v>
      </c>
    </row>
    <row r="154" spans="1:5" x14ac:dyDescent="0.25">
      <c r="A154" s="23">
        <v>631</v>
      </c>
      <c r="B154">
        <v>1</v>
      </c>
      <c r="D154">
        <v>628</v>
      </c>
      <c r="E154">
        <v>1</v>
      </c>
    </row>
    <row r="155" spans="1:5" x14ac:dyDescent="0.25">
      <c r="A155" s="23">
        <v>633</v>
      </c>
      <c r="B155">
        <v>1</v>
      </c>
      <c r="D155">
        <v>631</v>
      </c>
      <c r="E155">
        <v>1</v>
      </c>
    </row>
    <row r="156" spans="1:5" x14ac:dyDescent="0.25">
      <c r="A156" s="23">
        <v>639</v>
      </c>
      <c r="B156">
        <v>1</v>
      </c>
      <c r="D156">
        <v>633</v>
      </c>
      <c r="E156">
        <v>1</v>
      </c>
    </row>
    <row r="157" spans="1:5" x14ac:dyDescent="0.25">
      <c r="A157" s="23">
        <v>647</v>
      </c>
      <c r="B157">
        <v>1</v>
      </c>
      <c r="D157">
        <v>639</v>
      </c>
      <c r="E157">
        <v>1</v>
      </c>
    </row>
    <row r="158" spans="1:5" x14ac:dyDescent="0.25">
      <c r="A158" s="23">
        <v>650</v>
      </c>
      <c r="B158">
        <v>1</v>
      </c>
      <c r="D158">
        <v>647</v>
      </c>
      <c r="E158">
        <v>1</v>
      </c>
    </row>
    <row r="159" spans="1:5" x14ac:dyDescent="0.25">
      <c r="A159" s="23">
        <v>658</v>
      </c>
      <c r="B159">
        <v>1</v>
      </c>
      <c r="D159">
        <v>650</v>
      </c>
      <c r="E159">
        <v>1</v>
      </c>
    </row>
    <row r="160" spans="1:5" x14ac:dyDescent="0.25">
      <c r="A160" s="23">
        <v>668</v>
      </c>
      <c r="B160">
        <v>1</v>
      </c>
      <c r="D160">
        <v>658</v>
      </c>
      <c r="E160">
        <v>1</v>
      </c>
    </row>
    <row r="161" spans="1:5" x14ac:dyDescent="0.25">
      <c r="A161" s="23">
        <v>670</v>
      </c>
      <c r="B161">
        <v>2</v>
      </c>
      <c r="D161">
        <v>668</v>
      </c>
      <c r="E161">
        <v>1</v>
      </c>
    </row>
    <row r="162" spans="1:5" x14ac:dyDescent="0.25">
      <c r="A162" s="23">
        <v>674</v>
      </c>
      <c r="B162">
        <v>1</v>
      </c>
      <c r="D162">
        <v>670</v>
      </c>
      <c r="E162">
        <v>2</v>
      </c>
    </row>
    <row r="163" spans="1:5" x14ac:dyDescent="0.25">
      <c r="A163" s="23">
        <v>681</v>
      </c>
      <c r="B163">
        <v>1</v>
      </c>
      <c r="D163">
        <v>674</v>
      </c>
      <c r="E163">
        <v>1</v>
      </c>
    </row>
    <row r="164" spans="1:5" x14ac:dyDescent="0.25">
      <c r="A164" s="23">
        <v>708</v>
      </c>
      <c r="B164">
        <v>1</v>
      </c>
      <c r="D164">
        <v>681</v>
      </c>
      <c r="E164">
        <v>1</v>
      </c>
    </row>
    <row r="165" spans="1:5" x14ac:dyDescent="0.25">
      <c r="A165" s="23">
        <v>710</v>
      </c>
      <c r="B165">
        <v>1</v>
      </c>
      <c r="D165">
        <v>708</v>
      </c>
      <c r="E165">
        <v>1</v>
      </c>
    </row>
    <row r="166" spans="1:5" x14ac:dyDescent="0.25">
      <c r="A166" s="23">
        <v>711</v>
      </c>
      <c r="B166">
        <v>1</v>
      </c>
      <c r="D166">
        <v>710</v>
      </c>
      <c r="E166">
        <v>1</v>
      </c>
    </row>
    <row r="167" spans="1:5" x14ac:dyDescent="0.25">
      <c r="A167" s="23">
        <v>718</v>
      </c>
      <c r="B167">
        <v>1</v>
      </c>
      <c r="D167">
        <v>711</v>
      </c>
      <c r="E167">
        <v>1</v>
      </c>
    </row>
    <row r="168" spans="1:5" x14ac:dyDescent="0.25">
      <c r="A168" s="23">
        <v>727</v>
      </c>
      <c r="B168">
        <v>1</v>
      </c>
      <c r="D168">
        <v>718</v>
      </c>
      <c r="E168">
        <v>1</v>
      </c>
    </row>
    <row r="169" spans="1:5" x14ac:dyDescent="0.25">
      <c r="A169" s="23">
        <v>728</v>
      </c>
      <c r="B169">
        <v>1</v>
      </c>
      <c r="D169">
        <v>727</v>
      </c>
      <c r="E169">
        <v>1</v>
      </c>
    </row>
    <row r="170" spans="1:5" x14ac:dyDescent="0.25">
      <c r="A170" s="23">
        <v>732</v>
      </c>
      <c r="B170">
        <v>2</v>
      </c>
      <c r="D170">
        <v>728</v>
      </c>
      <c r="E170">
        <v>1</v>
      </c>
    </row>
    <row r="171" spans="1:5" x14ac:dyDescent="0.25">
      <c r="A171" s="23">
        <v>745</v>
      </c>
      <c r="B171">
        <v>1</v>
      </c>
      <c r="D171">
        <v>732</v>
      </c>
      <c r="E171">
        <v>2</v>
      </c>
    </row>
    <row r="172" spans="1:5" x14ac:dyDescent="0.25">
      <c r="A172" s="23">
        <v>746</v>
      </c>
      <c r="B172">
        <v>1</v>
      </c>
      <c r="D172">
        <v>745</v>
      </c>
      <c r="E172">
        <v>1</v>
      </c>
    </row>
    <row r="173" spans="1:5" x14ac:dyDescent="0.25">
      <c r="A173" s="23">
        <v>747</v>
      </c>
      <c r="B173">
        <v>1</v>
      </c>
      <c r="D173">
        <v>746</v>
      </c>
      <c r="E173">
        <v>1</v>
      </c>
    </row>
    <row r="174" spans="1:5" x14ac:dyDescent="0.25">
      <c r="A174" s="23">
        <v>749</v>
      </c>
      <c r="B174">
        <v>1</v>
      </c>
      <c r="D174">
        <v>747</v>
      </c>
      <c r="E174">
        <v>1</v>
      </c>
    </row>
    <row r="175" spans="1:5" x14ac:dyDescent="0.25">
      <c r="A175" s="23">
        <v>754</v>
      </c>
      <c r="B175">
        <v>1</v>
      </c>
      <c r="D175">
        <v>749</v>
      </c>
      <c r="E175">
        <v>1</v>
      </c>
    </row>
    <row r="176" spans="1:5" x14ac:dyDescent="0.25">
      <c r="A176" s="23">
        <v>755</v>
      </c>
      <c r="B176">
        <v>1</v>
      </c>
      <c r="D176">
        <v>754</v>
      </c>
      <c r="E176">
        <v>1</v>
      </c>
    </row>
    <row r="177" spans="1:5" x14ac:dyDescent="0.25">
      <c r="A177" s="23">
        <v>756</v>
      </c>
      <c r="B177">
        <v>2</v>
      </c>
      <c r="D177">
        <v>755</v>
      </c>
      <c r="E177">
        <v>1</v>
      </c>
    </row>
    <row r="178" spans="1:5" x14ac:dyDescent="0.25">
      <c r="A178" s="23">
        <v>771</v>
      </c>
      <c r="B178">
        <v>1</v>
      </c>
      <c r="D178">
        <v>756</v>
      </c>
      <c r="E178">
        <v>2</v>
      </c>
    </row>
    <row r="179" spans="1:5" x14ac:dyDescent="0.25">
      <c r="A179" s="23">
        <v>772</v>
      </c>
      <c r="B179">
        <v>1</v>
      </c>
      <c r="D179">
        <v>771</v>
      </c>
      <c r="E179">
        <v>1</v>
      </c>
    </row>
    <row r="180" spans="1:5" x14ac:dyDescent="0.25">
      <c r="A180" s="23">
        <v>773</v>
      </c>
      <c r="B180">
        <v>1</v>
      </c>
      <c r="D180">
        <v>772</v>
      </c>
      <c r="E180">
        <v>1</v>
      </c>
    </row>
    <row r="181" spans="1:5" x14ac:dyDescent="0.25">
      <c r="A181" s="23">
        <v>775</v>
      </c>
      <c r="B181">
        <v>1</v>
      </c>
      <c r="D181">
        <v>773</v>
      </c>
      <c r="E181">
        <v>1</v>
      </c>
    </row>
    <row r="182" spans="1:5" x14ac:dyDescent="0.25">
      <c r="A182" s="23">
        <v>782</v>
      </c>
      <c r="B182">
        <v>1</v>
      </c>
      <c r="D182">
        <v>775</v>
      </c>
      <c r="E182">
        <v>1</v>
      </c>
    </row>
    <row r="183" spans="1:5" x14ac:dyDescent="0.25">
      <c r="A183" s="23">
        <v>783</v>
      </c>
      <c r="B183">
        <v>1</v>
      </c>
      <c r="D183">
        <v>782</v>
      </c>
      <c r="E183">
        <v>1</v>
      </c>
    </row>
    <row r="184" spans="1:5" x14ac:dyDescent="0.25">
      <c r="A184" s="23">
        <v>784</v>
      </c>
      <c r="B184">
        <v>1</v>
      </c>
      <c r="D184">
        <v>783</v>
      </c>
      <c r="E184">
        <v>1</v>
      </c>
    </row>
    <row r="185" spans="1:5" x14ac:dyDescent="0.25">
      <c r="A185" s="23">
        <v>786</v>
      </c>
      <c r="B185">
        <v>1</v>
      </c>
      <c r="D185">
        <v>784</v>
      </c>
      <c r="E185">
        <v>1</v>
      </c>
    </row>
    <row r="186" spans="1:5" x14ac:dyDescent="0.25">
      <c r="A186" s="23">
        <v>790</v>
      </c>
      <c r="B186">
        <v>1</v>
      </c>
      <c r="D186">
        <v>786</v>
      </c>
      <c r="E186">
        <v>1</v>
      </c>
    </row>
    <row r="187" spans="1:5" x14ac:dyDescent="0.25">
      <c r="A187" s="23">
        <v>804</v>
      </c>
      <c r="B187">
        <v>1</v>
      </c>
      <c r="D187">
        <v>790</v>
      </c>
      <c r="E187">
        <v>1</v>
      </c>
    </row>
    <row r="188" spans="1:5" x14ac:dyDescent="0.25">
      <c r="A188" s="23">
        <v>808</v>
      </c>
      <c r="B188">
        <v>1</v>
      </c>
      <c r="D188">
        <v>804</v>
      </c>
      <c r="E188">
        <v>1</v>
      </c>
    </row>
    <row r="189" spans="1:5" x14ac:dyDescent="0.25">
      <c r="A189" s="23">
        <v>809</v>
      </c>
      <c r="B189">
        <v>1</v>
      </c>
      <c r="D189">
        <v>808</v>
      </c>
      <c r="E189">
        <v>1</v>
      </c>
    </row>
    <row r="190" spans="1:5" x14ac:dyDescent="0.25">
      <c r="A190" s="23">
        <v>827</v>
      </c>
      <c r="B190">
        <v>1</v>
      </c>
      <c r="D190">
        <v>809</v>
      </c>
      <c r="E190">
        <v>1</v>
      </c>
    </row>
    <row r="191" spans="1:5" x14ac:dyDescent="0.25">
      <c r="A191" s="23">
        <v>833</v>
      </c>
      <c r="B191">
        <v>1</v>
      </c>
      <c r="D191">
        <v>827</v>
      </c>
      <c r="E191">
        <v>1</v>
      </c>
    </row>
    <row r="192" spans="1:5" x14ac:dyDescent="0.25">
      <c r="A192" s="23">
        <v>836</v>
      </c>
      <c r="B192">
        <v>1</v>
      </c>
      <c r="D192">
        <v>833</v>
      </c>
      <c r="E192">
        <v>1</v>
      </c>
    </row>
    <row r="193" spans="1:5" x14ac:dyDescent="0.25">
      <c r="A193" s="23">
        <v>837</v>
      </c>
      <c r="B193">
        <v>1</v>
      </c>
      <c r="D193">
        <v>836</v>
      </c>
      <c r="E193">
        <v>1</v>
      </c>
    </row>
    <row r="194" spans="1:5" x14ac:dyDescent="0.25">
      <c r="A194" s="23">
        <v>851</v>
      </c>
      <c r="B194">
        <v>1</v>
      </c>
      <c r="D194">
        <v>837</v>
      </c>
      <c r="E194">
        <v>1</v>
      </c>
    </row>
    <row r="195" spans="1:5" x14ac:dyDescent="0.25">
      <c r="A195" s="23">
        <v>860</v>
      </c>
      <c r="B195">
        <v>1</v>
      </c>
      <c r="D195">
        <v>851</v>
      </c>
      <c r="E195">
        <v>1</v>
      </c>
    </row>
    <row r="196" spans="1:5" x14ac:dyDescent="0.25">
      <c r="A196" s="23">
        <v>863</v>
      </c>
      <c r="B196">
        <v>1</v>
      </c>
      <c r="D196">
        <v>860</v>
      </c>
      <c r="E196">
        <v>1</v>
      </c>
    </row>
    <row r="197" spans="1:5" x14ac:dyDescent="0.25">
      <c r="A197" s="23">
        <v>868</v>
      </c>
      <c r="B197">
        <v>2</v>
      </c>
      <c r="D197">
        <v>863</v>
      </c>
      <c r="E197">
        <v>1</v>
      </c>
    </row>
    <row r="198" spans="1:5" x14ac:dyDescent="0.25">
      <c r="A198" s="23">
        <v>874</v>
      </c>
      <c r="B198">
        <v>1</v>
      </c>
      <c r="D198">
        <v>868</v>
      </c>
      <c r="E198">
        <v>2</v>
      </c>
    </row>
    <row r="199" spans="1:5" x14ac:dyDescent="0.25">
      <c r="A199" s="23">
        <v>876</v>
      </c>
      <c r="B199">
        <v>1</v>
      </c>
      <c r="D199">
        <v>874</v>
      </c>
      <c r="E199">
        <v>1</v>
      </c>
    </row>
    <row r="200" spans="1:5" x14ac:dyDescent="0.25">
      <c r="A200" s="23">
        <v>877</v>
      </c>
      <c r="B200">
        <v>1</v>
      </c>
      <c r="D200">
        <v>876</v>
      </c>
      <c r="E200">
        <v>1</v>
      </c>
    </row>
    <row r="201" spans="1:5" x14ac:dyDescent="0.25">
      <c r="A201" s="23">
        <v>882</v>
      </c>
      <c r="B201">
        <v>1</v>
      </c>
      <c r="D201">
        <v>877</v>
      </c>
      <c r="E201">
        <v>1</v>
      </c>
    </row>
    <row r="202" spans="1:5" x14ac:dyDescent="0.25">
      <c r="A202" s="23">
        <v>888</v>
      </c>
      <c r="B202">
        <v>1</v>
      </c>
      <c r="D202">
        <v>882</v>
      </c>
      <c r="E202">
        <v>1</v>
      </c>
    </row>
    <row r="203" spans="1:5" x14ac:dyDescent="0.25">
      <c r="A203" s="23">
        <v>905</v>
      </c>
      <c r="B203">
        <v>1</v>
      </c>
      <c r="D203">
        <v>888</v>
      </c>
      <c r="E203">
        <v>1</v>
      </c>
    </row>
    <row r="204" spans="1:5" x14ac:dyDescent="0.25">
      <c r="A204" s="23">
        <v>906</v>
      </c>
      <c r="B204">
        <v>1</v>
      </c>
      <c r="D204">
        <v>905</v>
      </c>
      <c r="E204">
        <v>1</v>
      </c>
    </row>
    <row r="205" spans="1:5" x14ac:dyDescent="0.25">
      <c r="A205" s="23">
        <v>913</v>
      </c>
      <c r="B205">
        <v>1</v>
      </c>
      <c r="D205">
        <v>906</v>
      </c>
      <c r="E205">
        <v>1</v>
      </c>
    </row>
    <row r="206" spans="1:5" x14ac:dyDescent="0.25">
      <c r="A206" s="23">
        <v>933</v>
      </c>
      <c r="B206">
        <v>1</v>
      </c>
      <c r="D206">
        <v>913</v>
      </c>
      <c r="E206">
        <v>1</v>
      </c>
    </row>
    <row r="207" spans="1:5" x14ac:dyDescent="0.25">
      <c r="A207" s="23">
        <v>935</v>
      </c>
      <c r="B207">
        <v>1</v>
      </c>
      <c r="D207">
        <v>933</v>
      </c>
      <c r="E207">
        <v>1</v>
      </c>
    </row>
    <row r="208" spans="1:5" x14ac:dyDescent="0.25">
      <c r="A208" s="23">
        <v>941</v>
      </c>
      <c r="B208">
        <v>2</v>
      </c>
      <c r="D208">
        <v>935</v>
      </c>
      <c r="E208">
        <v>1</v>
      </c>
    </row>
    <row r="209" spans="1:5" x14ac:dyDescent="0.25">
      <c r="A209" s="23">
        <v>944</v>
      </c>
      <c r="B209">
        <v>2</v>
      </c>
      <c r="D209">
        <v>941</v>
      </c>
      <c r="E209">
        <v>2</v>
      </c>
    </row>
    <row r="210" spans="1:5" x14ac:dyDescent="0.25">
      <c r="A210" s="23">
        <v>945</v>
      </c>
      <c r="B210">
        <v>1</v>
      </c>
      <c r="D210">
        <v>944</v>
      </c>
      <c r="E210">
        <v>2</v>
      </c>
    </row>
    <row r="211" spans="1:5" x14ac:dyDescent="0.25">
      <c r="A211" s="23">
        <v>947</v>
      </c>
      <c r="B211">
        <v>1</v>
      </c>
      <c r="D211">
        <v>945</v>
      </c>
      <c r="E211">
        <v>1</v>
      </c>
    </row>
    <row r="212" spans="1:5" x14ac:dyDescent="0.25">
      <c r="A212" s="23">
        <v>948</v>
      </c>
      <c r="B212">
        <v>1</v>
      </c>
      <c r="D212">
        <v>947</v>
      </c>
      <c r="E212">
        <v>1</v>
      </c>
    </row>
    <row r="213" spans="1:5" x14ac:dyDescent="0.25">
      <c r="A213" s="23">
        <v>952</v>
      </c>
      <c r="B213">
        <v>1</v>
      </c>
      <c r="D213">
        <v>948</v>
      </c>
      <c r="E213">
        <v>1</v>
      </c>
    </row>
    <row r="214" spans="1:5" x14ac:dyDescent="0.25">
      <c r="A214" s="23">
        <v>954</v>
      </c>
      <c r="B214">
        <v>1</v>
      </c>
      <c r="D214">
        <v>952</v>
      </c>
      <c r="E214">
        <v>1</v>
      </c>
    </row>
    <row r="215" spans="1:5" x14ac:dyDescent="0.25">
      <c r="A215" s="23">
        <v>957</v>
      </c>
      <c r="B215">
        <v>1</v>
      </c>
      <c r="D215">
        <v>954</v>
      </c>
      <c r="E215">
        <v>1</v>
      </c>
    </row>
    <row r="216" spans="1:5" x14ac:dyDescent="0.25">
      <c r="A216" s="23">
        <v>959</v>
      </c>
      <c r="B216">
        <v>2</v>
      </c>
      <c r="D216">
        <v>957</v>
      </c>
      <c r="E216">
        <v>1</v>
      </c>
    </row>
    <row r="217" spans="1:5" x14ac:dyDescent="0.25">
      <c r="A217" s="23">
        <v>965</v>
      </c>
      <c r="B217">
        <v>1</v>
      </c>
      <c r="D217">
        <v>959</v>
      </c>
      <c r="E217">
        <v>2</v>
      </c>
    </row>
    <row r="218" spans="1:5" x14ac:dyDescent="0.25">
      <c r="A218" s="23">
        <v>967</v>
      </c>
      <c r="B218">
        <v>1</v>
      </c>
      <c r="D218">
        <v>965</v>
      </c>
      <c r="E218">
        <v>1</v>
      </c>
    </row>
    <row r="219" spans="1:5" x14ac:dyDescent="0.25">
      <c r="A219" s="23">
        <v>987</v>
      </c>
      <c r="B219">
        <v>1</v>
      </c>
      <c r="D219">
        <v>967</v>
      </c>
      <c r="E219">
        <v>1</v>
      </c>
    </row>
    <row r="220" spans="1:5" x14ac:dyDescent="0.25">
      <c r="A220" s="23">
        <v>993</v>
      </c>
      <c r="B220">
        <v>1</v>
      </c>
      <c r="D220">
        <v>987</v>
      </c>
      <c r="E220">
        <v>1</v>
      </c>
    </row>
    <row r="221" spans="1:5" x14ac:dyDescent="0.25">
      <c r="A221" s="23">
        <v>995</v>
      </c>
      <c r="B221">
        <v>1</v>
      </c>
      <c r="D221">
        <v>993</v>
      </c>
      <c r="E221">
        <v>1</v>
      </c>
    </row>
    <row r="222" spans="1:5" x14ac:dyDescent="0.25">
      <c r="A222" s="23">
        <v>996</v>
      </c>
      <c r="B222">
        <v>1</v>
      </c>
      <c r="D222">
        <v>995</v>
      </c>
      <c r="E222">
        <v>1</v>
      </c>
    </row>
    <row r="223" spans="1:5" x14ac:dyDescent="0.25">
      <c r="A223" s="23">
        <v>1000</v>
      </c>
      <c r="B223">
        <v>1</v>
      </c>
      <c r="D223">
        <v>996</v>
      </c>
      <c r="E223">
        <v>1</v>
      </c>
    </row>
    <row r="224" spans="1:5" x14ac:dyDescent="0.25">
      <c r="A224" s="23">
        <v>1005</v>
      </c>
      <c r="B224">
        <v>1</v>
      </c>
      <c r="D224">
        <v>1000</v>
      </c>
      <c r="E224">
        <v>1</v>
      </c>
    </row>
    <row r="225" spans="1:5" x14ac:dyDescent="0.25">
      <c r="A225" s="23">
        <v>1013</v>
      </c>
      <c r="B225">
        <v>1</v>
      </c>
      <c r="D225">
        <v>1005</v>
      </c>
      <c r="E225">
        <v>1</v>
      </c>
    </row>
    <row r="226" spans="1:5" x14ac:dyDescent="0.25">
      <c r="A226" s="23">
        <v>1016</v>
      </c>
      <c r="B226">
        <v>1</v>
      </c>
      <c r="D226">
        <v>1013</v>
      </c>
      <c r="E226">
        <v>1</v>
      </c>
    </row>
    <row r="227" spans="1:5" x14ac:dyDescent="0.25">
      <c r="A227" s="23">
        <v>1017</v>
      </c>
      <c r="B227">
        <v>1</v>
      </c>
      <c r="D227">
        <v>1016</v>
      </c>
      <c r="E227">
        <v>1</v>
      </c>
    </row>
    <row r="228" spans="1:5" x14ac:dyDescent="0.25">
      <c r="A228" s="23">
        <v>1025</v>
      </c>
      <c r="B228">
        <v>1</v>
      </c>
      <c r="D228">
        <v>1017</v>
      </c>
      <c r="E228">
        <v>1</v>
      </c>
    </row>
    <row r="229" spans="1:5" x14ac:dyDescent="0.25">
      <c r="A229" s="23">
        <v>1037</v>
      </c>
      <c r="B229">
        <v>1</v>
      </c>
      <c r="D229">
        <v>1025</v>
      </c>
      <c r="E229">
        <v>1</v>
      </c>
    </row>
    <row r="230" spans="1:5" x14ac:dyDescent="0.25">
      <c r="A230" s="23">
        <v>1040</v>
      </c>
      <c r="B230">
        <v>1</v>
      </c>
      <c r="D230">
        <v>1037</v>
      </c>
      <c r="E230">
        <v>1</v>
      </c>
    </row>
    <row r="231" spans="1:5" x14ac:dyDescent="0.25">
      <c r="A231" s="23">
        <v>1042</v>
      </c>
      <c r="B231">
        <v>1</v>
      </c>
      <c r="D231">
        <v>1040</v>
      </c>
      <c r="E231">
        <v>1</v>
      </c>
    </row>
    <row r="232" spans="1:5" x14ac:dyDescent="0.25">
      <c r="A232" s="23">
        <v>1050</v>
      </c>
      <c r="B232">
        <v>1</v>
      </c>
      <c r="D232">
        <v>1042</v>
      </c>
      <c r="E232">
        <v>1</v>
      </c>
    </row>
    <row r="233" spans="1:5" x14ac:dyDescent="0.25">
      <c r="A233" s="23">
        <v>1051</v>
      </c>
      <c r="B233">
        <v>1</v>
      </c>
      <c r="D233">
        <v>1050</v>
      </c>
      <c r="E233">
        <v>1</v>
      </c>
    </row>
    <row r="234" spans="1:5" x14ac:dyDescent="0.25">
      <c r="A234" s="23">
        <v>1058</v>
      </c>
      <c r="B234">
        <v>1</v>
      </c>
      <c r="D234">
        <v>1051</v>
      </c>
      <c r="E234">
        <v>1</v>
      </c>
    </row>
    <row r="235" spans="1:5" x14ac:dyDescent="0.25">
      <c r="A235" s="23">
        <v>1065</v>
      </c>
      <c r="B235">
        <v>1</v>
      </c>
      <c r="D235">
        <v>1058</v>
      </c>
      <c r="E235">
        <v>1</v>
      </c>
    </row>
    <row r="236" spans="1:5" x14ac:dyDescent="0.25">
      <c r="A236" s="23">
        <v>1068</v>
      </c>
      <c r="B236">
        <v>1</v>
      </c>
      <c r="D236">
        <v>1065</v>
      </c>
      <c r="E236">
        <v>1</v>
      </c>
    </row>
    <row r="237" spans="1:5" x14ac:dyDescent="0.25">
      <c r="A237" s="23">
        <v>1072</v>
      </c>
      <c r="B237">
        <v>1</v>
      </c>
      <c r="D237">
        <v>1068</v>
      </c>
      <c r="E237">
        <v>1</v>
      </c>
    </row>
    <row r="238" spans="1:5" x14ac:dyDescent="0.25">
      <c r="A238" s="23">
        <v>1080</v>
      </c>
      <c r="B238">
        <v>1</v>
      </c>
      <c r="D238">
        <v>1072</v>
      </c>
      <c r="E238">
        <v>1</v>
      </c>
    </row>
    <row r="239" spans="1:5" x14ac:dyDescent="0.25">
      <c r="A239" s="23">
        <v>1094</v>
      </c>
      <c r="B239">
        <v>1</v>
      </c>
      <c r="D239">
        <v>1080</v>
      </c>
      <c r="E239">
        <v>1</v>
      </c>
    </row>
    <row r="240" spans="1:5" x14ac:dyDescent="0.25">
      <c r="A240" s="23">
        <v>1095</v>
      </c>
      <c r="B240">
        <v>1</v>
      </c>
      <c r="D240">
        <v>1094</v>
      </c>
      <c r="E240">
        <v>1</v>
      </c>
    </row>
    <row r="241" spans="1:5" x14ac:dyDescent="0.25">
      <c r="A241" s="23">
        <v>1099</v>
      </c>
      <c r="B241">
        <v>1</v>
      </c>
      <c r="D241">
        <v>1095</v>
      </c>
      <c r="E241">
        <v>1</v>
      </c>
    </row>
    <row r="242" spans="1:5" x14ac:dyDescent="0.25">
      <c r="A242" s="23">
        <v>1108</v>
      </c>
      <c r="B242">
        <v>1</v>
      </c>
      <c r="D242">
        <v>1099</v>
      </c>
      <c r="E242">
        <v>1</v>
      </c>
    </row>
    <row r="243" spans="1:5" x14ac:dyDescent="0.25">
      <c r="A243" s="23">
        <v>1110</v>
      </c>
      <c r="B243">
        <v>1</v>
      </c>
      <c r="D243">
        <v>1108</v>
      </c>
      <c r="E243">
        <v>1</v>
      </c>
    </row>
    <row r="244" spans="1:5" x14ac:dyDescent="0.25">
      <c r="A244" s="23">
        <v>1121</v>
      </c>
      <c r="B244">
        <v>1</v>
      </c>
      <c r="D244">
        <v>1110</v>
      </c>
      <c r="E244">
        <v>1</v>
      </c>
    </row>
    <row r="245" spans="1:5" x14ac:dyDescent="0.25">
      <c r="A245" s="23">
        <v>1127</v>
      </c>
      <c r="B245">
        <v>1</v>
      </c>
      <c r="D245">
        <v>1121</v>
      </c>
      <c r="E245">
        <v>1</v>
      </c>
    </row>
    <row r="246" spans="1:5" x14ac:dyDescent="0.25">
      <c r="A246" s="23">
        <v>1129</v>
      </c>
      <c r="B246">
        <v>1</v>
      </c>
      <c r="D246">
        <v>1127</v>
      </c>
      <c r="E246">
        <v>1</v>
      </c>
    </row>
    <row r="247" spans="1:5" x14ac:dyDescent="0.25">
      <c r="A247" s="23">
        <v>1135</v>
      </c>
      <c r="B247">
        <v>2</v>
      </c>
      <c r="D247">
        <v>1129</v>
      </c>
      <c r="E247">
        <v>1</v>
      </c>
    </row>
    <row r="248" spans="1:5" x14ac:dyDescent="0.25">
      <c r="A248" s="23">
        <v>1150</v>
      </c>
      <c r="B248">
        <v>1</v>
      </c>
      <c r="D248">
        <v>1135</v>
      </c>
      <c r="E248">
        <v>2</v>
      </c>
    </row>
    <row r="249" spans="1:5" x14ac:dyDescent="0.25">
      <c r="A249" s="23">
        <v>1153</v>
      </c>
      <c r="B249">
        <v>1</v>
      </c>
      <c r="D249">
        <v>1150</v>
      </c>
      <c r="E249">
        <v>1</v>
      </c>
    </row>
    <row r="250" spans="1:5" x14ac:dyDescent="0.25">
      <c r="A250" s="23">
        <v>1155</v>
      </c>
      <c r="B250">
        <v>2</v>
      </c>
      <c r="D250">
        <v>1153</v>
      </c>
      <c r="E250">
        <v>1</v>
      </c>
    </row>
    <row r="251" spans="1:5" x14ac:dyDescent="0.25">
      <c r="A251" s="23">
        <v>1159</v>
      </c>
      <c r="B251">
        <v>1</v>
      </c>
      <c r="D251">
        <v>1155</v>
      </c>
      <c r="E251">
        <v>2</v>
      </c>
    </row>
    <row r="252" spans="1:5" x14ac:dyDescent="0.25">
      <c r="A252" s="23">
        <v>1172</v>
      </c>
      <c r="B252">
        <v>1</v>
      </c>
      <c r="D252">
        <v>1159</v>
      </c>
      <c r="E252">
        <v>1</v>
      </c>
    </row>
    <row r="253" spans="1:5" x14ac:dyDescent="0.25">
      <c r="A253" s="23">
        <v>1176</v>
      </c>
      <c r="B253">
        <v>1</v>
      </c>
      <c r="D253">
        <v>1172</v>
      </c>
      <c r="E253">
        <v>1</v>
      </c>
    </row>
    <row r="254" spans="1:5" x14ac:dyDescent="0.25">
      <c r="A254" s="23">
        <v>1180</v>
      </c>
      <c r="B254">
        <v>2</v>
      </c>
      <c r="D254">
        <v>1176</v>
      </c>
      <c r="E254">
        <v>1</v>
      </c>
    </row>
    <row r="255" spans="1:5" x14ac:dyDescent="0.25">
      <c r="A255" s="23">
        <v>1185</v>
      </c>
      <c r="B255">
        <v>1</v>
      </c>
      <c r="D255">
        <v>1180</v>
      </c>
      <c r="E255">
        <v>2</v>
      </c>
    </row>
    <row r="256" spans="1:5" x14ac:dyDescent="0.25">
      <c r="A256" s="23">
        <v>1201</v>
      </c>
      <c r="B256">
        <v>1</v>
      </c>
      <c r="D256">
        <v>1185</v>
      </c>
      <c r="E256">
        <v>1</v>
      </c>
    </row>
    <row r="257" spans="1:5" x14ac:dyDescent="0.25">
      <c r="A257" s="23">
        <v>1206</v>
      </c>
      <c r="B257">
        <v>1</v>
      </c>
      <c r="D257">
        <v>1201</v>
      </c>
      <c r="E257">
        <v>1</v>
      </c>
    </row>
    <row r="258" spans="1:5" x14ac:dyDescent="0.25">
      <c r="A258" s="23">
        <v>1216</v>
      </c>
      <c r="B258">
        <v>1</v>
      </c>
      <c r="D258">
        <v>1206</v>
      </c>
      <c r="E258">
        <v>1</v>
      </c>
    </row>
    <row r="259" spans="1:5" x14ac:dyDescent="0.25">
      <c r="A259" s="23">
        <v>1228</v>
      </c>
      <c r="B259">
        <v>1</v>
      </c>
      <c r="D259">
        <v>1216</v>
      </c>
      <c r="E259">
        <v>1</v>
      </c>
    </row>
    <row r="260" spans="1:5" x14ac:dyDescent="0.25">
      <c r="A260" s="23">
        <v>1231</v>
      </c>
      <c r="B260">
        <v>1</v>
      </c>
      <c r="D260">
        <v>1228</v>
      </c>
      <c r="E260">
        <v>1</v>
      </c>
    </row>
    <row r="261" spans="1:5" x14ac:dyDescent="0.25">
      <c r="A261" s="23">
        <v>1238</v>
      </c>
      <c r="B261">
        <v>1</v>
      </c>
      <c r="D261">
        <v>1231</v>
      </c>
      <c r="E261">
        <v>1</v>
      </c>
    </row>
    <row r="262" spans="1:5" x14ac:dyDescent="0.25">
      <c r="A262" s="23">
        <v>1243</v>
      </c>
      <c r="B262">
        <v>1</v>
      </c>
      <c r="D262">
        <v>1238</v>
      </c>
      <c r="E262">
        <v>1</v>
      </c>
    </row>
    <row r="263" spans="1:5" x14ac:dyDescent="0.25">
      <c r="A263" s="23">
        <v>1250</v>
      </c>
      <c r="B263">
        <v>1</v>
      </c>
      <c r="D263">
        <v>1243</v>
      </c>
      <c r="E263">
        <v>1</v>
      </c>
    </row>
    <row r="264" spans="1:5" x14ac:dyDescent="0.25">
      <c r="A264" s="23">
        <v>1252</v>
      </c>
      <c r="B264">
        <v>1</v>
      </c>
      <c r="D264">
        <v>1250</v>
      </c>
      <c r="E264">
        <v>1</v>
      </c>
    </row>
    <row r="265" spans="1:5" x14ac:dyDescent="0.25">
      <c r="A265" s="23">
        <v>1254</v>
      </c>
      <c r="B265">
        <v>2</v>
      </c>
      <c r="D265">
        <v>1252</v>
      </c>
      <c r="E265">
        <v>1</v>
      </c>
    </row>
    <row r="266" spans="1:5" x14ac:dyDescent="0.25">
      <c r="A266" s="23">
        <v>1256</v>
      </c>
      <c r="B266">
        <v>1</v>
      </c>
      <c r="D266">
        <v>1254</v>
      </c>
      <c r="E266">
        <v>2</v>
      </c>
    </row>
    <row r="267" spans="1:5" x14ac:dyDescent="0.25">
      <c r="A267" s="23">
        <v>1258</v>
      </c>
      <c r="B267">
        <v>1</v>
      </c>
      <c r="D267">
        <v>1256</v>
      </c>
      <c r="E267">
        <v>1</v>
      </c>
    </row>
    <row r="268" spans="1:5" x14ac:dyDescent="0.25">
      <c r="A268" s="23">
        <v>1261</v>
      </c>
      <c r="B268">
        <v>1</v>
      </c>
      <c r="D268">
        <v>1258</v>
      </c>
      <c r="E268">
        <v>1</v>
      </c>
    </row>
    <row r="269" spans="1:5" x14ac:dyDescent="0.25">
      <c r="A269" s="23">
        <v>1271</v>
      </c>
      <c r="B269">
        <v>1</v>
      </c>
      <c r="D269">
        <v>1261</v>
      </c>
      <c r="E269">
        <v>1</v>
      </c>
    </row>
    <row r="270" spans="1:5" x14ac:dyDescent="0.25">
      <c r="A270" s="23">
        <v>1275</v>
      </c>
      <c r="B270">
        <v>1</v>
      </c>
      <c r="D270">
        <v>1271</v>
      </c>
      <c r="E270">
        <v>1</v>
      </c>
    </row>
    <row r="271" spans="1:5" x14ac:dyDescent="0.25">
      <c r="A271" s="23">
        <v>1281</v>
      </c>
      <c r="B271">
        <v>1</v>
      </c>
      <c r="D271">
        <v>1275</v>
      </c>
      <c r="E271">
        <v>1</v>
      </c>
    </row>
    <row r="272" spans="1:5" x14ac:dyDescent="0.25">
      <c r="A272" s="23">
        <v>1285</v>
      </c>
      <c r="B272">
        <v>1</v>
      </c>
      <c r="D272">
        <v>1281</v>
      </c>
      <c r="E272">
        <v>1</v>
      </c>
    </row>
    <row r="273" spans="1:5" x14ac:dyDescent="0.25">
      <c r="A273" s="23">
        <v>1289</v>
      </c>
      <c r="B273">
        <v>1</v>
      </c>
      <c r="D273">
        <v>1285</v>
      </c>
      <c r="E273">
        <v>1</v>
      </c>
    </row>
    <row r="274" spans="1:5" x14ac:dyDescent="0.25">
      <c r="A274" s="23">
        <v>1290</v>
      </c>
      <c r="B274">
        <v>1</v>
      </c>
      <c r="D274">
        <v>1289</v>
      </c>
      <c r="E274">
        <v>1</v>
      </c>
    </row>
    <row r="275" spans="1:5" x14ac:dyDescent="0.25">
      <c r="A275" s="23">
        <v>1293</v>
      </c>
      <c r="B275">
        <v>1</v>
      </c>
      <c r="D275">
        <v>1290</v>
      </c>
      <c r="E275">
        <v>1</v>
      </c>
    </row>
    <row r="276" spans="1:5" x14ac:dyDescent="0.25">
      <c r="A276" s="23">
        <v>1294</v>
      </c>
      <c r="B276">
        <v>1</v>
      </c>
      <c r="D276">
        <v>1293</v>
      </c>
      <c r="E276">
        <v>1</v>
      </c>
    </row>
    <row r="277" spans="1:5" x14ac:dyDescent="0.25">
      <c r="A277" s="23">
        <v>1298</v>
      </c>
      <c r="B277">
        <v>1</v>
      </c>
      <c r="D277">
        <v>1294</v>
      </c>
      <c r="E277">
        <v>1</v>
      </c>
    </row>
    <row r="278" spans="1:5" x14ac:dyDescent="0.25">
      <c r="A278" s="23">
        <v>1299</v>
      </c>
      <c r="B278">
        <v>1</v>
      </c>
      <c r="D278">
        <v>1298</v>
      </c>
      <c r="E278">
        <v>1</v>
      </c>
    </row>
    <row r="279" spans="1:5" x14ac:dyDescent="0.25">
      <c r="A279" s="23">
        <v>1303</v>
      </c>
      <c r="B279">
        <v>1</v>
      </c>
      <c r="D279">
        <v>1299</v>
      </c>
      <c r="E279">
        <v>1</v>
      </c>
    </row>
    <row r="280" spans="1:5" x14ac:dyDescent="0.25">
      <c r="A280" s="23">
        <v>1309</v>
      </c>
      <c r="B280">
        <v>1</v>
      </c>
      <c r="D280">
        <v>1303</v>
      </c>
      <c r="E280">
        <v>1</v>
      </c>
    </row>
    <row r="281" spans="1:5" x14ac:dyDescent="0.25">
      <c r="A281" s="23">
        <v>1311</v>
      </c>
      <c r="B281">
        <v>2</v>
      </c>
      <c r="D281">
        <v>1309</v>
      </c>
      <c r="E281">
        <v>1</v>
      </c>
    </row>
    <row r="282" spans="1:5" x14ac:dyDescent="0.25">
      <c r="A282" s="23">
        <v>1312</v>
      </c>
      <c r="B282">
        <v>1</v>
      </c>
      <c r="D282">
        <v>1311</v>
      </c>
      <c r="E282">
        <v>2</v>
      </c>
    </row>
    <row r="283" spans="1:5" x14ac:dyDescent="0.25">
      <c r="A283" s="23">
        <v>1317</v>
      </c>
      <c r="B283">
        <v>1</v>
      </c>
      <c r="D283">
        <v>1312</v>
      </c>
      <c r="E283">
        <v>1</v>
      </c>
    </row>
    <row r="284" spans="1:5" x14ac:dyDescent="0.25">
      <c r="A284" s="23">
        <v>1325</v>
      </c>
      <c r="B284">
        <v>1</v>
      </c>
      <c r="D284">
        <v>1317</v>
      </c>
      <c r="E284">
        <v>1</v>
      </c>
    </row>
    <row r="285" spans="1:5" x14ac:dyDescent="0.25">
      <c r="A285" s="23">
        <v>1327</v>
      </c>
      <c r="B285">
        <v>1</v>
      </c>
      <c r="D285">
        <v>1325</v>
      </c>
      <c r="E285">
        <v>1</v>
      </c>
    </row>
    <row r="286" spans="1:5" x14ac:dyDescent="0.25">
      <c r="A286" s="23">
        <v>1330</v>
      </c>
      <c r="B286">
        <v>1</v>
      </c>
      <c r="D286">
        <v>1327</v>
      </c>
      <c r="E286">
        <v>1</v>
      </c>
    </row>
    <row r="287" spans="1:5" x14ac:dyDescent="0.25">
      <c r="A287" s="23">
        <v>1340</v>
      </c>
      <c r="B287">
        <v>1</v>
      </c>
      <c r="D287">
        <v>1330</v>
      </c>
      <c r="E287">
        <v>1</v>
      </c>
    </row>
    <row r="288" spans="1:5" x14ac:dyDescent="0.25">
      <c r="A288" s="23">
        <v>1341</v>
      </c>
      <c r="B288">
        <v>1</v>
      </c>
      <c r="D288">
        <v>1340</v>
      </c>
      <c r="E288">
        <v>1</v>
      </c>
    </row>
    <row r="289" spans="1:5" x14ac:dyDescent="0.25">
      <c r="A289" s="23">
        <v>1348</v>
      </c>
      <c r="B289">
        <v>1</v>
      </c>
      <c r="D289">
        <v>1341</v>
      </c>
      <c r="E289">
        <v>1</v>
      </c>
    </row>
    <row r="290" spans="1:5" x14ac:dyDescent="0.25">
      <c r="A290" s="23">
        <v>1351</v>
      </c>
      <c r="B290">
        <v>1</v>
      </c>
      <c r="D290">
        <v>1348</v>
      </c>
      <c r="E290">
        <v>1</v>
      </c>
    </row>
    <row r="291" spans="1:5" x14ac:dyDescent="0.25">
      <c r="A291" s="23">
        <v>1357</v>
      </c>
      <c r="B291">
        <v>1</v>
      </c>
      <c r="D291">
        <v>1351</v>
      </c>
      <c r="E291">
        <v>1</v>
      </c>
    </row>
    <row r="292" spans="1:5" x14ac:dyDescent="0.25">
      <c r="A292" s="23">
        <v>1360</v>
      </c>
      <c r="B292">
        <v>1</v>
      </c>
      <c r="D292">
        <v>1357</v>
      </c>
      <c r="E292">
        <v>1</v>
      </c>
    </row>
    <row r="293" spans="1:5" x14ac:dyDescent="0.25">
      <c r="A293" s="23">
        <v>1363</v>
      </c>
      <c r="B293">
        <v>1</v>
      </c>
      <c r="D293">
        <v>1360</v>
      </c>
      <c r="E293">
        <v>1</v>
      </c>
    </row>
    <row r="294" spans="1:5" x14ac:dyDescent="0.25">
      <c r="A294" s="23">
        <v>1364</v>
      </c>
      <c r="B294">
        <v>2</v>
      </c>
      <c r="D294">
        <v>1363</v>
      </c>
      <c r="E294">
        <v>1</v>
      </c>
    </row>
    <row r="295" spans="1:5" x14ac:dyDescent="0.25">
      <c r="A295" s="23">
        <v>1365</v>
      </c>
      <c r="B295">
        <v>1</v>
      </c>
      <c r="D295">
        <v>1364</v>
      </c>
      <c r="E295">
        <v>2</v>
      </c>
    </row>
    <row r="296" spans="1:5" x14ac:dyDescent="0.25">
      <c r="A296" s="23">
        <v>1367</v>
      </c>
      <c r="B296">
        <v>1</v>
      </c>
      <c r="D296">
        <v>1365</v>
      </c>
      <c r="E296">
        <v>1</v>
      </c>
    </row>
    <row r="297" spans="1:5" x14ac:dyDescent="0.25">
      <c r="A297" s="23">
        <v>1368</v>
      </c>
      <c r="B297">
        <v>1</v>
      </c>
      <c r="D297">
        <v>1367</v>
      </c>
      <c r="E297">
        <v>1</v>
      </c>
    </row>
    <row r="298" spans="1:5" x14ac:dyDescent="0.25">
      <c r="A298" s="23">
        <v>1375</v>
      </c>
      <c r="B298">
        <v>1</v>
      </c>
      <c r="D298">
        <v>1368</v>
      </c>
      <c r="E298">
        <v>1</v>
      </c>
    </row>
    <row r="299" spans="1:5" x14ac:dyDescent="0.25">
      <c r="A299" s="23">
        <v>1382</v>
      </c>
      <c r="B299">
        <v>1</v>
      </c>
      <c r="D299">
        <v>1375</v>
      </c>
      <c r="E299">
        <v>1</v>
      </c>
    </row>
    <row r="300" spans="1:5" x14ac:dyDescent="0.25">
      <c r="A300" s="23">
        <v>1392</v>
      </c>
      <c r="B300">
        <v>1</v>
      </c>
      <c r="D300">
        <v>1382</v>
      </c>
      <c r="E300">
        <v>1</v>
      </c>
    </row>
    <row r="301" spans="1:5" x14ac:dyDescent="0.25">
      <c r="A301" s="23">
        <v>1394</v>
      </c>
      <c r="B301">
        <v>1</v>
      </c>
      <c r="D301">
        <v>1392</v>
      </c>
      <c r="E301">
        <v>1</v>
      </c>
    </row>
    <row r="302" spans="1:5" x14ac:dyDescent="0.25">
      <c r="A302" s="23">
        <v>1404</v>
      </c>
      <c r="B302">
        <v>1</v>
      </c>
      <c r="D302">
        <v>1394</v>
      </c>
      <c r="E302">
        <v>1</v>
      </c>
    </row>
    <row r="303" spans="1:5" x14ac:dyDescent="0.25">
      <c r="A303" s="23">
        <v>1408</v>
      </c>
      <c r="B303">
        <v>1</v>
      </c>
      <c r="D303">
        <v>1404</v>
      </c>
      <c r="E303">
        <v>1</v>
      </c>
    </row>
    <row r="304" spans="1:5" x14ac:dyDescent="0.25">
      <c r="A304" s="23">
        <v>1411</v>
      </c>
      <c r="B304">
        <v>1</v>
      </c>
      <c r="D304">
        <v>1408</v>
      </c>
      <c r="E304">
        <v>1</v>
      </c>
    </row>
    <row r="305" spans="1:5" x14ac:dyDescent="0.25">
      <c r="A305" s="23">
        <v>1413</v>
      </c>
      <c r="B305">
        <v>1</v>
      </c>
      <c r="D305">
        <v>1411</v>
      </c>
      <c r="E305">
        <v>1</v>
      </c>
    </row>
    <row r="306" spans="1:5" x14ac:dyDescent="0.25">
      <c r="A306" s="23">
        <v>1416</v>
      </c>
      <c r="B306">
        <v>1</v>
      </c>
      <c r="D306">
        <v>1413</v>
      </c>
      <c r="E306">
        <v>1</v>
      </c>
    </row>
    <row r="307" spans="1:5" x14ac:dyDescent="0.25">
      <c r="A307" s="23">
        <v>1422</v>
      </c>
      <c r="B307">
        <v>1</v>
      </c>
      <c r="D307">
        <v>1416</v>
      </c>
      <c r="E307">
        <v>1</v>
      </c>
    </row>
    <row r="308" spans="1:5" x14ac:dyDescent="0.25">
      <c r="A308" s="23">
        <v>1423</v>
      </c>
      <c r="B308">
        <v>1</v>
      </c>
      <c r="D308">
        <v>1422</v>
      </c>
      <c r="E308">
        <v>1</v>
      </c>
    </row>
    <row r="309" spans="1:5" x14ac:dyDescent="0.25">
      <c r="A309" s="23">
        <v>1426</v>
      </c>
      <c r="B309">
        <v>1</v>
      </c>
      <c r="D309">
        <v>1423</v>
      </c>
      <c r="E309">
        <v>1</v>
      </c>
    </row>
    <row r="310" spans="1:5" x14ac:dyDescent="0.25">
      <c r="A310" s="23">
        <v>1428</v>
      </c>
      <c r="B310">
        <v>1</v>
      </c>
      <c r="D310">
        <v>1426</v>
      </c>
      <c r="E310">
        <v>1</v>
      </c>
    </row>
    <row r="311" spans="1:5" x14ac:dyDescent="0.25">
      <c r="A311" s="23">
        <v>1429</v>
      </c>
      <c r="B311">
        <v>1</v>
      </c>
      <c r="D311">
        <v>1428</v>
      </c>
      <c r="E311">
        <v>1</v>
      </c>
    </row>
    <row r="312" spans="1:5" x14ac:dyDescent="0.25">
      <c r="A312" s="23">
        <v>1431</v>
      </c>
      <c r="B312">
        <v>1</v>
      </c>
      <c r="D312">
        <v>1429</v>
      </c>
      <c r="E312">
        <v>1</v>
      </c>
    </row>
    <row r="313" spans="1:5" x14ac:dyDescent="0.25">
      <c r="A313" s="23">
        <v>1436</v>
      </c>
      <c r="B313">
        <v>1</v>
      </c>
      <c r="D313">
        <v>1431</v>
      </c>
      <c r="E313">
        <v>1</v>
      </c>
    </row>
    <row r="314" spans="1:5" x14ac:dyDescent="0.25">
      <c r="A314" s="23">
        <v>1442</v>
      </c>
      <c r="B314">
        <v>1</v>
      </c>
      <c r="D314">
        <v>1436</v>
      </c>
      <c r="E314">
        <v>1</v>
      </c>
    </row>
    <row r="315" spans="1:5" x14ac:dyDescent="0.25">
      <c r="A315" s="23">
        <v>1454</v>
      </c>
      <c r="B315">
        <v>1</v>
      </c>
      <c r="D315">
        <v>1442</v>
      </c>
      <c r="E315">
        <v>1</v>
      </c>
    </row>
    <row r="316" spans="1:5" x14ac:dyDescent="0.25">
      <c r="A316" s="23">
        <v>1456</v>
      </c>
      <c r="B316">
        <v>1</v>
      </c>
      <c r="D316">
        <v>1454</v>
      </c>
      <c r="E316">
        <v>1</v>
      </c>
    </row>
    <row r="317" spans="1:5" x14ac:dyDescent="0.25">
      <c r="A317" s="23">
        <v>1457</v>
      </c>
      <c r="B317">
        <v>1</v>
      </c>
      <c r="D317">
        <v>1456</v>
      </c>
      <c r="E317">
        <v>1</v>
      </c>
    </row>
    <row r="318" spans="1:5" x14ac:dyDescent="0.25">
      <c r="A318" s="23">
        <v>1461</v>
      </c>
      <c r="B318">
        <v>1</v>
      </c>
      <c r="D318">
        <v>1457</v>
      </c>
      <c r="E318">
        <v>1</v>
      </c>
    </row>
    <row r="319" spans="1:5" x14ac:dyDescent="0.25">
      <c r="A319" s="23">
        <v>1485</v>
      </c>
      <c r="B319">
        <v>1</v>
      </c>
      <c r="D319">
        <v>1461</v>
      </c>
      <c r="E319">
        <v>1</v>
      </c>
    </row>
    <row r="320" spans="1:5" x14ac:dyDescent="0.25">
      <c r="A320" s="23">
        <v>1486</v>
      </c>
      <c r="B320">
        <v>1</v>
      </c>
      <c r="D320">
        <v>1485</v>
      </c>
      <c r="E320">
        <v>1</v>
      </c>
    </row>
    <row r="321" spans="1:5" x14ac:dyDescent="0.25">
      <c r="A321" s="23">
        <v>1500</v>
      </c>
      <c r="B321">
        <v>1</v>
      </c>
      <c r="D321">
        <v>1486</v>
      </c>
      <c r="E321">
        <v>1</v>
      </c>
    </row>
    <row r="322" spans="1:5" x14ac:dyDescent="0.25">
      <c r="A322" s="23">
        <v>1504</v>
      </c>
      <c r="B322">
        <v>1</v>
      </c>
      <c r="D322">
        <v>1500</v>
      </c>
      <c r="E322">
        <v>1</v>
      </c>
    </row>
    <row r="323" spans="1:5" x14ac:dyDescent="0.25">
      <c r="A323" s="23">
        <v>1506</v>
      </c>
      <c r="B323">
        <v>1</v>
      </c>
      <c r="D323">
        <v>1504</v>
      </c>
      <c r="E323">
        <v>1</v>
      </c>
    </row>
    <row r="324" spans="1:5" x14ac:dyDescent="0.25">
      <c r="A324" s="23">
        <v>1508</v>
      </c>
      <c r="B324">
        <v>1</v>
      </c>
      <c r="D324">
        <v>1506</v>
      </c>
      <c r="E324">
        <v>1</v>
      </c>
    </row>
    <row r="325" spans="1:5" x14ac:dyDescent="0.25">
      <c r="A325" s="23">
        <v>1510</v>
      </c>
      <c r="B325">
        <v>1</v>
      </c>
      <c r="D325">
        <v>1508</v>
      </c>
      <c r="E325">
        <v>1</v>
      </c>
    </row>
    <row r="326" spans="1:5" x14ac:dyDescent="0.25">
      <c r="A326" s="23">
        <v>1512</v>
      </c>
      <c r="B326">
        <v>1</v>
      </c>
      <c r="D326">
        <v>1510</v>
      </c>
      <c r="E326">
        <v>1</v>
      </c>
    </row>
    <row r="327" spans="1:5" x14ac:dyDescent="0.25">
      <c r="A327" s="23">
        <v>1518</v>
      </c>
      <c r="B327">
        <v>1</v>
      </c>
      <c r="D327">
        <v>1512</v>
      </c>
      <c r="E327">
        <v>1</v>
      </c>
    </row>
    <row r="328" spans="1:5" x14ac:dyDescent="0.25">
      <c r="A328" s="23">
        <v>1520</v>
      </c>
      <c r="B328">
        <v>1</v>
      </c>
      <c r="D328">
        <v>1518</v>
      </c>
      <c r="E328">
        <v>1</v>
      </c>
    </row>
    <row r="329" spans="1:5" x14ac:dyDescent="0.25">
      <c r="A329" s="23">
        <v>1522</v>
      </c>
      <c r="B329">
        <v>1</v>
      </c>
      <c r="D329">
        <v>1520</v>
      </c>
      <c r="E329">
        <v>1</v>
      </c>
    </row>
    <row r="330" spans="1:5" x14ac:dyDescent="0.25">
      <c r="A330" s="23">
        <v>1525</v>
      </c>
      <c r="B330">
        <v>1</v>
      </c>
      <c r="D330">
        <v>1522</v>
      </c>
      <c r="E330">
        <v>1</v>
      </c>
    </row>
    <row r="331" spans="1:5" x14ac:dyDescent="0.25">
      <c r="A331" s="23">
        <v>1526</v>
      </c>
      <c r="B331">
        <v>1</v>
      </c>
      <c r="D331">
        <v>1525</v>
      </c>
      <c r="E331">
        <v>1</v>
      </c>
    </row>
    <row r="332" spans="1:5" x14ac:dyDescent="0.25">
      <c r="A332" s="23">
        <v>1529</v>
      </c>
      <c r="B332">
        <v>1</v>
      </c>
      <c r="D332">
        <v>1526</v>
      </c>
      <c r="E332">
        <v>1</v>
      </c>
    </row>
    <row r="333" spans="1:5" x14ac:dyDescent="0.25">
      <c r="A333" s="23">
        <v>1531</v>
      </c>
      <c r="B333">
        <v>1</v>
      </c>
      <c r="D333">
        <v>1529</v>
      </c>
      <c r="E333">
        <v>1</v>
      </c>
    </row>
    <row r="334" spans="1:5" x14ac:dyDescent="0.25">
      <c r="A334" s="23">
        <v>1535</v>
      </c>
      <c r="B334">
        <v>1</v>
      </c>
      <c r="D334">
        <v>1531</v>
      </c>
      <c r="E334">
        <v>1</v>
      </c>
    </row>
    <row r="335" spans="1:5" x14ac:dyDescent="0.25">
      <c r="A335" s="23">
        <v>1536</v>
      </c>
      <c r="B335">
        <v>1</v>
      </c>
      <c r="D335">
        <v>1535</v>
      </c>
      <c r="E335">
        <v>1</v>
      </c>
    </row>
    <row r="336" spans="1:5" x14ac:dyDescent="0.25">
      <c r="A336" s="23">
        <v>1538</v>
      </c>
      <c r="B336">
        <v>1</v>
      </c>
      <c r="D336">
        <v>1536</v>
      </c>
      <c r="E336">
        <v>1</v>
      </c>
    </row>
    <row r="337" spans="1:5" x14ac:dyDescent="0.25">
      <c r="A337" s="23">
        <v>1539</v>
      </c>
      <c r="B337">
        <v>1</v>
      </c>
      <c r="D337">
        <v>1538</v>
      </c>
      <c r="E337">
        <v>1</v>
      </c>
    </row>
    <row r="338" spans="1:5" x14ac:dyDescent="0.25">
      <c r="A338" s="23">
        <v>1542</v>
      </c>
      <c r="B338">
        <v>1</v>
      </c>
      <c r="D338">
        <v>1539</v>
      </c>
      <c r="E338">
        <v>1</v>
      </c>
    </row>
    <row r="339" spans="1:5" x14ac:dyDescent="0.25">
      <c r="A339" s="23">
        <v>1544</v>
      </c>
      <c r="B339">
        <v>1</v>
      </c>
      <c r="D339">
        <v>1542</v>
      </c>
      <c r="E339">
        <v>1</v>
      </c>
    </row>
    <row r="340" spans="1:5" x14ac:dyDescent="0.25">
      <c r="A340" s="23">
        <v>1546</v>
      </c>
      <c r="B340">
        <v>1</v>
      </c>
      <c r="D340">
        <v>1544</v>
      </c>
      <c r="E340">
        <v>1</v>
      </c>
    </row>
    <row r="341" spans="1:5" x14ac:dyDescent="0.25">
      <c r="A341" s="23">
        <v>1547</v>
      </c>
      <c r="B341">
        <v>1</v>
      </c>
      <c r="D341">
        <v>1546</v>
      </c>
      <c r="E341">
        <v>1</v>
      </c>
    </row>
    <row r="342" spans="1:5" x14ac:dyDescent="0.25">
      <c r="A342" s="23">
        <v>1556</v>
      </c>
      <c r="B342">
        <v>1</v>
      </c>
      <c r="D342">
        <v>1547</v>
      </c>
      <c r="E342">
        <v>1</v>
      </c>
    </row>
    <row r="343" spans="1:5" x14ac:dyDescent="0.25">
      <c r="A343" s="23">
        <v>1559</v>
      </c>
      <c r="B343">
        <v>1</v>
      </c>
      <c r="D343">
        <v>1556</v>
      </c>
      <c r="E343">
        <v>1</v>
      </c>
    </row>
    <row r="344" spans="1:5" x14ac:dyDescent="0.25">
      <c r="A344" s="23">
        <v>1563</v>
      </c>
      <c r="B344">
        <v>1</v>
      </c>
      <c r="D344">
        <v>1559</v>
      </c>
      <c r="E344">
        <v>1</v>
      </c>
    </row>
    <row r="345" spans="1:5" x14ac:dyDescent="0.25">
      <c r="A345" s="23">
        <v>1572</v>
      </c>
      <c r="B345">
        <v>1</v>
      </c>
      <c r="D345">
        <v>1563</v>
      </c>
      <c r="E345">
        <v>1</v>
      </c>
    </row>
    <row r="346" spans="1:5" x14ac:dyDescent="0.25">
      <c r="A346" s="23">
        <v>1577</v>
      </c>
      <c r="B346">
        <v>1</v>
      </c>
      <c r="D346">
        <v>1572</v>
      </c>
      <c r="E346">
        <v>1</v>
      </c>
    </row>
    <row r="347" spans="1:5" x14ac:dyDescent="0.25">
      <c r="A347" s="23">
        <v>1580</v>
      </c>
      <c r="B347">
        <v>1</v>
      </c>
      <c r="D347">
        <v>1577</v>
      </c>
      <c r="E347">
        <v>1</v>
      </c>
    </row>
    <row r="348" spans="1:5" x14ac:dyDescent="0.25">
      <c r="A348" s="23">
        <v>1581</v>
      </c>
      <c r="B348">
        <v>1</v>
      </c>
      <c r="D348">
        <v>1580</v>
      </c>
      <c r="E348">
        <v>1</v>
      </c>
    </row>
    <row r="349" spans="1:5" x14ac:dyDescent="0.25">
      <c r="A349" s="23">
        <v>1584</v>
      </c>
      <c r="B349">
        <v>1</v>
      </c>
      <c r="D349">
        <v>1581</v>
      </c>
      <c r="E349">
        <v>1</v>
      </c>
    </row>
    <row r="350" spans="1:5" x14ac:dyDescent="0.25">
      <c r="A350" s="23">
        <v>1587</v>
      </c>
      <c r="B350">
        <v>2</v>
      </c>
      <c r="D350">
        <v>1584</v>
      </c>
      <c r="E350">
        <v>1</v>
      </c>
    </row>
    <row r="351" spans="1:5" x14ac:dyDescent="0.25">
      <c r="A351" s="23">
        <v>1594</v>
      </c>
      <c r="B351">
        <v>1</v>
      </c>
      <c r="D351">
        <v>1587</v>
      </c>
      <c r="E351">
        <v>2</v>
      </c>
    </row>
    <row r="352" spans="1:5" x14ac:dyDescent="0.25">
      <c r="A352" s="23">
        <v>1610</v>
      </c>
      <c r="B352">
        <v>2</v>
      </c>
      <c r="D352">
        <v>1594</v>
      </c>
      <c r="E352">
        <v>1</v>
      </c>
    </row>
    <row r="353" spans="1:5" x14ac:dyDescent="0.25">
      <c r="A353" s="23">
        <v>1626</v>
      </c>
      <c r="B353">
        <v>1</v>
      </c>
      <c r="D353">
        <v>1610</v>
      </c>
      <c r="E353">
        <v>2</v>
      </c>
    </row>
    <row r="354" spans="1:5" x14ac:dyDescent="0.25">
      <c r="A354" s="23">
        <v>1628</v>
      </c>
      <c r="B354">
        <v>1</v>
      </c>
      <c r="D354">
        <v>1626</v>
      </c>
      <c r="E354">
        <v>1</v>
      </c>
    </row>
    <row r="355" spans="1:5" x14ac:dyDescent="0.25">
      <c r="A355" s="23">
        <v>1634</v>
      </c>
      <c r="B355">
        <v>1</v>
      </c>
      <c r="D355">
        <v>1628</v>
      </c>
      <c r="E355">
        <v>1</v>
      </c>
    </row>
    <row r="356" spans="1:5" x14ac:dyDescent="0.25">
      <c r="A356" s="23">
        <v>1638</v>
      </c>
      <c r="B356">
        <v>1</v>
      </c>
      <c r="D356">
        <v>1634</v>
      </c>
      <c r="E356">
        <v>1</v>
      </c>
    </row>
    <row r="357" spans="1:5" x14ac:dyDescent="0.25">
      <c r="A357" s="23">
        <v>1651</v>
      </c>
      <c r="B357">
        <v>1</v>
      </c>
      <c r="D357">
        <v>1638</v>
      </c>
      <c r="E357">
        <v>1</v>
      </c>
    </row>
    <row r="358" spans="1:5" x14ac:dyDescent="0.25">
      <c r="A358" s="23">
        <v>1652</v>
      </c>
      <c r="B358">
        <v>1</v>
      </c>
      <c r="D358">
        <v>1651</v>
      </c>
      <c r="E358">
        <v>1</v>
      </c>
    </row>
    <row r="359" spans="1:5" x14ac:dyDescent="0.25">
      <c r="A359" s="23">
        <v>1656</v>
      </c>
      <c r="B359">
        <v>1</v>
      </c>
      <c r="D359">
        <v>1652</v>
      </c>
      <c r="E359">
        <v>1</v>
      </c>
    </row>
    <row r="360" spans="1:5" x14ac:dyDescent="0.25">
      <c r="A360" s="23">
        <v>1657</v>
      </c>
      <c r="B360">
        <v>1</v>
      </c>
      <c r="D360">
        <v>1656</v>
      </c>
      <c r="E360">
        <v>1</v>
      </c>
    </row>
    <row r="361" spans="1:5" x14ac:dyDescent="0.25">
      <c r="A361" s="23">
        <v>1665</v>
      </c>
      <c r="B361">
        <v>1</v>
      </c>
      <c r="D361">
        <v>1657</v>
      </c>
      <c r="E361">
        <v>1</v>
      </c>
    </row>
    <row r="362" spans="1:5" x14ac:dyDescent="0.25">
      <c r="A362" s="23">
        <v>1672</v>
      </c>
      <c r="B362">
        <v>1</v>
      </c>
      <c r="D362">
        <v>1665</v>
      </c>
      <c r="E362">
        <v>1</v>
      </c>
    </row>
    <row r="363" spans="1:5" x14ac:dyDescent="0.25">
      <c r="A363" s="23">
        <v>1674</v>
      </c>
      <c r="B363">
        <v>1</v>
      </c>
      <c r="D363">
        <v>1672</v>
      </c>
      <c r="E363">
        <v>1</v>
      </c>
    </row>
    <row r="364" spans="1:5" x14ac:dyDescent="0.25">
      <c r="A364" s="23">
        <v>1683</v>
      </c>
      <c r="B364">
        <v>1</v>
      </c>
      <c r="D364">
        <v>1674</v>
      </c>
      <c r="E364">
        <v>1</v>
      </c>
    </row>
    <row r="365" spans="1:5" x14ac:dyDescent="0.25">
      <c r="A365" s="23">
        <v>1690</v>
      </c>
      <c r="B365">
        <v>2</v>
      </c>
      <c r="D365">
        <v>1683</v>
      </c>
      <c r="E365">
        <v>1</v>
      </c>
    </row>
    <row r="366" spans="1:5" x14ac:dyDescent="0.25">
      <c r="A366" s="23">
        <v>1692</v>
      </c>
      <c r="B366">
        <v>1</v>
      </c>
      <c r="D366">
        <v>1690</v>
      </c>
      <c r="E366">
        <v>2</v>
      </c>
    </row>
    <row r="367" spans="1:5" x14ac:dyDescent="0.25">
      <c r="A367" s="23">
        <v>1697</v>
      </c>
      <c r="B367">
        <v>1</v>
      </c>
      <c r="D367">
        <v>1692</v>
      </c>
      <c r="E367">
        <v>1</v>
      </c>
    </row>
    <row r="368" spans="1:5" x14ac:dyDescent="0.25">
      <c r="A368" s="23">
        <v>1702</v>
      </c>
      <c r="B368">
        <v>1</v>
      </c>
      <c r="D368">
        <v>1697</v>
      </c>
      <c r="E368">
        <v>1</v>
      </c>
    </row>
    <row r="369" spans="1:5" x14ac:dyDescent="0.25">
      <c r="A369" s="23">
        <v>1704</v>
      </c>
      <c r="B369">
        <v>1</v>
      </c>
      <c r="D369">
        <v>1702</v>
      </c>
      <c r="E369">
        <v>1</v>
      </c>
    </row>
    <row r="370" spans="1:5" x14ac:dyDescent="0.25">
      <c r="A370" s="23">
        <v>1708</v>
      </c>
      <c r="B370">
        <v>1</v>
      </c>
      <c r="D370">
        <v>1704</v>
      </c>
      <c r="E370">
        <v>1</v>
      </c>
    </row>
    <row r="371" spans="1:5" x14ac:dyDescent="0.25">
      <c r="A371" s="23">
        <v>1713</v>
      </c>
      <c r="B371">
        <v>1</v>
      </c>
      <c r="D371">
        <v>1708</v>
      </c>
      <c r="E371">
        <v>1</v>
      </c>
    </row>
    <row r="372" spans="1:5" x14ac:dyDescent="0.25">
      <c r="A372" s="23">
        <v>1721</v>
      </c>
      <c r="B372">
        <v>1</v>
      </c>
      <c r="D372">
        <v>1713</v>
      </c>
      <c r="E372">
        <v>1</v>
      </c>
    </row>
    <row r="373" spans="1:5" x14ac:dyDescent="0.25">
      <c r="A373" s="23">
        <v>1734</v>
      </c>
      <c r="B373">
        <v>1</v>
      </c>
      <c r="D373">
        <v>1721</v>
      </c>
      <c r="E373">
        <v>1</v>
      </c>
    </row>
    <row r="374" spans="1:5" x14ac:dyDescent="0.25">
      <c r="A374" s="23">
        <v>1744</v>
      </c>
      <c r="B374">
        <v>1</v>
      </c>
      <c r="D374">
        <v>1734</v>
      </c>
      <c r="E374">
        <v>1</v>
      </c>
    </row>
    <row r="375" spans="1:5" x14ac:dyDescent="0.25">
      <c r="A375" s="23">
        <v>1752</v>
      </c>
      <c r="B375">
        <v>1</v>
      </c>
      <c r="D375">
        <v>1744</v>
      </c>
      <c r="E375">
        <v>1</v>
      </c>
    </row>
    <row r="376" spans="1:5" x14ac:dyDescent="0.25">
      <c r="A376" s="23">
        <v>1756</v>
      </c>
      <c r="B376">
        <v>1</v>
      </c>
      <c r="D376">
        <v>1752</v>
      </c>
      <c r="E376">
        <v>1</v>
      </c>
    </row>
    <row r="377" spans="1:5" x14ac:dyDescent="0.25">
      <c r="A377" s="23">
        <v>1758</v>
      </c>
      <c r="B377">
        <v>1</v>
      </c>
      <c r="D377">
        <v>1756</v>
      </c>
      <c r="E377">
        <v>1</v>
      </c>
    </row>
    <row r="378" spans="1:5" x14ac:dyDescent="0.25">
      <c r="A378" s="23">
        <v>1764</v>
      </c>
      <c r="B378">
        <v>1</v>
      </c>
      <c r="D378">
        <v>1758</v>
      </c>
      <c r="E378">
        <v>1</v>
      </c>
    </row>
    <row r="379" spans="1:5" x14ac:dyDescent="0.25">
      <c r="A379" s="23">
        <v>1765</v>
      </c>
      <c r="B379">
        <v>1</v>
      </c>
      <c r="D379">
        <v>1764</v>
      </c>
      <c r="E379">
        <v>1</v>
      </c>
    </row>
    <row r="380" spans="1:5" x14ac:dyDescent="0.25">
      <c r="A380" s="23">
        <v>1782</v>
      </c>
      <c r="B380">
        <v>1</v>
      </c>
      <c r="D380">
        <v>1765</v>
      </c>
      <c r="E380">
        <v>1</v>
      </c>
    </row>
    <row r="381" spans="1:5" x14ac:dyDescent="0.25">
      <c r="A381" s="23">
        <v>1784</v>
      </c>
      <c r="B381">
        <v>1</v>
      </c>
      <c r="D381">
        <v>1782</v>
      </c>
      <c r="E381">
        <v>1</v>
      </c>
    </row>
    <row r="382" spans="1:5" x14ac:dyDescent="0.25">
      <c r="A382" s="23">
        <v>1785</v>
      </c>
      <c r="B382">
        <v>1</v>
      </c>
      <c r="D382">
        <v>1784</v>
      </c>
      <c r="E382">
        <v>1</v>
      </c>
    </row>
    <row r="383" spans="1:5" x14ac:dyDescent="0.25">
      <c r="A383" s="23">
        <v>1786</v>
      </c>
      <c r="B383">
        <v>1</v>
      </c>
      <c r="D383">
        <v>1785</v>
      </c>
      <c r="E383">
        <v>1</v>
      </c>
    </row>
    <row r="384" spans="1:5" x14ac:dyDescent="0.25">
      <c r="A384" s="23">
        <v>1790</v>
      </c>
      <c r="B384">
        <v>1</v>
      </c>
      <c r="D384">
        <v>1786</v>
      </c>
      <c r="E384">
        <v>1</v>
      </c>
    </row>
    <row r="385" spans="1:5" x14ac:dyDescent="0.25">
      <c r="A385" s="23">
        <v>1792</v>
      </c>
      <c r="B385">
        <v>1</v>
      </c>
      <c r="D385">
        <v>1790</v>
      </c>
      <c r="E385">
        <v>1</v>
      </c>
    </row>
    <row r="386" spans="1:5" x14ac:dyDescent="0.25">
      <c r="A386" s="23">
        <v>1808</v>
      </c>
      <c r="B386">
        <v>1</v>
      </c>
      <c r="D386">
        <v>1792</v>
      </c>
      <c r="E386">
        <v>1</v>
      </c>
    </row>
    <row r="387" spans="1:5" x14ac:dyDescent="0.25">
      <c r="A387" s="23">
        <v>1813</v>
      </c>
      <c r="B387">
        <v>2</v>
      </c>
      <c r="D387">
        <v>1808</v>
      </c>
      <c r="E387">
        <v>1</v>
      </c>
    </row>
    <row r="388" spans="1:5" x14ac:dyDescent="0.25">
      <c r="A388" s="23">
        <v>1821</v>
      </c>
      <c r="B388">
        <v>1</v>
      </c>
      <c r="D388">
        <v>1813</v>
      </c>
      <c r="E388">
        <v>2</v>
      </c>
    </row>
    <row r="389" spans="1:5" x14ac:dyDescent="0.25">
      <c r="A389" s="23">
        <v>1823</v>
      </c>
      <c r="B389">
        <v>1</v>
      </c>
      <c r="D389">
        <v>1821</v>
      </c>
      <c r="E389">
        <v>1</v>
      </c>
    </row>
    <row r="390" spans="1:5" x14ac:dyDescent="0.25">
      <c r="A390" s="23">
        <v>1824</v>
      </c>
      <c r="B390">
        <v>1</v>
      </c>
      <c r="D390">
        <v>1823</v>
      </c>
      <c r="E390">
        <v>1</v>
      </c>
    </row>
    <row r="391" spans="1:5" x14ac:dyDescent="0.25">
      <c r="A391" s="23">
        <v>1828</v>
      </c>
      <c r="B391">
        <v>1</v>
      </c>
      <c r="D391">
        <v>1824</v>
      </c>
      <c r="E391">
        <v>1</v>
      </c>
    </row>
    <row r="392" spans="1:5" x14ac:dyDescent="0.25">
      <c r="A392" s="23">
        <v>1835</v>
      </c>
      <c r="B392">
        <v>2</v>
      </c>
      <c r="D392">
        <v>1828</v>
      </c>
      <c r="E392">
        <v>1</v>
      </c>
    </row>
    <row r="393" spans="1:5" x14ac:dyDescent="0.25">
      <c r="A393" s="23">
        <v>1836</v>
      </c>
      <c r="B393">
        <v>1</v>
      </c>
      <c r="D393">
        <v>1835</v>
      </c>
      <c r="E393">
        <v>2</v>
      </c>
    </row>
    <row r="394" spans="1:5" x14ac:dyDescent="0.25">
      <c r="A394" s="23">
        <v>1849</v>
      </c>
      <c r="B394">
        <v>1</v>
      </c>
      <c r="D394">
        <v>1836</v>
      </c>
      <c r="E394">
        <v>1</v>
      </c>
    </row>
    <row r="395" spans="1:5" x14ac:dyDescent="0.25">
      <c r="A395" s="23">
        <v>1850</v>
      </c>
      <c r="B395">
        <v>1</v>
      </c>
      <c r="D395">
        <v>1849</v>
      </c>
      <c r="E395">
        <v>1</v>
      </c>
    </row>
    <row r="396" spans="1:5" x14ac:dyDescent="0.25">
      <c r="A396" s="23">
        <v>1856</v>
      </c>
      <c r="B396">
        <v>1</v>
      </c>
      <c r="D396">
        <v>1850</v>
      </c>
      <c r="E396">
        <v>1</v>
      </c>
    </row>
    <row r="397" spans="1:5" x14ac:dyDescent="0.25">
      <c r="A397" s="23">
        <v>1858</v>
      </c>
      <c r="B397">
        <v>1</v>
      </c>
      <c r="D397">
        <v>1856</v>
      </c>
      <c r="E397">
        <v>1</v>
      </c>
    </row>
    <row r="398" spans="1:5" x14ac:dyDescent="0.25">
      <c r="A398" s="23">
        <v>1870</v>
      </c>
      <c r="B398">
        <v>1</v>
      </c>
      <c r="D398">
        <v>1858</v>
      </c>
      <c r="E398">
        <v>1</v>
      </c>
    </row>
    <row r="399" spans="1:5" x14ac:dyDescent="0.25">
      <c r="A399" s="23">
        <v>1872</v>
      </c>
      <c r="B399">
        <v>1</v>
      </c>
      <c r="D399">
        <v>1870</v>
      </c>
      <c r="E399">
        <v>1</v>
      </c>
    </row>
    <row r="400" spans="1:5" x14ac:dyDescent="0.25">
      <c r="A400" s="23">
        <v>1876</v>
      </c>
      <c r="B400">
        <v>1</v>
      </c>
      <c r="D400">
        <v>1872</v>
      </c>
      <c r="E400">
        <v>1</v>
      </c>
    </row>
    <row r="401" spans="1:5" x14ac:dyDescent="0.25">
      <c r="A401" s="23">
        <v>1882</v>
      </c>
      <c r="B401">
        <v>2</v>
      </c>
      <c r="D401">
        <v>1876</v>
      </c>
      <c r="E401">
        <v>1</v>
      </c>
    </row>
    <row r="402" spans="1:5" x14ac:dyDescent="0.25">
      <c r="A402" s="23">
        <v>1901</v>
      </c>
      <c r="B402">
        <v>1</v>
      </c>
      <c r="D402">
        <v>1882</v>
      </c>
      <c r="E402">
        <v>2</v>
      </c>
    </row>
    <row r="403" spans="1:5" x14ac:dyDescent="0.25">
      <c r="A403" s="23">
        <v>1906</v>
      </c>
      <c r="B403">
        <v>1</v>
      </c>
      <c r="D403">
        <v>1901</v>
      </c>
      <c r="E403">
        <v>1</v>
      </c>
    </row>
    <row r="404" spans="1:5" x14ac:dyDescent="0.25">
      <c r="A404" s="23">
        <v>1910</v>
      </c>
      <c r="B404">
        <v>1</v>
      </c>
      <c r="D404">
        <v>1906</v>
      </c>
      <c r="E404">
        <v>1</v>
      </c>
    </row>
    <row r="405" spans="1:5" x14ac:dyDescent="0.25">
      <c r="A405" s="23">
        <v>1911</v>
      </c>
      <c r="B405">
        <v>1</v>
      </c>
      <c r="D405">
        <v>1910</v>
      </c>
      <c r="E405">
        <v>1</v>
      </c>
    </row>
    <row r="406" spans="1:5" x14ac:dyDescent="0.25">
      <c r="A406" s="23">
        <v>1912</v>
      </c>
      <c r="B406">
        <v>1</v>
      </c>
      <c r="D406">
        <v>1911</v>
      </c>
      <c r="E406">
        <v>1</v>
      </c>
    </row>
    <row r="407" spans="1:5" x14ac:dyDescent="0.25">
      <c r="A407" s="23">
        <v>1917</v>
      </c>
      <c r="B407">
        <v>1</v>
      </c>
      <c r="D407">
        <v>1912</v>
      </c>
      <c r="E407">
        <v>1</v>
      </c>
    </row>
    <row r="408" spans="1:5" x14ac:dyDescent="0.25">
      <c r="A408" s="23">
        <v>1925</v>
      </c>
      <c r="B408">
        <v>1</v>
      </c>
      <c r="D408">
        <v>1917</v>
      </c>
      <c r="E408">
        <v>1</v>
      </c>
    </row>
    <row r="409" spans="1:5" x14ac:dyDescent="0.25">
      <c r="A409" s="23">
        <v>1926</v>
      </c>
      <c r="B409">
        <v>2</v>
      </c>
      <c r="D409">
        <v>1925</v>
      </c>
      <c r="E409">
        <v>1</v>
      </c>
    </row>
    <row r="410" spans="1:5" x14ac:dyDescent="0.25">
      <c r="A410" s="23">
        <v>1934</v>
      </c>
      <c r="B410">
        <v>1</v>
      </c>
      <c r="D410">
        <v>1926</v>
      </c>
      <c r="E410">
        <v>2</v>
      </c>
    </row>
    <row r="411" spans="1:5" x14ac:dyDescent="0.25">
      <c r="A411" s="23">
        <v>1938</v>
      </c>
      <c r="B411">
        <v>1</v>
      </c>
      <c r="D411">
        <v>1934</v>
      </c>
      <c r="E411">
        <v>1</v>
      </c>
    </row>
    <row r="412" spans="1:5" x14ac:dyDescent="0.25">
      <c r="A412" s="23">
        <v>1946</v>
      </c>
      <c r="B412">
        <v>1</v>
      </c>
      <c r="D412">
        <v>1938</v>
      </c>
      <c r="E412">
        <v>1</v>
      </c>
    </row>
    <row r="413" spans="1:5" x14ac:dyDescent="0.25">
      <c r="A413" s="23">
        <v>1952</v>
      </c>
      <c r="B413">
        <v>1</v>
      </c>
      <c r="D413">
        <v>1946</v>
      </c>
      <c r="E413">
        <v>1</v>
      </c>
    </row>
    <row r="414" spans="1:5" x14ac:dyDescent="0.25">
      <c r="A414" s="23">
        <v>1955</v>
      </c>
      <c r="B414">
        <v>1</v>
      </c>
      <c r="D414">
        <v>1952</v>
      </c>
      <c r="E414">
        <v>1</v>
      </c>
    </row>
    <row r="415" spans="1:5" x14ac:dyDescent="0.25">
      <c r="A415" s="23">
        <v>1960</v>
      </c>
      <c r="B415">
        <v>2</v>
      </c>
      <c r="D415">
        <v>1955</v>
      </c>
      <c r="E415">
        <v>1</v>
      </c>
    </row>
    <row r="416" spans="1:5" x14ac:dyDescent="0.25">
      <c r="A416" s="23">
        <v>1961</v>
      </c>
      <c r="B416">
        <v>1</v>
      </c>
      <c r="D416">
        <v>1960</v>
      </c>
      <c r="E416">
        <v>2</v>
      </c>
    </row>
    <row r="417" spans="1:5" x14ac:dyDescent="0.25">
      <c r="A417" s="23">
        <v>1965</v>
      </c>
      <c r="B417">
        <v>1</v>
      </c>
      <c r="D417">
        <v>1961</v>
      </c>
      <c r="E417">
        <v>1</v>
      </c>
    </row>
    <row r="418" spans="1:5" x14ac:dyDescent="0.25">
      <c r="A418" s="23">
        <v>1972</v>
      </c>
      <c r="B418">
        <v>1</v>
      </c>
      <c r="D418">
        <v>1965</v>
      </c>
      <c r="E418">
        <v>1</v>
      </c>
    </row>
    <row r="419" spans="1:5" x14ac:dyDescent="0.25">
      <c r="A419" s="23">
        <v>1976</v>
      </c>
      <c r="B419">
        <v>1</v>
      </c>
      <c r="D419">
        <v>1972</v>
      </c>
      <c r="E419">
        <v>1</v>
      </c>
    </row>
    <row r="420" spans="1:5" x14ac:dyDescent="0.25">
      <c r="A420" s="23">
        <v>1982</v>
      </c>
      <c r="B420">
        <v>1</v>
      </c>
      <c r="D420">
        <v>1976</v>
      </c>
      <c r="E420">
        <v>1</v>
      </c>
    </row>
    <row r="421" spans="1:5" x14ac:dyDescent="0.25">
      <c r="A421" s="23">
        <v>1984</v>
      </c>
      <c r="B421">
        <v>1</v>
      </c>
      <c r="D421">
        <v>1982</v>
      </c>
      <c r="E421">
        <v>1</v>
      </c>
    </row>
    <row r="422" spans="1:5" x14ac:dyDescent="0.25">
      <c r="A422" s="23">
        <v>1986</v>
      </c>
      <c r="B422">
        <v>1</v>
      </c>
      <c r="D422">
        <v>1984</v>
      </c>
      <c r="E422">
        <v>1</v>
      </c>
    </row>
    <row r="423" spans="1:5" x14ac:dyDescent="0.25">
      <c r="A423" s="23">
        <v>1989</v>
      </c>
      <c r="B423">
        <v>1</v>
      </c>
      <c r="D423">
        <v>1986</v>
      </c>
      <c r="E423">
        <v>1</v>
      </c>
    </row>
    <row r="424" spans="1:5" x14ac:dyDescent="0.25">
      <c r="A424" s="23">
        <v>1991</v>
      </c>
      <c r="B424">
        <v>1</v>
      </c>
      <c r="D424">
        <v>1989</v>
      </c>
      <c r="E424">
        <v>1</v>
      </c>
    </row>
    <row r="425" spans="1:5" x14ac:dyDescent="0.25">
      <c r="A425" s="23">
        <v>2002</v>
      </c>
      <c r="B425">
        <v>1</v>
      </c>
      <c r="D425">
        <v>1991</v>
      </c>
      <c r="E425">
        <v>1</v>
      </c>
    </row>
    <row r="426" spans="1:5" x14ac:dyDescent="0.25">
      <c r="A426" s="23">
        <v>2015</v>
      </c>
      <c r="B426">
        <v>1</v>
      </c>
      <c r="D426">
        <v>2002</v>
      </c>
      <c r="E426">
        <v>1</v>
      </c>
    </row>
    <row r="427" spans="1:5" x14ac:dyDescent="0.25">
      <c r="A427" s="23">
        <v>2022</v>
      </c>
      <c r="B427">
        <v>1</v>
      </c>
      <c r="D427">
        <v>2015</v>
      </c>
      <c r="E427">
        <v>1</v>
      </c>
    </row>
    <row r="428" spans="1:5" x14ac:dyDescent="0.25">
      <c r="A428" s="23">
        <v>2023</v>
      </c>
      <c r="B428">
        <v>1</v>
      </c>
      <c r="D428">
        <v>2022</v>
      </c>
      <c r="E428">
        <v>1</v>
      </c>
    </row>
    <row r="429" spans="1:5" x14ac:dyDescent="0.25">
      <c r="A429" s="23">
        <v>2029</v>
      </c>
      <c r="B429">
        <v>1</v>
      </c>
      <c r="D429">
        <v>2023</v>
      </c>
      <c r="E429">
        <v>1</v>
      </c>
    </row>
    <row r="430" spans="1:5" x14ac:dyDescent="0.25">
      <c r="A430" s="23">
        <v>2039</v>
      </c>
      <c r="B430">
        <v>1</v>
      </c>
      <c r="D430">
        <v>2029</v>
      </c>
      <c r="E430">
        <v>1</v>
      </c>
    </row>
    <row r="431" spans="1:5" x14ac:dyDescent="0.25">
      <c r="A431" s="23">
        <v>2043</v>
      </c>
      <c r="B431">
        <v>1</v>
      </c>
      <c r="D431">
        <v>2039</v>
      </c>
      <c r="E431">
        <v>1</v>
      </c>
    </row>
    <row r="432" spans="1:5" x14ac:dyDescent="0.25">
      <c r="A432" s="23">
        <v>2050</v>
      </c>
      <c r="B432">
        <v>1</v>
      </c>
      <c r="D432">
        <v>2043</v>
      </c>
      <c r="E432">
        <v>1</v>
      </c>
    </row>
    <row r="433" spans="1:5" x14ac:dyDescent="0.25">
      <c r="A433" s="23">
        <v>2067</v>
      </c>
      <c r="B433">
        <v>1</v>
      </c>
      <c r="D433">
        <v>2050</v>
      </c>
      <c r="E433">
        <v>1</v>
      </c>
    </row>
    <row r="434" spans="1:5" x14ac:dyDescent="0.25">
      <c r="A434" s="23">
        <v>2070</v>
      </c>
      <c r="B434">
        <v>1</v>
      </c>
      <c r="D434">
        <v>2067</v>
      </c>
      <c r="E434">
        <v>1</v>
      </c>
    </row>
    <row r="435" spans="1:5" x14ac:dyDescent="0.25">
      <c r="A435" s="23">
        <v>2083</v>
      </c>
      <c r="B435">
        <v>1</v>
      </c>
      <c r="D435">
        <v>2070</v>
      </c>
      <c r="E435">
        <v>1</v>
      </c>
    </row>
    <row r="436" spans="1:5" x14ac:dyDescent="0.25">
      <c r="A436" s="23">
        <v>2084</v>
      </c>
      <c r="B436">
        <v>1</v>
      </c>
      <c r="D436">
        <v>2083</v>
      </c>
      <c r="E436">
        <v>1</v>
      </c>
    </row>
    <row r="437" spans="1:5" x14ac:dyDescent="0.25">
      <c r="A437" s="23">
        <v>2086</v>
      </c>
      <c r="B437">
        <v>1</v>
      </c>
      <c r="D437">
        <v>2084</v>
      </c>
      <c r="E437">
        <v>1</v>
      </c>
    </row>
    <row r="438" spans="1:5" x14ac:dyDescent="0.25">
      <c r="A438" s="23">
        <v>2088</v>
      </c>
      <c r="B438">
        <v>1</v>
      </c>
      <c r="D438">
        <v>2086</v>
      </c>
      <c r="E438">
        <v>1</v>
      </c>
    </row>
    <row r="439" spans="1:5" x14ac:dyDescent="0.25">
      <c r="A439" s="23">
        <v>2089</v>
      </c>
      <c r="B439">
        <v>1</v>
      </c>
      <c r="D439">
        <v>2088</v>
      </c>
      <c r="E439">
        <v>1</v>
      </c>
    </row>
    <row r="440" spans="1:5" x14ac:dyDescent="0.25">
      <c r="A440" s="23">
        <v>2097</v>
      </c>
      <c r="B440">
        <v>1</v>
      </c>
      <c r="D440">
        <v>2089</v>
      </c>
      <c r="E440">
        <v>1</v>
      </c>
    </row>
    <row r="441" spans="1:5" x14ac:dyDescent="0.25">
      <c r="A441" s="23">
        <v>2098</v>
      </c>
      <c r="B441">
        <v>1</v>
      </c>
      <c r="D441">
        <v>2097</v>
      </c>
      <c r="E441">
        <v>1</v>
      </c>
    </row>
    <row r="442" spans="1:5" x14ac:dyDescent="0.25">
      <c r="A442" s="23">
        <v>2102</v>
      </c>
      <c r="B442">
        <v>1</v>
      </c>
      <c r="D442">
        <v>2098</v>
      </c>
      <c r="E442">
        <v>1</v>
      </c>
    </row>
    <row r="443" spans="1:5" x14ac:dyDescent="0.25">
      <c r="A443" s="23">
        <v>2113</v>
      </c>
      <c r="B443">
        <v>1</v>
      </c>
      <c r="D443">
        <v>2102</v>
      </c>
      <c r="E443">
        <v>1</v>
      </c>
    </row>
    <row r="444" spans="1:5" x14ac:dyDescent="0.25">
      <c r="A444" s="23">
        <v>2124</v>
      </c>
      <c r="B444">
        <v>1</v>
      </c>
      <c r="D444">
        <v>2113</v>
      </c>
      <c r="E444">
        <v>1</v>
      </c>
    </row>
    <row r="445" spans="1:5" x14ac:dyDescent="0.25">
      <c r="A445" s="23">
        <v>2130</v>
      </c>
      <c r="B445">
        <v>1</v>
      </c>
      <c r="D445">
        <v>2124</v>
      </c>
      <c r="E445">
        <v>1</v>
      </c>
    </row>
    <row r="446" spans="1:5" x14ac:dyDescent="0.25">
      <c r="A446" s="23">
        <v>2131</v>
      </c>
      <c r="B446">
        <v>1</v>
      </c>
      <c r="D446">
        <v>2130</v>
      </c>
      <c r="E446">
        <v>1</v>
      </c>
    </row>
    <row r="447" spans="1:5" x14ac:dyDescent="0.25">
      <c r="A447" s="23">
        <v>2132</v>
      </c>
      <c r="B447">
        <v>1</v>
      </c>
      <c r="D447">
        <v>2131</v>
      </c>
      <c r="E447">
        <v>1</v>
      </c>
    </row>
    <row r="448" spans="1:5" x14ac:dyDescent="0.25">
      <c r="A448" s="23">
        <v>2138</v>
      </c>
      <c r="B448">
        <v>1</v>
      </c>
      <c r="D448">
        <v>2132</v>
      </c>
      <c r="E448">
        <v>1</v>
      </c>
    </row>
    <row r="449" spans="1:5" x14ac:dyDescent="0.25">
      <c r="A449" s="23">
        <v>2141</v>
      </c>
      <c r="B449">
        <v>1</v>
      </c>
      <c r="D449">
        <v>2138</v>
      </c>
      <c r="E449">
        <v>1</v>
      </c>
    </row>
    <row r="450" spans="1:5" x14ac:dyDescent="0.25">
      <c r="A450" s="23">
        <v>2156</v>
      </c>
      <c r="B450">
        <v>1</v>
      </c>
      <c r="D450">
        <v>2141</v>
      </c>
      <c r="E450">
        <v>1</v>
      </c>
    </row>
    <row r="451" spans="1:5" x14ac:dyDescent="0.25">
      <c r="A451" s="23">
        <v>2159</v>
      </c>
      <c r="B451">
        <v>1</v>
      </c>
      <c r="D451">
        <v>2156</v>
      </c>
      <c r="E451">
        <v>1</v>
      </c>
    </row>
    <row r="452" spans="1:5" x14ac:dyDescent="0.25">
      <c r="A452" s="23">
        <v>2163</v>
      </c>
      <c r="B452">
        <v>2</v>
      </c>
      <c r="D452">
        <v>2159</v>
      </c>
      <c r="E452">
        <v>1</v>
      </c>
    </row>
    <row r="453" spans="1:5" x14ac:dyDescent="0.25">
      <c r="A453" s="23">
        <v>2164</v>
      </c>
      <c r="B453">
        <v>1</v>
      </c>
      <c r="D453">
        <v>2163</v>
      </c>
      <c r="E453">
        <v>2</v>
      </c>
    </row>
    <row r="454" spans="1:5" x14ac:dyDescent="0.25">
      <c r="A454" s="23">
        <v>2175</v>
      </c>
      <c r="B454">
        <v>1</v>
      </c>
      <c r="D454">
        <v>2164</v>
      </c>
      <c r="E454">
        <v>1</v>
      </c>
    </row>
    <row r="455" spans="1:5" x14ac:dyDescent="0.25">
      <c r="A455" s="23">
        <v>2193</v>
      </c>
      <c r="B455">
        <v>1</v>
      </c>
      <c r="D455">
        <v>2175</v>
      </c>
      <c r="E455">
        <v>1</v>
      </c>
    </row>
    <row r="456" spans="1:5" x14ac:dyDescent="0.25">
      <c r="A456" s="23">
        <v>2209</v>
      </c>
      <c r="B456">
        <v>1</v>
      </c>
      <c r="D456">
        <v>2193</v>
      </c>
      <c r="E456">
        <v>1</v>
      </c>
    </row>
    <row r="457" spans="1:5" x14ac:dyDescent="0.25">
      <c r="A457" s="23">
        <v>2213</v>
      </c>
      <c r="B457">
        <v>1</v>
      </c>
      <c r="D457">
        <v>2209</v>
      </c>
      <c r="E457">
        <v>1</v>
      </c>
    </row>
    <row r="458" spans="1:5" x14ac:dyDescent="0.25">
      <c r="A458" s="23">
        <v>2218</v>
      </c>
      <c r="B458">
        <v>2</v>
      </c>
      <c r="D458">
        <v>2213</v>
      </c>
      <c r="E458">
        <v>1</v>
      </c>
    </row>
    <row r="459" spans="1:5" x14ac:dyDescent="0.25">
      <c r="A459" s="23">
        <v>2229</v>
      </c>
      <c r="B459">
        <v>1</v>
      </c>
      <c r="D459">
        <v>2218</v>
      </c>
      <c r="E459">
        <v>2</v>
      </c>
    </row>
    <row r="460" spans="1:5" x14ac:dyDescent="0.25">
      <c r="A460" s="23">
        <v>2234</v>
      </c>
      <c r="B460">
        <v>1</v>
      </c>
      <c r="D460">
        <v>2229</v>
      </c>
      <c r="E460">
        <v>1</v>
      </c>
    </row>
    <row r="461" spans="1:5" x14ac:dyDescent="0.25">
      <c r="A461" s="23">
        <v>2238</v>
      </c>
      <c r="B461">
        <v>1</v>
      </c>
      <c r="D461">
        <v>2234</v>
      </c>
      <c r="E461">
        <v>1</v>
      </c>
    </row>
    <row r="462" spans="1:5" x14ac:dyDescent="0.25">
      <c r="A462" s="23">
        <v>2242</v>
      </c>
      <c r="B462">
        <v>1</v>
      </c>
      <c r="D462">
        <v>2238</v>
      </c>
      <c r="E462">
        <v>1</v>
      </c>
    </row>
    <row r="463" spans="1:5" x14ac:dyDescent="0.25">
      <c r="A463" s="23">
        <v>2259</v>
      </c>
      <c r="B463">
        <v>1</v>
      </c>
      <c r="D463">
        <v>2242</v>
      </c>
      <c r="E463">
        <v>1</v>
      </c>
    </row>
    <row r="464" spans="1:5" x14ac:dyDescent="0.25">
      <c r="A464" s="23">
        <v>2261</v>
      </c>
      <c r="B464">
        <v>1</v>
      </c>
      <c r="D464">
        <v>2259</v>
      </c>
      <c r="E464">
        <v>1</v>
      </c>
    </row>
    <row r="465" spans="1:5" x14ac:dyDescent="0.25">
      <c r="A465" s="23">
        <v>2284</v>
      </c>
      <c r="B465">
        <v>1</v>
      </c>
      <c r="D465">
        <v>2261</v>
      </c>
      <c r="E465">
        <v>1</v>
      </c>
    </row>
    <row r="466" spans="1:5" x14ac:dyDescent="0.25">
      <c r="A466" s="23">
        <v>2288</v>
      </c>
      <c r="B466">
        <v>1</v>
      </c>
      <c r="D466">
        <v>2284</v>
      </c>
      <c r="E466">
        <v>1</v>
      </c>
    </row>
    <row r="467" spans="1:5" x14ac:dyDescent="0.25">
      <c r="A467" s="23">
        <v>2291</v>
      </c>
      <c r="B467">
        <v>1</v>
      </c>
      <c r="D467">
        <v>2288</v>
      </c>
      <c r="E467">
        <v>1</v>
      </c>
    </row>
    <row r="468" spans="1:5" x14ac:dyDescent="0.25">
      <c r="A468" s="23">
        <v>2299</v>
      </c>
      <c r="B468">
        <v>1</v>
      </c>
      <c r="D468">
        <v>2291</v>
      </c>
      <c r="E468">
        <v>1</v>
      </c>
    </row>
    <row r="469" spans="1:5" x14ac:dyDescent="0.25">
      <c r="A469" s="23">
        <v>2318</v>
      </c>
      <c r="B469">
        <v>1</v>
      </c>
      <c r="D469">
        <v>2299</v>
      </c>
      <c r="E469">
        <v>1</v>
      </c>
    </row>
    <row r="470" spans="1:5" x14ac:dyDescent="0.25">
      <c r="A470" s="23">
        <v>2323</v>
      </c>
      <c r="B470">
        <v>1</v>
      </c>
      <c r="D470">
        <v>2318</v>
      </c>
      <c r="E470">
        <v>1</v>
      </c>
    </row>
    <row r="471" spans="1:5" x14ac:dyDescent="0.25">
      <c r="A471" s="23">
        <v>2327</v>
      </c>
      <c r="B471">
        <v>1</v>
      </c>
      <c r="D471">
        <v>2323</v>
      </c>
      <c r="E471">
        <v>1</v>
      </c>
    </row>
    <row r="472" spans="1:5" x14ac:dyDescent="0.25">
      <c r="A472" s="23">
        <v>2328</v>
      </c>
      <c r="B472">
        <v>1</v>
      </c>
      <c r="D472">
        <v>2327</v>
      </c>
      <c r="E472">
        <v>1</v>
      </c>
    </row>
    <row r="473" spans="1:5" x14ac:dyDescent="0.25">
      <c r="A473" s="23">
        <v>2330</v>
      </c>
      <c r="B473">
        <v>1</v>
      </c>
      <c r="D473">
        <v>2328</v>
      </c>
      <c r="E473">
        <v>1</v>
      </c>
    </row>
    <row r="474" spans="1:5" x14ac:dyDescent="0.25">
      <c r="A474" s="23">
        <v>2331</v>
      </c>
      <c r="B474">
        <v>1</v>
      </c>
      <c r="D474">
        <v>2330</v>
      </c>
      <c r="E474">
        <v>1</v>
      </c>
    </row>
    <row r="475" spans="1:5" x14ac:dyDescent="0.25">
      <c r="A475" s="23">
        <v>2336</v>
      </c>
      <c r="B475">
        <v>1</v>
      </c>
      <c r="D475">
        <v>2331</v>
      </c>
      <c r="E475">
        <v>1</v>
      </c>
    </row>
    <row r="476" spans="1:5" x14ac:dyDescent="0.25">
      <c r="A476" s="23">
        <v>2341</v>
      </c>
      <c r="B476">
        <v>1</v>
      </c>
      <c r="D476">
        <v>2336</v>
      </c>
      <c r="E476">
        <v>1</v>
      </c>
    </row>
    <row r="477" spans="1:5" x14ac:dyDescent="0.25">
      <c r="A477" s="23">
        <v>2344</v>
      </c>
      <c r="B477">
        <v>1</v>
      </c>
      <c r="D477">
        <v>2341</v>
      </c>
      <c r="E477">
        <v>1</v>
      </c>
    </row>
    <row r="478" spans="1:5" x14ac:dyDescent="0.25">
      <c r="A478" s="23">
        <v>2346</v>
      </c>
      <c r="B478">
        <v>1</v>
      </c>
      <c r="D478">
        <v>2344</v>
      </c>
      <c r="E478">
        <v>1</v>
      </c>
    </row>
    <row r="479" spans="1:5" x14ac:dyDescent="0.25">
      <c r="A479" s="23">
        <v>2356</v>
      </c>
      <c r="B479">
        <v>1</v>
      </c>
      <c r="D479">
        <v>2346</v>
      </c>
      <c r="E479">
        <v>1</v>
      </c>
    </row>
    <row r="480" spans="1:5" x14ac:dyDescent="0.25">
      <c r="A480" s="23">
        <v>2370</v>
      </c>
      <c r="B480">
        <v>1</v>
      </c>
      <c r="D480">
        <v>2356</v>
      </c>
      <c r="E480">
        <v>1</v>
      </c>
    </row>
    <row r="481" spans="1:5" x14ac:dyDescent="0.25">
      <c r="A481" s="23">
        <v>2377</v>
      </c>
      <c r="B481">
        <v>1</v>
      </c>
      <c r="D481">
        <v>2370</v>
      </c>
      <c r="E481">
        <v>1</v>
      </c>
    </row>
    <row r="482" spans="1:5" x14ac:dyDescent="0.25">
      <c r="A482" s="23">
        <v>2381</v>
      </c>
      <c r="B482">
        <v>1</v>
      </c>
      <c r="D482">
        <v>2377</v>
      </c>
      <c r="E482">
        <v>1</v>
      </c>
    </row>
    <row r="483" spans="1:5" x14ac:dyDescent="0.25">
      <c r="A483" s="23">
        <v>2384</v>
      </c>
      <c r="B483">
        <v>1</v>
      </c>
      <c r="D483">
        <v>2381</v>
      </c>
      <c r="E483">
        <v>1</v>
      </c>
    </row>
    <row r="484" spans="1:5" x14ac:dyDescent="0.25">
      <c r="A484" s="23">
        <v>2385</v>
      </c>
      <c r="B484">
        <v>1</v>
      </c>
      <c r="D484">
        <v>2384</v>
      </c>
      <c r="E484">
        <v>1</v>
      </c>
    </row>
    <row r="485" spans="1:5" x14ac:dyDescent="0.25">
      <c r="A485" s="23">
        <v>2387</v>
      </c>
      <c r="B485">
        <v>1</v>
      </c>
      <c r="D485">
        <v>2385</v>
      </c>
      <c r="E485">
        <v>1</v>
      </c>
    </row>
    <row r="486" spans="1:5" x14ac:dyDescent="0.25">
      <c r="A486" s="23">
        <v>2388</v>
      </c>
      <c r="B486">
        <v>1</v>
      </c>
      <c r="D486">
        <v>2387</v>
      </c>
      <c r="E486">
        <v>1</v>
      </c>
    </row>
    <row r="487" spans="1:5" x14ac:dyDescent="0.25">
      <c r="A487" s="23">
        <v>2390</v>
      </c>
      <c r="B487">
        <v>2</v>
      </c>
      <c r="D487">
        <v>2388</v>
      </c>
      <c r="E487">
        <v>1</v>
      </c>
    </row>
    <row r="488" spans="1:5" x14ac:dyDescent="0.25">
      <c r="A488" s="23">
        <v>2394</v>
      </c>
      <c r="B488">
        <v>2</v>
      </c>
      <c r="D488">
        <v>2390</v>
      </c>
      <c r="E488">
        <v>2</v>
      </c>
    </row>
    <row r="489" spans="1:5" x14ac:dyDescent="0.25">
      <c r="A489" s="23">
        <v>2395</v>
      </c>
      <c r="B489">
        <v>1</v>
      </c>
      <c r="D489">
        <v>2394</v>
      </c>
      <c r="E489">
        <v>2</v>
      </c>
    </row>
    <row r="490" spans="1:5" x14ac:dyDescent="0.25">
      <c r="A490" s="23">
        <v>2397</v>
      </c>
      <c r="B490">
        <v>1</v>
      </c>
      <c r="D490">
        <v>2395</v>
      </c>
      <c r="E490">
        <v>1</v>
      </c>
    </row>
    <row r="491" spans="1:5" x14ac:dyDescent="0.25">
      <c r="A491" s="23">
        <v>2400</v>
      </c>
      <c r="B491">
        <v>1</v>
      </c>
      <c r="D491">
        <v>2397</v>
      </c>
      <c r="E491">
        <v>1</v>
      </c>
    </row>
    <row r="492" spans="1:5" x14ac:dyDescent="0.25">
      <c r="A492" s="23">
        <v>2406</v>
      </c>
      <c r="B492">
        <v>2</v>
      </c>
      <c r="D492">
        <v>2400</v>
      </c>
      <c r="E492">
        <v>1</v>
      </c>
    </row>
    <row r="493" spans="1:5" x14ac:dyDescent="0.25">
      <c r="A493" s="23">
        <v>2407</v>
      </c>
      <c r="B493">
        <v>1</v>
      </c>
      <c r="D493">
        <v>2406</v>
      </c>
      <c r="E493">
        <v>2</v>
      </c>
    </row>
    <row r="494" spans="1:5" x14ac:dyDescent="0.25">
      <c r="A494" s="23">
        <v>2409</v>
      </c>
      <c r="B494">
        <v>2</v>
      </c>
      <c r="D494">
        <v>2407</v>
      </c>
      <c r="E494">
        <v>1</v>
      </c>
    </row>
    <row r="495" spans="1:5" x14ac:dyDescent="0.25">
      <c r="A495" s="23">
        <v>2416</v>
      </c>
      <c r="B495">
        <v>1</v>
      </c>
      <c r="D495">
        <v>2409</v>
      </c>
      <c r="E495">
        <v>2</v>
      </c>
    </row>
    <row r="496" spans="1:5" x14ac:dyDescent="0.25">
      <c r="A496" s="23">
        <v>2418</v>
      </c>
      <c r="B496">
        <v>1</v>
      </c>
      <c r="D496">
        <v>2416</v>
      </c>
      <c r="E496">
        <v>1</v>
      </c>
    </row>
    <row r="497" spans="1:5" x14ac:dyDescent="0.25">
      <c r="A497" s="23">
        <v>2428</v>
      </c>
      <c r="B497">
        <v>1</v>
      </c>
      <c r="D497">
        <v>2418</v>
      </c>
      <c r="E497">
        <v>1</v>
      </c>
    </row>
    <row r="498" spans="1:5" x14ac:dyDescent="0.25">
      <c r="A498" s="23">
        <v>2432</v>
      </c>
      <c r="B498">
        <v>1</v>
      </c>
      <c r="D498">
        <v>2428</v>
      </c>
      <c r="E498">
        <v>1</v>
      </c>
    </row>
    <row r="499" spans="1:5" x14ac:dyDescent="0.25">
      <c r="A499" s="23">
        <v>2440</v>
      </c>
      <c r="B499">
        <v>1</v>
      </c>
      <c r="D499">
        <v>2432</v>
      </c>
      <c r="E499">
        <v>1</v>
      </c>
    </row>
    <row r="500" spans="1:5" x14ac:dyDescent="0.25">
      <c r="A500" s="23">
        <v>2444</v>
      </c>
      <c r="B500">
        <v>1</v>
      </c>
      <c r="D500">
        <v>2440</v>
      </c>
      <c r="E500">
        <v>1</v>
      </c>
    </row>
    <row r="501" spans="1:5" x14ac:dyDescent="0.25">
      <c r="A501" s="23">
        <v>2448</v>
      </c>
      <c r="B501">
        <v>1</v>
      </c>
      <c r="D501">
        <v>2444</v>
      </c>
      <c r="E501">
        <v>1</v>
      </c>
    </row>
    <row r="502" spans="1:5" x14ac:dyDescent="0.25">
      <c r="A502" s="23">
        <v>2460</v>
      </c>
      <c r="B502">
        <v>1</v>
      </c>
      <c r="D502">
        <v>2448</v>
      </c>
      <c r="E502">
        <v>1</v>
      </c>
    </row>
    <row r="503" spans="1:5" x14ac:dyDescent="0.25">
      <c r="A503" s="23">
        <v>2461</v>
      </c>
      <c r="B503">
        <v>1</v>
      </c>
      <c r="D503">
        <v>2460</v>
      </c>
      <c r="E503">
        <v>1</v>
      </c>
    </row>
    <row r="504" spans="1:5" x14ac:dyDescent="0.25">
      <c r="A504" s="23">
        <v>2465</v>
      </c>
      <c r="B504">
        <v>1</v>
      </c>
      <c r="D504">
        <v>2461</v>
      </c>
      <c r="E504">
        <v>1</v>
      </c>
    </row>
    <row r="505" spans="1:5" x14ac:dyDescent="0.25">
      <c r="A505" s="23">
        <v>2488</v>
      </c>
      <c r="B505">
        <v>1</v>
      </c>
      <c r="D505">
        <v>2465</v>
      </c>
      <c r="E505">
        <v>1</v>
      </c>
    </row>
    <row r="506" spans="1:5" x14ac:dyDescent="0.25">
      <c r="A506" s="23">
        <v>2508</v>
      </c>
      <c r="B506">
        <v>2</v>
      </c>
      <c r="D506">
        <v>2488</v>
      </c>
      <c r="E506">
        <v>1</v>
      </c>
    </row>
    <row r="507" spans="1:5" x14ac:dyDescent="0.25">
      <c r="A507" s="23">
        <v>2517</v>
      </c>
      <c r="B507">
        <v>1</v>
      </c>
      <c r="D507">
        <v>2508</v>
      </c>
      <c r="E507">
        <v>2</v>
      </c>
    </row>
    <row r="508" spans="1:5" x14ac:dyDescent="0.25">
      <c r="A508" s="23">
        <v>2521</v>
      </c>
      <c r="B508">
        <v>1</v>
      </c>
      <c r="D508">
        <v>2517</v>
      </c>
      <c r="E508">
        <v>1</v>
      </c>
    </row>
    <row r="509" spans="1:5" x14ac:dyDescent="0.25">
      <c r="A509" s="23">
        <v>2523</v>
      </c>
      <c r="B509">
        <v>1</v>
      </c>
      <c r="D509">
        <v>2521</v>
      </c>
      <c r="E509">
        <v>1</v>
      </c>
    </row>
    <row r="510" spans="1:5" x14ac:dyDescent="0.25">
      <c r="A510" s="23">
        <v>2534</v>
      </c>
      <c r="B510">
        <v>1</v>
      </c>
      <c r="D510">
        <v>2523</v>
      </c>
      <c r="E510">
        <v>1</v>
      </c>
    </row>
    <row r="511" spans="1:5" x14ac:dyDescent="0.25">
      <c r="A511" s="23">
        <v>2535</v>
      </c>
      <c r="B511">
        <v>1</v>
      </c>
      <c r="D511">
        <v>2534</v>
      </c>
      <c r="E511">
        <v>1</v>
      </c>
    </row>
    <row r="512" spans="1:5" x14ac:dyDescent="0.25">
      <c r="A512" s="23">
        <v>2536</v>
      </c>
      <c r="B512">
        <v>1</v>
      </c>
      <c r="D512">
        <v>2535</v>
      </c>
      <c r="E512">
        <v>1</v>
      </c>
    </row>
    <row r="513" spans="1:5" x14ac:dyDescent="0.25">
      <c r="A513" s="23">
        <v>2538</v>
      </c>
      <c r="B513">
        <v>1</v>
      </c>
      <c r="D513">
        <v>2536</v>
      </c>
      <c r="E513">
        <v>1</v>
      </c>
    </row>
    <row r="514" spans="1:5" x14ac:dyDescent="0.25">
      <c r="A514" s="23">
        <v>2542</v>
      </c>
      <c r="B514">
        <v>1</v>
      </c>
      <c r="D514">
        <v>2538</v>
      </c>
      <c r="E514">
        <v>1</v>
      </c>
    </row>
    <row r="515" spans="1:5" x14ac:dyDescent="0.25">
      <c r="A515" s="23">
        <v>2547</v>
      </c>
      <c r="B515">
        <v>1</v>
      </c>
      <c r="D515">
        <v>2542</v>
      </c>
      <c r="E515">
        <v>1</v>
      </c>
    </row>
    <row r="516" spans="1:5" x14ac:dyDescent="0.25">
      <c r="A516" s="23">
        <v>2554</v>
      </c>
      <c r="B516">
        <v>2</v>
      </c>
      <c r="D516">
        <v>2547</v>
      </c>
      <c r="E516">
        <v>1</v>
      </c>
    </row>
    <row r="517" spans="1:5" x14ac:dyDescent="0.25">
      <c r="A517" s="23">
        <v>2557</v>
      </c>
      <c r="B517">
        <v>1</v>
      </c>
      <c r="D517">
        <v>2554</v>
      </c>
      <c r="E517">
        <v>2</v>
      </c>
    </row>
    <row r="518" spans="1:5" x14ac:dyDescent="0.25">
      <c r="A518" s="23">
        <v>2559</v>
      </c>
      <c r="B518">
        <v>1</v>
      </c>
      <c r="D518">
        <v>2557</v>
      </c>
      <c r="E518">
        <v>1</v>
      </c>
    </row>
    <row r="519" spans="1:5" x14ac:dyDescent="0.25">
      <c r="A519" s="23">
        <v>2560</v>
      </c>
      <c r="B519">
        <v>1</v>
      </c>
      <c r="D519">
        <v>2559</v>
      </c>
      <c r="E519">
        <v>1</v>
      </c>
    </row>
    <row r="520" spans="1:5" x14ac:dyDescent="0.25">
      <c r="A520" s="23">
        <v>2561</v>
      </c>
      <c r="B520">
        <v>1</v>
      </c>
      <c r="D520">
        <v>2560</v>
      </c>
      <c r="E520">
        <v>1</v>
      </c>
    </row>
    <row r="521" spans="1:5" x14ac:dyDescent="0.25">
      <c r="A521" s="23">
        <v>2562</v>
      </c>
      <c r="B521">
        <v>1</v>
      </c>
      <c r="D521">
        <v>2561</v>
      </c>
      <c r="E521">
        <v>1</v>
      </c>
    </row>
    <row r="522" spans="1:5" x14ac:dyDescent="0.25">
      <c r="A522" s="23">
        <v>2568</v>
      </c>
      <c r="B522">
        <v>1</v>
      </c>
      <c r="D522">
        <v>2562</v>
      </c>
      <c r="E522">
        <v>1</v>
      </c>
    </row>
    <row r="523" spans="1:5" x14ac:dyDescent="0.25">
      <c r="A523" s="23">
        <v>2571</v>
      </c>
      <c r="B523">
        <v>1</v>
      </c>
      <c r="D523">
        <v>2568</v>
      </c>
      <c r="E523">
        <v>1</v>
      </c>
    </row>
    <row r="524" spans="1:5" x14ac:dyDescent="0.25">
      <c r="A524" s="23">
        <v>2572</v>
      </c>
      <c r="B524">
        <v>1</v>
      </c>
      <c r="D524">
        <v>2571</v>
      </c>
      <c r="E524">
        <v>1</v>
      </c>
    </row>
    <row r="525" spans="1:5" x14ac:dyDescent="0.25">
      <c r="A525" s="23">
        <v>2575</v>
      </c>
      <c r="B525">
        <v>1</v>
      </c>
      <c r="D525">
        <v>2572</v>
      </c>
      <c r="E525">
        <v>1</v>
      </c>
    </row>
    <row r="526" spans="1:5" x14ac:dyDescent="0.25">
      <c r="A526" s="23">
        <v>2576</v>
      </c>
      <c r="B526">
        <v>1</v>
      </c>
      <c r="D526">
        <v>2575</v>
      </c>
      <c r="E526">
        <v>1</v>
      </c>
    </row>
    <row r="527" spans="1:5" x14ac:dyDescent="0.25">
      <c r="A527" s="23">
        <v>2580</v>
      </c>
      <c r="B527">
        <v>1</v>
      </c>
      <c r="D527">
        <v>2576</v>
      </c>
      <c r="E527">
        <v>1</v>
      </c>
    </row>
    <row r="528" spans="1:5" x14ac:dyDescent="0.25">
      <c r="A528" s="23">
        <v>2583</v>
      </c>
      <c r="B528">
        <v>1</v>
      </c>
      <c r="D528">
        <v>2580</v>
      </c>
      <c r="E528">
        <v>1</v>
      </c>
    </row>
    <row r="529" spans="1:5" x14ac:dyDescent="0.25">
      <c r="A529" s="23">
        <v>2596</v>
      </c>
      <c r="B529">
        <v>1</v>
      </c>
      <c r="D529">
        <v>2583</v>
      </c>
      <c r="E529">
        <v>1</v>
      </c>
    </row>
    <row r="530" spans="1:5" x14ac:dyDescent="0.25">
      <c r="A530" s="23">
        <v>2597</v>
      </c>
      <c r="B530">
        <v>1</v>
      </c>
      <c r="D530">
        <v>2596</v>
      </c>
      <c r="E530">
        <v>1</v>
      </c>
    </row>
    <row r="531" spans="1:5" x14ac:dyDescent="0.25">
      <c r="A531" s="23">
        <v>2600</v>
      </c>
      <c r="B531">
        <v>1</v>
      </c>
      <c r="D531">
        <v>2597</v>
      </c>
      <c r="E531">
        <v>1</v>
      </c>
    </row>
    <row r="532" spans="1:5" x14ac:dyDescent="0.25">
      <c r="A532" s="23">
        <v>2610</v>
      </c>
      <c r="B532">
        <v>1</v>
      </c>
      <c r="D532">
        <v>2600</v>
      </c>
      <c r="E532">
        <v>1</v>
      </c>
    </row>
    <row r="533" spans="1:5" x14ac:dyDescent="0.25">
      <c r="A533" s="23">
        <v>2615</v>
      </c>
      <c r="B533">
        <v>1</v>
      </c>
      <c r="D533">
        <v>2610</v>
      </c>
      <c r="E533">
        <v>1</v>
      </c>
    </row>
    <row r="534" spans="1:5" x14ac:dyDescent="0.25">
      <c r="A534" s="23">
        <v>2620</v>
      </c>
      <c r="B534">
        <v>1</v>
      </c>
      <c r="D534">
        <v>2615</v>
      </c>
      <c r="E534">
        <v>1</v>
      </c>
    </row>
    <row r="535" spans="1:5" x14ac:dyDescent="0.25">
      <c r="A535" s="23">
        <v>2624</v>
      </c>
      <c r="B535">
        <v>1</v>
      </c>
      <c r="D535">
        <v>2620</v>
      </c>
      <c r="E535">
        <v>1</v>
      </c>
    </row>
    <row r="536" spans="1:5" x14ac:dyDescent="0.25">
      <c r="A536" s="23">
        <v>2634</v>
      </c>
      <c r="B536">
        <v>1</v>
      </c>
      <c r="D536">
        <v>2624</v>
      </c>
      <c r="E536">
        <v>1</v>
      </c>
    </row>
    <row r="537" spans="1:5" x14ac:dyDescent="0.25">
      <c r="A537" s="23">
        <v>2636</v>
      </c>
      <c r="B537">
        <v>1</v>
      </c>
      <c r="D537">
        <v>2634</v>
      </c>
      <c r="E537">
        <v>1</v>
      </c>
    </row>
    <row r="538" spans="1:5" x14ac:dyDescent="0.25">
      <c r="A538" s="23">
        <v>2643</v>
      </c>
      <c r="B538">
        <v>1</v>
      </c>
      <c r="D538">
        <v>2636</v>
      </c>
      <c r="E538">
        <v>1</v>
      </c>
    </row>
    <row r="539" spans="1:5" x14ac:dyDescent="0.25">
      <c r="A539" s="23">
        <v>2644</v>
      </c>
      <c r="B539">
        <v>1</v>
      </c>
      <c r="D539">
        <v>2643</v>
      </c>
      <c r="E539">
        <v>1</v>
      </c>
    </row>
    <row r="540" spans="1:5" x14ac:dyDescent="0.25">
      <c r="A540" s="23">
        <v>2647</v>
      </c>
      <c r="B540">
        <v>1</v>
      </c>
      <c r="D540">
        <v>2644</v>
      </c>
      <c r="E540">
        <v>1</v>
      </c>
    </row>
    <row r="541" spans="1:5" x14ac:dyDescent="0.25">
      <c r="A541" s="23">
        <v>2652</v>
      </c>
      <c r="B541">
        <v>1</v>
      </c>
      <c r="D541">
        <v>2647</v>
      </c>
      <c r="E541">
        <v>1</v>
      </c>
    </row>
    <row r="542" spans="1:5" x14ac:dyDescent="0.25">
      <c r="A542" s="23">
        <v>2657</v>
      </c>
      <c r="B542">
        <v>2</v>
      </c>
      <c r="D542">
        <v>2652</v>
      </c>
      <c r="E542">
        <v>1</v>
      </c>
    </row>
    <row r="543" spans="1:5" x14ac:dyDescent="0.25">
      <c r="A543" s="23">
        <v>2666</v>
      </c>
      <c r="B543">
        <v>1</v>
      </c>
      <c r="D543">
        <v>2657</v>
      </c>
      <c r="E543">
        <v>2</v>
      </c>
    </row>
    <row r="544" spans="1:5" x14ac:dyDescent="0.25">
      <c r="A544" s="23">
        <v>2670</v>
      </c>
      <c r="B544">
        <v>1</v>
      </c>
      <c r="D544">
        <v>2666</v>
      </c>
      <c r="E544">
        <v>1</v>
      </c>
    </row>
    <row r="545" spans="1:5" x14ac:dyDescent="0.25">
      <c r="A545" s="23">
        <v>2676</v>
      </c>
      <c r="B545">
        <v>1</v>
      </c>
      <c r="D545">
        <v>2670</v>
      </c>
      <c r="E545">
        <v>1</v>
      </c>
    </row>
    <row r="546" spans="1:5" x14ac:dyDescent="0.25">
      <c r="A546" s="23">
        <v>2678</v>
      </c>
      <c r="B546">
        <v>1</v>
      </c>
      <c r="D546">
        <v>2676</v>
      </c>
      <c r="E546">
        <v>1</v>
      </c>
    </row>
    <row r="547" spans="1:5" x14ac:dyDescent="0.25">
      <c r="A547" s="23">
        <v>2695</v>
      </c>
      <c r="B547">
        <v>1</v>
      </c>
      <c r="D547">
        <v>2678</v>
      </c>
      <c r="E547">
        <v>1</v>
      </c>
    </row>
    <row r="548" spans="1:5" x14ac:dyDescent="0.25">
      <c r="A548" s="23">
        <v>2706</v>
      </c>
      <c r="B548">
        <v>1</v>
      </c>
      <c r="D548">
        <v>2695</v>
      </c>
      <c r="E548">
        <v>1</v>
      </c>
    </row>
    <row r="549" spans="1:5" x14ac:dyDescent="0.25">
      <c r="A549" s="23">
        <v>2714</v>
      </c>
      <c r="B549">
        <v>1</v>
      </c>
      <c r="D549">
        <v>2706</v>
      </c>
      <c r="E549">
        <v>1</v>
      </c>
    </row>
    <row r="550" spans="1:5" x14ac:dyDescent="0.25">
      <c r="A550" s="23">
        <v>2725</v>
      </c>
      <c r="B550">
        <v>1</v>
      </c>
      <c r="D550">
        <v>2714</v>
      </c>
      <c r="E550">
        <v>1</v>
      </c>
    </row>
    <row r="551" spans="1:5" x14ac:dyDescent="0.25">
      <c r="A551" s="23">
        <v>2727</v>
      </c>
      <c r="B551">
        <v>1</v>
      </c>
      <c r="D551">
        <v>2725</v>
      </c>
      <c r="E551">
        <v>1</v>
      </c>
    </row>
    <row r="552" spans="1:5" x14ac:dyDescent="0.25">
      <c r="A552" s="23">
        <v>2728</v>
      </c>
      <c r="B552">
        <v>1</v>
      </c>
      <c r="D552">
        <v>2727</v>
      </c>
      <c r="E552">
        <v>1</v>
      </c>
    </row>
    <row r="553" spans="1:5" x14ac:dyDescent="0.25">
      <c r="A553" s="23">
        <v>2731</v>
      </c>
      <c r="B553">
        <v>2</v>
      </c>
      <c r="D553">
        <v>2728</v>
      </c>
      <c r="E553">
        <v>1</v>
      </c>
    </row>
    <row r="554" spans="1:5" x14ac:dyDescent="0.25">
      <c r="A554" s="23">
        <v>2741</v>
      </c>
      <c r="B554">
        <v>1</v>
      </c>
      <c r="D554">
        <v>2731</v>
      </c>
      <c r="E554">
        <v>2</v>
      </c>
    </row>
    <row r="555" spans="1:5" x14ac:dyDescent="0.25">
      <c r="A555" s="23">
        <v>2749</v>
      </c>
      <c r="B555">
        <v>1</v>
      </c>
      <c r="D555">
        <v>2741</v>
      </c>
      <c r="E555">
        <v>1</v>
      </c>
    </row>
    <row r="556" spans="1:5" x14ac:dyDescent="0.25">
      <c r="A556" s="23">
        <v>2757</v>
      </c>
      <c r="B556">
        <v>1</v>
      </c>
      <c r="D556">
        <v>2749</v>
      </c>
      <c r="E556">
        <v>1</v>
      </c>
    </row>
    <row r="557" spans="1:5" x14ac:dyDescent="0.25">
      <c r="A557" s="23">
        <v>2759</v>
      </c>
      <c r="B557">
        <v>1</v>
      </c>
      <c r="D557">
        <v>2757</v>
      </c>
      <c r="E557">
        <v>1</v>
      </c>
    </row>
    <row r="558" spans="1:5" x14ac:dyDescent="0.25">
      <c r="A558" s="23">
        <v>2760</v>
      </c>
      <c r="B558">
        <v>1</v>
      </c>
      <c r="D558">
        <v>2759</v>
      </c>
      <c r="E558">
        <v>1</v>
      </c>
    </row>
    <row r="559" spans="1:5" x14ac:dyDescent="0.25">
      <c r="A559" s="23">
        <v>2761</v>
      </c>
      <c r="B559">
        <v>2</v>
      </c>
      <c r="D559">
        <v>2760</v>
      </c>
      <c r="E559">
        <v>1</v>
      </c>
    </row>
    <row r="560" spans="1:5" x14ac:dyDescent="0.25">
      <c r="A560" s="23">
        <v>2779</v>
      </c>
      <c r="B560">
        <v>1</v>
      </c>
      <c r="D560">
        <v>2761</v>
      </c>
      <c r="E560">
        <v>2</v>
      </c>
    </row>
    <row r="561" spans="1:5" x14ac:dyDescent="0.25">
      <c r="A561" s="23">
        <v>2780</v>
      </c>
      <c r="B561">
        <v>1</v>
      </c>
      <c r="D561">
        <v>2779</v>
      </c>
      <c r="E561">
        <v>1</v>
      </c>
    </row>
    <row r="562" spans="1:5" x14ac:dyDescent="0.25">
      <c r="A562" s="23">
        <v>2785</v>
      </c>
      <c r="B562">
        <v>1</v>
      </c>
      <c r="D562">
        <v>2780</v>
      </c>
      <c r="E562">
        <v>1</v>
      </c>
    </row>
    <row r="563" spans="1:5" x14ac:dyDescent="0.25">
      <c r="A563" s="23">
        <v>2790</v>
      </c>
      <c r="B563">
        <v>1</v>
      </c>
      <c r="D563">
        <v>2785</v>
      </c>
      <c r="E563">
        <v>1</v>
      </c>
    </row>
    <row r="564" spans="1:5" x14ac:dyDescent="0.25">
      <c r="A564" s="23">
        <v>2798</v>
      </c>
      <c r="B564">
        <v>1</v>
      </c>
      <c r="D564">
        <v>2790</v>
      </c>
      <c r="E564">
        <v>1</v>
      </c>
    </row>
    <row r="565" spans="1:5" x14ac:dyDescent="0.25">
      <c r="A565" s="23">
        <v>2805</v>
      </c>
      <c r="B565">
        <v>1</v>
      </c>
      <c r="D565">
        <v>2798</v>
      </c>
      <c r="E565">
        <v>1</v>
      </c>
    </row>
    <row r="566" spans="1:5" x14ac:dyDescent="0.25">
      <c r="A566" s="23">
        <v>2812</v>
      </c>
      <c r="B566">
        <v>1</v>
      </c>
      <c r="D566">
        <v>2805</v>
      </c>
      <c r="E566">
        <v>1</v>
      </c>
    </row>
    <row r="567" spans="1:5" x14ac:dyDescent="0.25">
      <c r="A567" s="23">
        <v>2821</v>
      </c>
      <c r="B567">
        <v>2</v>
      </c>
      <c r="D567">
        <v>2812</v>
      </c>
      <c r="E567">
        <v>1</v>
      </c>
    </row>
    <row r="568" spans="1:5" x14ac:dyDescent="0.25">
      <c r="A568" s="23">
        <v>2824</v>
      </c>
      <c r="B568">
        <v>1</v>
      </c>
      <c r="D568">
        <v>2821</v>
      </c>
      <c r="E568">
        <v>2</v>
      </c>
    </row>
    <row r="569" spans="1:5" x14ac:dyDescent="0.25">
      <c r="A569" s="23">
        <v>2830</v>
      </c>
      <c r="B569">
        <v>1</v>
      </c>
      <c r="D569">
        <v>2824</v>
      </c>
      <c r="E569">
        <v>1</v>
      </c>
    </row>
    <row r="570" spans="1:5" x14ac:dyDescent="0.25">
      <c r="A570" s="23">
        <v>2835</v>
      </c>
      <c r="B570">
        <v>1</v>
      </c>
      <c r="D570">
        <v>2830</v>
      </c>
      <c r="E570">
        <v>1</v>
      </c>
    </row>
    <row r="571" spans="1:5" x14ac:dyDescent="0.25">
      <c r="A571" s="23">
        <v>2841</v>
      </c>
      <c r="B571">
        <v>1</v>
      </c>
      <c r="D571">
        <v>2835</v>
      </c>
      <c r="E571">
        <v>1</v>
      </c>
    </row>
    <row r="572" spans="1:5" x14ac:dyDescent="0.25">
      <c r="A572" s="23">
        <v>2845</v>
      </c>
      <c r="B572">
        <v>1</v>
      </c>
      <c r="D572">
        <v>2841</v>
      </c>
      <c r="E572">
        <v>1</v>
      </c>
    </row>
    <row r="573" spans="1:5" x14ac:dyDescent="0.25">
      <c r="A573" s="23">
        <v>2853</v>
      </c>
      <c r="B573">
        <v>1</v>
      </c>
      <c r="D573">
        <v>2845</v>
      </c>
      <c r="E573">
        <v>1</v>
      </c>
    </row>
    <row r="574" spans="1:5" x14ac:dyDescent="0.25">
      <c r="A574" s="23">
        <v>2856</v>
      </c>
      <c r="B574">
        <v>1</v>
      </c>
      <c r="D574">
        <v>2853</v>
      </c>
      <c r="E574">
        <v>1</v>
      </c>
    </row>
    <row r="575" spans="1:5" x14ac:dyDescent="0.25">
      <c r="A575" s="23">
        <v>2858</v>
      </c>
      <c r="B575">
        <v>1</v>
      </c>
      <c r="D575">
        <v>2856</v>
      </c>
      <c r="E575">
        <v>1</v>
      </c>
    </row>
    <row r="576" spans="1:5" x14ac:dyDescent="0.25">
      <c r="A576" s="23">
        <v>2864</v>
      </c>
      <c r="B576">
        <v>3</v>
      </c>
      <c r="D576">
        <v>2858</v>
      </c>
      <c r="E576">
        <v>1</v>
      </c>
    </row>
    <row r="577" spans="1:5" x14ac:dyDescent="0.25">
      <c r="A577" s="23">
        <v>2866</v>
      </c>
      <c r="B577">
        <v>1</v>
      </c>
      <c r="D577">
        <v>2864</v>
      </c>
      <c r="E577">
        <v>3</v>
      </c>
    </row>
    <row r="578" spans="1:5" x14ac:dyDescent="0.25">
      <c r="A578" s="23">
        <v>2867</v>
      </c>
      <c r="B578">
        <v>1</v>
      </c>
      <c r="D578">
        <v>2866</v>
      </c>
      <c r="E578">
        <v>1</v>
      </c>
    </row>
    <row r="579" spans="1:5" x14ac:dyDescent="0.25">
      <c r="A579" s="23">
        <v>2871</v>
      </c>
      <c r="B579">
        <v>1</v>
      </c>
      <c r="D579">
        <v>2867</v>
      </c>
      <c r="E579">
        <v>1</v>
      </c>
    </row>
    <row r="580" spans="1:5" x14ac:dyDescent="0.25">
      <c r="A580" s="23">
        <v>2872</v>
      </c>
      <c r="B580">
        <v>1</v>
      </c>
      <c r="D580">
        <v>2871</v>
      </c>
      <c r="E580">
        <v>1</v>
      </c>
    </row>
    <row r="581" spans="1:5" x14ac:dyDescent="0.25">
      <c r="A581" s="23">
        <v>2878</v>
      </c>
      <c r="B581">
        <v>1</v>
      </c>
      <c r="D581">
        <v>2872</v>
      </c>
      <c r="E581">
        <v>1</v>
      </c>
    </row>
    <row r="582" spans="1:5" x14ac:dyDescent="0.25">
      <c r="A582" s="23">
        <v>2886</v>
      </c>
      <c r="B582">
        <v>1</v>
      </c>
      <c r="D582">
        <v>2878</v>
      </c>
      <c r="E582">
        <v>1</v>
      </c>
    </row>
    <row r="583" spans="1:5" x14ac:dyDescent="0.25">
      <c r="A583" s="23">
        <v>2891</v>
      </c>
      <c r="B583">
        <v>1</v>
      </c>
      <c r="D583">
        <v>2886</v>
      </c>
      <c r="E583">
        <v>1</v>
      </c>
    </row>
    <row r="584" spans="1:5" x14ac:dyDescent="0.25">
      <c r="A584" s="23">
        <v>2897</v>
      </c>
      <c r="B584">
        <v>2</v>
      </c>
      <c r="D584">
        <v>2891</v>
      </c>
      <c r="E584">
        <v>1</v>
      </c>
    </row>
    <row r="585" spans="1:5" x14ac:dyDescent="0.25">
      <c r="A585" s="23">
        <v>2901</v>
      </c>
      <c r="B585">
        <v>1</v>
      </c>
      <c r="D585">
        <v>2897</v>
      </c>
      <c r="E585">
        <v>2</v>
      </c>
    </row>
    <row r="586" spans="1:5" x14ac:dyDescent="0.25">
      <c r="A586" s="23">
        <v>2910</v>
      </c>
      <c r="B586">
        <v>1</v>
      </c>
      <c r="D586">
        <v>2901</v>
      </c>
      <c r="E586">
        <v>1</v>
      </c>
    </row>
    <row r="587" spans="1:5" x14ac:dyDescent="0.25">
      <c r="A587" s="23">
        <v>2914</v>
      </c>
      <c r="B587">
        <v>1</v>
      </c>
      <c r="D587">
        <v>2910</v>
      </c>
      <c r="E587">
        <v>1</v>
      </c>
    </row>
    <row r="588" spans="1:5" x14ac:dyDescent="0.25">
      <c r="A588" s="23">
        <v>2919</v>
      </c>
      <c r="B588">
        <v>1</v>
      </c>
      <c r="D588">
        <v>2914</v>
      </c>
      <c r="E588">
        <v>1</v>
      </c>
    </row>
    <row r="589" spans="1:5" x14ac:dyDescent="0.25">
      <c r="A589" s="23">
        <v>2922</v>
      </c>
      <c r="B589">
        <v>1</v>
      </c>
      <c r="D589">
        <v>2919</v>
      </c>
      <c r="E589">
        <v>1</v>
      </c>
    </row>
    <row r="590" spans="1:5" x14ac:dyDescent="0.25">
      <c r="A590" s="23">
        <v>2925</v>
      </c>
      <c r="B590">
        <v>2</v>
      </c>
      <c r="D590">
        <v>2922</v>
      </c>
      <c r="E590">
        <v>1</v>
      </c>
    </row>
    <row r="591" spans="1:5" x14ac:dyDescent="0.25">
      <c r="A591" s="23">
        <v>2927</v>
      </c>
      <c r="B591">
        <v>1</v>
      </c>
      <c r="D591">
        <v>2925</v>
      </c>
      <c r="E591">
        <v>2</v>
      </c>
    </row>
    <row r="592" spans="1:5" x14ac:dyDescent="0.25">
      <c r="A592" s="23">
        <v>2928</v>
      </c>
      <c r="B592">
        <v>1</v>
      </c>
      <c r="D592">
        <v>2927</v>
      </c>
      <c r="E592">
        <v>1</v>
      </c>
    </row>
    <row r="593" spans="1:5" x14ac:dyDescent="0.25">
      <c r="A593" s="23">
        <v>2932</v>
      </c>
      <c r="B593">
        <v>1</v>
      </c>
      <c r="D593">
        <v>2928</v>
      </c>
      <c r="E593">
        <v>1</v>
      </c>
    </row>
    <row r="594" spans="1:5" x14ac:dyDescent="0.25">
      <c r="A594" s="23">
        <v>2933</v>
      </c>
      <c r="B594">
        <v>1</v>
      </c>
      <c r="D594">
        <v>2932</v>
      </c>
      <c r="E594">
        <v>1</v>
      </c>
    </row>
    <row r="595" spans="1:5" x14ac:dyDescent="0.25">
      <c r="A595" s="23">
        <v>2936</v>
      </c>
      <c r="B595">
        <v>1</v>
      </c>
      <c r="D595">
        <v>2933</v>
      </c>
      <c r="E595">
        <v>1</v>
      </c>
    </row>
    <row r="596" spans="1:5" x14ac:dyDescent="0.25">
      <c r="A596" s="23">
        <v>2938</v>
      </c>
      <c r="B596">
        <v>1</v>
      </c>
      <c r="D596">
        <v>2936</v>
      </c>
      <c r="E596">
        <v>1</v>
      </c>
    </row>
    <row r="597" spans="1:5" x14ac:dyDescent="0.25">
      <c r="A597" s="23">
        <v>2941</v>
      </c>
      <c r="B597">
        <v>1</v>
      </c>
      <c r="D597">
        <v>2938</v>
      </c>
      <c r="E597">
        <v>1</v>
      </c>
    </row>
    <row r="598" spans="1:5" x14ac:dyDescent="0.25">
      <c r="A598" s="23">
        <v>2953</v>
      </c>
      <c r="B598">
        <v>1</v>
      </c>
      <c r="D598">
        <v>2941</v>
      </c>
      <c r="E598">
        <v>1</v>
      </c>
    </row>
    <row r="599" spans="1:5" x14ac:dyDescent="0.25">
      <c r="A599" s="23">
        <v>2964</v>
      </c>
      <c r="B599">
        <v>1</v>
      </c>
      <c r="D599">
        <v>2953</v>
      </c>
      <c r="E599">
        <v>1</v>
      </c>
    </row>
    <row r="600" spans="1:5" x14ac:dyDescent="0.25">
      <c r="A600" s="23">
        <v>2965</v>
      </c>
      <c r="B600">
        <v>1</v>
      </c>
      <c r="D600">
        <v>2964</v>
      </c>
      <c r="E600">
        <v>1</v>
      </c>
    </row>
    <row r="601" spans="1:5" x14ac:dyDescent="0.25">
      <c r="A601" s="23">
        <v>2969</v>
      </c>
      <c r="B601">
        <v>1</v>
      </c>
      <c r="D601">
        <v>2965</v>
      </c>
      <c r="E601">
        <v>1</v>
      </c>
    </row>
    <row r="602" spans="1:5" x14ac:dyDescent="0.25">
      <c r="A602" s="23">
        <v>2978</v>
      </c>
      <c r="B602">
        <v>1</v>
      </c>
      <c r="D602">
        <v>2969</v>
      </c>
      <c r="E602">
        <v>1</v>
      </c>
    </row>
    <row r="603" spans="1:5" x14ac:dyDescent="0.25">
      <c r="A603" s="23">
        <v>2984</v>
      </c>
      <c r="B603">
        <v>1</v>
      </c>
      <c r="D603">
        <v>2978</v>
      </c>
      <c r="E603">
        <v>1</v>
      </c>
    </row>
    <row r="604" spans="1:5" x14ac:dyDescent="0.25">
      <c r="A604" s="23">
        <v>2989</v>
      </c>
      <c r="B604">
        <v>1</v>
      </c>
      <c r="D604">
        <v>2984</v>
      </c>
      <c r="E604">
        <v>1</v>
      </c>
    </row>
    <row r="605" spans="1:5" x14ac:dyDescent="0.25">
      <c r="A605" s="23">
        <v>3003</v>
      </c>
      <c r="B605">
        <v>3</v>
      </c>
      <c r="D605">
        <v>2989</v>
      </c>
      <c r="E605">
        <v>1</v>
      </c>
    </row>
    <row r="606" spans="1:5" x14ac:dyDescent="0.25">
      <c r="A606" s="23">
        <v>3007</v>
      </c>
      <c r="B606">
        <v>1</v>
      </c>
      <c r="D606">
        <v>3003</v>
      </c>
      <c r="E606">
        <v>3</v>
      </c>
    </row>
    <row r="607" spans="1:5" x14ac:dyDescent="0.25">
      <c r="A607" s="23">
        <v>3009</v>
      </c>
      <c r="B607">
        <v>1</v>
      </c>
      <c r="D607">
        <v>3007</v>
      </c>
      <c r="E607">
        <v>1</v>
      </c>
    </row>
    <row r="608" spans="1:5" x14ac:dyDescent="0.25">
      <c r="A608" s="23">
        <v>3015</v>
      </c>
      <c r="B608">
        <v>1</v>
      </c>
      <c r="D608">
        <v>3009</v>
      </c>
      <c r="E608">
        <v>1</v>
      </c>
    </row>
    <row r="609" spans="1:5" x14ac:dyDescent="0.25">
      <c r="A609" s="23">
        <v>3020</v>
      </c>
      <c r="B609">
        <v>1</v>
      </c>
      <c r="D609">
        <v>3015</v>
      </c>
      <c r="E609">
        <v>1</v>
      </c>
    </row>
    <row r="610" spans="1:5" x14ac:dyDescent="0.25">
      <c r="A610" s="23">
        <v>3027</v>
      </c>
      <c r="B610">
        <v>1</v>
      </c>
      <c r="D610">
        <v>3020</v>
      </c>
      <c r="E610">
        <v>1</v>
      </c>
    </row>
    <row r="611" spans="1:5" x14ac:dyDescent="0.25">
      <c r="A611" s="23">
        <v>3028</v>
      </c>
      <c r="B611">
        <v>1</v>
      </c>
      <c r="D611">
        <v>3027</v>
      </c>
      <c r="E611">
        <v>1</v>
      </c>
    </row>
    <row r="612" spans="1:5" x14ac:dyDescent="0.25">
      <c r="A612" s="23">
        <v>3037</v>
      </c>
      <c r="B612">
        <v>1</v>
      </c>
      <c r="D612">
        <v>3028</v>
      </c>
      <c r="E612">
        <v>1</v>
      </c>
    </row>
    <row r="613" spans="1:5" x14ac:dyDescent="0.25">
      <c r="A613" s="23">
        <v>3039</v>
      </c>
      <c r="B613">
        <v>1</v>
      </c>
      <c r="D613">
        <v>3037</v>
      </c>
      <c r="E613">
        <v>1</v>
      </c>
    </row>
    <row r="614" spans="1:5" x14ac:dyDescent="0.25">
      <c r="A614" s="23">
        <v>3040</v>
      </c>
      <c r="B614">
        <v>1</v>
      </c>
      <c r="D614">
        <v>3039</v>
      </c>
      <c r="E614">
        <v>1</v>
      </c>
    </row>
    <row r="615" spans="1:5" x14ac:dyDescent="0.25">
      <c r="A615" s="23">
        <v>3053</v>
      </c>
      <c r="B615">
        <v>1</v>
      </c>
      <c r="D615">
        <v>3040</v>
      </c>
      <c r="E615">
        <v>1</v>
      </c>
    </row>
    <row r="616" spans="1:5" x14ac:dyDescent="0.25">
      <c r="A616" s="23">
        <v>3059</v>
      </c>
      <c r="B616">
        <v>1</v>
      </c>
      <c r="D616">
        <v>3053</v>
      </c>
      <c r="E616">
        <v>1</v>
      </c>
    </row>
    <row r="617" spans="1:5" x14ac:dyDescent="0.25">
      <c r="A617" s="23">
        <v>3062</v>
      </c>
      <c r="B617">
        <v>1</v>
      </c>
      <c r="D617">
        <v>3059</v>
      </c>
      <c r="E617">
        <v>1</v>
      </c>
    </row>
    <row r="618" spans="1:5" x14ac:dyDescent="0.25">
      <c r="A618" s="23">
        <v>3069</v>
      </c>
      <c r="B618">
        <v>1</v>
      </c>
      <c r="D618">
        <v>3062</v>
      </c>
      <c r="E618">
        <v>1</v>
      </c>
    </row>
    <row r="619" spans="1:5" x14ac:dyDescent="0.25">
      <c r="A619" s="23">
        <v>3078</v>
      </c>
      <c r="B619">
        <v>1</v>
      </c>
      <c r="D619">
        <v>3069</v>
      </c>
      <c r="E619">
        <v>1</v>
      </c>
    </row>
    <row r="620" spans="1:5" x14ac:dyDescent="0.25">
      <c r="A620" s="23">
        <v>3079</v>
      </c>
      <c r="B620">
        <v>1</v>
      </c>
      <c r="D620">
        <v>3078</v>
      </c>
      <c r="E620">
        <v>1</v>
      </c>
    </row>
    <row r="621" spans="1:5" x14ac:dyDescent="0.25">
      <c r="A621" s="23">
        <v>3081</v>
      </c>
      <c r="B621">
        <v>1</v>
      </c>
      <c r="D621">
        <v>3079</v>
      </c>
      <c r="E621">
        <v>1</v>
      </c>
    </row>
    <row r="622" spans="1:5" x14ac:dyDescent="0.25">
      <c r="A622" s="23">
        <v>3083</v>
      </c>
      <c r="B622">
        <v>1</v>
      </c>
      <c r="D622">
        <v>3081</v>
      </c>
      <c r="E622">
        <v>1</v>
      </c>
    </row>
    <row r="623" spans="1:5" x14ac:dyDescent="0.25">
      <c r="A623" s="23">
        <v>3085</v>
      </c>
      <c r="B623">
        <v>1</v>
      </c>
      <c r="D623">
        <v>3083</v>
      </c>
      <c r="E623">
        <v>1</v>
      </c>
    </row>
    <row r="624" spans="1:5" x14ac:dyDescent="0.25">
      <c r="A624" s="23">
        <v>3091</v>
      </c>
      <c r="B624">
        <v>1</v>
      </c>
      <c r="D624">
        <v>3085</v>
      </c>
      <c r="E624">
        <v>1</v>
      </c>
    </row>
    <row r="625" spans="1:5" x14ac:dyDescent="0.25">
      <c r="A625" s="23">
        <v>3100</v>
      </c>
      <c r="B625">
        <v>1</v>
      </c>
      <c r="D625">
        <v>3091</v>
      </c>
      <c r="E625">
        <v>1</v>
      </c>
    </row>
    <row r="626" spans="1:5" x14ac:dyDescent="0.25">
      <c r="A626" s="23">
        <v>3113</v>
      </c>
      <c r="B626">
        <v>1</v>
      </c>
      <c r="D626">
        <v>3100</v>
      </c>
      <c r="E626">
        <v>1</v>
      </c>
    </row>
    <row r="627" spans="1:5" x14ac:dyDescent="0.25">
      <c r="A627" s="23">
        <v>3118</v>
      </c>
      <c r="B627">
        <v>1</v>
      </c>
      <c r="D627">
        <v>3113</v>
      </c>
      <c r="E627">
        <v>1</v>
      </c>
    </row>
    <row r="628" spans="1:5" x14ac:dyDescent="0.25">
      <c r="A628" s="23">
        <v>3124</v>
      </c>
      <c r="B628">
        <v>1</v>
      </c>
      <c r="D628">
        <v>3118</v>
      </c>
      <c r="E628">
        <v>1</v>
      </c>
    </row>
    <row r="629" spans="1:5" x14ac:dyDescent="0.25">
      <c r="A629" s="23">
        <v>3130</v>
      </c>
      <c r="B629">
        <v>1</v>
      </c>
      <c r="D629">
        <v>3124</v>
      </c>
      <c r="E629">
        <v>1</v>
      </c>
    </row>
    <row r="630" spans="1:5" x14ac:dyDescent="0.25">
      <c r="A630" s="23">
        <v>3138</v>
      </c>
      <c r="B630">
        <v>1</v>
      </c>
      <c r="D630">
        <v>3130</v>
      </c>
      <c r="E630">
        <v>1</v>
      </c>
    </row>
    <row r="631" spans="1:5" x14ac:dyDescent="0.25">
      <c r="A631" s="23">
        <v>3151</v>
      </c>
      <c r="B631">
        <v>1</v>
      </c>
      <c r="D631">
        <v>3138</v>
      </c>
      <c r="E631">
        <v>1</v>
      </c>
    </row>
    <row r="632" spans="1:5" x14ac:dyDescent="0.25">
      <c r="A632" s="23">
        <v>3152</v>
      </c>
      <c r="B632">
        <v>1</v>
      </c>
      <c r="D632">
        <v>3151</v>
      </c>
      <c r="E632">
        <v>1</v>
      </c>
    </row>
    <row r="633" spans="1:5" x14ac:dyDescent="0.25">
      <c r="A633" s="23">
        <v>3157</v>
      </c>
      <c r="B633">
        <v>1</v>
      </c>
      <c r="D633">
        <v>3152</v>
      </c>
      <c r="E633">
        <v>1</v>
      </c>
    </row>
    <row r="634" spans="1:5" x14ac:dyDescent="0.25">
      <c r="A634" s="23">
        <v>3161</v>
      </c>
      <c r="B634">
        <v>1</v>
      </c>
      <c r="D634">
        <v>3157</v>
      </c>
      <c r="E634">
        <v>1</v>
      </c>
    </row>
    <row r="635" spans="1:5" x14ac:dyDescent="0.25">
      <c r="A635" s="23">
        <v>3165</v>
      </c>
      <c r="B635">
        <v>1</v>
      </c>
      <c r="D635">
        <v>3161</v>
      </c>
      <c r="E635">
        <v>1</v>
      </c>
    </row>
    <row r="636" spans="1:5" x14ac:dyDescent="0.25">
      <c r="A636" s="23">
        <v>3173</v>
      </c>
      <c r="B636">
        <v>1</v>
      </c>
      <c r="D636">
        <v>3165</v>
      </c>
      <c r="E636">
        <v>1</v>
      </c>
    </row>
    <row r="637" spans="1:5" x14ac:dyDescent="0.25">
      <c r="A637" s="23">
        <v>3178</v>
      </c>
      <c r="B637">
        <v>1</v>
      </c>
      <c r="D637">
        <v>3173</v>
      </c>
      <c r="E637">
        <v>1</v>
      </c>
    </row>
    <row r="638" spans="1:5" x14ac:dyDescent="0.25">
      <c r="A638" s="23">
        <v>3179</v>
      </c>
      <c r="B638">
        <v>1</v>
      </c>
      <c r="D638">
        <v>3178</v>
      </c>
      <c r="E638">
        <v>1</v>
      </c>
    </row>
    <row r="639" spans="1:5" x14ac:dyDescent="0.25">
      <c r="A639" s="23">
        <v>3182</v>
      </c>
      <c r="B639">
        <v>1</v>
      </c>
      <c r="D639">
        <v>3179</v>
      </c>
      <c r="E639">
        <v>1</v>
      </c>
    </row>
    <row r="640" spans="1:5" x14ac:dyDescent="0.25">
      <c r="A640" s="23">
        <v>3183</v>
      </c>
      <c r="B640">
        <v>1</v>
      </c>
      <c r="D640">
        <v>3182</v>
      </c>
      <c r="E640">
        <v>1</v>
      </c>
    </row>
    <row r="641" spans="1:5" x14ac:dyDescent="0.25">
      <c r="A641" s="23">
        <v>3197</v>
      </c>
      <c r="B641">
        <v>1</v>
      </c>
      <c r="D641">
        <v>3183</v>
      </c>
      <c r="E641">
        <v>1</v>
      </c>
    </row>
    <row r="642" spans="1:5" x14ac:dyDescent="0.25">
      <c r="A642" s="23">
        <v>3199</v>
      </c>
      <c r="B642">
        <v>1</v>
      </c>
      <c r="D642">
        <v>3197</v>
      </c>
      <c r="E642">
        <v>1</v>
      </c>
    </row>
    <row r="643" spans="1:5" x14ac:dyDescent="0.25">
      <c r="A643" s="23">
        <v>3201</v>
      </c>
      <c r="B643">
        <v>1</v>
      </c>
      <c r="D643">
        <v>3199</v>
      </c>
      <c r="E643">
        <v>1</v>
      </c>
    </row>
    <row r="644" spans="1:5" x14ac:dyDescent="0.25">
      <c r="A644" s="23">
        <v>3206</v>
      </c>
      <c r="B644">
        <v>1</v>
      </c>
      <c r="D644">
        <v>3201</v>
      </c>
      <c r="E644">
        <v>1</v>
      </c>
    </row>
    <row r="645" spans="1:5" x14ac:dyDescent="0.25">
      <c r="A645" s="23">
        <v>3211</v>
      </c>
      <c r="B645">
        <v>1</v>
      </c>
      <c r="D645">
        <v>3206</v>
      </c>
      <c r="E645">
        <v>1</v>
      </c>
    </row>
    <row r="646" spans="1:5" x14ac:dyDescent="0.25">
      <c r="A646" s="23">
        <v>3213</v>
      </c>
      <c r="B646">
        <v>1</v>
      </c>
      <c r="D646">
        <v>3211</v>
      </c>
      <c r="E646">
        <v>1</v>
      </c>
    </row>
    <row r="647" spans="1:5" x14ac:dyDescent="0.25">
      <c r="A647" s="23">
        <v>3221</v>
      </c>
      <c r="B647">
        <v>1</v>
      </c>
      <c r="D647">
        <v>3213</v>
      </c>
      <c r="E647">
        <v>1</v>
      </c>
    </row>
    <row r="648" spans="1:5" x14ac:dyDescent="0.25">
      <c r="A648" s="23">
        <v>3247</v>
      </c>
      <c r="B648">
        <v>1</v>
      </c>
      <c r="D648">
        <v>3221</v>
      </c>
      <c r="E648">
        <v>1</v>
      </c>
    </row>
    <row r="649" spans="1:5" x14ac:dyDescent="0.25">
      <c r="A649" s="23">
        <v>3254</v>
      </c>
      <c r="B649">
        <v>1</v>
      </c>
      <c r="D649">
        <v>3247</v>
      </c>
      <c r="E649">
        <v>1</v>
      </c>
    </row>
    <row r="650" spans="1:5" x14ac:dyDescent="0.25">
      <c r="A650" s="23">
        <v>3264</v>
      </c>
      <c r="B650">
        <v>1</v>
      </c>
      <c r="D650">
        <v>3254</v>
      </c>
      <c r="E650">
        <v>1</v>
      </c>
    </row>
    <row r="651" spans="1:5" x14ac:dyDescent="0.25">
      <c r="A651" s="23">
        <v>3276</v>
      </c>
      <c r="B651">
        <v>1</v>
      </c>
      <c r="D651">
        <v>3264</v>
      </c>
      <c r="E651">
        <v>1</v>
      </c>
    </row>
    <row r="652" spans="1:5" x14ac:dyDescent="0.25">
      <c r="A652" s="23">
        <v>3277</v>
      </c>
      <c r="B652">
        <v>1</v>
      </c>
      <c r="D652">
        <v>3276</v>
      </c>
      <c r="E652">
        <v>1</v>
      </c>
    </row>
    <row r="653" spans="1:5" x14ac:dyDescent="0.25">
      <c r="A653" s="23">
        <v>3278</v>
      </c>
      <c r="B653">
        <v>1</v>
      </c>
      <c r="D653">
        <v>3277</v>
      </c>
      <c r="E653">
        <v>1</v>
      </c>
    </row>
    <row r="654" spans="1:5" x14ac:dyDescent="0.25">
      <c r="A654" s="23">
        <v>3281</v>
      </c>
      <c r="B654">
        <v>1</v>
      </c>
      <c r="D654">
        <v>3278</v>
      </c>
      <c r="E654">
        <v>1</v>
      </c>
    </row>
    <row r="655" spans="1:5" x14ac:dyDescent="0.25">
      <c r="A655" s="23">
        <v>3282</v>
      </c>
      <c r="B655">
        <v>1</v>
      </c>
      <c r="D655">
        <v>3281</v>
      </c>
      <c r="E655">
        <v>1</v>
      </c>
    </row>
    <row r="656" spans="1:5" x14ac:dyDescent="0.25">
      <c r="A656" s="23">
        <v>3288</v>
      </c>
      <c r="B656">
        <v>1</v>
      </c>
      <c r="D656">
        <v>3282</v>
      </c>
      <c r="E656">
        <v>1</v>
      </c>
    </row>
    <row r="657" spans="1:5" x14ac:dyDescent="0.25">
      <c r="A657" s="23">
        <v>3289</v>
      </c>
      <c r="B657">
        <v>1</v>
      </c>
      <c r="D657">
        <v>3288</v>
      </c>
      <c r="E657">
        <v>1</v>
      </c>
    </row>
    <row r="658" spans="1:5" x14ac:dyDescent="0.25">
      <c r="A658" s="23">
        <v>3290</v>
      </c>
      <c r="B658">
        <v>1</v>
      </c>
      <c r="D658">
        <v>3289</v>
      </c>
      <c r="E658">
        <v>1</v>
      </c>
    </row>
    <row r="659" spans="1:5" x14ac:dyDescent="0.25">
      <c r="A659" s="23">
        <v>3307</v>
      </c>
      <c r="B659">
        <v>1</v>
      </c>
      <c r="D659">
        <v>3290</v>
      </c>
      <c r="E659">
        <v>1</v>
      </c>
    </row>
    <row r="660" spans="1:5" x14ac:dyDescent="0.25">
      <c r="A660" s="23">
        <v>3308</v>
      </c>
      <c r="B660">
        <v>2</v>
      </c>
      <c r="D660">
        <v>3307</v>
      </c>
      <c r="E660">
        <v>1</v>
      </c>
    </row>
    <row r="661" spans="1:5" x14ac:dyDescent="0.25">
      <c r="A661" s="23">
        <v>3313</v>
      </c>
      <c r="B661">
        <v>1</v>
      </c>
      <c r="D661">
        <v>3308</v>
      </c>
      <c r="E661">
        <v>2</v>
      </c>
    </row>
    <row r="662" spans="1:5" x14ac:dyDescent="0.25">
      <c r="A662" s="23">
        <v>3314</v>
      </c>
      <c r="B662">
        <v>1</v>
      </c>
      <c r="D662">
        <v>3313</v>
      </c>
      <c r="E662">
        <v>1</v>
      </c>
    </row>
    <row r="663" spans="1:5" x14ac:dyDescent="0.25">
      <c r="A663" s="23">
        <v>3325</v>
      </c>
      <c r="B663">
        <v>1</v>
      </c>
      <c r="D663">
        <v>3314</v>
      </c>
      <c r="E663">
        <v>1</v>
      </c>
    </row>
    <row r="664" spans="1:5" x14ac:dyDescent="0.25">
      <c r="A664" s="23">
        <v>3332</v>
      </c>
      <c r="B664">
        <v>1</v>
      </c>
      <c r="D664">
        <v>3325</v>
      </c>
      <c r="E664">
        <v>1</v>
      </c>
    </row>
    <row r="665" spans="1:5" x14ac:dyDescent="0.25">
      <c r="A665" s="23">
        <v>3334</v>
      </c>
      <c r="B665">
        <v>1</v>
      </c>
      <c r="D665">
        <v>3332</v>
      </c>
      <c r="E665">
        <v>1</v>
      </c>
    </row>
    <row r="666" spans="1:5" x14ac:dyDescent="0.25">
      <c r="A666" s="23">
        <v>3349</v>
      </c>
      <c r="B666">
        <v>1</v>
      </c>
      <c r="D666">
        <v>3334</v>
      </c>
      <c r="E666">
        <v>1</v>
      </c>
    </row>
    <row r="667" spans="1:5" x14ac:dyDescent="0.25">
      <c r="A667" s="23">
        <v>3354</v>
      </c>
      <c r="B667">
        <v>1</v>
      </c>
      <c r="D667">
        <v>3349</v>
      </c>
      <c r="E667">
        <v>1</v>
      </c>
    </row>
    <row r="668" spans="1:5" x14ac:dyDescent="0.25">
      <c r="A668" s="23">
        <v>3356</v>
      </c>
      <c r="B668">
        <v>1</v>
      </c>
      <c r="D668">
        <v>3354</v>
      </c>
      <c r="E668">
        <v>1</v>
      </c>
    </row>
    <row r="669" spans="1:5" x14ac:dyDescent="0.25">
      <c r="A669" s="23">
        <v>3366</v>
      </c>
      <c r="B669">
        <v>1</v>
      </c>
      <c r="D669">
        <v>3356</v>
      </c>
      <c r="E669">
        <v>1</v>
      </c>
    </row>
    <row r="670" spans="1:5" x14ac:dyDescent="0.25">
      <c r="A670" s="23">
        <v>3379</v>
      </c>
      <c r="B670">
        <v>2</v>
      </c>
      <c r="D670">
        <v>3366</v>
      </c>
      <c r="E670">
        <v>1</v>
      </c>
    </row>
    <row r="671" spans="1:5" x14ac:dyDescent="0.25">
      <c r="A671" s="23">
        <v>3398</v>
      </c>
      <c r="B671">
        <v>1</v>
      </c>
      <c r="D671">
        <v>3379</v>
      </c>
      <c r="E671">
        <v>2</v>
      </c>
    </row>
    <row r="672" spans="1:5" x14ac:dyDescent="0.25">
      <c r="A672" s="23">
        <v>3408</v>
      </c>
      <c r="B672">
        <v>1</v>
      </c>
      <c r="D672">
        <v>3398</v>
      </c>
      <c r="E672">
        <v>1</v>
      </c>
    </row>
    <row r="673" spans="1:5" x14ac:dyDescent="0.25">
      <c r="A673" s="23">
        <v>3411</v>
      </c>
      <c r="B673">
        <v>1</v>
      </c>
      <c r="D673">
        <v>3408</v>
      </c>
      <c r="E673">
        <v>1</v>
      </c>
    </row>
    <row r="674" spans="1:5" x14ac:dyDescent="0.25">
      <c r="A674" s="23">
        <v>3421</v>
      </c>
      <c r="B674">
        <v>1</v>
      </c>
      <c r="D674">
        <v>3411</v>
      </c>
      <c r="E674">
        <v>1</v>
      </c>
    </row>
    <row r="675" spans="1:5" x14ac:dyDescent="0.25">
      <c r="A675" s="23">
        <v>3424</v>
      </c>
      <c r="B675">
        <v>1</v>
      </c>
      <c r="D675">
        <v>3421</v>
      </c>
      <c r="E675">
        <v>1</v>
      </c>
    </row>
    <row r="676" spans="1:5" x14ac:dyDescent="0.25">
      <c r="A676" s="23">
        <v>3425</v>
      </c>
      <c r="B676">
        <v>1</v>
      </c>
      <c r="D676">
        <v>3424</v>
      </c>
      <c r="E676">
        <v>1</v>
      </c>
    </row>
    <row r="677" spans="1:5" x14ac:dyDescent="0.25">
      <c r="A677" s="23">
        <v>3426</v>
      </c>
      <c r="B677">
        <v>1</v>
      </c>
      <c r="D677">
        <v>3425</v>
      </c>
      <c r="E677">
        <v>1</v>
      </c>
    </row>
    <row r="678" spans="1:5" x14ac:dyDescent="0.25">
      <c r="A678" s="23">
        <v>3428</v>
      </c>
      <c r="B678">
        <v>2</v>
      </c>
      <c r="D678">
        <v>3426</v>
      </c>
      <c r="E678">
        <v>1</v>
      </c>
    </row>
    <row r="679" spans="1:5" x14ac:dyDescent="0.25">
      <c r="A679" s="23">
        <v>3432</v>
      </c>
      <c r="B679">
        <v>1</v>
      </c>
      <c r="D679">
        <v>3428</v>
      </c>
      <c r="E679">
        <v>2</v>
      </c>
    </row>
    <row r="680" spans="1:5" x14ac:dyDescent="0.25">
      <c r="A680" s="23">
        <v>3433</v>
      </c>
      <c r="B680">
        <v>2</v>
      </c>
      <c r="D680">
        <v>3432</v>
      </c>
      <c r="E680">
        <v>1</v>
      </c>
    </row>
    <row r="681" spans="1:5" x14ac:dyDescent="0.25">
      <c r="A681" s="23">
        <v>3437</v>
      </c>
      <c r="B681">
        <v>1</v>
      </c>
      <c r="D681">
        <v>3433</v>
      </c>
      <c r="E681">
        <v>2</v>
      </c>
    </row>
    <row r="682" spans="1:5" x14ac:dyDescent="0.25">
      <c r="A682" s="23">
        <v>3441</v>
      </c>
      <c r="B682">
        <v>1</v>
      </c>
      <c r="D682">
        <v>3437</v>
      </c>
      <c r="E682">
        <v>1</v>
      </c>
    </row>
    <row r="683" spans="1:5" x14ac:dyDescent="0.25">
      <c r="A683" s="23">
        <v>3445</v>
      </c>
      <c r="B683">
        <v>1</v>
      </c>
      <c r="D683">
        <v>3441</v>
      </c>
      <c r="E683">
        <v>1</v>
      </c>
    </row>
    <row r="684" spans="1:5" x14ac:dyDescent="0.25">
      <c r="A684" s="23">
        <v>3448</v>
      </c>
      <c r="B684">
        <v>1</v>
      </c>
      <c r="D684">
        <v>3445</v>
      </c>
      <c r="E684">
        <v>1</v>
      </c>
    </row>
    <row r="685" spans="1:5" x14ac:dyDescent="0.25">
      <c r="A685" s="23">
        <v>3452</v>
      </c>
      <c r="B685">
        <v>2</v>
      </c>
      <c r="D685">
        <v>3448</v>
      </c>
      <c r="E685">
        <v>1</v>
      </c>
    </row>
    <row r="686" spans="1:5" x14ac:dyDescent="0.25">
      <c r="A686" s="23">
        <v>3455</v>
      </c>
      <c r="B686">
        <v>1</v>
      </c>
      <c r="D686">
        <v>3452</v>
      </c>
      <c r="E686">
        <v>2</v>
      </c>
    </row>
    <row r="687" spans="1:5" x14ac:dyDescent="0.25">
      <c r="A687" s="23">
        <v>3462</v>
      </c>
      <c r="B687">
        <v>1</v>
      </c>
      <c r="D687">
        <v>3455</v>
      </c>
      <c r="E687">
        <v>1</v>
      </c>
    </row>
    <row r="688" spans="1:5" x14ac:dyDescent="0.25">
      <c r="A688" s="23">
        <v>3463</v>
      </c>
      <c r="B688">
        <v>1</v>
      </c>
      <c r="D688">
        <v>3462</v>
      </c>
      <c r="E688">
        <v>1</v>
      </c>
    </row>
    <row r="689" spans="1:5" x14ac:dyDescent="0.25">
      <c r="A689" s="23">
        <v>3468</v>
      </c>
      <c r="B689">
        <v>1</v>
      </c>
      <c r="D689">
        <v>3463</v>
      </c>
      <c r="E689">
        <v>1</v>
      </c>
    </row>
    <row r="690" spans="1:5" x14ac:dyDescent="0.25">
      <c r="A690" s="23">
        <v>3476</v>
      </c>
      <c r="B690">
        <v>1</v>
      </c>
      <c r="D690">
        <v>3468</v>
      </c>
      <c r="E690">
        <v>1</v>
      </c>
    </row>
    <row r="691" spans="1:5" x14ac:dyDescent="0.25">
      <c r="A691" s="23">
        <v>3488</v>
      </c>
      <c r="B691">
        <v>1</v>
      </c>
      <c r="D691">
        <v>3476</v>
      </c>
      <c r="E691">
        <v>1</v>
      </c>
    </row>
    <row r="692" spans="1:5" x14ac:dyDescent="0.25">
      <c r="A692" s="23">
        <v>3496</v>
      </c>
      <c r="B692">
        <v>1</v>
      </c>
      <c r="D692">
        <v>3488</v>
      </c>
      <c r="E692">
        <v>1</v>
      </c>
    </row>
    <row r="693" spans="1:5" x14ac:dyDescent="0.25">
      <c r="A693" s="23">
        <v>3499</v>
      </c>
      <c r="B693">
        <v>1</v>
      </c>
      <c r="D693">
        <v>3496</v>
      </c>
      <c r="E693">
        <v>1</v>
      </c>
    </row>
    <row r="694" spans="1:5" x14ac:dyDescent="0.25">
      <c r="A694" s="23">
        <v>3505</v>
      </c>
      <c r="B694">
        <v>1</v>
      </c>
      <c r="D694">
        <v>3499</v>
      </c>
      <c r="E694">
        <v>1</v>
      </c>
    </row>
    <row r="695" spans="1:5" x14ac:dyDescent="0.25">
      <c r="A695" s="23">
        <v>3508</v>
      </c>
      <c r="B695">
        <v>1</v>
      </c>
      <c r="D695">
        <v>3505</v>
      </c>
      <c r="E695">
        <v>1</v>
      </c>
    </row>
    <row r="696" spans="1:5" x14ac:dyDescent="0.25">
      <c r="A696" s="23">
        <v>3510</v>
      </c>
      <c r="B696">
        <v>1</v>
      </c>
      <c r="D696">
        <v>3508</v>
      </c>
      <c r="E696">
        <v>1</v>
      </c>
    </row>
    <row r="697" spans="1:5" x14ac:dyDescent="0.25">
      <c r="A697" s="23">
        <v>3515</v>
      </c>
      <c r="B697">
        <v>1</v>
      </c>
      <c r="D697">
        <v>3510</v>
      </c>
      <c r="E697">
        <v>1</v>
      </c>
    </row>
    <row r="698" spans="1:5" x14ac:dyDescent="0.25">
      <c r="A698" s="23">
        <v>3516</v>
      </c>
      <c r="B698">
        <v>1</v>
      </c>
      <c r="D698">
        <v>3515</v>
      </c>
      <c r="E698">
        <v>1</v>
      </c>
    </row>
    <row r="699" spans="1:5" x14ac:dyDescent="0.25">
      <c r="A699" s="23">
        <v>3517</v>
      </c>
      <c r="B699">
        <v>1</v>
      </c>
      <c r="D699">
        <v>3516</v>
      </c>
      <c r="E699">
        <v>1</v>
      </c>
    </row>
    <row r="700" spans="1:5" x14ac:dyDescent="0.25">
      <c r="A700" s="23">
        <v>3520</v>
      </c>
      <c r="B700">
        <v>1</v>
      </c>
      <c r="D700">
        <v>3517</v>
      </c>
      <c r="E700">
        <v>1</v>
      </c>
    </row>
    <row r="701" spans="1:5" x14ac:dyDescent="0.25">
      <c r="A701" s="23">
        <v>3542</v>
      </c>
      <c r="B701">
        <v>1</v>
      </c>
      <c r="D701">
        <v>3520</v>
      </c>
      <c r="E701">
        <v>1</v>
      </c>
    </row>
    <row r="702" spans="1:5" x14ac:dyDescent="0.25">
      <c r="A702" s="23">
        <v>3552</v>
      </c>
      <c r="B702">
        <v>1</v>
      </c>
      <c r="D702">
        <v>3542</v>
      </c>
      <c r="E702">
        <v>1</v>
      </c>
    </row>
    <row r="703" spans="1:5" x14ac:dyDescent="0.25">
      <c r="A703" s="23">
        <v>3556</v>
      </c>
      <c r="B703">
        <v>1</v>
      </c>
      <c r="D703">
        <v>3552</v>
      </c>
      <c r="E703">
        <v>1</v>
      </c>
    </row>
    <row r="704" spans="1:5" x14ac:dyDescent="0.25">
      <c r="A704" s="23">
        <v>3566</v>
      </c>
      <c r="B704">
        <v>1</v>
      </c>
      <c r="D704">
        <v>3556</v>
      </c>
      <c r="E704">
        <v>1</v>
      </c>
    </row>
    <row r="705" spans="1:5" x14ac:dyDescent="0.25">
      <c r="A705" s="23">
        <v>3568</v>
      </c>
      <c r="B705">
        <v>1</v>
      </c>
      <c r="D705">
        <v>3566</v>
      </c>
      <c r="E705">
        <v>1</v>
      </c>
    </row>
    <row r="706" spans="1:5" x14ac:dyDescent="0.25">
      <c r="A706" s="23">
        <v>3574</v>
      </c>
      <c r="B706">
        <v>1</v>
      </c>
      <c r="D706">
        <v>3568</v>
      </c>
      <c r="E706">
        <v>1</v>
      </c>
    </row>
    <row r="707" spans="1:5" x14ac:dyDescent="0.25">
      <c r="A707" s="23">
        <v>3578</v>
      </c>
      <c r="B707">
        <v>1</v>
      </c>
      <c r="D707">
        <v>3574</v>
      </c>
      <c r="E707">
        <v>1</v>
      </c>
    </row>
    <row r="708" spans="1:5" x14ac:dyDescent="0.25">
      <c r="A708" s="23">
        <v>3589</v>
      </c>
      <c r="B708">
        <v>1</v>
      </c>
      <c r="D708">
        <v>3578</v>
      </c>
      <c r="E708">
        <v>1</v>
      </c>
    </row>
    <row r="709" spans="1:5" x14ac:dyDescent="0.25">
      <c r="A709" s="23">
        <v>3596</v>
      </c>
      <c r="B709">
        <v>2</v>
      </c>
      <c r="D709">
        <v>3589</v>
      </c>
      <c r="E709">
        <v>1</v>
      </c>
    </row>
    <row r="710" spans="1:5" x14ac:dyDescent="0.25">
      <c r="A710" s="23">
        <v>3599</v>
      </c>
      <c r="B710">
        <v>1</v>
      </c>
      <c r="D710">
        <v>3596</v>
      </c>
      <c r="E710">
        <v>2</v>
      </c>
    </row>
    <row r="711" spans="1:5" x14ac:dyDescent="0.25">
      <c r="A711" s="23">
        <v>3604</v>
      </c>
      <c r="B711">
        <v>1</v>
      </c>
      <c r="D711">
        <v>3599</v>
      </c>
      <c r="E711">
        <v>1</v>
      </c>
    </row>
    <row r="712" spans="1:5" x14ac:dyDescent="0.25">
      <c r="A712" s="23">
        <v>3607</v>
      </c>
      <c r="B712">
        <v>2</v>
      </c>
      <c r="D712">
        <v>3604</v>
      </c>
      <c r="E712">
        <v>1</v>
      </c>
    </row>
    <row r="713" spans="1:5" x14ac:dyDescent="0.25">
      <c r="A713" s="23">
        <v>3610</v>
      </c>
      <c r="B713">
        <v>1</v>
      </c>
      <c r="D713">
        <v>3607</v>
      </c>
      <c r="E713">
        <v>2</v>
      </c>
    </row>
    <row r="714" spans="1:5" x14ac:dyDescent="0.25">
      <c r="A714" s="23">
        <v>3616</v>
      </c>
      <c r="B714">
        <v>1</v>
      </c>
      <c r="D714">
        <v>3610</v>
      </c>
      <c r="E714">
        <v>1</v>
      </c>
    </row>
    <row r="715" spans="1:5" x14ac:dyDescent="0.25">
      <c r="A715" s="23">
        <v>3617</v>
      </c>
      <c r="B715">
        <v>1</v>
      </c>
      <c r="D715">
        <v>3616</v>
      </c>
      <c r="E715">
        <v>1</v>
      </c>
    </row>
    <row r="716" spans="1:5" x14ac:dyDescent="0.25">
      <c r="A716" s="23">
        <v>3626</v>
      </c>
      <c r="B716">
        <v>2</v>
      </c>
      <c r="D716">
        <v>3617</v>
      </c>
      <c r="E716">
        <v>1</v>
      </c>
    </row>
    <row r="717" spans="1:5" x14ac:dyDescent="0.25">
      <c r="A717" s="23">
        <v>3630</v>
      </c>
      <c r="B717">
        <v>1</v>
      </c>
      <c r="D717">
        <v>3626</v>
      </c>
      <c r="E717">
        <v>2</v>
      </c>
    </row>
    <row r="718" spans="1:5" x14ac:dyDescent="0.25">
      <c r="A718" s="23">
        <v>3633</v>
      </c>
      <c r="B718">
        <v>3</v>
      </c>
      <c r="D718">
        <v>3630</v>
      </c>
      <c r="E718">
        <v>1</v>
      </c>
    </row>
    <row r="719" spans="1:5" x14ac:dyDescent="0.25">
      <c r="A719" s="23">
        <v>3641</v>
      </c>
      <c r="B719">
        <v>1</v>
      </c>
      <c r="D719">
        <v>3633</v>
      </c>
      <c r="E719">
        <v>3</v>
      </c>
    </row>
    <row r="720" spans="1:5" x14ac:dyDescent="0.25">
      <c r="A720" s="23">
        <v>3645</v>
      </c>
      <c r="B720">
        <v>1</v>
      </c>
      <c r="D720">
        <v>3641</v>
      </c>
      <c r="E720">
        <v>1</v>
      </c>
    </row>
    <row r="721" spans="1:5" x14ac:dyDescent="0.25">
      <c r="A721" s="23">
        <v>3648</v>
      </c>
      <c r="B721">
        <v>2</v>
      </c>
      <c r="D721">
        <v>3645</v>
      </c>
      <c r="E721">
        <v>1</v>
      </c>
    </row>
    <row r="722" spans="1:5" x14ac:dyDescent="0.25">
      <c r="A722" s="23">
        <v>3655</v>
      </c>
      <c r="B722">
        <v>1</v>
      </c>
      <c r="D722">
        <v>3648</v>
      </c>
      <c r="E722">
        <v>2</v>
      </c>
    </row>
    <row r="723" spans="1:5" x14ac:dyDescent="0.25">
      <c r="A723" s="23">
        <v>3659</v>
      </c>
      <c r="B723">
        <v>1</v>
      </c>
      <c r="D723">
        <v>3655</v>
      </c>
      <c r="E723">
        <v>1</v>
      </c>
    </row>
    <row r="724" spans="1:5" x14ac:dyDescent="0.25">
      <c r="A724" s="23">
        <v>3663</v>
      </c>
      <c r="B724">
        <v>1</v>
      </c>
      <c r="D724">
        <v>3659</v>
      </c>
      <c r="E724">
        <v>1</v>
      </c>
    </row>
    <row r="725" spans="1:5" x14ac:dyDescent="0.25">
      <c r="A725" s="23">
        <v>3674</v>
      </c>
      <c r="B725">
        <v>2</v>
      </c>
      <c r="D725">
        <v>3663</v>
      </c>
      <c r="E725">
        <v>1</v>
      </c>
    </row>
    <row r="726" spans="1:5" x14ac:dyDescent="0.25">
      <c r="A726" s="23">
        <v>3679</v>
      </c>
      <c r="B726">
        <v>1</v>
      </c>
      <c r="D726">
        <v>3674</v>
      </c>
      <c r="E726">
        <v>2</v>
      </c>
    </row>
    <row r="727" spans="1:5" x14ac:dyDescent="0.25">
      <c r="A727" s="23">
        <v>3689</v>
      </c>
      <c r="B727">
        <v>1</v>
      </c>
      <c r="D727">
        <v>3679</v>
      </c>
      <c r="E727">
        <v>1</v>
      </c>
    </row>
    <row r="728" spans="1:5" x14ac:dyDescent="0.25">
      <c r="A728" s="23">
        <v>3696</v>
      </c>
      <c r="B728">
        <v>1</v>
      </c>
      <c r="D728">
        <v>3689</v>
      </c>
      <c r="E728">
        <v>1</v>
      </c>
    </row>
    <row r="729" spans="1:5" x14ac:dyDescent="0.25">
      <c r="A729" s="23">
        <v>3697</v>
      </c>
      <c r="B729">
        <v>1</v>
      </c>
      <c r="D729">
        <v>3696</v>
      </c>
      <c r="E729">
        <v>1</v>
      </c>
    </row>
    <row r="730" spans="1:5" x14ac:dyDescent="0.25">
      <c r="A730" s="23">
        <v>3698</v>
      </c>
      <c r="B730">
        <v>1</v>
      </c>
      <c r="D730">
        <v>3697</v>
      </c>
      <c r="E730">
        <v>1</v>
      </c>
    </row>
    <row r="731" spans="1:5" x14ac:dyDescent="0.25">
      <c r="A731" s="23">
        <v>3702</v>
      </c>
      <c r="B731">
        <v>2</v>
      </c>
      <c r="D731">
        <v>3698</v>
      </c>
      <c r="E731">
        <v>1</v>
      </c>
    </row>
    <row r="732" spans="1:5" x14ac:dyDescent="0.25">
      <c r="A732" s="23">
        <v>3708</v>
      </c>
      <c r="B732">
        <v>1</v>
      </c>
      <c r="D732">
        <v>3702</v>
      </c>
      <c r="E732">
        <v>2</v>
      </c>
    </row>
    <row r="733" spans="1:5" x14ac:dyDescent="0.25">
      <c r="A733" s="23">
        <v>3711</v>
      </c>
      <c r="B733">
        <v>1</v>
      </c>
      <c r="D733">
        <v>3708</v>
      </c>
      <c r="E733">
        <v>1</v>
      </c>
    </row>
    <row r="734" spans="1:5" x14ac:dyDescent="0.25">
      <c r="A734" s="23">
        <v>3712</v>
      </c>
      <c r="B734">
        <v>1</v>
      </c>
      <c r="D734">
        <v>3711</v>
      </c>
      <c r="E734">
        <v>1</v>
      </c>
    </row>
    <row r="735" spans="1:5" x14ac:dyDescent="0.25">
      <c r="A735" s="23">
        <v>3714</v>
      </c>
      <c r="B735">
        <v>1</v>
      </c>
      <c r="D735">
        <v>3712</v>
      </c>
      <c r="E735">
        <v>1</v>
      </c>
    </row>
    <row r="736" spans="1:5" x14ac:dyDescent="0.25">
      <c r="A736" s="23">
        <v>3726</v>
      </c>
      <c r="B736">
        <v>1</v>
      </c>
      <c r="D736">
        <v>3714</v>
      </c>
      <c r="E736">
        <v>1</v>
      </c>
    </row>
    <row r="737" spans="1:5" x14ac:dyDescent="0.25">
      <c r="A737" s="23">
        <v>3730</v>
      </c>
      <c r="B737">
        <v>1</v>
      </c>
      <c r="D737">
        <v>3726</v>
      </c>
      <c r="E737">
        <v>1</v>
      </c>
    </row>
    <row r="738" spans="1:5" x14ac:dyDescent="0.25">
      <c r="A738" s="23">
        <v>3741</v>
      </c>
      <c r="B738">
        <v>1</v>
      </c>
      <c r="D738">
        <v>3730</v>
      </c>
      <c r="E738">
        <v>1</v>
      </c>
    </row>
    <row r="739" spans="1:5" x14ac:dyDescent="0.25">
      <c r="A739" s="23">
        <v>3751</v>
      </c>
      <c r="B739">
        <v>1</v>
      </c>
      <c r="D739">
        <v>3741</v>
      </c>
      <c r="E739">
        <v>1</v>
      </c>
    </row>
    <row r="740" spans="1:5" x14ac:dyDescent="0.25">
      <c r="A740" s="23">
        <v>3758</v>
      </c>
      <c r="B740">
        <v>1</v>
      </c>
      <c r="D740">
        <v>3751</v>
      </c>
      <c r="E740">
        <v>1</v>
      </c>
    </row>
    <row r="741" spans="1:5" x14ac:dyDescent="0.25">
      <c r="A741" s="23">
        <v>3761</v>
      </c>
      <c r="B741">
        <v>1</v>
      </c>
      <c r="D741">
        <v>3758</v>
      </c>
      <c r="E741">
        <v>1</v>
      </c>
    </row>
    <row r="742" spans="1:5" x14ac:dyDescent="0.25">
      <c r="A742" s="23">
        <v>3763</v>
      </c>
      <c r="B742">
        <v>1</v>
      </c>
      <c r="D742">
        <v>3761</v>
      </c>
      <c r="E742">
        <v>1</v>
      </c>
    </row>
    <row r="743" spans="1:5" x14ac:dyDescent="0.25">
      <c r="A743" s="23">
        <v>3773</v>
      </c>
      <c r="B743">
        <v>1</v>
      </c>
      <c r="D743">
        <v>3763</v>
      </c>
      <c r="E743">
        <v>1</v>
      </c>
    </row>
    <row r="744" spans="1:5" x14ac:dyDescent="0.25">
      <c r="A744" s="23">
        <v>3775</v>
      </c>
      <c r="B744">
        <v>1</v>
      </c>
      <c r="D744">
        <v>3773</v>
      </c>
      <c r="E744">
        <v>1</v>
      </c>
    </row>
    <row r="745" spans="1:5" x14ac:dyDescent="0.25">
      <c r="A745" s="23">
        <v>3787</v>
      </c>
      <c r="B745">
        <v>1</v>
      </c>
      <c r="D745">
        <v>3775</v>
      </c>
      <c r="E745">
        <v>1</v>
      </c>
    </row>
    <row r="746" spans="1:5" x14ac:dyDescent="0.25">
      <c r="A746" s="23">
        <v>3788</v>
      </c>
      <c r="B746">
        <v>1</v>
      </c>
      <c r="D746">
        <v>3787</v>
      </c>
      <c r="E746">
        <v>1</v>
      </c>
    </row>
    <row r="747" spans="1:5" x14ac:dyDescent="0.25">
      <c r="A747" s="23">
        <v>3791</v>
      </c>
      <c r="B747">
        <v>1</v>
      </c>
      <c r="D747">
        <v>3788</v>
      </c>
      <c r="E747">
        <v>1</v>
      </c>
    </row>
    <row r="748" spans="1:5" x14ac:dyDescent="0.25">
      <c r="A748" s="23">
        <v>3807</v>
      </c>
      <c r="B748">
        <v>1</v>
      </c>
      <c r="D748">
        <v>3791</v>
      </c>
      <c r="E748">
        <v>1</v>
      </c>
    </row>
    <row r="749" spans="1:5" x14ac:dyDescent="0.25">
      <c r="A749" s="23">
        <v>3815</v>
      </c>
      <c r="B749">
        <v>2</v>
      </c>
      <c r="D749">
        <v>3807</v>
      </c>
      <c r="E749">
        <v>1</v>
      </c>
    </row>
    <row r="750" spans="1:5" x14ac:dyDescent="0.25">
      <c r="A750" s="23">
        <v>3817</v>
      </c>
      <c r="B750">
        <v>1</v>
      </c>
      <c r="D750">
        <v>3815</v>
      </c>
      <c r="E750">
        <v>2</v>
      </c>
    </row>
    <row r="751" spans="1:5" x14ac:dyDescent="0.25">
      <c r="A751" s="23">
        <v>3823</v>
      </c>
      <c r="B751">
        <v>1</v>
      </c>
      <c r="D751">
        <v>3817</v>
      </c>
      <c r="E751">
        <v>1</v>
      </c>
    </row>
    <row r="752" spans="1:5" x14ac:dyDescent="0.25">
      <c r="A752" s="23">
        <v>3828</v>
      </c>
      <c r="B752">
        <v>1</v>
      </c>
      <c r="D752">
        <v>3823</v>
      </c>
      <c r="E752">
        <v>1</v>
      </c>
    </row>
    <row r="753" spans="1:5" x14ac:dyDescent="0.25">
      <c r="A753" s="23">
        <v>3834</v>
      </c>
      <c r="B753">
        <v>1</v>
      </c>
      <c r="D753">
        <v>3828</v>
      </c>
      <c r="E753">
        <v>1</v>
      </c>
    </row>
    <row r="754" spans="1:5" x14ac:dyDescent="0.25">
      <c r="A754" s="23">
        <v>3836</v>
      </c>
      <c r="B754">
        <v>1</v>
      </c>
      <c r="D754">
        <v>3834</v>
      </c>
      <c r="E754">
        <v>1</v>
      </c>
    </row>
    <row r="755" spans="1:5" x14ac:dyDescent="0.25">
      <c r="A755" s="23">
        <v>3840</v>
      </c>
      <c r="B755">
        <v>1</v>
      </c>
      <c r="D755">
        <v>3836</v>
      </c>
      <c r="E755">
        <v>1</v>
      </c>
    </row>
    <row r="756" spans="1:5" x14ac:dyDescent="0.25">
      <c r="A756" s="23">
        <v>3842</v>
      </c>
      <c r="B756">
        <v>1</v>
      </c>
      <c r="D756">
        <v>3840</v>
      </c>
      <c r="E756">
        <v>1</v>
      </c>
    </row>
    <row r="757" spans="1:5" x14ac:dyDescent="0.25">
      <c r="A757" s="23">
        <v>3843</v>
      </c>
      <c r="B757">
        <v>1</v>
      </c>
      <c r="D757">
        <v>3842</v>
      </c>
      <c r="E757">
        <v>1</v>
      </c>
    </row>
    <row r="758" spans="1:5" x14ac:dyDescent="0.25">
      <c r="A758" s="23">
        <v>3847</v>
      </c>
      <c r="B758">
        <v>1</v>
      </c>
      <c r="D758">
        <v>3843</v>
      </c>
      <c r="E758">
        <v>1</v>
      </c>
    </row>
    <row r="759" spans="1:5" x14ac:dyDescent="0.25">
      <c r="A759" s="23">
        <v>3848</v>
      </c>
      <c r="B759">
        <v>1</v>
      </c>
      <c r="D759">
        <v>3847</v>
      </c>
      <c r="E759">
        <v>1</v>
      </c>
    </row>
    <row r="760" spans="1:5" x14ac:dyDescent="0.25">
      <c r="A760" s="23">
        <v>3849</v>
      </c>
      <c r="B760">
        <v>1</v>
      </c>
      <c r="D760">
        <v>3848</v>
      </c>
      <c r="E760">
        <v>1</v>
      </c>
    </row>
    <row r="761" spans="1:5" x14ac:dyDescent="0.25">
      <c r="A761" s="23">
        <v>3859</v>
      </c>
      <c r="B761">
        <v>1</v>
      </c>
      <c r="D761">
        <v>3849</v>
      </c>
      <c r="E761">
        <v>1</v>
      </c>
    </row>
    <row r="762" spans="1:5" x14ac:dyDescent="0.25">
      <c r="A762" s="23">
        <v>3865</v>
      </c>
      <c r="B762">
        <v>1</v>
      </c>
      <c r="D762">
        <v>3859</v>
      </c>
      <c r="E762">
        <v>1</v>
      </c>
    </row>
    <row r="763" spans="1:5" x14ac:dyDescent="0.25">
      <c r="A763" s="23">
        <v>3898</v>
      </c>
      <c r="B763">
        <v>1</v>
      </c>
      <c r="D763">
        <v>3865</v>
      </c>
      <c r="E763">
        <v>1</v>
      </c>
    </row>
    <row r="764" spans="1:5" x14ac:dyDescent="0.25">
      <c r="A764" s="23">
        <v>3910</v>
      </c>
      <c r="B764">
        <v>1</v>
      </c>
      <c r="D764">
        <v>3898</v>
      </c>
      <c r="E764">
        <v>1</v>
      </c>
    </row>
    <row r="765" spans="1:5" x14ac:dyDescent="0.25">
      <c r="A765" s="23">
        <v>3913</v>
      </c>
      <c r="B765">
        <v>1</v>
      </c>
      <c r="D765">
        <v>3910</v>
      </c>
      <c r="E765">
        <v>1</v>
      </c>
    </row>
    <row r="766" spans="1:5" x14ac:dyDescent="0.25">
      <c r="A766" s="23">
        <v>3918</v>
      </c>
      <c r="B766">
        <v>1</v>
      </c>
      <c r="D766">
        <v>3913</v>
      </c>
      <c r="E766">
        <v>1</v>
      </c>
    </row>
    <row r="767" spans="1:5" x14ac:dyDescent="0.25">
      <c r="A767" s="23">
        <v>3923</v>
      </c>
      <c r="B767">
        <v>1</v>
      </c>
      <c r="D767">
        <v>3918</v>
      </c>
      <c r="E767">
        <v>1</v>
      </c>
    </row>
    <row r="768" spans="1:5" x14ac:dyDescent="0.25">
      <c r="A768" s="23">
        <v>3925</v>
      </c>
      <c r="B768">
        <v>1</v>
      </c>
      <c r="D768">
        <v>3923</v>
      </c>
      <c r="E768">
        <v>1</v>
      </c>
    </row>
    <row r="769" spans="1:5" x14ac:dyDescent="0.25">
      <c r="A769" s="23">
        <v>3928</v>
      </c>
      <c r="B769">
        <v>1</v>
      </c>
      <c r="D769">
        <v>3925</v>
      </c>
      <c r="E769">
        <v>1</v>
      </c>
    </row>
    <row r="770" spans="1:5" x14ac:dyDescent="0.25">
      <c r="A770" s="23">
        <v>3930</v>
      </c>
      <c r="B770">
        <v>1</v>
      </c>
      <c r="D770">
        <v>3928</v>
      </c>
      <c r="E770">
        <v>1</v>
      </c>
    </row>
    <row r="771" spans="1:5" x14ac:dyDescent="0.25">
      <c r="A771" s="23">
        <v>3935</v>
      </c>
      <c r="B771">
        <v>1</v>
      </c>
      <c r="D771">
        <v>3930</v>
      </c>
      <c r="E771">
        <v>1</v>
      </c>
    </row>
    <row r="772" spans="1:5" x14ac:dyDescent="0.25">
      <c r="A772" s="23">
        <v>3941</v>
      </c>
      <c r="B772">
        <v>1</v>
      </c>
      <c r="D772">
        <v>3935</v>
      </c>
      <c r="E772">
        <v>1</v>
      </c>
    </row>
    <row r="773" spans="1:5" x14ac:dyDescent="0.25">
      <c r="A773" s="23">
        <v>3942</v>
      </c>
      <c r="B773">
        <v>1</v>
      </c>
      <c r="D773">
        <v>3941</v>
      </c>
      <c r="E773">
        <v>1</v>
      </c>
    </row>
    <row r="774" spans="1:5" x14ac:dyDescent="0.25">
      <c r="A774" s="23">
        <v>3953</v>
      </c>
      <c r="B774">
        <v>1</v>
      </c>
      <c r="D774">
        <v>3942</v>
      </c>
      <c r="E774">
        <v>1</v>
      </c>
    </row>
    <row r="775" spans="1:5" x14ac:dyDescent="0.25">
      <c r="A775" s="23">
        <v>3966</v>
      </c>
      <c r="B775">
        <v>1</v>
      </c>
      <c r="D775">
        <v>3953</v>
      </c>
      <c r="E775">
        <v>1</v>
      </c>
    </row>
    <row r="776" spans="1:5" x14ac:dyDescent="0.25">
      <c r="A776" s="23">
        <v>3975</v>
      </c>
      <c r="B776">
        <v>1</v>
      </c>
      <c r="D776">
        <v>3966</v>
      </c>
      <c r="E776">
        <v>1</v>
      </c>
    </row>
    <row r="777" spans="1:5" x14ac:dyDescent="0.25">
      <c r="A777" s="23">
        <v>3980</v>
      </c>
      <c r="B777">
        <v>1</v>
      </c>
      <c r="D777">
        <v>3975</v>
      </c>
      <c r="E777">
        <v>1</v>
      </c>
    </row>
    <row r="778" spans="1:5" x14ac:dyDescent="0.25">
      <c r="A778" s="23">
        <v>3983</v>
      </c>
      <c r="B778">
        <v>2</v>
      </c>
      <c r="D778">
        <v>3980</v>
      </c>
      <c r="E778">
        <v>1</v>
      </c>
    </row>
    <row r="779" spans="1:5" x14ac:dyDescent="0.25">
      <c r="A779" s="23">
        <v>4004</v>
      </c>
      <c r="B779">
        <v>1</v>
      </c>
      <c r="D779">
        <v>3983</v>
      </c>
      <c r="E779">
        <v>2</v>
      </c>
    </row>
    <row r="780" spans="1:5" x14ac:dyDescent="0.25">
      <c r="A780" s="23">
        <v>4008</v>
      </c>
      <c r="B780">
        <v>1</v>
      </c>
      <c r="D780">
        <v>4004</v>
      </c>
      <c r="E780">
        <v>1</v>
      </c>
    </row>
    <row r="781" spans="1:5" x14ac:dyDescent="0.25">
      <c r="A781" s="23">
        <v>4012</v>
      </c>
      <c r="B781">
        <v>1</v>
      </c>
      <c r="D781">
        <v>4008</v>
      </c>
      <c r="E781">
        <v>1</v>
      </c>
    </row>
    <row r="782" spans="1:5" x14ac:dyDescent="0.25">
      <c r="A782" s="23">
        <v>4015</v>
      </c>
      <c r="B782">
        <v>1</v>
      </c>
      <c r="D782">
        <v>4012</v>
      </c>
      <c r="E782">
        <v>1</v>
      </c>
    </row>
    <row r="783" spans="1:5" x14ac:dyDescent="0.25">
      <c r="A783" s="23">
        <v>4020</v>
      </c>
      <c r="B783">
        <v>1</v>
      </c>
      <c r="D783">
        <v>4015</v>
      </c>
      <c r="E783">
        <v>1</v>
      </c>
    </row>
    <row r="784" spans="1:5" x14ac:dyDescent="0.25">
      <c r="A784" s="23">
        <v>4031</v>
      </c>
      <c r="B784">
        <v>1</v>
      </c>
      <c r="D784">
        <v>4020</v>
      </c>
      <c r="E784">
        <v>1</v>
      </c>
    </row>
    <row r="785" spans="1:5" x14ac:dyDescent="0.25">
      <c r="A785" s="23">
        <v>4037</v>
      </c>
      <c r="B785">
        <v>1</v>
      </c>
      <c r="D785">
        <v>4031</v>
      </c>
      <c r="E785">
        <v>1</v>
      </c>
    </row>
    <row r="786" spans="1:5" x14ac:dyDescent="0.25">
      <c r="A786" s="23">
        <v>4048</v>
      </c>
      <c r="B786">
        <v>1</v>
      </c>
      <c r="D786">
        <v>4037</v>
      </c>
      <c r="E786">
        <v>1</v>
      </c>
    </row>
    <row r="787" spans="1:5" x14ac:dyDescent="0.25">
      <c r="A787" s="23">
        <v>4056</v>
      </c>
      <c r="B787">
        <v>1</v>
      </c>
      <c r="D787">
        <v>4048</v>
      </c>
      <c r="E787">
        <v>1</v>
      </c>
    </row>
    <row r="788" spans="1:5" x14ac:dyDescent="0.25">
      <c r="A788" s="23">
        <v>4062</v>
      </c>
      <c r="B788">
        <v>1</v>
      </c>
      <c r="D788">
        <v>4056</v>
      </c>
      <c r="E788">
        <v>1</v>
      </c>
    </row>
    <row r="789" spans="1:5" x14ac:dyDescent="0.25">
      <c r="A789" s="23">
        <v>4068</v>
      </c>
      <c r="B789">
        <v>1</v>
      </c>
      <c r="D789">
        <v>4062</v>
      </c>
      <c r="E789">
        <v>1</v>
      </c>
    </row>
    <row r="790" spans="1:5" x14ac:dyDescent="0.25">
      <c r="A790" s="23">
        <v>4070</v>
      </c>
      <c r="B790">
        <v>1</v>
      </c>
      <c r="D790">
        <v>4068</v>
      </c>
      <c r="E790">
        <v>1</v>
      </c>
    </row>
    <row r="791" spans="1:5" x14ac:dyDescent="0.25">
      <c r="A791" s="23">
        <v>4072</v>
      </c>
      <c r="B791">
        <v>1</v>
      </c>
      <c r="D791">
        <v>4070</v>
      </c>
      <c r="E791">
        <v>1</v>
      </c>
    </row>
    <row r="792" spans="1:5" x14ac:dyDescent="0.25">
      <c r="A792" s="23">
        <v>4076</v>
      </c>
      <c r="B792">
        <v>1</v>
      </c>
      <c r="D792">
        <v>4072</v>
      </c>
      <c r="E792">
        <v>1</v>
      </c>
    </row>
    <row r="793" spans="1:5" x14ac:dyDescent="0.25">
      <c r="A793" s="23">
        <v>4083</v>
      </c>
      <c r="B793">
        <v>1</v>
      </c>
      <c r="D793">
        <v>4076</v>
      </c>
      <c r="E793">
        <v>1</v>
      </c>
    </row>
    <row r="794" spans="1:5" x14ac:dyDescent="0.25">
      <c r="A794" s="23">
        <v>4085</v>
      </c>
      <c r="B794">
        <v>1</v>
      </c>
      <c r="D794">
        <v>4083</v>
      </c>
      <c r="E794">
        <v>1</v>
      </c>
    </row>
    <row r="795" spans="1:5" x14ac:dyDescent="0.25">
      <c r="A795" s="23">
        <v>4108</v>
      </c>
      <c r="B795">
        <v>2</v>
      </c>
      <c r="D795">
        <v>4085</v>
      </c>
      <c r="E795">
        <v>1</v>
      </c>
    </row>
    <row r="796" spans="1:5" x14ac:dyDescent="0.25">
      <c r="A796" s="23">
        <v>4111</v>
      </c>
      <c r="B796">
        <v>1</v>
      </c>
      <c r="D796">
        <v>4108</v>
      </c>
      <c r="E796">
        <v>2</v>
      </c>
    </row>
    <row r="797" spans="1:5" x14ac:dyDescent="0.25">
      <c r="A797" s="23">
        <v>4114</v>
      </c>
      <c r="B797">
        <v>1</v>
      </c>
      <c r="D797">
        <v>4111</v>
      </c>
      <c r="E797">
        <v>1</v>
      </c>
    </row>
    <row r="798" spans="1:5" x14ac:dyDescent="0.25">
      <c r="A798" s="23">
        <v>4116</v>
      </c>
      <c r="B798">
        <v>1</v>
      </c>
      <c r="D798">
        <v>4114</v>
      </c>
      <c r="E798">
        <v>1</v>
      </c>
    </row>
    <row r="799" spans="1:5" x14ac:dyDescent="0.25">
      <c r="A799" s="23">
        <v>4117</v>
      </c>
      <c r="B799">
        <v>1</v>
      </c>
      <c r="D799">
        <v>4116</v>
      </c>
      <c r="E799">
        <v>1</v>
      </c>
    </row>
    <row r="800" spans="1:5" x14ac:dyDescent="0.25">
      <c r="A800" s="23">
        <v>4125</v>
      </c>
      <c r="B800">
        <v>1</v>
      </c>
      <c r="D800">
        <v>4117</v>
      </c>
      <c r="E800">
        <v>1</v>
      </c>
    </row>
    <row r="801" spans="1:5" x14ac:dyDescent="0.25">
      <c r="A801" s="23">
        <v>4127</v>
      </c>
      <c r="B801">
        <v>2</v>
      </c>
      <c r="D801">
        <v>4125</v>
      </c>
      <c r="E801">
        <v>1</v>
      </c>
    </row>
    <row r="802" spans="1:5" x14ac:dyDescent="0.25">
      <c r="A802" s="23">
        <v>4130</v>
      </c>
      <c r="B802">
        <v>1</v>
      </c>
      <c r="D802">
        <v>4127</v>
      </c>
      <c r="E802">
        <v>2</v>
      </c>
    </row>
    <row r="803" spans="1:5" x14ac:dyDescent="0.25">
      <c r="A803" s="23">
        <v>4131</v>
      </c>
      <c r="B803">
        <v>1</v>
      </c>
      <c r="D803">
        <v>4130</v>
      </c>
      <c r="E803">
        <v>1</v>
      </c>
    </row>
    <row r="804" spans="1:5" x14ac:dyDescent="0.25">
      <c r="A804" s="23">
        <v>4133</v>
      </c>
      <c r="B804">
        <v>1</v>
      </c>
      <c r="D804">
        <v>4131</v>
      </c>
      <c r="E804">
        <v>1</v>
      </c>
    </row>
    <row r="805" spans="1:5" x14ac:dyDescent="0.25">
      <c r="A805" s="23">
        <v>4134</v>
      </c>
      <c r="B805">
        <v>1</v>
      </c>
      <c r="D805">
        <v>4133</v>
      </c>
      <c r="E805">
        <v>1</v>
      </c>
    </row>
    <row r="806" spans="1:5" x14ac:dyDescent="0.25">
      <c r="A806" s="23">
        <v>4147</v>
      </c>
      <c r="B806">
        <v>1</v>
      </c>
      <c r="D806">
        <v>4134</v>
      </c>
      <c r="E806">
        <v>1</v>
      </c>
    </row>
    <row r="807" spans="1:5" x14ac:dyDescent="0.25">
      <c r="A807" s="23">
        <v>4155</v>
      </c>
      <c r="B807">
        <v>1</v>
      </c>
      <c r="D807">
        <v>4147</v>
      </c>
      <c r="E807">
        <v>1</v>
      </c>
    </row>
    <row r="808" spans="1:5" x14ac:dyDescent="0.25">
      <c r="A808" s="23">
        <v>4159</v>
      </c>
      <c r="B808">
        <v>1</v>
      </c>
      <c r="D808">
        <v>4155</v>
      </c>
      <c r="E808">
        <v>1</v>
      </c>
    </row>
    <row r="809" spans="1:5" x14ac:dyDescent="0.25">
      <c r="A809" s="23">
        <v>4162</v>
      </c>
      <c r="B809">
        <v>1</v>
      </c>
      <c r="D809">
        <v>4159</v>
      </c>
      <c r="E809">
        <v>1</v>
      </c>
    </row>
    <row r="810" spans="1:5" x14ac:dyDescent="0.25">
      <c r="A810" s="23">
        <v>4164</v>
      </c>
      <c r="B810">
        <v>1</v>
      </c>
      <c r="D810">
        <v>4162</v>
      </c>
      <c r="E810">
        <v>1</v>
      </c>
    </row>
    <row r="811" spans="1:5" x14ac:dyDescent="0.25">
      <c r="A811" s="23">
        <v>4170</v>
      </c>
      <c r="B811">
        <v>1</v>
      </c>
      <c r="D811">
        <v>4164</v>
      </c>
      <c r="E811">
        <v>1</v>
      </c>
    </row>
    <row r="812" spans="1:5" x14ac:dyDescent="0.25">
      <c r="A812" s="23">
        <v>4176</v>
      </c>
      <c r="B812">
        <v>1</v>
      </c>
      <c r="D812">
        <v>4170</v>
      </c>
      <c r="E812">
        <v>1</v>
      </c>
    </row>
    <row r="813" spans="1:5" x14ac:dyDescent="0.25">
      <c r="A813" s="23">
        <v>4177</v>
      </c>
      <c r="B813">
        <v>2</v>
      </c>
      <c r="D813">
        <v>4176</v>
      </c>
      <c r="E813">
        <v>1</v>
      </c>
    </row>
    <row r="814" spans="1:5" x14ac:dyDescent="0.25">
      <c r="A814" s="23">
        <v>4185</v>
      </c>
      <c r="B814">
        <v>1</v>
      </c>
      <c r="D814">
        <v>4177</v>
      </c>
      <c r="E814">
        <v>2</v>
      </c>
    </row>
    <row r="815" spans="1:5" x14ac:dyDescent="0.25">
      <c r="A815" s="23">
        <v>4193</v>
      </c>
      <c r="B815">
        <v>1</v>
      </c>
      <c r="D815">
        <v>4185</v>
      </c>
      <c r="E815">
        <v>1</v>
      </c>
    </row>
    <row r="816" spans="1:5" x14ac:dyDescent="0.25">
      <c r="A816" s="23">
        <v>4194</v>
      </c>
      <c r="B816">
        <v>1</v>
      </c>
      <c r="D816">
        <v>4193</v>
      </c>
      <c r="E816">
        <v>1</v>
      </c>
    </row>
    <row r="817" spans="1:5" x14ac:dyDescent="0.25">
      <c r="A817" s="23">
        <v>4200</v>
      </c>
      <c r="B817">
        <v>1</v>
      </c>
      <c r="D817">
        <v>4194</v>
      </c>
      <c r="E817">
        <v>1</v>
      </c>
    </row>
    <row r="818" spans="1:5" x14ac:dyDescent="0.25">
      <c r="A818" s="23">
        <v>4201</v>
      </c>
      <c r="B818">
        <v>1</v>
      </c>
      <c r="D818">
        <v>4200</v>
      </c>
      <c r="E818">
        <v>1</v>
      </c>
    </row>
    <row r="819" spans="1:5" x14ac:dyDescent="0.25">
      <c r="A819" s="23">
        <v>4204</v>
      </c>
      <c r="B819">
        <v>1</v>
      </c>
      <c r="D819">
        <v>4201</v>
      </c>
      <c r="E819">
        <v>1</v>
      </c>
    </row>
    <row r="820" spans="1:5" x14ac:dyDescent="0.25">
      <c r="A820" s="23">
        <v>4216</v>
      </c>
      <c r="B820">
        <v>2</v>
      </c>
      <c r="D820">
        <v>4204</v>
      </c>
      <c r="E820">
        <v>1</v>
      </c>
    </row>
    <row r="821" spans="1:5" x14ac:dyDescent="0.25">
      <c r="A821" s="23">
        <v>4219</v>
      </c>
      <c r="B821">
        <v>1</v>
      </c>
      <c r="D821">
        <v>4216</v>
      </c>
      <c r="E821">
        <v>2</v>
      </c>
    </row>
    <row r="822" spans="1:5" x14ac:dyDescent="0.25">
      <c r="A822" s="23">
        <v>4221</v>
      </c>
      <c r="B822">
        <v>1</v>
      </c>
      <c r="D822">
        <v>4219</v>
      </c>
      <c r="E822">
        <v>1</v>
      </c>
    </row>
    <row r="823" spans="1:5" x14ac:dyDescent="0.25">
      <c r="A823" s="23">
        <v>4235</v>
      </c>
      <c r="B823">
        <v>1</v>
      </c>
      <c r="D823">
        <v>4221</v>
      </c>
      <c r="E823">
        <v>1</v>
      </c>
    </row>
    <row r="824" spans="1:5" x14ac:dyDescent="0.25">
      <c r="A824" s="23">
        <v>4236</v>
      </c>
      <c r="B824">
        <v>1</v>
      </c>
      <c r="D824">
        <v>4235</v>
      </c>
      <c r="E824">
        <v>1</v>
      </c>
    </row>
    <row r="825" spans="1:5" x14ac:dyDescent="0.25">
      <c r="A825" s="23">
        <v>4243</v>
      </c>
      <c r="B825">
        <v>1</v>
      </c>
      <c r="D825">
        <v>4236</v>
      </c>
      <c r="E825">
        <v>1</v>
      </c>
    </row>
    <row r="826" spans="1:5" x14ac:dyDescent="0.25">
      <c r="A826" s="23">
        <v>4245</v>
      </c>
      <c r="B826">
        <v>1</v>
      </c>
      <c r="D826">
        <v>4243</v>
      </c>
      <c r="E826">
        <v>1</v>
      </c>
    </row>
    <row r="827" spans="1:5" x14ac:dyDescent="0.25">
      <c r="A827" s="23">
        <v>4260</v>
      </c>
      <c r="B827">
        <v>1</v>
      </c>
      <c r="D827">
        <v>4245</v>
      </c>
      <c r="E827">
        <v>1</v>
      </c>
    </row>
    <row r="828" spans="1:5" x14ac:dyDescent="0.25">
      <c r="A828" s="23">
        <v>4264</v>
      </c>
      <c r="B828">
        <v>1</v>
      </c>
      <c r="D828">
        <v>4260</v>
      </c>
      <c r="E828">
        <v>1</v>
      </c>
    </row>
    <row r="829" spans="1:5" x14ac:dyDescent="0.25">
      <c r="A829" s="23">
        <v>4269</v>
      </c>
      <c r="B829">
        <v>1</v>
      </c>
      <c r="D829">
        <v>4264</v>
      </c>
      <c r="E829">
        <v>1</v>
      </c>
    </row>
    <row r="830" spans="1:5" x14ac:dyDescent="0.25">
      <c r="A830" s="23">
        <v>4273</v>
      </c>
      <c r="B830">
        <v>1</v>
      </c>
      <c r="D830">
        <v>4269</v>
      </c>
      <c r="E830">
        <v>1</v>
      </c>
    </row>
    <row r="831" spans="1:5" x14ac:dyDescent="0.25">
      <c r="A831" s="23">
        <v>4291</v>
      </c>
      <c r="B831">
        <v>1</v>
      </c>
      <c r="D831">
        <v>4273</v>
      </c>
      <c r="E831">
        <v>1</v>
      </c>
    </row>
    <row r="832" spans="1:5" x14ac:dyDescent="0.25">
      <c r="A832" s="23">
        <v>4293</v>
      </c>
      <c r="B832">
        <v>1</v>
      </c>
      <c r="D832">
        <v>4291</v>
      </c>
      <c r="E832">
        <v>1</v>
      </c>
    </row>
    <row r="833" spans="1:5" x14ac:dyDescent="0.25">
      <c r="A833" s="23">
        <v>4307</v>
      </c>
      <c r="B833">
        <v>1</v>
      </c>
      <c r="D833">
        <v>4293</v>
      </c>
      <c r="E833">
        <v>1</v>
      </c>
    </row>
    <row r="834" spans="1:5" x14ac:dyDescent="0.25">
      <c r="A834" s="23">
        <v>4308</v>
      </c>
      <c r="B834">
        <v>1</v>
      </c>
      <c r="D834">
        <v>4307</v>
      </c>
      <c r="E834">
        <v>1</v>
      </c>
    </row>
    <row r="835" spans="1:5" x14ac:dyDescent="0.25">
      <c r="A835" s="23">
        <v>4311</v>
      </c>
      <c r="B835">
        <v>1</v>
      </c>
      <c r="D835">
        <v>4308</v>
      </c>
      <c r="E835">
        <v>1</v>
      </c>
    </row>
    <row r="836" spans="1:5" x14ac:dyDescent="0.25">
      <c r="A836" s="23">
        <v>4317</v>
      </c>
      <c r="B836">
        <v>1</v>
      </c>
      <c r="D836">
        <v>4311</v>
      </c>
      <c r="E836">
        <v>1</v>
      </c>
    </row>
    <row r="837" spans="1:5" x14ac:dyDescent="0.25">
      <c r="A837" s="23">
        <v>4322</v>
      </c>
      <c r="B837">
        <v>1</v>
      </c>
      <c r="D837">
        <v>4317</v>
      </c>
      <c r="E837">
        <v>1</v>
      </c>
    </row>
    <row r="838" spans="1:5" x14ac:dyDescent="0.25">
      <c r="A838" s="23">
        <v>4327</v>
      </c>
      <c r="B838">
        <v>1</v>
      </c>
      <c r="D838">
        <v>4322</v>
      </c>
      <c r="E838">
        <v>1</v>
      </c>
    </row>
    <row r="839" spans="1:5" x14ac:dyDescent="0.25">
      <c r="A839" s="23">
        <v>4329</v>
      </c>
      <c r="B839">
        <v>1</v>
      </c>
      <c r="D839">
        <v>4327</v>
      </c>
      <c r="E839">
        <v>1</v>
      </c>
    </row>
    <row r="840" spans="1:5" x14ac:dyDescent="0.25">
      <c r="A840" s="23">
        <v>4332</v>
      </c>
      <c r="B840">
        <v>1</v>
      </c>
      <c r="D840">
        <v>4329</v>
      </c>
      <c r="E840">
        <v>1</v>
      </c>
    </row>
    <row r="841" spans="1:5" x14ac:dyDescent="0.25">
      <c r="A841" s="23">
        <v>4333</v>
      </c>
      <c r="B841">
        <v>1</v>
      </c>
      <c r="D841">
        <v>4332</v>
      </c>
      <c r="E841">
        <v>1</v>
      </c>
    </row>
    <row r="842" spans="1:5" x14ac:dyDescent="0.25">
      <c r="A842" s="23">
        <v>4337</v>
      </c>
      <c r="B842">
        <v>1</v>
      </c>
      <c r="D842">
        <v>4333</v>
      </c>
      <c r="E842">
        <v>1</v>
      </c>
    </row>
    <row r="843" spans="1:5" x14ac:dyDescent="0.25">
      <c r="A843" s="23">
        <v>4338</v>
      </c>
      <c r="B843">
        <v>1</v>
      </c>
      <c r="D843">
        <v>4337</v>
      </c>
      <c r="E843">
        <v>1</v>
      </c>
    </row>
    <row r="844" spans="1:5" x14ac:dyDescent="0.25">
      <c r="A844" s="23">
        <v>4348</v>
      </c>
      <c r="B844">
        <v>1</v>
      </c>
      <c r="D844">
        <v>4338</v>
      </c>
      <c r="E844">
        <v>1</v>
      </c>
    </row>
    <row r="845" spans="1:5" x14ac:dyDescent="0.25">
      <c r="A845" s="23">
        <v>4356</v>
      </c>
      <c r="B845">
        <v>1</v>
      </c>
      <c r="D845">
        <v>4348</v>
      </c>
      <c r="E845">
        <v>1</v>
      </c>
    </row>
    <row r="846" spans="1:5" x14ac:dyDescent="0.25">
      <c r="A846" s="23">
        <v>4358</v>
      </c>
      <c r="B846">
        <v>1</v>
      </c>
      <c r="D846">
        <v>4356</v>
      </c>
      <c r="E846">
        <v>1</v>
      </c>
    </row>
    <row r="847" spans="1:5" x14ac:dyDescent="0.25">
      <c r="A847" s="23">
        <v>4361</v>
      </c>
      <c r="B847">
        <v>1</v>
      </c>
      <c r="D847">
        <v>4358</v>
      </c>
      <c r="E847">
        <v>1</v>
      </c>
    </row>
    <row r="848" spans="1:5" x14ac:dyDescent="0.25">
      <c r="A848" s="23">
        <v>4377</v>
      </c>
      <c r="B848">
        <v>1</v>
      </c>
      <c r="D848">
        <v>4361</v>
      </c>
      <c r="E848">
        <v>1</v>
      </c>
    </row>
    <row r="849" spans="1:5" x14ac:dyDescent="0.25">
      <c r="A849" s="23">
        <v>4378</v>
      </c>
      <c r="B849">
        <v>2</v>
      </c>
      <c r="D849">
        <v>4377</v>
      </c>
      <c r="E849">
        <v>1</v>
      </c>
    </row>
    <row r="850" spans="1:5" x14ac:dyDescent="0.25">
      <c r="A850" s="23">
        <v>4380</v>
      </c>
      <c r="B850">
        <v>1</v>
      </c>
      <c r="D850">
        <v>4378</v>
      </c>
      <c r="E850">
        <v>2</v>
      </c>
    </row>
    <row r="851" spans="1:5" x14ac:dyDescent="0.25">
      <c r="A851" s="23">
        <v>4397</v>
      </c>
      <c r="B851">
        <v>1</v>
      </c>
      <c r="D851">
        <v>4380</v>
      </c>
      <c r="E851">
        <v>1</v>
      </c>
    </row>
    <row r="852" spans="1:5" x14ac:dyDescent="0.25">
      <c r="A852" s="23">
        <v>4400</v>
      </c>
      <c r="B852">
        <v>2</v>
      </c>
      <c r="D852">
        <v>4397</v>
      </c>
      <c r="E852">
        <v>1</v>
      </c>
    </row>
    <row r="853" spans="1:5" x14ac:dyDescent="0.25">
      <c r="A853" s="23">
        <v>4409</v>
      </c>
      <c r="B853">
        <v>2</v>
      </c>
      <c r="D853">
        <v>4400</v>
      </c>
      <c r="E853">
        <v>2</v>
      </c>
    </row>
    <row r="854" spans="1:5" x14ac:dyDescent="0.25">
      <c r="A854" s="23">
        <v>4414</v>
      </c>
      <c r="B854">
        <v>1</v>
      </c>
      <c r="D854">
        <v>4409</v>
      </c>
      <c r="E854">
        <v>2</v>
      </c>
    </row>
    <row r="855" spans="1:5" x14ac:dyDescent="0.25">
      <c r="A855" s="23">
        <v>4421</v>
      </c>
      <c r="B855">
        <v>1</v>
      </c>
      <c r="D855">
        <v>4414</v>
      </c>
      <c r="E855">
        <v>1</v>
      </c>
    </row>
    <row r="856" spans="1:5" x14ac:dyDescent="0.25">
      <c r="A856" s="23">
        <v>4422</v>
      </c>
      <c r="B856">
        <v>1</v>
      </c>
      <c r="D856">
        <v>4421</v>
      </c>
      <c r="E856">
        <v>1</v>
      </c>
    </row>
    <row r="857" spans="1:5" x14ac:dyDescent="0.25">
      <c r="A857" s="23">
        <v>4426</v>
      </c>
      <c r="B857">
        <v>1</v>
      </c>
      <c r="D857">
        <v>4422</v>
      </c>
      <c r="E857">
        <v>1</v>
      </c>
    </row>
    <row r="858" spans="1:5" x14ac:dyDescent="0.25">
      <c r="A858" s="23">
        <v>4435</v>
      </c>
      <c r="B858">
        <v>2</v>
      </c>
      <c r="D858">
        <v>4426</v>
      </c>
      <c r="E858">
        <v>1</v>
      </c>
    </row>
    <row r="859" spans="1:5" x14ac:dyDescent="0.25">
      <c r="A859" s="23">
        <v>4438</v>
      </c>
      <c r="B859">
        <v>1</v>
      </c>
      <c r="D859">
        <v>4435</v>
      </c>
      <c r="E859">
        <v>2</v>
      </c>
    </row>
    <row r="860" spans="1:5" x14ac:dyDescent="0.25">
      <c r="A860" s="23">
        <v>4445</v>
      </c>
      <c r="B860">
        <v>2</v>
      </c>
      <c r="D860">
        <v>4438</v>
      </c>
      <c r="E860">
        <v>1</v>
      </c>
    </row>
    <row r="861" spans="1:5" x14ac:dyDescent="0.25">
      <c r="A861" s="23">
        <v>4450</v>
      </c>
      <c r="B861">
        <v>1</v>
      </c>
      <c r="D861">
        <v>4445</v>
      </c>
      <c r="E861">
        <v>2</v>
      </c>
    </row>
    <row r="862" spans="1:5" x14ac:dyDescent="0.25">
      <c r="A862" s="23">
        <v>4456</v>
      </c>
      <c r="B862">
        <v>1</v>
      </c>
      <c r="D862">
        <v>4450</v>
      </c>
      <c r="E862">
        <v>1</v>
      </c>
    </row>
    <row r="863" spans="1:5" x14ac:dyDescent="0.25">
      <c r="A863" s="23">
        <v>4465</v>
      </c>
      <c r="B863">
        <v>1</v>
      </c>
      <c r="D863">
        <v>4456</v>
      </c>
      <c r="E863">
        <v>1</v>
      </c>
    </row>
    <row r="864" spans="1:5" x14ac:dyDescent="0.25">
      <c r="A864" s="23">
        <v>4477</v>
      </c>
      <c r="B864">
        <v>1</v>
      </c>
      <c r="D864">
        <v>4465</v>
      </c>
      <c r="E864">
        <v>1</v>
      </c>
    </row>
    <row r="865" spans="1:5" x14ac:dyDescent="0.25">
      <c r="A865" s="23">
        <v>4486</v>
      </c>
      <c r="B865">
        <v>1</v>
      </c>
      <c r="D865">
        <v>4477</v>
      </c>
      <c r="E865">
        <v>1</v>
      </c>
    </row>
    <row r="866" spans="1:5" x14ac:dyDescent="0.25">
      <c r="A866" s="23">
        <v>4497</v>
      </c>
      <c r="B866">
        <v>1</v>
      </c>
      <c r="D866">
        <v>4486</v>
      </c>
      <c r="E866">
        <v>1</v>
      </c>
    </row>
    <row r="867" spans="1:5" x14ac:dyDescent="0.25">
      <c r="A867" s="23">
        <v>4501</v>
      </c>
      <c r="B867">
        <v>1</v>
      </c>
      <c r="D867">
        <v>4497</v>
      </c>
      <c r="E867">
        <v>1</v>
      </c>
    </row>
    <row r="868" spans="1:5" x14ac:dyDescent="0.25">
      <c r="A868" s="23">
        <v>4503</v>
      </c>
      <c r="B868">
        <v>1</v>
      </c>
      <c r="D868">
        <v>4501</v>
      </c>
      <c r="E868">
        <v>1</v>
      </c>
    </row>
    <row r="869" spans="1:5" x14ac:dyDescent="0.25">
      <c r="A869" s="23">
        <v>4504</v>
      </c>
      <c r="B869">
        <v>1</v>
      </c>
      <c r="D869">
        <v>4503</v>
      </c>
      <c r="E869">
        <v>1</v>
      </c>
    </row>
    <row r="870" spans="1:5" x14ac:dyDescent="0.25">
      <c r="A870" s="23">
        <v>4505</v>
      </c>
      <c r="B870">
        <v>1</v>
      </c>
      <c r="D870">
        <v>4504</v>
      </c>
      <c r="E870">
        <v>1</v>
      </c>
    </row>
    <row r="871" spans="1:5" x14ac:dyDescent="0.25">
      <c r="A871" s="23">
        <v>4509</v>
      </c>
      <c r="B871">
        <v>1</v>
      </c>
      <c r="D871">
        <v>4505</v>
      </c>
      <c r="E871">
        <v>1</v>
      </c>
    </row>
    <row r="872" spans="1:5" x14ac:dyDescent="0.25">
      <c r="A872" s="23">
        <v>4510</v>
      </c>
      <c r="B872">
        <v>1</v>
      </c>
      <c r="D872">
        <v>4509</v>
      </c>
      <c r="E872">
        <v>1</v>
      </c>
    </row>
    <row r="873" spans="1:5" x14ac:dyDescent="0.25">
      <c r="A873" s="23">
        <v>4511</v>
      </c>
      <c r="B873">
        <v>1</v>
      </c>
      <c r="D873">
        <v>4510</v>
      </c>
      <c r="E873">
        <v>1</v>
      </c>
    </row>
    <row r="874" spans="1:5" x14ac:dyDescent="0.25">
      <c r="A874" s="23">
        <v>4513</v>
      </c>
      <c r="B874">
        <v>1</v>
      </c>
      <c r="D874">
        <v>4511</v>
      </c>
      <c r="E874">
        <v>1</v>
      </c>
    </row>
    <row r="875" spans="1:5" x14ac:dyDescent="0.25">
      <c r="A875" s="23">
        <v>4517</v>
      </c>
      <c r="B875">
        <v>1</v>
      </c>
      <c r="D875">
        <v>4513</v>
      </c>
      <c r="E875">
        <v>1</v>
      </c>
    </row>
    <row r="876" spans="1:5" x14ac:dyDescent="0.25">
      <c r="A876" s="23">
        <v>4518</v>
      </c>
      <c r="B876">
        <v>1</v>
      </c>
      <c r="D876">
        <v>4517</v>
      </c>
      <c r="E876">
        <v>1</v>
      </c>
    </row>
    <row r="877" spans="1:5" x14ac:dyDescent="0.25">
      <c r="A877" s="23">
        <v>4528</v>
      </c>
      <c r="B877">
        <v>1</v>
      </c>
      <c r="D877">
        <v>4518</v>
      </c>
      <c r="E877">
        <v>1</v>
      </c>
    </row>
    <row r="878" spans="1:5" x14ac:dyDescent="0.25">
      <c r="A878" s="23">
        <v>4531</v>
      </c>
      <c r="B878">
        <v>1</v>
      </c>
      <c r="D878">
        <v>4528</v>
      </c>
      <c r="E878">
        <v>1</v>
      </c>
    </row>
    <row r="879" spans="1:5" x14ac:dyDescent="0.25">
      <c r="A879" s="23">
        <v>4537</v>
      </c>
      <c r="B879">
        <v>1</v>
      </c>
      <c r="D879">
        <v>4531</v>
      </c>
      <c r="E879">
        <v>1</v>
      </c>
    </row>
    <row r="880" spans="1:5" x14ac:dyDescent="0.25">
      <c r="A880" s="23">
        <v>4542</v>
      </c>
      <c r="B880">
        <v>1</v>
      </c>
      <c r="D880">
        <v>4537</v>
      </c>
      <c r="E880">
        <v>1</v>
      </c>
    </row>
    <row r="881" spans="1:5" x14ac:dyDescent="0.25">
      <c r="A881" s="23">
        <v>4552</v>
      </c>
      <c r="B881">
        <v>2</v>
      </c>
      <c r="D881">
        <v>4542</v>
      </c>
      <c r="E881">
        <v>1</v>
      </c>
    </row>
    <row r="882" spans="1:5" x14ac:dyDescent="0.25">
      <c r="A882" s="23">
        <v>4555</v>
      </c>
      <c r="B882">
        <v>1</v>
      </c>
      <c r="D882">
        <v>4552</v>
      </c>
      <c r="E882">
        <v>2</v>
      </c>
    </row>
    <row r="883" spans="1:5" x14ac:dyDescent="0.25">
      <c r="A883" s="23">
        <v>4556</v>
      </c>
      <c r="B883">
        <v>1</v>
      </c>
      <c r="D883">
        <v>4555</v>
      </c>
      <c r="E883">
        <v>1</v>
      </c>
    </row>
    <row r="884" spans="1:5" x14ac:dyDescent="0.25">
      <c r="A884" s="23">
        <v>4565</v>
      </c>
      <c r="B884">
        <v>1</v>
      </c>
      <c r="D884">
        <v>4556</v>
      </c>
      <c r="E884">
        <v>1</v>
      </c>
    </row>
    <row r="885" spans="1:5" x14ac:dyDescent="0.25">
      <c r="A885" s="23">
        <v>4566</v>
      </c>
      <c r="B885">
        <v>2</v>
      </c>
      <c r="D885">
        <v>4565</v>
      </c>
      <c r="E885">
        <v>1</v>
      </c>
    </row>
    <row r="886" spans="1:5" x14ac:dyDescent="0.25">
      <c r="A886" s="23">
        <v>4569</v>
      </c>
      <c r="B886">
        <v>1</v>
      </c>
      <c r="D886">
        <v>4566</v>
      </c>
      <c r="E886">
        <v>2</v>
      </c>
    </row>
    <row r="887" spans="1:5" x14ac:dyDescent="0.25">
      <c r="A887" s="23">
        <v>4570</v>
      </c>
      <c r="B887">
        <v>1</v>
      </c>
      <c r="D887">
        <v>4569</v>
      </c>
      <c r="E887">
        <v>1</v>
      </c>
    </row>
    <row r="888" spans="1:5" x14ac:dyDescent="0.25">
      <c r="A888" s="23">
        <v>4575</v>
      </c>
      <c r="B888">
        <v>1</v>
      </c>
      <c r="D888">
        <v>4570</v>
      </c>
      <c r="E888">
        <v>1</v>
      </c>
    </row>
    <row r="889" spans="1:5" x14ac:dyDescent="0.25">
      <c r="A889" s="23">
        <v>4586</v>
      </c>
      <c r="B889">
        <v>1</v>
      </c>
      <c r="D889">
        <v>4575</v>
      </c>
      <c r="E889">
        <v>1</v>
      </c>
    </row>
    <row r="890" spans="1:5" x14ac:dyDescent="0.25">
      <c r="A890" s="23">
        <v>4588</v>
      </c>
      <c r="B890">
        <v>1</v>
      </c>
      <c r="D890">
        <v>4586</v>
      </c>
      <c r="E890">
        <v>1</v>
      </c>
    </row>
    <row r="891" spans="1:5" x14ac:dyDescent="0.25">
      <c r="A891" s="23">
        <v>4589</v>
      </c>
      <c r="B891">
        <v>1</v>
      </c>
      <c r="D891">
        <v>4588</v>
      </c>
      <c r="E891">
        <v>1</v>
      </c>
    </row>
    <row r="892" spans="1:5" x14ac:dyDescent="0.25">
      <c r="A892" s="23">
        <v>4599</v>
      </c>
      <c r="B892">
        <v>1</v>
      </c>
      <c r="D892">
        <v>4589</v>
      </c>
      <c r="E892">
        <v>1</v>
      </c>
    </row>
    <row r="893" spans="1:5" x14ac:dyDescent="0.25">
      <c r="A893" s="23">
        <v>4602</v>
      </c>
      <c r="B893">
        <v>1</v>
      </c>
      <c r="D893">
        <v>4599</v>
      </c>
      <c r="E893">
        <v>1</v>
      </c>
    </row>
    <row r="894" spans="1:5" x14ac:dyDescent="0.25">
      <c r="A894" s="23">
        <v>4626</v>
      </c>
      <c r="B894">
        <v>1</v>
      </c>
      <c r="D894">
        <v>4602</v>
      </c>
      <c r="E894">
        <v>1</v>
      </c>
    </row>
    <row r="895" spans="1:5" x14ac:dyDescent="0.25">
      <c r="A895" s="23">
        <v>4632</v>
      </c>
      <c r="B895">
        <v>1</v>
      </c>
      <c r="D895">
        <v>4626</v>
      </c>
      <c r="E895">
        <v>1</v>
      </c>
    </row>
    <row r="896" spans="1:5" x14ac:dyDescent="0.25">
      <c r="A896" s="23">
        <v>4633</v>
      </c>
      <c r="B896">
        <v>1</v>
      </c>
      <c r="D896">
        <v>4632</v>
      </c>
      <c r="E896">
        <v>1</v>
      </c>
    </row>
    <row r="897" spans="1:5" x14ac:dyDescent="0.25">
      <c r="A897" s="23">
        <v>4635</v>
      </c>
      <c r="B897">
        <v>1</v>
      </c>
      <c r="D897">
        <v>4633</v>
      </c>
      <c r="E897">
        <v>1</v>
      </c>
    </row>
    <row r="898" spans="1:5" x14ac:dyDescent="0.25">
      <c r="A898" s="23">
        <v>4641</v>
      </c>
      <c r="B898">
        <v>1</v>
      </c>
      <c r="D898">
        <v>4635</v>
      </c>
      <c r="E898">
        <v>1</v>
      </c>
    </row>
    <row r="899" spans="1:5" x14ac:dyDescent="0.25">
      <c r="A899" s="23">
        <v>4644</v>
      </c>
      <c r="B899">
        <v>1</v>
      </c>
      <c r="D899">
        <v>4641</v>
      </c>
      <c r="E899">
        <v>1</v>
      </c>
    </row>
    <row r="900" spans="1:5" x14ac:dyDescent="0.25">
      <c r="A900" s="23">
        <v>4646</v>
      </c>
      <c r="B900">
        <v>1</v>
      </c>
      <c r="D900">
        <v>4644</v>
      </c>
      <c r="E900">
        <v>1</v>
      </c>
    </row>
    <row r="901" spans="1:5" x14ac:dyDescent="0.25">
      <c r="A901" s="23">
        <v>4647</v>
      </c>
      <c r="B901">
        <v>1</v>
      </c>
      <c r="D901">
        <v>4646</v>
      </c>
      <c r="E901">
        <v>1</v>
      </c>
    </row>
    <row r="902" spans="1:5" x14ac:dyDescent="0.25">
      <c r="A902" s="23">
        <v>4650</v>
      </c>
      <c r="B902">
        <v>2</v>
      </c>
      <c r="D902">
        <v>4647</v>
      </c>
      <c r="E902">
        <v>1</v>
      </c>
    </row>
    <row r="903" spans="1:5" x14ac:dyDescent="0.25">
      <c r="A903" s="23">
        <v>4651</v>
      </c>
      <c r="B903">
        <v>1</v>
      </c>
      <c r="D903">
        <v>4650</v>
      </c>
      <c r="E903">
        <v>2</v>
      </c>
    </row>
    <row r="904" spans="1:5" x14ac:dyDescent="0.25">
      <c r="A904" s="23">
        <v>4655</v>
      </c>
      <c r="B904">
        <v>1</v>
      </c>
      <c r="D904">
        <v>4651</v>
      </c>
      <c r="E904">
        <v>1</v>
      </c>
    </row>
    <row r="905" spans="1:5" x14ac:dyDescent="0.25">
      <c r="A905" s="23">
        <v>4659</v>
      </c>
      <c r="B905">
        <v>1</v>
      </c>
      <c r="D905">
        <v>4655</v>
      </c>
      <c r="E905">
        <v>1</v>
      </c>
    </row>
    <row r="906" spans="1:5" x14ac:dyDescent="0.25">
      <c r="A906" s="23">
        <v>4662</v>
      </c>
      <c r="B906">
        <v>1</v>
      </c>
      <c r="D906">
        <v>4659</v>
      </c>
      <c r="E906">
        <v>1</v>
      </c>
    </row>
    <row r="907" spans="1:5" x14ac:dyDescent="0.25">
      <c r="A907" s="23">
        <v>4672</v>
      </c>
      <c r="B907">
        <v>1</v>
      </c>
      <c r="D907">
        <v>4662</v>
      </c>
      <c r="E907">
        <v>1</v>
      </c>
    </row>
    <row r="908" spans="1:5" x14ac:dyDescent="0.25">
      <c r="A908" s="23">
        <v>4673</v>
      </c>
      <c r="B908">
        <v>1</v>
      </c>
      <c r="D908">
        <v>4672</v>
      </c>
      <c r="E908">
        <v>1</v>
      </c>
    </row>
    <row r="909" spans="1:5" x14ac:dyDescent="0.25">
      <c r="A909" s="23">
        <v>4674</v>
      </c>
      <c r="B909">
        <v>1</v>
      </c>
      <c r="D909">
        <v>4673</v>
      </c>
      <c r="E909">
        <v>1</v>
      </c>
    </row>
    <row r="910" spans="1:5" x14ac:dyDescent="0.25">
      <c r="A910" s="23">
        <v>4685</v>
      </c>
      <c r="B910">
        <v>1</v>
      </c>
      <c r="D910">
        <v>4674</v>
      </c>
      <c r="E910">
        <v>1</v>
      </c>
    </row>
    <row r="911" spans="1:5" x14ac:dyDescent="0.25">
      <c r="A911" s="23">
        <v>4691</v>
      </c>
      <c r="B911">
        <v>1</v>
      </c>
      <c r="D911">
        <v>4685</v>
      </c>
      <c r="E911">
        <v>1</v>
      </c>
    </row>
    <row r="912" spans="1:5" x14ac:dyDescent="0.25">
      <c r="A912" s="23">
        <v>4702</v>
      </c>
      <c r="B912">
        <v>1</v>
      </c>
      <c r="D912">
        <v>4691</v>
      </c>
      <c r="E912">
        <v>1</v>
      </c>
    </row>
    <row r="913" spans="1:5" x14ac:dyDescent="0.25">
      <c r="A913" s="23">
        <v>4714</v>
      </c>
      <c r="B913">
        <v>1</v>
      </c>
      <c r="D913">
        <v>4702</v>
      </c>
      <c r="E913">
        <v>1</v>
      </c>
    </row>
    <row r="914" spans="1:5" x14ac:dyDescent="0.25">
      <c r="A914" s="23">
        <v>4719</v>
      </c>
      <c r="B914">
        <v>1</v>
      </c>
      <c r="D914">
        <v>4714</v>
      </c>
      <c r="E914">
        <v>1</v>
      </c>
    </row>
    <row r="915" spans="1:5" x14ac:dyDescent="0.25">
      <c r="A915" s="23">
        <v>4726</v>
      </c>
      <c r="B915">
        <v>1</v>
      </c>
      <c r="D915">
        <v>4719</v>
      </c>
      <c r="E915">
        <v>1</v>
      </c>
    </row>
    <row r="916" spans="1:5" x14ac:dyDescent="0.25">
      <c r="A916" s="23">
        <v>4729</v>
      </c>
      <c r="B916">
        <v>1</v>
      </c>
      <c r="D916">
        <v>4726</v>
      </c>
      <c r="E916">
        <v>1</v>
      </c>
    </row>
    <row r="917" spans="1:5" x14ac:dyDescent="0.25">
      <c r="A917" s="23">
        <v>4732</v>
      </c>
      <c r="B917">
        <v>1</v>
      </c>
      <c r="D917">
        <v>4729</v>
      </c>
      <c r="E917">
        <v>1</v>
      </c>
    </row>
    <row r="918" spans="1:5" x14ac:dyDescent="0.25">
      <c r="A918" s="23">
        <v>4742</v>
      </c>
      <c r="B918">
        <v>1</v>
      </c>
      <c r="D918">
        <v>4732</v>
      </c>
      <c r="E918">
        <v>1</v>
      </c>
    </row>
    <row r="919" spans="1:5" x14ac:dyDescent="0.25">
      <c r="A919" s="23">
        <v>4763</v>
      </c>
      <c r="B919">
        <v>1</v>
      </c>
      <c r="D919">
        <v>4742</v>
      </c>
      <c r="E919">
        <v>1</v>
      </c>
    </row>
    <row r="920" spans="1:5" x14ac:dyDescent="0.25">
      <c r="A920" s="23">
        <v>4777</v>
      </c>
      <c r="B920">
        <v>1</v>
      </c>
      <c r="D920">
        <v>4763</v>
      </c>
      <c r="E920">
        <v>1</v>
      </c>
    </row>
    <row r="921" spans="1:5" x14ac:dyDescent="0.25">
      <c r="A921" s="23">
        <v>4783</v>
      </c>
      <c r="B921">
        <v>1</v>
      </c>
      <c r="D921">
        <v>4777</v>
      </c>
      <c r="E921">
        <v>1</v>
      </c>
    </row>
    <row r="922" spans="1:5" x14ac:dyDescent="0.25">
      <c r="A922" s="23">
        <v>4789</v>
      </c>
      <c r="B922">
        <v>1</v>
      </c>
      <c r="D922">
        <v>4783</v>
      </c>
      <c r="E922">
        <v>1</v>
      </c>
    </row>
    <row r="923" spans="1:5" x14ac:dyDescent="0.25">
      <c r="A923" s="23">
        <v>4792</v>
      </c>
      <c r="B923">
        <v>1</v>
      </c>
      <c r="D923">
        <v>4789</v>
      </c>
      <c r="E923">
        <v>1</v>
      </c>
    </row>
    <row r="924" spans="1:5" x14ac:dyDescent="0.25">
      <c r="A924" s="23">
        <v>4798</v>
      </c>
      <c r="B924">
        <v>1</v>
      </c>
      <c r="D924">
        <v>4792</v>
      </c>
      <c r="E924">
        <v>1</v>
      </c>
    </row>
    <row r="925" spans="1:5" x14ac:dyDescent="0.25">
      <c r="A925" s="23">
        <v>4799</v>
      </c>
      <c r="B925">
        <v>1</v>
      </c>
      <c r="D925">
        <v>4798</v>
      </c>
      <c r="E925">
        <v>1</v>
      </c>
    </row>
    <row r="926" spans="1:5" x14ac:dyDescent="0.25">
      <c r="A926" s="23">
        <v>4800</v>
      </c>
      <c r="B926">
        <v>1</v>
      </c>
      <c r="D926">
        <v>4799</v>
      </c>
      <c r="E926">
        <v>1</v>
      </c>
    </row>
    <row r="927" spans="1:5" x14ac:dyDescent="0.25">
      <c r="A927" s="23">
        <v>4808</v>
      </c>
      <c r="B927">
        <v>1</v>
      </c>
      <c r="D927">
        <v>4800</v>
      </c>
      <c r="E927">
        <v>1</v>
      </c>
    </row>
    <row r="928" spans="1:5" x14ac:dyDescent="0.25">
      <c r="A928" s="23">
        <v>4815</v>
      </c>
      <c r="B928">
        <v>1</v>
      </c>
      <c r="D928">
        <v>4808</v>
      </c>
      <c r="E928">
        <v>1</v>
      </c>
    </row>
    <row r="929" spans="1:5" x14ac:dyDescent="0.25">
      <c r="A929" s="23">
        <v>4817</v>
      </c>
      <c r="B929">
        <v>1</v>
      </c>
      <c r="D929">
        <v>4815</v>
      </c>
      <c r="E929">
        <v>1</v>
      </c>
    </row>
    <row r="930" spans="1:5" x14ac:dyDescent="0.25">
      <c r="A930" s="23">
        <v>4820</v>
      </c>
      <c r="B930">
        <v>1</v>
      </c>
      <c r="D930">
        <v>4817</v>
      </c>
      <c r="E930">
        <v>1</v>
      </c>
    </row>
    <row r="931" spans="1:5" x14ac:dyDescent="0.25">
      <c r="A931" s="23">
        <v>4835</v>
      </c>
      <c r="B931">
        <v>1</v>
      </c>
      <c r="D931">
        <v>4820</v>
      </c>
      <c r="E931">
        <v>1</v>
      </c>
    </row>
    <row r="932" spans="1:5" x14ac:dyDescent="0.25">
      <c r="A932" s="23">
        <v>4851</v>
      </c>
      <c r="B932">
        <v>1</v>
      </c>
      <c r="D932">
        <v>4835</v>
      </c>
      <c r="E932">
        <v>1</v>
      </c>
    </row>
    <row r="933" spans="1:5" x14ac:dyDescent="0.25">
      <c r="A933" s="23">
        <v>4867</v>
      </c>
      <c r="B933">
        <v>1</v>
      </c>
      <c r="D933">
        <v>4851</v>
      </c>
      <c r="E933">
        <v>1</v>
      </c>
    </row>
    <row r="934" spans="1:5" x14ac:dyDescent="0.25">
      <c r="A934" s="23">
        <v>4868</v>
      </c>
      <c r="B934">
        <v>1</v>
      </c>
      <c r="D934">
        <v>4867</v>
      </c>
      <c r="E934">
        <v>1</v>
      </c>
    </row>
    <row r="935" spans="1:5" x14ac:dyDescent="0.25">
      <c r="A935" s="23">
        <v>4873</v>
      </c>
      <c r="B935">
        <v>2</v>
      </c>
      <c r="D935">
        <v>4868</v>
      </c>
      <c r="E935">
        <v>1</v>
      </c>
    </row>
    <row r="936" spans="1:5" x14ac:dyDescent="0.25">
      <c r="A936" s="23">
        <v>4879</v>
      </c>
      <c r="B936">
        <v>1</v>
      </c>
      <c r="D936">
        <v>4873</v>
      </c>
      <c r="E936">
        <v>2</v>
      </c>
    </row>
    <row r="937" spans="1:5" x14ac:dyDescent="0.25">
      <c r="A937" s="23">
        <v>4883</v>
      </c>
      <c r="B937">
        <v>1</v>
      </c>
      <c r="D937">
        <v>4879</v>
      </c>
      <c r="E937">
        <v>1</v>
      </c>
    </row>
    <row r="938" spans="1:5" x14ac:dyDescent="0.25">
      <c r="A938" s="23">
        <v>4884</v>
      </c>
      <c r="B938">
        <v>1</v>
      </c>
      <c r="D938">
        <v>4883</v>
      </c>
      <c r="E938">
        <v>1</v>
      </c>
    </row>
    <row r="939" spans="1:5" x14ac:dyDescent="0.25">
      <c r="A939" s="23">
        <v>4889</v>
      </c>
      <c r="B939">
        <v>1</v>
      </c>
      <c r="D939">
        <v>4884</v>
      </c>
      <c r="E939">
        <v>1</v>
      </c>
    </row>
    <row r="940" spans="1:5" x14ac:dyDescent="0.25">
      <c r="A940" s="23">
        <v>4905</v>
      </c>
      <c r="B940">
        <v>1</v>
      </c>
      <c r="D940">
        <v>4889</v>
      </c>
      <c r="E940">
        <v>1</v>
      </c>
    </row>
    <row r="941" spans="1:5" x14ac:dyDescent="0.25">
      <c r="A941" s="23">
        <v>4906</v>
      </c>
      <c r="B941">
        <v>1</v>
      </c>
      <c r="D941">
        <v>4905</v>
      </c>
      <c r="E941">
        <v>1</v>
      </c>
    </row>
    <row r="942" spans="1:5" x14ac:dyDescent="0.25">
      <c r="A942" s="23">
        <v>4919</v>
      </c>
      <c r="B942">
        <v>1</v>
      </c>
      <c r="D942">
        <v>4906</v>
      </c>
      <c r="E942">
        <v>1</v>
      </c>
    </row>
    <row r="943" spans="1:5" x14ac:dyDescent="0.25">
      <c r="A943" s="23">
        <v>4920</v>
      </c>
      <c r="B943">
        <v>1</v>
      </c>
      <c r="D943">
        <v>4919</v>
      </c>
      <c r="E943">
        <v>1</v>
      </c>
    </row>
    <row r="944" spans="1:5" x14ac:dyDescent="0.25">
      <c r="A944" s="23">
        <v>4922</v>
      </c>
      <c r="B944">
        <v>1</v>
      </c>
      <c r="D944">
        <v>4920</v>
      </c>
      <c r="E944">
        <v>1</v>
      </c>
    </row>
    <row r="945" spans="1:5" x14ac:dyDescent="0.25">
      <c r="A945" s="23">
        <v>4927</v>
      </c>
      <c r="B945">
        <v>1</v>
      </c>
      <c r="D945">
        <v>4922</v>
      </c>
      <c r="E945">
        <v>1</v>
      </c>
    </row>
    <row r="946" spans="1:5" x14ac:dyDescent="0.25">
      <c r="A946" s="23">
        <v>4928</v>
      </c>
      <c r="B946">
        <v>1</v>
      </c>
      <c r="D946">
        <v>4927</v>
      </c>
      <c r="E946">
        <v>1</v>
      </c>
    </row>
    <row r="947" spans="1:5" x14ac:dyDescent="0.25">
      <c r="A947" s="23">
        <v>4934</v>
      </c>
      <c r="B947">
        <v>1</v>
      </c>
      <c r="D947">
        <v>4928</v>
      </c>
      <c r="E947">
        <v>1</v>
      </c>
    </row>
    <row r="948" spans="1:5" x14ac:dyDescent="0.25">
      <c r="A948" s="23">
        <v>4935</v>
      </c>
      <c r="B948">
        <v>1</v>
      </c>
      <c r="D948">
        <v>4934</v>
      </c>
      <c r="E948">
        <v>1</v>
      </c>
    </row>
    <row r="949" spans="1:5" x14ac:dyDescent="0.25">
      <c r="A949" s="23">
        <v>4938</v>
      </c>
      <c r="B949">
        <v>1</v>
      </c>
      <c r="D949">
        <v>4935</v>
      </c>
      <c r="E949">
        <v>1</v>
      </c>
    </row>
    <row r="950" spans="1:5" x14ac:dyDescent="0.25">
      <c r="A950" s="23">
        <v>4942</v>
      </c>
      <c r="B950">
        <v>1</v>
      </c>
      <c r="D950">
        <v>4938</v>
      </c>
      <c r="E950">
        <v>1</v>
      </c>
    </row>
    <row r="951" spans="1:5" x14ac:dyDescent="0.25">
      <c r="A951" s="23">
        <v>4963</v>
      </c>
      <c r="B951">
        <v>1</v>
      </c>
      <c r="D951">
        <v>4942</v>
      </c>
      <c r="E951">
        <v>1</v>
      </c>
    </row>
    <row r="952" spans="1:5" x14ac:dyDescent="0.25">
      <c r="A952" s="23">
        <v>4971</v>
      </c>
      <c r="B952">
        <v>1</v>
      </c>
      <c r="D952">
        <v>4963</v>
      </c>
      <c r="E952">
        <v>1</v>
      </c>
    </row>
    <row r="953" spans="1:5" x14ac:dyDescent="0.25">
      <c r="A953" s="23">
        <v>4972</v>
      </c>
      <c r="B953">
        <v>1</v>
      </c>
      <c r="D953">
        <v>4971</v>
      </c>
      <c r="E953">
        <v>1</v>
      </c>
    </row>
    <row r="954" spans="1:5" x14ac:dyDescent="0.25">
      <c r="A954" s="23">
        <v>4976</v>
      </c>
      <c r="B954">
        <v>1</v>
      </c>
      <c r="D954">
        <v>4972</v>
      </c>
      <c r="E954">
        <v>1</v>
      </c>
    </row>
    <row r="955" spans="1:5" x14ac:dyDescent="0.25">
      <c r="A955" s="23">
        <v>4980</v>
      </c>
      <c r="B955">
        <v>1</v>
      </c>
      <c r="D955">
        <v>4976</v>
      </c>
      <c r="E955">
        <v>1</v>
      </c>
    </row>
    <row r="956" spans="1:5" x14ac:dyDescent="0.25">
      <c r="A956" s="23">
        <v>4990</v>
      </c>
      <c r="B956">
        <v>1</v>
      </c>
      <c r="D956">
        <v>4980</v>
      </c>
      <c r="E956">
        <v>1</v>
      </c>
    </row>
    <row r="957" spans="1:5" x14ac:dyDescent="0.25">
      <c r="A957" s="23" t="s">
        <v>769</v>
      </c>
      <c r="B957">
        <v>1000</v>
      </c>
      <c r="D957">
        <v>4990</v>
      </c>
      <c r="E957">
        <v>1</v>
      </c>
    </row>
    <row r="958" spans="1:5" x14ac:dyDescent="0.25">
      <c r="D958" t="s">
        <v>769</v>
      </c>
      <c r="E958">
        <v>1000</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38A9-CB97-44C7-B65F-A43EFCE3A11B}">
  <dimension ref="A1:F56"/>
  <sheetViews>
    <sheetView topLeftCell="A25" zoomScale="90" zoomScaleNormal="90" workbookViewId="0">
      <selection activeCell="G59" sqref="G59"/>
    </sheetView>
  </sheetViews>
  <sheetFormatPr defaultRowHeight="15" x14ac:dyDescent="0.25"/>
  <cols>
    <col min="1" max="1" width="13.28515625" bestFit="1" customWidth="1"/>
    <col min="2" max="2" width="25.5703125" bestFit="1" customWidth="1"/>
    <col min="3" max="3" width="28.7109375" bestFit="1" customWidth="1"/>
    <col min="4" max="4" width="10.28515625" bestFit="1" customWidth="1"/>
    <col min="5" max="5" width="6.85546875" bestFit="1" customWidth="1"/>
    <col min="6" max="6" width="11.28515625" bestFit="1" customWidth="1"/>
  </cols>
  <sheetData>
    <row r="1" spans="1:6" x14ac:dyDescent="0.25">
      <c r="A1">
        <v>1</v>
      </c>
      <c r="B1" s="25" t="s">
        <v>809</v>
      </c>
    </row>
    <row r="2" spans="1:6" x14ac:dyDescent="0.25">
      <c r="A2" s="22" t="s">
        <v>810</v>
      </c>
      <c r="B2" s="22" t="s">
        <v>786</v>
      </c>
    </row>
    <row r="3" spans="1:6" x14ac:dyDescent="0.25">
      <c r="A3" s="22" t="s">
        <v>768</v>
      </c>
      <c r="B3" t="s">
        <v>56</v>
      </c>
      <c r="C3" t="s">
        <v>75</v>
      </c>
      <c r="D3" t="s">
        <v>44</v>
      </c>
      <c r="E3" t="s">
        <v>28</v>
      </c>
      <c r="F3" t="s">
        <v>769</v>
      </c>
    </row>
    <row r="4" spans="1:6" x14ac:dyDescent="0.25">
      <c r="A4" s="23" t="s">
        <v>68</v>
      </c>
      <c r="B4">
        <v>22</v>
      </c>
      <c r="C4">
        <v>44</v>
      </c>
      <c r="D4">
        <v>38</v>
      </c>
      <c r="E4">
        <v>36</v>
      </c>
      <c r="F4">
        <v>140</v>
      </c>
    </row>
    <row r="5" spans="1:6" x14ac:dyDescent="0.25">
      <c r="A5" s="23" t="s">
        <v>43</v>
      </c>
      <c r="B5">
        <v>34</v>
      </c>
      <c r="C5">
        <v>27</v>
      </c>
      <c r="D5">
        <v>36</v>
      </c>
      <c r="E5">
        <v>42</v>
      </c>
      <c r="F5">
        <v>139</v>
      </c>
    </row>
    <row r="6" spans="1:6" x14ac:dyDescent="0.25">
      <c r="A6" s="23" t="s">
        <v>92</v>
      </c>
      <c r="B6">
        <v>39</v>
      </c>
      <c r="C6">
        <v>41</v>
      </c>
      <c r="D6">
        <v>31</v>
      </c>
      <c r="E6">
        <v>40</v>
      </c>
      <c r="F6">
        <v>151</v>
      </c>
    </row>
    <row r="7" spans="1:6" x14ac:dyDescent="0.25">
      <c r="A7" s="23" t="s">
        <v>74</v>
      </c>
      <c r="B7">
        <v>31</v>
      </c>
      <c r="C7">
        <v>35</v>
      </c>
      <c r="D7">
        <v>43</v>
      </c>
      <c r="E7">
        <v>37</v>
      </c>
      <c r="F7">
        <v>146</v>
      </c>
    </row>
    <row r="8" spans="1:6" x14ac:dyDescent="0.25">
      <c r="A8" s="23" t="s">
        <v>55</v>
      </c>
      <c r="B8">
        <v>25</v>
      </c>
      <c r="C8">
        <v>29</v>
      </c>
      <c r="D8">
        <v>39</v>
      </c>
      <c r="E8">
        <v>23</v>
      </c>
      <c r="F8">
        <v>116</v>
      </c>
    </row>
    <row r="9" spans="1:6" x14ac:dyDescent="0.25">
      <c r="A9" s="23" t="s">
        <v>49</v>
      </c>
      <c r="B9">
        <v>33</v>
      </c>
      <c r="C9">
        <v>38</v>
      </c>
      <c r="D9">
        <v>31</v>
      </c>
      <c r="E9">
        <v>48</v>
      </c>
      <c r="F9">
        <v>150</v>
      </c>
    </row>
    <row r="10" spans="1:6" x14ac:dyDescent="0.25">
      <c r="A10" s="23" t="s">
        <v>27</v>
      </c>
      <c r="B10">
        <v>44</v>
      </c>
      <c r="C10">
        <v>40</v>
      </c>
      <c r="D10">
        <v>31</v>
      </c>
      <c r="E10">
        <v>43</v>
      </c>
      <c r="F10">
        <v>158</v>
      </c>
    </row>
    <row r="11" spans="1:6" x14ac:dyDescent="0.25">
      <c r="A11" s="23" t="s">
        <v>769</v>
      </c>
      <c r="B11">
        <v>228</v>
      </c>
      <c r="C11">
        <v>254</v>
      </c>
      <c r="D11">
        <v>249</v>
      </c>
      <c r="E11">
        <v>269</v>
      </c>
      <c r="F11">
        <v>1000</v>
      </c>
    </row>
    <row r="20" spans="1:2" x14ac:dyDescent="0.25">
      <c r="A20" s="37">
        <v>2</v>
      </c>
      <c r="B20" s="38" t="s">
        <v>811</v>
      </c>
    </row>
    <row r="22" spans="1:2" x14ac:dyDescent="0.25">
      <c r="A22" s="22" t="s">
        <v>768</v>
      </c>
      <c r="B22" t="s">
        <v>813</v>
      </c>
    </row>
    <row r="23" spans="1:2" x14ac:dyDescent="0.25">
      <c r="A23" s="23" t="s">
        <v>55</v>
      </c>
      <c r="B23">
        <v>116</v>
      </c>
    </row>
    <row r="24" spans="1:2" x14ac:dyDescent="0.25">
      <c r="A24" s="23" t="s">
        <v>43</v>
      </c>
      <c r="B24">
        <v>139</v>
      </c>
    </row>
    <row r="25" spans="1:2" x14ac:dyDescent="0.25">
      <c r="A25" s="23" t="s">
        <v>68</v>
      </c>
      <c r="B25">
        <v>140</v>
      </c>
    </row>
    <row r="26" spans="1:2" x14ac:dyDescent="0.25">
      <c r="A26" s="23" t="s">
        <v>74</v>
      </c>
      <c r="B26">
        <v>146</v>
      </c>
    </row>
    <row r="27" spans="1:2" x14ac:dyDescent="0.25">
      <c r="A27" s="23" t="s">
        <v>49</v>
      </c>
      <c r="B27">
        <v>150</v>
      </c>
    </row>
    <row r="28" spans="1:2" x14ac:dyDescent="0.25">
      <c r="A28" s="23" t="s">
        <v>92</v>
      </c>
      <c r="B28">
        <v>151</v>
      </c>
    </row>
    <row r="29" spans="1:2" x14ac:dyDescent="0.25">
      <c r="A29" s="23" t="s">
        <v>27</v>
      </c>
      <c r="B29">
        <v>158</v>
      </c>
    </row>
    <row r="30" spans="1:2" x14ac:dyDescent="0.25">
      <c r="A30" s="23" t="s">
        <v>769</v>
      </c>
      <c r="B30">
        <v>1000</v>
      </c>
    </row>
    <row r="38" spans="1:6" x14ac:dyDescent="0.25">
      <c r="A38" s="37">
        <v>3</v>
      </c>
      <c r="B38" s="38" t="s">
        <v>812</v>
      </c>
    </row>
    <row r="40" spans="1:6" x14ac:dyDescent="0.25">
      <c r="A40" s="22" t="s">
        <v>768</v>
      </c>
      <c r="B40" t="s">
        <v>789</v>
      </c>
      <c r="C40" t="s">
        <v>824</v>
      </c>
    </row>
    <row r="41" spans="1:6" x14ac:dyDescent="0.25">
      <c r="A41" s="23" t="s">
        <v>45</v>
      </c>
      <c r="B41" s="28">
        <v>243.33519553072625</v>
      </c>
      <c r="C41" s="33">
        <v>179</v>
      </c>
      <c r="F41" s="28"/>
    </row>
    <row r="42" spans="1:6" x14ac:dyDescent="0.25">
      <c r="A42" s="23" t="s">
        <v>37</v>
      </c>
      <c r="B42" s="28">
        <v>244.79640718562874</v>
      </c>
      <c r="C42" s="33">
        <v>167</v>
      </c>
      <c r="F42" s="28"/>
    </row>
    <row r="43" spans="1:6" x14ac:dyDescent="0.25">
      <c r="A43" s="23" t="s">
        <v>64</v>
      </c>
      <c r="B43" s="28">
        <v>248.38095238095238</v>
      </c>
      <c r="C43" s="33">
        <v>168</v>
      </c>
      <c r="F43" s="28"/>
    </row>
    <row r="44" spans="1:6" x14ac:dyDescent="0.25">
      <c r="A44" s="23" t="s">
        <v>29</v>
      </c>
      <c r="B44" s="28">
        <v>253.35802469135803</v>
      </c>
      <c r="C44" s="33">
        <v>162</v>
      </c>
      <c r="F44" s="28"/>
    </row>
    <row r="45" spans="1:6" x14ac:dyDescent="0.25">
      <c r="A45" s="23" t="s">
        <v>57</v>
      </c>
      <c r="B45" s="28">
        <v>264.99346405228761</v>
      </c>
      <c r="C45" s="33">
        <v>153</v>
      </c>
      <c r="F45" s="28"/>
    </row>
    <row r="46" spans="1:6" x14ac:dyDescent="0.25">
      <c r="A46" s="23" t="s">
        <v>78</v>
      </c>
      <c r="B46" s="28">
        <v>273.46198830409355</v>
      </c>
      <c r="C46" s="33">
        <v>171</v>
      </c>
      <c r="F46" s="28"/>
    </row>
    <row r="47" spans="1:6" x14ac:dyDescent="0.25">
      <c r="A47" s="23" t="s">
        <v>769</v>
      </c>
      <c r="B47" s="33">
        <v>254.51599999999999</v>
      </c>
      <c r="C47" s="33">
        <v>1000</v>
      </c>
    </row>
    <row r="49" spans="1:5" x14ac:dyDescent="0.25">
      <c r="A49" t="s">
        <v>768</v>
      </c>
      <c r="B49" t="s">
        <v>789</v>
      </c>
      <c r="C49" t="s">
        <v>824</v>
      </c>
      <c r="E49" s="30" t="s">
        <v>825</v>
      </c>
    </row>
    <row r="50" spans="1:5" x14ac:dyDescent="0.25">
      <c r="A50" t="s">
        <v>45</v>
      </c>
      <c r="B50">
        <v>243.33519553072625</v>
      </c>
      <c r="C50">
        <v>179</v>
      </c>
      <c r="E50" s="30">
        <f>CORREL(B50:B55,C50:C55)</f>
        <v>-0.38937197693329906</v>
      </c>
    </row>
    <row r="51" spans="1:5" x14ac:dyDescent="0.25">
      <c r="A51" t="s">
        <v>37</v>
      </c>
      <c r="B51">
        <v>244.79640718562874</v>
      </c>
      <c r="C51">
        <v>167</v>
      </c>
    </row>
    <row r="52" spans="1:5" x14ac:dyDescent="0.25">
      <c r="A52" t="s">
        <v>64</v>
      </c>
      <c r="B52">
        <v>248.38095238095238</v>
      </c>
      <c r="C52">
        <v>168</v>
      </c>
    </row>
    <row r="53" spans="1:5" x14ac:dyDescent="0.25">
      <c r="A53" t="s">
        <v>29</v>
      </c>
      <c r="B53">
        <v>253.35802469135803</v>
      </c>
      <c r="C53">
        <v>162</v>
      </c>
    </row>
    <row r="54" spans="1:5" x14ac:dyDescent="0.25">
      <c r="A54" t="s">
        <v>57</v>
      </c>
      <c r="B54">
        <v>264.99346405228761</v>
      </c>
      <c r="C54">
        <v>153</v>
      </c>
    </row>
    <row r="55" spans="1:5" x14ac:dyDescent="0.25">
      <c r="A55" t="s">
        <v>78</v>
      </c>
      <c r="B55">
        <v>273.46198830409355</v>
      </c>
      <c r="C55">
        <v>171</v>
      </c>
    </row>
    <row r="56" spans="1:5" x14ac:dyDescent="0.25">
      <c r="A56" t="s">
        <v>769</v>
      </c>
      <c r="B56">
        <v>254.51599999999999</v>
      </c>
      <c r="C56">
        <v>1000</v>
      </c>
    </row>
  </sheetData>
  <autoFilter ref="A40:B47" xr:uid="{340038A9-CB97-44C7-B65F-A43EFCE3A11B}"/>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547-4AFF-460F-8EF3-08928155040A}">
  <dimension ref="A1:C8"/>
  <sheetViews>
    <sheetView workbookViewId="0">
      <selection activeCell="B2" sqref="B2:B7"/>
    </sheetView>
  </sheetViews>
  <sheetFormatPr defaultRowHeight="15" x14ac:dyDescent="0.25"/>
  <cols>
    <col min="2" max="2" width="98.7109375" bestFit="1" customWidth="1"/>
    <col min="3" max="3" width="28.28515625" bestFit="1" customWidth="1"/>
  </cols>
  <sheetData>
    <row r="1" spans="1:3" x14ac:dyDescent="0.25">
      <c r="A1" t="s">
        <v>737</v>
      </c>
      <c r="B1" t="s">
        <v>738</v>
      </c>
      <c r="C1" t="s">
        <v>740</v>
      </c>
    </row>
    <row r="2" spans="1:3" x14ac:dyDescent="0.25">
      <c r="A2">
        <v>1</v>
      </c>
      <c r="B2" t="s">
        <v>743</v>
      </c>
      <c r="C2" t="s">
        <v>763</v>
      </c>
    </row>
    <row r="3" spans="1:3" x14ac:dyDescent="0.25">
      <c r="A3">
        <v>2</v>
      </c>
      <c r="B3" t="s">
        <v>739</v>
      </c>
      <c r="C3" t="s">
        <v>741</v>
      </c>
    </row>
    <row r="4" spans="1:3" x14ac:dyDescent="0.25">
      <c r="A4">
        <v>3</v>
      </c>
      <c r="B4" s="13" t="s">
        <v>744</v>
      </c>
      <c r="C4" t="s">
        <v>764</v>
      </c>
    </row>
    <row r="5" spans="1:3" x14ac:dyDescent="0.25">
      <c r="A5">
        <v>4</v>
      </c>
      <c r="B5" t="s">
        <v>745</v>
      </c>
      <c r="C5" t="s">
        <v>765</v>
      </c>
    </row>
    <row r="6" spans="1:3" x14ac:dyDescent="0.25">
      <c r="A6">
        <v>5</v>
      </c>
      <c r="B6" t="s">
        <v>748</v>
      </c>
      <c r="C6" t="s">
        <v>749</v>
      </c>
    </row>
    <row r="7" spans="1:3" x14ac:dyDescent="0.25">
      <c r="A7">
        <v>6</v>
      </c>
      <c r="B7" t="s">
        <v>762</v>
      </c>
      <c r="C7" t="s">
        <v>766</v>
      </c>
    </row>
    <row r="8" spans="1:3" x14ac:dyDescent="0.25">
      <c r="A8">
        <v>7</v>
      </c>
      <c r="B8" s="36" t="s">
        <v>823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streaming_service_data RAW</vt:lpstr>
      <vt:lpstr>DATA FINAL</vt:lpstr>
      <vt:lpstr>Subscription &amp; Revenue Analysis</vt:lpstr>
      <vt:lpstr>User Engagement Metrics </vt:lpstr>
      <vt:lpstr>Demographic &amp; Behavioral Insigh</vt:lpstr>
      <vt:lpstr>Retention &amp; Loyalty</vt:lpstr>
      <vt:lpstr>Payment Preferences &amp; Regional </vt:lpstr>
      <vt:lpstr>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DIPALI SINGH</dc:creator>
  <cp:lastModifiedBy>DIPALI SINGH</cp:lastModifiedBy>
  <dcterms:created xsi:type="dcterms:W3CDTF">2025-03-04T14:15:31Z</dcterms:created>
  <dcterms:modified xsi:type="dcterms:W3CDTF">2025-03-08T15:42:03Z</dcterms:modified>
</cp:coreProperties>
</file>