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Pravin\Personal\GrowMeAHabit\Marketing\BizModel\"/>
    </mc:Choice>
  </mc:AlternateContent>
  <bookViews>
    <workbookView xWindow="240" yWindow="60" windowWidth="12510" windowHeight="7995" firstSheet="1" activeTab="1"/>
  </bookViews>
  <sheets>
    <sheet name="MarketingMix" sheetId="1" r:id="rId1"/>
    <sheet name="Cost Structure" sheetId="2" r:id="rId2"/>
    <sheet name="Revenue" sheetId="8" r:id="rId3"/>
    <sheet name="Product" sheetId="3" r:id="rId4"/>
    <sheet name="VisionMission" sheetId="5" r:id="rId5"/>
    <sheet name="SMR" sheetId="6" r:id="rId6"/>
    <sheet name="7P" sheetId="7" r:id="rId7"/>
    <sheet name="Cashflow" sheetId="9" r:id="rId8"/>
    <sheet name="Finance" sheetId="10" r:id="rId9"/>
    <sheet name="Competition" sheetId="11" r:id="rId10"/>
    <sheet name="Sheet1" sheetId="12" r:id="rId11"/>
    <sheet name="Competition_Inputs" sheetId="13" r:id="rId12"/>
  </sheets>
  <definedNames>
    <definedName name="Apps">Sheet1!$A$2:$A$5</definedName>
  </definedNames>
  <calcPr calcId="152511"/>
</workbook>
</file>

<file path=xl/calcChain.xml><?xml version="1.0" encoding="utf-8"?>
<calcChain xmlns="http://schemas.openxmlformats.org/spreadsheetml/2006/main">
  <c r="C3" i="9" l="1"/>
  <c r="C5" i="9" s="1"/>
  <c r="B5" i="9"/>
  <c r="B6" i="9" s="1"/>
  <c r="E14" i="2"/>
  <c r="E10" i="8" s="1"/>
  <c r="E11" i="8" s="1"/>
  <c r="D11" i="2"/>
  <c r="D14" i="2" s="1"/>
  <c r="D9" i="8" l="1"/>
  <c r="D17" i="2"/>
  <c r="C6" i="9"/>
  <c r="D3" i="9"/>
  <c r="K8" i="9"/>
  <c r="G8" i="9"/>
  <c r="C8" i="9"/>
  <c r="L8" i="9"/>
  <c r="H8" i="9"/>
  <c r="D8" i="9"/>
  <c r="B8" i="9"/>
  <c r="J8" i="9"/>
  <c r="F8" i="9"/>
  <c r="M8" i="9"/>
  <c r="I8" i="9"/>
  <c r="E8" i="9"/>
  <c r="E9" i="8"/>
  <c r="D10" i="8"/>
  <c r="D11" i="8" s="1"/>
  <c r="B9" i="9" l="1"/>
  <c r="C2" i="10"/>
  <c r="E2" i="10" s="1"/>
  <c r="D6" i="9"/>
  <c r="E3" i="9"/>
  <c r="D5" i="9"/>
  <c r="F3" i="9" l="1"/>
  <c r="E5" i="9"/>
  <c r="E6" i="9" s="1"/>
  <c r="C9" i="9"/>
  <c r="B11" i="9"/>
  <c r="F5" i="9" l="1"/>
  <c r="F6" i="9" s="1"/>
  <c r="G3" i="9"/>
  <c r="D9" i="9"/>
  <c r="C11" i="9"/>
  <c r="H3" i="9" l="1"/>
  <c r="G5" i="9"/>
  <c r="G6" i="9" s="1"/>
  <c r="E9" i="9"/>
  <c r="D11" i="9"/>
  <c r="I3" i="9" l="1"/>
  <c r="H5" i="9"/>
  <c r="H6" i="9" s="1"/>
  <c r="F9" i="9"/>
  <c r="E11" i="9"/>
  <c r="I5" i="9" l="1"/>
  <c r="I6" i="9" s="1"/>
  <c r="J3" i="9"/>
  <c r="G9" i="9"/>
  <c r="F11" i="9"/>
  <c r="H9" i="9" l="1"/>
  <c r="G11" i="9"/>
  <c r="K3" i="9"/>
  <c r="J5" i="9"/>
  <c r="J6" i="9" s="1"/>
  <c r="L3" i="9" l="1"/>
  <c r="K5" i="9"/>
  <c r="K6" i="9" s="1"/>
  <c r="I9" i="9"/>
  <c r="H11" i="9"/>
  <c r="J9" i="9" l="1"/>
  <c r="I11" i="9"/>
  <c r="M3" i="9"/>
  <c r="M5" i="9" s="1"/>
  <c r="L5" i="9"/>
  <c r="L6" i="9" s="1"/>
  <c r="M6" i="9" l="1"/>
  <c r="K9" i="9"/>
  <c r="J11" i="9"/>
  <c r="L9" i="9" l="1"/>
  <c r="K11" i="9"/>
  <c r="F2" i="10"/>
  <c r="M9" i="9" l="1"/>
  <c r="M11" i="9" s="1"/>
  <c r="L11" i="9"/>
</calcChain>
</file>

<file path=xl/sharedStrings.xml><?xml version="1.0" encoding="utf-8"?>
<sst xmlns="http://schemas.openxmlformats.org/spreadsheetml/2006/main" count="311" uniqueCount="259">
  <si>
    <t>0-3 yrs</t>
  </si>
  <si>
    <t>3-6 yrs</t>
  </si>
  <si>
    <t>KG</t>
  </si>
  <si>
    <t>6-10 yrs</t>
  </si>
  <si>
    <t>Primary</t>
  </si>
  <si>
    <t>16-18 yrs</t>
  </si>
  <si>
    <t>Secondary</t>
  </si>
  <si>
    <t>Jr College</t>
  </si>
  <si>
    <t>18-22 yrs</t>
  </si>
  <si>
    <t>Gaduation</t>
  </si>
  <si>
    <t>House Wife</t>
  </si>
  <si>
    <t>Service</t>
  </si>
  <si>
    <t>Self Employeed</t>
  </si>
  <si>
    <t>Small Businessman</t>
  </si>
  <si>
    <t>Mother</t>
  </si>
  <si>
    <t>Father</t>
  </si>
  <si>
    <t>Non Working</t>
  </si>
  <si>
    <t>Parenting Role</t>
  </si>
  <si>
    <t>Occupation</t>
  </si>
  <si>
    <t>Geographic</t>
  </si>
  <si>
    <t>Metro, Tier 1, Tier 2</t>
  </si>
  <si>
    <t>Internet</t>
  </si>
  <si>
    <t>Discussion boards for parenting</t>
  </si>
  <si>
    <t>Parenting sites</t>
  </si>
  <si>
    <t>Events/Consellers</t>
  </si>
  <si>
    <t>Parenting Workshops</t>
  </si>
  <si>
    <t>Counsellers</t>
  </si>
  <si>
    <t>Blogs for parenting</t>
  </si>
  <si>
    <t>School-class whatsapp groups</t>
  </si>
  <si>
    <t>School PT Meetings</t>
  </si>
  <si>
    <t>Teachers</t>
  </si>
  <si>
    <t>Tuition Teachers</t>
  </si>
  <si>
    <t>Where can the target users be approached</t>
  </si>
  <si>
    <t>Mouth to Mouth</t>
  </si>
  <si>
    <t>Personal Experiences</t>
  </si>
  <si>
    <t>Banks</t>
  </si>
  <si>
    <t>Kids Account Complements</t>
  </si>
  <si>
    <t>Amazon</t>
  </si>
  <si>
    <t>Grow a habit while your kid shops</t>
  </si>
  <si>
    <t>Government Agencies</t>
  </si>
  <si>
    <t>??</t>
  </si>
  <si>
    <t>Revenue Options</t>
  </si>
  <si>
    <t>Some features ( 1 habit per kid) available free. Pay for additional features ( more habits, report on value, recommendations)</t>
  </si>
  <si>
    <t>10-16 yrs</t>
  </si>
  <si>
    <t>Revenue</t>
  </si>
  <si>
    <t>Direct Purchase (Charts, App)</t>
  </si>
  <si>
    <t>Core Product</t>
  </si>
  <si>
    <t>Charts to track with fridge magnet</t>
  </si>
  <si>
    <t>App/Tablet - Consolidation centrally</t>
  </si>
  <si>
    <t>For points</t>
  </si>
  <si>
    <t>Point Accumulator - Online/Offline Software</t>
  </si>
  <si>
    <t>WishList - Online/Offline Software</t>
  </si>
  <si>
    <t>Core Concept</t>
  </si>
  <si>
    <t>Responsibility</t>
  </si>
  <si>
    <t>Completeness</t>
  </si>
  <si>
    <t>Sibling Fights</t>
  </si>
  <si>
    <t>Value</t>
  </si>
  <si>
    <t>Problem</t>
  </si>
  <si>
    <t>Too Much Demand</t>
  </si>
  <si>
    <t>Possibility</t>
  </si>
  <si>
    <t xml:space="preserve">Value based habits for kids </t>
  </si>
  <si>
    <t>Responsible, Free, Fully Experessed, Caring new generation</t>
  </si>
  <si>
    <t>Bring tools and techniques to kids and parents based on the right parenting practices.</t>
  </si>
  <si>
    <t>Buddy for parents.</t>
  </si>
  <si>
    <t>Area</t>
  </si>
  <si>
    <t>End of this week</t>
  </si>
  <si>
    <t>End of This Month</t>
  </si>
  <si>
    <t>Q3</t>
  </si>
  <si>
    <t>End of Sept-18</t>
  </si>
  <si>
    <t>Product</t>
  </si>
  <si>
    <t>Quality</t>
  </si>
  <si>
    <t>Image</t>
  </si>
  <si>
    <t>Branding</t>
  </si>
  <si>
    <t>Features</t>
  </si>
  <si>
    <t>Variants</t>
  </si>
  <si>
    <t>Mix</t>
  </si>
  <si>
    <t>Support</t>
  </si>
  <si>
    <t>Customer Service</t>
  </si>
  <si>
    <t>Use Occasion</t>
  </si>
  <si>
    <t>Availability</t>
  </si>
  <si>
    <t>Warranties</t>
  </si>
  <si>
    <t>Promotion</t>
  </si>
  <si>
    <t>Marketing Communication</t>
  </si>
  <si>
    <t>Personal Promotion</t>
  </si>
  <si>
    <t>Sales Promotion</t>
  </si>
  <si>
    <t>PR</t>
  </si>
  <si>
    <t>Direct Marketing</t>
  </si>
  <si>
    <t>Price</t>
  </si>
  <si>
    <t>Positioning</t>
  </si>
  <si>
    <t>List</t>
  </si>
  <si>
    <t>Discounts</t>
  </si>
  <si>
    <t>Credit</t>
  </si>
  <si>
    <t>Payment Methods</t>
  </si>
  <si>
    <t>Free or Value added elements</t>
  </si>
  <si>
    <t>Place</t>
  </si>
  <si>
    <t>Trade Channels</t>
  </si>
  <si>
    <t>Sales Support</t>
  </si>
  <si>
    <t>Channel Number</t>
  </si>
  <si>
    <t>Segmented Channels</t>
  </si>
  <si>
    <t>People</t>
  </si>
  <si>
    <t>Individuals on marketing activities</t>
  </si>
  <si>
    <t>Individuals on customer contact</t>
  </si>
  <si>
    <t>Recruitment</t>
  </si>
  <si>
    <t>Culture/image</t>
  </si>
  <si>
    <t>Training/skills</t>
  </si>
  <si>
    <t>Renumeration</t>
  </si>
  <si>
    <t>Process</t>
  </si>
  <si>
    <t>Customer Focus</t>
  </si>
  <si>
    <t>Bussiness-led</t>
  </si>
  <si>
    <t>IT Supported</t>
  </si>
  <si>
    <t>Design Features</t>
  </si>
  <si>
    <t>R&amp;D</t>
  </si>
  <si>
    <t>Physical Evidence</t>
  </si>
  <si>
    <t>Sales/staff contact experinece of brand</t>
  </si>
  <si>
    <t>Product Packaging</t>
  </si>
  <si>
    <t>Online Experience</t>
  </si>
  <si>
    <t>Core Concepts</t>
  </si>
  <si>
    <t>Positive Parenting</t>
  </si>
  <si>
    <t>Integrity for Parents</t>
  </si>
  <si>
    <t>Parents Self</t>
  </si>
  <si>
    <t>Core Services</t>
  </si>
  <si>
    <t>Partners</t>
  </si>
  <si>
    <t>Point System - HardCopy</t>
  </si>
  <si>
    <t>Point System - Mobile/Web App</t>
  </si>
  <si>
    <t>Value - Responsibility</t>
  </si>
  <si>
    <t>Value - Completion</t>
  </si>
  <si>
    <t>Problem - Too many demands</t>
  </si>
  <si>
    <t>Problem - Misbehaving</t>
  </si>
  <si>
    <t>Problem - Sibling Fights</t>
  </si>
  <si>
    <t>Category</t>
  </si>
  <si>
    <t>SubCategory</t>
  </si>
  <si>
    <t>SW Development</t>
  </si>
  <si>
    <t>Arch</t>
  </si>
  <si>
    <t>Dev1</t>
  </si>
  <si>
    <t>Dev2</t>
  </si>
  <si>
    <t>Test1</t>
  </si>
  <si>
    <t>Content Publishing</t>
  </si>
  <si>
    <t>Content Producer</t>
  </si>
  <si>
    <t>Digital Marketer</t>
  </si>
  <si>
    <t>Roadmap</t>
  </si>
  <si>
    <t>Phase1</t>
  </si>
  <si>
    <t>Event Production</t>
  </si>
  <si>
    <t>Event 1</t>
  </si>
  <si>
    <t>Event 2</t>
  </si>
  <si>
    <t>PO+CEO</t>
  </si>
  <si>
    <t>Infrastructure</t>
  </si>
  <si>
    <t>Hardware</t>
  </si>
  <si>
    <t>SW Hosting</t>
  </si>
  <si>
    <t>TOTAL</t>
  </si>
  <si>
    <t>Scenario 1</t>
  </si>
  <si>
    <t>Per Appp Price</t>
  </si>
  <si>
    <t>No of target Users/year</t>
  </si>
  <si>
    <t>No of target Users/Month</t>
  </si>
  <si>
    <t>Total Cost</t>
  </si>
  <si>
    <t xml:space="preserve">Scenario2 </t>
  </si>
  <si>
    <t>In</t>
  </si>
  <si>
    <t>Out</t>
  </si>
  <si>
    <t>App Purchases Quantity</t>
  </si>
  <si>
    <t>App Purchases Revenue</t>
  </si>
  <si>
    <t>Costs p.m.</t>
  </si>
  <si>
    <t>App Price pa</t>
  </si>
  <si>
    <t>Costs YTD</t>
  </si>
  <si>
    <t>Revenue YTD</t>
  </si>
  <si>
    <t>PL</t>
  </si>
  <si>
    <t>Per month Investment</t>
  </si>
  <si>
    <t>Target Rate</t>
  </si>
  <si>
    <t>Amount p.m.</t>
  </si>
  <si>
    <t>Period</t>
  </si>
  <si>
    <t>FV</t>
  </si>
  <si>
    <t>Revenue EoY</t>
  </si>
  <si>
    <t>Baby Connect</t>
  </si>
  <si>
    <t>Cloud Baby Monitor</t>
  </si>
  <si>
    <t>Glow Baby</t>
  </si>
  <si>
    <t>Free</t>
  </si>
  <si>
    <t>Parenthood by Baby Center</t>
  </si>
  <si>
    <t>Baby Time</t>
  </si>
  <si>
    <t>Winnie</t>
  </si>
  <si>
    <t>If you’re looking for a virtual community of fellow parents with whom you can share advice, resources, and support, then this might just be the app for you. You can even use the app to schedule playdates, learn about local schools, and find family activities in your area.</t>
  </si>
  <si>
    <t>WebMD Baby</t>
  </si>
  <si>
    <t>With relevant health news and an emergency symptom guide, the WebMD Baby app has been described as being like “a pediatrician in your pocket” and can be an invaluable resource for immediate advice and wellness tips.</t>
  </si>
  <si>
    <t>https://www.baby-connect.com/</t>
  </si>
  <si>
    <t>https://cloudbabymonitor.com/</t>
  </si>
  <si>
    <t>BabyCare</t>
  </si>
  <si>
    <t>http://signup.babytimeapp.com/</t>
  </si>
  <si>
    <t>No matter how old your child is, the Parenthood app has you covered. Track developmental milestones, access educational resources, and peruse expert tips that are relevant to your family. You can even connect with other parents to share tips through the app.
More than 400 million parents trust BabyCenter for expert information and a strong parent community. Download our free mobile apps to get help whenever you need it!</t>
  </si>
  <si>
    <t>https://www.babycenter.com/big-kid</t>
  </si>
  <si>
    <t>Parentlane</t>
  </si>
  <si>
    <t>BabyCare+EarlyChildhood</t>
  </si>
  <si>
    <t>Food - vitamis, proteins and you can claim points from good food.
Show it to your friends and compete</t>
  </si>
  <si>
    <t>Annual Potential TG Users</t>
  </si>
  <si>
    <t>Points-O-Ram</t>
  </si>
  <si>
    <t>INR 233</t>
  </si>
  <si>
    <t>Very primitive … npot much of downloads</t>
  </si>
  <si>
    <t>Happy Kids Timer</t>
  </si>
  <si>
    <t>In App purchases. Basic is free .. To use other features you have to pay .. Only 1 kid supported.</t>
  </si>
  <si>
    <t>INR 135</t>
  </si>
  <si>
    <t>Good. Workflow driven gamified morning and evening chore manager … only 1 kid supported</t>
  </si>
  <si>
    <t>iRewardChart</t>
  </si>
  <si>
    <t>Typical Task editor</t>
  </si>
  <si>
    <t>Typical Task Editor - Easy navigation across days … no of taps gives number of points</t>
  </si>
  <si>
    <t>Rewards</t>
  </si>
  <si>
    <t>Review Rating</t>
  </si>
  <si>
    <t>No of Reviews</t>
  </si>
  <si>
    <t>Kids Chore Chart</t>
  </si>
  <si>
    <t>Features needed! The basic functionality is there but lot more required. 1. The response time is very slow please upgrade to a better back end. 2. Change the font to normal fonts it is hard to understand. 3. Allow the kids account to be edited and allow change of color etc. 3. Looks like the points expire every week. Can they be accumulated indefinitely? For a paid app it needs lot of refinements.</t>
  </si>
  <si>
    <t>WINNER OF THE MIT "APP OF THE MONTH" AWARD (Best Design) </t>
  </si>
  <si>
    <r>
      <t>Not there yet.</t>
    </r>
    <r>
      <rPr>
        <sz val="8"/>
        <color rgb="FF333333"/>
        <rFont val="Arial"/>
        <family val="2"/>
      </rPr>
      <t> Simple and easy to use. I like the ability to add or reduce the points beside the chore points. But every button click take 3-4 seconds to load next screen. Does not work offline.</t>
    </r>
  </si>
  <si>
    <t>Regret to buy it I had seen other applications with better options, cannot re-arrange chores, cannot give half point or double point to the same chore, doesnt have minus point when child misbehave, cannot add picture of the child to enhance visuals</t>
  </si>
  <si>
    <t>Could be a 5 It would be a five for me if each child had a separate reward chart, I have 2 boys and a girl they don't all like the same things. If each profile had their own rewards it would be a lot more personal. Also if I could rearrange the chores and rewards after typing them in. So if I could put the a.m. chores together and so on. And also arrange the rewards from the least valuable to the most valuable. That would be AWESOME!!! And the speed when logging in, well all together speed.</t>
  </si>
  <si>
    <t>Amazing app, just needs a notes pages I think so I can keep track of what we have already had as treats, and just general notes for my children</t>
  </si>
  <si>
    <t>Almost I would to be able to see points and rewards to-date. I would also like to be able to customize it a little more. Finally, I would like for the kids to be able to see their points/chores via a children's account.</t>
  </si>
  <si>
    <t>Forgot my email and my password now I have to make the chore chart all over again :( do not by its not worth the money or space</t>
  </si>
  <si>
    <t>Not bad but found better It should include option only for kids where they would be able to view the points without possibility to change</t>
  </si>
  <si>
    <t>Great concept but slow to load with stupid very small fonts not like the pictures</t>
  </si>
  <si>
    <t>Great support team! Just installed and forgot logon details. Team responded instantly and took on board comments for improving app with eg. Pictures or icons so child can see tasks without being able to read</t>
  </si>
  <si>
    <t>App was awesome... Until I was trying to add the chores and rewards then it kept saying run time error and kept force closing. Also there is no option for individual rewards. Every child has to have the same reward.</t>
  </si>
  <si>
    <t xml:space="preserve">Need glasses to read Idea of the app is great, but you can't see the chores or other information. I refunded the app. Would reinstall if the issues like this would be fixed.
</t>
  </si>
  <si>
    <t>Some potential... Only allows point values of 1-10. This really isn't flexible enough for me.</t>
  </si>
  <si>
    <t>Thanks for the feedback! The newest version now allows point values between -50 and 50.</t>
  </si>
  <si>
    <t>Not optimized for device Only worked in Landscape for main chart and font was incredibly tiny and hard to read. Needs improved, but has potential.</t>
  </si>
  <si>
    <t>Feature Advice I really appreciate this application, however, not for us. Ap syncs across all devices - it means a single admin account. Ap would be more functional for us if each kid had their own account which syncs with the rest of the family so I'm not required to give my login information in order for family to track their chores and note completion from alternate devices. (Similar to calendar user syncing.) Better if kids note completion and I success/points from separate devices. Uninstalled.</t>
  </si>
  <si>
    <t>Does not allow you to adjust the order of the chores, what you want the chores to be, or let you change the length of each timer.. unless you purchase the app.. bs. This app does not apply to each individual like I thought it would. Not everyone is the same, or have the same routine and/or timing..</t>
  </si>
  <si>
    <t>t's a good app if you have one kid,bi have 3. But it does help.</t>
  </si>
  <si>
    <t>Have to buy everything you want to change</t>
  </si>
  <si>
    <t>If I get the paid version can this be set up for multiple children</t>
  </si>
  <si>
    <t>The app makes my kid do what he's told in the time appointed, but when you buy the app it would me nice to choose a Picture from the in app gif. Exemple, I added potty in the morning but I would like to add the gif from the potty from evening. And if we could choose softer music for nighttime would be cool. (I ended up taking a Pic from the net but it break the little boy character that my 4year old is following), and a go back button would be very practical, in case he pushed the next button to early. Thank you for making it I highly recommend it!</t>
  </si>
  <si>
    <t>Very limited without purchase</t>
  </si>
  <si>
    <t>It's a great app and has definitely helped to motivate my kids in the morning. Love that there's now an evening routine too. It would be 5/5 if you could have multiple kids profiles on one device.</t>
  </si>
  <si>
    <t>Paid Version - I would like at least 5 more customizable tasks. A lunchtime and bedtime activity list. I would also like a bank of images, such as shirts, pants, socks, underwear, vitamin, medicine, jacket, backpack, car, bus, etc. This app works great for kids with ADHD!</t>
  </si>
  <si>
    <t>It wld have been great if you could change anything with out having to buy you cant even change the order of the activites with out paying and it only has for the moring routine</t>
  </si>
  <si>
    <t>It is definitely for much younger kids if so, but the standard version doesn't really have a good structure, for example you can't just stop in between the tasks and come back, you have to do it all over again. Also there is very few tasks, just not worth time.</t>
  </si>
  <si>
    <t>I wish this app had 2 extra things : some info of what is the next coming step and ability to pause.</t>
  </si>
  <si>
    <t>Maybe it's good but there's nothing free about it. You must pay for literally pressing a button</t>
  </si>
  <si>
    <t xml:space="preserve">Couldn't edit without paying. No trial period, so how do I know if it's worth paying for?
</t>
  </si>
  <si>
    <t>The only thing I wish it had was a parental approval or confirm button after each activity to say "Y</t>
  </si>
  <si>
    <t>This app forced me to rate it before I was ready to, in exchange for letting me edit the image of my child. So I'm giving it a 3 since I haven't decided what rating I would give it yet.</t>
  </si>
  <si>
    <t>OurHome</t>
  </si>
  <si>
    <t>I just downloaded two days ago. It's ok so far. The only reason I didn't give it more stars is that I can't seem to find how to change the notification sound and/or turn off the vibration. I absolutely hate it when my phone does that for a notification. I have turned it off for all my other apps...
OurHomeMarch 20, 2018
Hi there, thanks for your feedback, and apologies about the notifications. Hopefully we'll be able to add this functionality in the future but in the meantime I'd suggest you go into Family - Settings - My account - Notifications and turn a few of the options off. Hopefully this helps at least somewhat.</t>
  </si>
  <si>
    <t>Installs</t>
  </si>
  <si>
    <t>App</t>
  </si>
  <si>
    <t>Company</t>
  </si>
  <si>
    <t>Input</t>
  </si>
  <si>
    <t>The app is also poorly designed, obviously by people who don't look up from their screens very often</t>
  </si>
  <si>
    <t>Rewards4Kids</t>
  </si>
  <si>
    <t>http://www.aotsinc.com/</t>
  </si>
  <si>
    <t>No of Installs</t>
  </si>
  <si>
    <t>No of Reviews- India</t>
  </si>
  <si>
    <t>No of Installs - India</t>
  </si>
  <si>
    <t>Content Rating</t>
  </si>
  <si>
    <t>3+</t>
  </si>
  <si>
    <t>My Rating</t>
  </si>
  <si>
    <t>-</t>
  </si>
  <si>
    <t>Allowance &amp; Chores Bot</t>
  </si>
  <si>
    <t>http://www.wingboat.com/</t>
  </si>
  <si>
    <t>But app is not intuitive to use and could be improved</t>
  </si>
  <si>
    <t>zzzzzzzzzzzzzzzzzzzzz add above this line</t>
  </si>
  <si>
    <t>Location</t>
  </si>
  <si>
    <t>US</t>
  </si>
  <si>
    <t>http://www.sterlingroadproductions.com/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</si>
</sst>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4009]\ #,##0.00"/>
    <numFmt numFmtId="165" formatCode="0.0%"/>
  </numFmts>
  <fonts count="9" x14ac:knownFonts="1">
    <font>
      <sz val="10"/>
      <color theme="1"/>
      <name val="Arial"/>
      <family val="2"/>
    </font>
    <font>
      <sz val="10"/>
      <color theme="1"/>
      <name val="Arial Unicode MS"/>
      <family val="2"/>
    </font>
    <font>
      <b/>
      <sz val="10"/>
      <color theme="1"/>
      <name val="Arial Unicode MS"/>
      <family val="2"/>
    </font>
    <font>
      <sz val="10"/>
      <color theme="1"/>
      <name val="Arial"/>
      <family val="2"/>
    </font>
    <font>
      <u/>
      <sz val="10"/>
      <color theme="10"/>
      <name val="Arial"/>
      <family val="2"/>
    </font>
    <font>
      <b/>
      <sz val="10"/>
      <color theme="1"/>
      <name val="Arial"/>
      <family val="2"/>
    </font>
    <font>
      <b/>
      <sz val="8"/>
      <color rgb="FF333333"/>
      <name val="Arial"/>
      <family val="2"/>
    </font>
    <font>
      <sz val="8"/>
      <color rgb="FF333333"/>
      <name val="Arial"/>
      <family val="2"/>
    </font>
    <font>
      <sz val="8"/>
      <color rgb="FF555555"/>
      <name val="Arial"/>
      <family val="2"/>
    </font>
  </fonts>
  <fills count="5">
    <fill>
      <patternFill patternType="none"/>
    </fill>
    <fill>
      <patternFill patternType="gray125"/>
    </fill>
    <fill>
      <patternFill patternType="solid">
        <fgColor rgb="FF00B050"/>
        <bgColor indexed="64"/>
      </patternFill>
    </fill>
    <fill>
      <patternFill patternType="solid">
        <fgColor theme="6" tint="0.39997558519241921"/>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3" fillId="0" borderId="0" applyFont="0" applyFill="0" applyBorder="0" applyAlignment="0" applyProtection="0"/>
    <xf numFmtId="0" fontId="4" fillId="0" borderId="0" applyNumberFormat="0" applyFill="0" applyBorder="0" applyAlignment="0" applyProtection="0"/>
  </cellStyleXfs>
  <cellXfs count="36">
    <xf numFmtId="0" fontId="0" fillId="0" borderId="0" xfId="0"/>
    <xf numFmtId="0" fontId="1" fillId="0" borderId="0" xfId="0" applyFont="1"/>
    <xf numFmtId="0" fontId="1" fillId="0" borderId="1" xfId="0" applyFont="1" applyBorder="1"/>
    <xf numFmtId="0" fontId="2" fillId="0" borderId="1" xfId="0" applyFont="1" applyBorder="1"/>
    <xf numFmtId="16" fontId="2" fillId="0" borderId="1" xfId="0" applyNumberFormat="1" applyFont="1" applyBorder="1"/>
    <xf numFmtId="0" fontId="1" fillId="2" borderId="1" xfId="0" applyFont="1" applyFill="1" applyBorder="1"/>
    <xf numFmtId="0" fontId="2" fillId="0" borderId="0" xfId="0" applyFont="1"/>
    <xf numFmtId="0" fontId="1" fillId="0" borderId="1" xfId="0" applyFont="1" applyFill="1" applyBorder="1"/>
    <xf numFmtId="0" fontId="1" fillId="3" borderId="1" xfId="0" applyFont="1" applyFill="1" applyBorder="1"/>
    <xf numFmtId="0" fontId="1" fillId="0" borderId="0" xfId="0" applyFont="1" applyAlignment="1">
      <alignment horizontal="left" indent="1"/>
    </xf>
    <xf numFmtId="0" fontId="1" fillId="0" borderId="0" xfId="0" applyFont="1" applyAlignment="1">
      <alignment horizontal="left" indent="2"/>
    </xf>
    <xf numFmtId="0" fontId="1" fillId="4" borderId="0" xfId="0" applyFont="1" applyFill="1"/>
    <xf numFmtId="164" fontId="1" fillId="0" borderId="0" xfId="0" applyNumberFormat="1" applyFont="1"/>
    <xf numFmtId="164" fontId="1" fillId="4" borderId="0" xfId="0" applyNumberFormat="1" applyFont="1" applyFill="1"/>
    <xf numFmtId="0" fontId="0" fillId="0" borderId="0" xfId="0" applyAlignment="1">
      <alignment horizontal="left" indent="1"/>
    </xf>
    <xf numFmtId="164" fontId="0" fillId="0" borderId="0" xfId="0" applyNumberFormat="1"/>
    <xf numFmtId="2" fontId="0" fillId="0" borderId="0" xfId="0" applyNumberFormat="1"/>
    <xf numFmtId="165" fontId="0" fillId="0" borderId="0" xfId="1" applyNumberFormat="1" applyFont="1"/>
    <xf numFmtId="6" fontId="0" fillId="0" borderId="0" xfId="0" applyNumberFormat="1"/>
    <xf numFmtId="0" fontId="4" fillId="0" borderId="0" xfId="2" applyAlignment="1">
      <alignment wrapText="1"/>
    </xf>
    <xf numFmtId="0" fontId="0" fillId="0" borderId="0" xfId="0" applyAlignment="1">
      <alignment wrapText="1"/>
    </xf>
    <xf numFmtId="0" fontId="6" fillId="0" borderId="0" xfId="0" applyFont="1"/>
    <xf numFmtId="0" fontId="8" fillId="0" borderId="0" xfId="0" applyFont="1"/>
    <xf numFmtId="0" fontId="5" fillId="0" borderId="0" xfId="0" applyFont="1"/>
    <xf numFmtId="0" fontId="5" fillId="0" borderId="0" xfId="0" applyFont="1" applyAlignment="1">
      <alignment wrapText="1"/>
    </xf>
    <xf numFmtId="0" fontId="4" fillId="0" borderId="0" xfId="2"/>
    <xf numFmtId="0" fontId="1" fillId="0" borderId="2" xfId="0" applyFont="1" applyBorder="1" applyAlignment="1">
      <alignment horizontal="center"/>
    </xf>
    <xf numFmtId="0" fontId="1" fillId="0" borderId="4" xfId="0" applyFont="1" applyBorder="1" applyAlignment="1">
      <alignment horizontal="center"/>
    </xf>
    <xf numFmtId="49" fontId="2" fillId="0" borderId="2" xfId="0" applyNumberFormat="1" applyFont="1" applyBorder="1" applyAlignment="1">
      <alignment horizontal="center" vertical="top"/>
    </xf>
    <xf numFmtId="49" fontId="2" fillId="0" borderId="3" xfId="0" applyNumberFormat="1" applyFont="1" applyBorder="1" applyAlignment="1">
      <alignment horizontal="center" vertical="top"/>
    </xf>
    <xf numFmtId="49" fontId="2" fillId="0" borderId="4" xfId="0" applyNumberFormat="1" applyFont="1" applyBorder="1" applyAlignment="1">
      <alignment horizontal="center" vertical="top"/>
    </xf>
    <xf numFmtId="0" fontId="2" fillId="0" borderId="2" xfId="0" applyFont="1" applyBorder="1" applyAlignment="1">
      <alignment horizontal="center" vertical="top"/>
    </xf>
    <xf numFmtId="0" fontId="2" fillId="0" borderId="3" xfId="0" applyFont="1" applyBorder="1" applyAlignment="1">
      <alignment horizontal="center" vertical="top"/>
    </xf>
    <xf numFmtId="0" fontId="2" fillId="0" borderId="4" xfId="0" applyFont="1" applyBorder="1" applyAlignment="1">
      <alignment horizontal="center" vertical="top"/>
    </xf>
    <xf numFmtId="0" fontId="1" fillId="0" borderId="2" xfId="0" applyFont="1" applyBorder="1" applyAlignment="1">
      <alignment horizontal="center" wrapText="1"/>
    </xf>
    <xf numFmtId="0" fontId="1" fillId="0" borderId="4" xfId="0" applyFont="1" applyBorder="1" applyAlignment="1">
      <alignment horizontal="center" wrapText="1"/>
    </xf>
  </cellXfs>
  <cellStyles count="3">
    <cellStyle name="Hyperlink" xfId="2" builtinId="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ignup.babytimeapp.com/" TargetMode="External"/><Relationship Id="rId2" Type="http://schemas.openxmlformats.org/officeDocument/2006/relationships/hyperlink" Target="https://cloudbabymonitor.com/" TargetMode="External"/><Relationship Id="rId1" Type="http://schemas.openxmlformats.org/officeDocument/2006/relationships/hyperlink" Target="https://www.baby-connect.com/" TargetMode="External"/><Relationship Id="rId5" Type="http://schemas.openxmlformats.org/officeDocument/2006/relationships/printerSettings" Target="../printerSettings/printerSettings7.bin"/><Relationship Id="rId4" Type="http://schemas.openxmlformats.org/officeDocument/2006/relationships/hyperlink" Target="https://www.babycenter.com/big-ki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sterlingroadproductions.com/" TargetMode="External"/><Relationship Id="rId2" Type="http://schemas.openxmlformats.org/officeDocument/2006/relationships/hyperlink" Target="http://www.wingboat.com/" TargetMode="External"/><Relationship Id="rId1" Type="http://schemas.openxmlformats.org/officeDocument/2006/relationships/hyperlink" Target="http://www.aotsinc.com/" TargetMode="External"/><Relationship Id="rId4"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D3" sqref="D3"/>
    </sheetView>
  </sheetViews>
  <sheetFormatPr defaultColWidth="9.140625" defaultRowHeight="15" x14ac:dyDescent="0.3"/>
  <cols>
    <col min="1" max="1" width="9.140625" style="1"/>
    <col min="2" max="2" width="20.28515625" style="1" bestFit="1" customWidth="1"/>
    <col min="3" max="3" width="27.7109375" style="1" bestFit="1" customWidth="1"/>
    <col min="4" max="4" width="12" style="1" bestFit="1" customWidth="1"/>
    <col min="5" max="5" width="14.28515625" style="1" bestFit="1" customWidth="1"/>
    <col min="6" max="6" width="9.140625" style="1"/>
    <col min="7" max="7" width="11.140625" style="1" bestFit="1" customWidth="1"/>
    <col min="8" max="9" width="10.7109375" style="1" bestFit="1" customWidth="1"/>
    <col min="10" max="16384" width="9.140625" style="1"/>
  </cols>
  <sheetData>
    <row r="1" spans="1:9" x14ac:dyDescent="0.3">
      <c r="A1" s="34" t="s">
        <v>17</v>
      </c>
      <c r="B1" s="26" t="s">
        <v>18</v>
      </c>
      <c r="C1" s="26" t="s">
        <v>19</v>
      </c>
      <c r="D1" s="3"/>
      <c r="E1" s="3" t="s">
        <v>2</v>
      </c>
      <c r="F1" s="3" t="s">
        <v>4</v>
      </c>
      <c r="G1" s="3" t="s">
        <v>6</v>
      </c>
      <c r="H1" s="3" t="s">
        <v>7</v>
      </c>
      <c r="I1" s="3" t="s">
        <v>9</v>
      </c>
    </row>
    <row r="2" spans="1:9" x14ac:dyDescent="0.3">
      <c r="A2" s="35"/>
      <c r="B2" s="27"/>
      <c r="C2" s="27"/>
      <c r="D2" s="3" t="s">
        <v>0</v>
      </c>
      <c r="E2" s="3" t="s">
        <v>1</v>
      </c>
      <c r="F2" s="4" t="s">
        <v>3</v>
      </c>
      <c r="G2" s="4" t="s">
        <v>43</v>
      </c>
      <c r="H2" s="3" t="s">
        <v>5</v>
      </c>
      <c r="I2" s="3" t="s">
        <v>8</v>
      </c>
    </row>
    <row r="3" spans="1:9" x14ac:dyDescent="0.3">
      <c r="A3" s="28" t="s">
        <v>14</v>
      </c>
      <c r="B3" s="3" t="s">
        <v>11</v>
      </c>
      <c r="C3" s="3" t="s">
        <v>20</v>
      </c>
      <c r="D3" s="2"/>
      <c r="E3" s="2"/>
      <c r="F3" s="5"/>
      <c r="G3" s="7"/>
      <c r="H3" s="2"/>
      <c r="I3" s="2"/>
    </row>
    <row r="4" spans="1:9" x14ac:dyDescent="0.3">
      <c r="A4" s="29"/>
      <c r="B4" s="3" t="s">
        <v>12</v>
      </c>
      <c r="C4" s="3" t="s">
        <v>20</v>
      </c>
      <c r="D4" s="2"/>
      <c r="E4" s="2"/>
      <c r="F4" s="5"/>
      <c r="G4" s="7"/>
      <c r="H4" s="2"/>
      <c r="I4" s="2"/>
    </row>
    <row r="5" spans="1:9" x14ac:dyDescent="0.3">
      <c r="A5" s="29"/>
      <c r="B5" s="3" t="s">
        <v>13</v>
      </c>
      <c r="C5" s="3" t="s">
        <v>20</v>
      </c>
      <c r="D5" s="2"/>
      <c r="E5" s="2"/>
      <c r="F5" s="5"/>
      <c r="G5" s="7"/>
      <c r="H5" s="2"/>
      <c r="I5" s="2"/>
    </row>
    <row r="6" spans="1:9" x14ac:dyDescent="0.3">
      <c r="A6" s="30"/>
      <c r="B6" s="3" t="s">
        <v>10</v>
      </c>
      <c r="C6" s="3" t="s">
        <v>20</v>
      </c>
      <c r="D6" s="2"/>
      <c r="E6" s="2"/>
      <c r="F6" s="8"/>
      <c r="G6" s="7"/>
      <c r="H6" s="2"/>
      <c r="I6" s="2"/>
    </row>
    <row r="7" spans="1:9" x14ac:dyDescent="0.3">
      <c r="A7" s="31" t="s">
        <v>15</v>
      </c>
      <c r="B7" s="3" t="s">
        <v>11</v>
      </c>
      <c r="C7" s="3" t="s">
        <v>20</v>
      </c>
      <c r="D7" s="2"/>
      <c r="E7" s="2"/>
      <c r="F7" s="5"/>
      <c r="G7" s="7"/>
      <c r="H7" s="2"/>
      <c r="I7" s="2"/>
    </row>
    <row r="8" spans="1:9" x14ac:dyDescent="0.3">
      <c r="A8" s="32"/>
      <c r="B8" s="3" t="s">
        <v>12</v>
      </c>
      <c r="C8" s="3" t="s">
        <v>20</v>
      </c>
      <c r="D8" s="2"/>
      <c r="E8" s="2"/>
      <c r="F8" s="5"/>
      <c r="G8" s="7"/>
      <c r="H8" s="2"/>
      <c r="I8" s="2"/>
    </row>
    <row r="9" spans="1:9" x14ac:dyDescent="0.3">
      <c r="A9" s="32"/>
      <c r="B9" s="3" t="s">
        <v>13</v>
      </c>
      <c r="C9" s="3" t="s">
        <v>20</v>
      </c>
      <c r="D9" s="2"/>
      <c r="E9" s="2"/>
      <c r="F9" s="8"/>
      <c r="G9" s="7"/>
      <c r="H9" s="2"/>
      <c r="I9" s="2"/>
    </row>
    <row r="10" spans="1:9" x14ac:dyDescent="0.3">
      <c r="A10" s="33"/>
      <c r="B10" s="3" t="s">
        <v>16</v>
      </c>
      <c r="C10" s="3" t="s">
        <v>20</v>
      </c>
      <c r="D10" s="2"/>
      <c r="E10" s="2"/>
      <c r="F10" s="8"/>
      <c r="G10" s="7"/>
      <c r="H10" s="2"/>
      <c r="I10" s="2"/>
    </row>
    <row r="14" spans="1:9" x14ac:dyDescent="0.3">
      <c r="A14" s="6" t="s">
        <v>32</v>
      </c>
      <c r="E14" s="6" t="s">
        <v>44</v>
      </c>
    </row>
    <row r="15" spans="1:9" x14ac:dyDescent="0.3">
      <c r="B15" s="1" t="s">
        <v>21</v>
      </c>
      <c r="F15" s="1" t="s">
        <v>45</v>
      </c>
    </row>
    <row r="16" spans="1:9" x14ac:dyDescent="0.3">
      <c r="C16" s="1" t="s">
        <v>22</v>
      </c>
    </row>
    <row r="17" spans="2:3" x14ac:dyDescent="0.3">
      <c r="C17" s="1" t="s">
        <v>23</v>
      </c>
    </row>
    <row r="18" spans="2:3" x14ac:dyDescent="0.3">
      <c r="C18" s="1" t="s">
        <v>27</v>
      </c>
    </row>
    <row r="19" spans="2:3" x14ac:dyDescent="0.3">
      <c r="C19" s="1" t="s">
        <v>28</v>
      </c>
    </row>
    <row r="21" spans="2:3" x14ac:dyDescent="0.3">
      <c r="B21" s="1" t="s">
        <v>24</v>
      </c>
      <c r="C21" s="1" t="s">
        <v>25</v>
      </c>
    </row>
    <row r="22" spans="2:3" x14ac:dyDescent="0.3">
      <c r="C22" s="1" t="s">
        <v>26</v>
      </c>
    </row>
    <row r="23" spans="2:3" x14ac:dyDescent="0.3">
      <c r="C23" s="1" t="s">
        <v>29</v>
      </c>
    </row>
    <row r="24" spans="2:3" x14ac:dyDescent="0.3">
      <c r="C24" s="1" t="s">
        <v>30</v>
      </c>
    </row>
    <row r="25" spans="2:3" x14ac:dyDescent="0.3">
      <c r="C25" s="1" t="s">
        <v>31</v>
      </c>
    </row>
    <row r="27" spans="2:3" x14ac:dyDescent="0.3">
      <c r="B27" s="1" t="s">
        <v>33</v>
      </c>
    </row>
    <row r="28" spans="2:3" x14ac:dyDescent="0.3">
      <c r="C28" s="1" t="s">
        <v>34</v>
      </c>
    </row>
    <row r="30" spans="2:3" x14ac:dyDescent="0.3">
      <c r="B30" s="1" t="s">
        <v>35</v>
      </c>
    </row>
    <row r="31" spans="2:3" x14ac:dyDescent="0.3">
      <c r="C31" s="1" t="s">
        <v>36</v>
      </c>
    </row>
    <row r="33" spans="2:3" x14ac:dyDescent="0.3">
      <c r="B33" s="1" t="s">
        <v>37</v>
      </c>
    </row>
    <row r="34" spans="2:3" x14ac:dyDescent="0.3">
      <c r="C34" s="1" t="s">
        <v>38</v>
      </c>
    </row>
    <row r="36" spans="2:3" x14ac:dyDescent="0.3">
      <c r="B36" s="1" t="s">
        <v>39</v>
      </c>
    </row>
    <row r="37" spans="2:3" x14ac:dyDescent="0.3">
      <c r="C37" s="1" t="s">
        <v>40</v>
      </c>
    </row>
  </sheetData>
  <mergeCells count="5">
    <mergeCell ref="B1:B2"/>
    <mergeCell ref="C1:C2"/>
    <mergeCell ref="A3:A6"/>
    <mergeCell ref="A7:A10"/>
    <mergeCell ref="A1:A2"/>
  </mergeCells>
  <pageMargins left="0.7" right="0.7" top="0.75" bottom="0.75" header="0.3" footer="0.3"/>
  <pageSetup paperSize="9" orientation="portrait" r:id="rId1"/>
  <headerFooter>
    <oddFooter>&amp;LUnrestricted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zoomScaleNormal="100" workbookViewId="0">
      <pane xSplit="1" ySplit="1" topLeftCell="B37" activePane="bottomRight" state="frozen"/>
      <selection pane="topRight" activeCell="B1" sqref="B1"/>
      <selection pane="bottomLeft" activeCell="A2" sqref="A2"/>
      <selection pane="bottomRight" activeCell="A49" sqref="A49"/>
    </sheetView>
  </sheetViews>
  <sheetFormatPr defaultRowHeight="12.75" x14ac:dyDescent="0.2"/>
  <cols>
    <col min="1" max="1" width="28.28515625" customWidth="1"/>
    <col min="2" max="2" width="12.28515625" bestFit="1" customWidth="1"/>
    <col min="3" max="3" width="12.42578125" bestFit="1" customWidth="1"/>
    <col min="4" max="4" width="12.42578125" customWidth="1"/>
    <col min="6" max="6" width="51.5703125" style="20" customWidth="1"/>
    <col min="7" max="7" width="12.140625" style="20" customWidth="1"/>
    <col min="8" max="8" width="73.7109375" style="20" customWidth="1"/>
    <col min="9" max="9" width="26" customWidth="1"/>
  </cols>
  <sheetData>
    <row r="1" spans="1:8" x14ac:dyDescent="0.2">
      <c r="A1" t="s">
        <v>170</v>
      </c>
      <c r="B1" t="s">
        <v>201</v>
      </c>
      <c r="C1" t="s">
        <v>202</v>
      </c>
      <c r="D1" t="s">
        <v>238</v>
      </c>
      <c r="E1" s="18">
        <v>5</v>
      </c>
      <c r="F1" s="19" t="s">
        <v>180</v>
      </c>
      <c r="G1" s="20" t="s">
        <v>182</v>
      </c>
    </row>
    <row r="2" spans="1:8" x14ac:dyDescent="0.2">
      <c r="A2" t="s">
        <v>171</v>
      </c>
      <c r="E2" s="18">
        <v>6</v>
      </c>
      <c r="F2" s="19" t="s">
        <v>181</v>
      </c>
      <c r="G2" s="20" t="s">
        <v>182</v>
      </c>
    </row>
    <row r="3" spans="1:8" x14ac:dyDescent="0.2">
      <c r="A3" t="s">
        <v>172</v>
      </c>
      <c r="E3" t="s">
        <v>173</v>
      </c>
      <c r="F3" s="19" t="s">
        <v>183</v>
      </c>
      <c r="G3" s="20" t="s">
        <v>182</v>
      </c>
    </row>
    <row r="4" spans="1:8" ht="89.25" x14ac:dyDescent="0.2">
      <c r="A4" t="s">
        <v>174</v>
      </c>
      <c r="E4" t="s">
        <v>173</v>
      </c>
      <c r="F4" s="19" t="s">
        <v>185</v>
      </c>
      <c r="G4" s="20" t="s">
        <v>182</v>
      </c>
      <c r="H4" s="20" t="s">
        <v>184</v>
      </c>
    </row>
    <row r="5" spans="1:8" x14ac:dyDescent="0.2">
      <c r="A5" t="s">
        <v>175</v>
      </c>
      <c r="E5" t="s">
        <v>173</v>
      </c>
      <c r="G5" s="20" t="s">
        <v>182</v>
      </c>
    </row>
    <row r="6" spans="1:8" ht="51" x14ac:dyDescent="0.2">
      <c r="A6" t="s">
        <v>176</v>
      </c>
      <c r="E6" t="s">
        <v>173</v>
      </c>
      <c r="H6" s="20" t="s">
        <v>177</v>
      </c>
    </row>
    <row r="7" spans="1:8" ht="38.25" x14ac:dyDescent="0.2">
      <c r="A7" t="s">
        <v>178</v>
      </c>
      <c r="E7" t="s">
        <v>173</v>
      </c>
      <c r="G7" s="20" t="s">
        <v>182</v>
      </c>
      <c r="H7" s="20" t="s">
        <v>179</v>
      </c>
    </row>
    <row r="10" spans="1:8" ht="25.5" x14ac:dyDescent="0.2">
      <c r="A10" t="s">
        <v>186</v>
      </c>
      <c r="G10" s="20" t="s">
        <v>187</v>
      </c>
    </row>
    <row r="13" spans="1:8" x14ac:dyDescent="0.2">
      <c r="A13" t="s">
        <v>190</v>
      </c>
      <c r="E13" t="s">
        <v>191</v>
      </c>
      <c r="H13" s="20" t="s">
        <v>192</v>
      </c>
    </row>
    <row r="15" spans="1:8" ht="25.5" x14ac:dyDescent="0.2">
      <c r="A15" t="s">
        <v>197</v>
      </c>
      <c r="E15" t="s">
        <v>173</v>
      </c>
      <c r="F15" s="20" t="s">
        <v>198</v>
      </c>
      <c r="H15" s="20" t="s">
        <v>199</v>
      </c>
    </row>
    <row r="16" spans="1:8" x14ac:dyDescent="0.2">
      <c r="A16" t="s">
        <v>200</v>
      </c>
    </row>
    <row r="17" spans="1:9" x14ac:dyDescent="0.2">
      <c r="A17" t="s">
        <v>203</v>
      </c>
      <c r="B17">
        <v>3.5</v>
      </c>
      <c r="C17">
        <v>36</v>
      </c>
      <c r="E17">
        <v>122</v>
      </c>
      <c r="H17" s="21" t="s">
        <v>205</v>
      </c>
      <c r="I17" t="s">
        <v>204</v>
      </c>
    </row>
    <row r="18" spans="1:9" x14ac:dyDescent="0.2">
      <c r="I18" s="22" t="s">
        <v>206</v>
      </c>
    </row>
    <row r="19" spans="1:9" x14ac:dyDescent="0.2">
      <c r="I19" t="s">
        <v>207</v>
      </c>
    </row>
    <row r="20" spans="1:9" x14ac:dyDescent="0.2">
      <c r="I20" t="s">
        <v>208</v>
      </c>
    </row>
    <row r="21" spans="1:9" x14ac:dyDescent="0.2">
      <c r="I21" t="s">
        <v>209</v>
      </c>
    </row>
    <row r="22" spans="1:9" x14ac:dyDescent="0.2">
      <c r="I22" s="23" t="s">
        <v>210</v>
      </c>
    </row>
    <row r="23" spans="1:9" x14ac:dyDescent="0.2">
      <c r="I23" s="23" t="s">
        <v>211</v>
      </c>
    </row>
    <row r="24" spans="1:9" x14ac:dyDescent="0.2">
      <c r="I24" s="23" t="s">
        <v>212</v>
      </c>
    </row>
    <row r="25" spans="1:9" x14ac:dyDescent="0.2">
      <c r="I25" s="23" t="s">
        <v>213</v>
      </c>
    </row>
    <row r="26" spans="1:9" x14ac:dyDescent="0.2">
      <c r="I26" s="23" t="s">
        <v>214</v>
      </c>
    </row>
    <row r="27" spans="1:9" x14ac:dyDescent="0.2">
      <c r="I27" s="23" t="s">
        <v>215</v>
      </c>
    </row>
    <row r="28" spans="1:9" ht="102" x14ac:dyDescent="0.2">
      <c r="I28" s="24" t="s">
        <v>216</v>
      </c>
    </row>
    <row r="29" spans="1:9" x14ac:dyDescent="0.2">
      <c r="I29" s="23" t="s">
        <v>217</v>
      </c>
    </row>
    <row r="30" spans="1:9" x14ac:dyDescent="0.2">
      <c r="I30" s="23" t="s">
        <v>218</v>
      </c>
    </row>
    <row r="31" spans="1:9" x14ac:dyDescent="0.2">
      <c r="I31" s="23" t="s">
        <v>219</v>
      </c>
    </row>
    <row r="32" spans="1:9" x14ac:dyDescent="0.2">
      <c r="I32" s="23" t="s">
        <v>220</v>
      </c>
    </row>
    <row r="34" spans="1:9" ht="25.5" x14ac:dyDescent="0.2">
      <c r="A34" t="s">
        <v>193</v>
      </c>
      <c r="B34">
        <v>4.5</v>
      </c>
      <c r="C34">
        <v>13300</v>
      </c>
      <c r="D34">
        <v>300000</v>
      </c>
      <c r="E34" t="s">
        <v>195</v>
      </c>
      <c r="F34" s="20" t="s">
        <v>194</v>
      </c>
      <c r="H34" s="20" t="s">
        <v>196</v>
      </c>
    </row>
    <row r="35" spans="1:9" x14ac:dyDescent="0.2">
      <c r="I35" s="23" t="s">
        <v>221</v>
      </c>
    </row>
    <row r="36" spans="1:9" x14ac:dyDescent="0.2">
      <c r="I36" s="23" t="s">
        <v>222</v>
      </c>
    </row>
    <row r="37" spans="1:9" x14ac:dyDescent="0.2">
      <c r="I37" s="23" t="s">
        <v>223</v>
      </c>
    </row>
    <row r="38" spans="1:9" x14ac:dyDescent="0.2">
      <c r="I38" s="23" t="s">
        <v>224</v>
      </c>
    </row>
    <row r="39" spans="1:9" x14ac:dyDescent="0.2">
      <c r="I39" s="23" t="s">
        <v>225</v>
      </c>
    </row>
    <row r="40" spans="1:9" x14ac:dyDescent="0.2">
      <c r="I40" s="23" t="s">
        <v>226</v>
      </c>
    </row>
    <row r="41" spans="1:9" x14ac:dyDescent="0.2">
      <c r="I41" s="23" t="s">
        <v>227</v>
      </c>
    </row>
    <row r="42" spans="1:9" x14ac:dyDescent="0.2">
      <c r="I42" s="23" t="s">
        <v>228</v>
      </c>
    </row>
    <row r="43" spans="1:9" x14ac:dyDescent="0.2">
      <c r="I43" s="23" t="s">
        <v>229</v>
      </c>
    </row>
    <row r="44" spans="1:9" x14ac:dyDescent="0.2">
      <c r="I44" s="23" t="s">
        <v>230</v>
      </c>
    </row>
    <row r="45" spans="1:9" x14ac:dyDescent="0.2">
      <c r="I45" s="23" t="s">
        <v>231</v>
      </c>
    </row>
    <row r="46" spans="1:9" x14ac:dyDescent="0.2">
      <c r="I46" s="23" t="s">
        <v>232</v>
      </c>
    </row>
    <row r="47" spans="1:9" ht="51" x14ac:dyDescent="0.2">
      <c r="I47" s="20" t="s">
        <v>233</v>
      </c>
    </row>
    <row r="48" spans="1:9" x14ac:dyDescent="0.2">
      <c r="I48" s="23" t="s">
        <v>234</v>
      </c>
    </row>
    <row r="49" spans="1:9" x14ac:dyDescent="0.2">
      <c r="I49" s="23" t="s">
        <v>235</v>
      </c>
    </row>
    <row r="51" spans="1:9" ht="153" x14ac:dyDescent="0.2">
      <c r="A51" t="s">
        <v>236</v>
      </c>
      <c r="B51">
        <v>4.3</v>
      </c>
      <c r="C51">
        <v>1330</v>
      </c>
      <c r="D51">
        <v>100000</v>
      </c>
      <c r="E51" t="s">
        <v>173</v>
      </c>
      <c r="F51" s="20" t="s">
        <v>237</v>
      </c>
    </row>
  </sheetData>
  <hyperlinks>
    <hyperlink ref="F1" r:id="rId1"/>
    <hyperlink ref="F2" r:id="rId2"/>
    <hyperlink ref="F3" r:id="rId3"/>
    <hyperlink ref="F4" r:id="rId4"/>
  </hyperlinks>
  <pageMargins left="0.7" right="0.7" top="0.75" bottom="0.75" header="0.3" footer="0.3"/>
  <pageSetup orientation="portrait" r:id="rId5"/>
  <headerFooter>
    <oddFooter xml:space="preserve">&amp;LUnrestricted </oddFooter>
    <evenFooter xml:space="preserve">&amp;LUnrestricted </evenFooter>
    <firstFooter xml:space="preserve">&amp;LUnrestricted </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C2" sqref="C2:C4"/>
    </sheetView>
  </sheetViews>
  <sheetFormatPr defaultRowHeight="12.75" x14ac:dyDescent="0.2"/>
  <cols>
    <col min="1" max="1" width="20.7109375" bestFit="1" customWidth="1"/>
    <col min="2" max="2" width="5.28515625" bestFit="1" customWidth="1"/>
    <col min="3" max="3" width="12.28515625" bestFit="1" customWidth="1"/>
    <col min="4" max="4" width="12.42578125" bestFit="1" customWidth="1"/>
    <col min="5" max="5" width="21.7109375" customWidth="1"/>
    <col min="6" max="6" width="21.7109375" bestFit="1" customWidth="1"/>
    <col min="7" max="7" width="11.28515625" bestFit="1" customWidth="1"/>
    <col min="8" max="8" width="17.28515625" bestFit="1" customWidth="1"/>
    <col min="9" max="9" width="12.85546875" bestFit="1" customWidth="1"/>
    <col min="10" max="10" width="12.85546875" customWidth="1"/>
  </cols>
  <sheetData>
    <row r="1" spans="1:11" x14ac:dyDescent="0.2">
      <c r="A1" t="s">
        <v>239</v>
      </c>
      <c r="B1" t="s">
        <v>87</v>
      </c>
      <c r="C1" t="s">
        <v>201</v>
      </c>
      <c r="D1" t="s">
        <v>202</v>
      </c>
      <c r="E1" t="s">
        <v>246</v>
      </c>
      <c r="F1" t="s">
        <v>240</v>
      </c>
      <c r="G1" t="s">
        <v>245</v>
      </c>
      <c r="H1" t="s">
        <v>247</v>
      </c>
      <c r="I1" t="s">
        <v>248</v>
      </c>
      <c r="J1" t="s">
        <v>256</v>
      </c>
      <c r="K1" t="s">
        <v>250</v>
      </c>
    </row>
    <row r="2" spans="1:11" x14ac:dyDescent="0.2">
      <c r="A2" t="s">
        <v>243</v>
      </c>
      <c r="B2">
        <v>0</v>
      </c>
      <c r="C2">
        <v>3.3</v>
      </c>
      <c r="D2">
        <v>6</v>
      </c>
      <c r="E2">
        <v>0</v>
      </c>
      <c r="F2" s="25" t="s">
        <v>244</v>
      </c>
      <c r="G2">
        <v>100</v>
      </c>
      <c r="I2" t="s">
        <v>249</v>
      </c>
      <c r="J2" t="s">
        <v>257</v>
      </c>
      <c r="K2" t="s">
        <v>251</v>
      </c>
    </row>
    <row r="3" spans="1:11" x14ac:dyDescent="0.2">
      <c r="A3" t="s">
        <v>252</v>
      </c>
      <c r="B3">
        <v>200</v>
      </c>
      <c r="C3">
        <v>4.3</v>
      </c>
      <c r="D3">
        <v>175</v>
      </c>
      <c r="F3" s="25" t="s">
        <v>253</v>
      </c>
      <c r="G3">
        <v>1000</v>
      </c>
      <c r="J3" t="s">
        <v>257</v>
      </c>
    </row>
    <row r="4" spans="1:11" x14ac:dyDescent="0.2">
      <c r="A4" t="s">
        <v>203</v>
      </c>
      <c r="B4">
        <v>121.99</v>
      </c>
      <c r="C4">
        <v>3.5</v>
      </c>
      <c r="D4">
        <v>36</v>
      </c>
      <c r="E4">
        <v>1</v>
      </c>
      <c r="F4" s="25" t="s">
        <v>258</v>
      </c>
      <c r="G4">
        <v>500</v>
      </c>
    </row>
    <row r="5" spans="1:11" x14ac:dyDescent="0.2">
      <c r="A5" t="s">
        <v>255</v>
      </c>
    </row>
  </sheetData>
  <hyperlinks>
    <hyperlink ref="F2" r:id="rId1"/>
    <hyperlink ref="F3" r:id="rId2"/>
    <hyperlink ref="F4" r:id="rId3"/>
  </hyperlinks>
  <pageMargins left="0.7" right="0.7" top="0.75" bottom="0.75" header="0.3" footer="0.3"/>
  <pageSetup orientation="portrait" r:id="rId4"/>
  <headerFooter>
    <oddFooter xml:space="preserve">&amp;LUnrestricted </oddFooter>
    <evenFooter xml:space="preserve">&amp;LUnrestricted </evenFooter>
    <firstFooter xml:space="preserve">&amp;LUnrestricted </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20" sqref="B20"/>
    </sheetView>
  </sheetViews>
  <sheetFormatPr defaultRowHeight="12.75" x14ac:dyDescent="0.2"/>
  <cols>
    <col min="1" max="1" width="35" customWidth="1"/>
    <col min="2" max="2" width="84" bestFit="1" customWidth="1"/>
  </cols>
  <sheetData>
    <row r="1" spans="1:2" x14ac:dyDescent="0.2">
      <c r="A1" t="s">
        <v>239</v>
      </c>
      <c r="B1" t="s">
        <v>241</v>
      </c>
    </row>
    <row r="2" spans="1:2" x14ac:dyDescent="0.2">
      <c r="A2" t="s">
        <v>243</v>
      </c>
      <c r="B2" t="s">
        <v>242</v>
      </c>
    </row>
    <row r="3" spans="1:2" x14ac:dyDescent="0.2">
      <c r="A3" t="s">
        <v>252</v>
      </c>
      <c r="B3" t="s">
        <v>254</v>
      </c>
    </row>
  </sheetData>
  <dataValidations count="1">
    <dataValidation type="list" allowBlank="1" showInputMessage="1" showErrorMessage="1" sqref="A2:A1048576">
      <formula1>Apps</formula1>
    </dataValidation>
  </dataValidations>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abSelected="1" workbookViewId="0">
      <selection activeCell="D3" sqref="D3"/>
    </sheetView>
  </sheetViews>
  <sheetFormatPr defaultColWidth="9.140625" defaultRowHeight="15" x14ac:dyDescent="0.3"/>
  <cols>
    <col min="1" max="1" width="9.7109375" style="1" bestFit="1" customWidth="1"/>
    <col min="2" max="2" width="19" style="1" bestFit="1" customWidth="1"/>
    <col min="3" max="3" width="16.85546875" style="1" customWidth="1"/>
    <col min="4" max="5" width="14.28515625" style="1" bestFit="1" customWidth="1"/>
    <col min="6" max="16384" width="9.140625" style="1"/>
  </cols>
  <sheetData>
    <row r="1" spans="1:5" x14ac:dyDescent="0.3">
      <c r="A1" s="6" t="s">
        <v>139</v>
      </c>
      <c r="B1" s="6" t="s">
        <v>129</v>
      </c>
      <c r="C1" s="6" t="s">
        <v>130</v>
      </c>
      <c r="D1" s="6" t="s">
        <v>149</v>
      </c>
      <c r="E1" s="6" t="s">
        <v>149</v>
      </c>
    </row>
    <row r="2" spans="1:5" x14ac:dyDescent="0.3">
      <c r="A2" s="1" t="s">
        <v>140</v>
      </c>
      <c r="B2" s="1" t="s">
        <v>131</v>
      </c>
      <c r="C2" s="1" t="s">
        <v>144</v>
      </c>
      <c r="D2" s="12">
        <v>4000000</v>
      </c>
      <c r="E2" s="12">
        <v>2000000</v>
      </c>
    </row>
    <row r="3" spans="1:5" x14ac:dyDescent="0.3">
      <c r="A3" s="1" t="s">
        <v>140</v>
      </c>
      <c r="B3" s="1" t="s">
        <v>131</v>
      </c>
      <c r="C3" s="1" t="s">
        <v>132</v>
      </c>
      <c r="D3" s="12">
        <v>4000000</v>
      </c>
      <c r="E3" s="12"/>
    </row>
    <row r="4" spans="1:5" x14ac:dyDescent="0.3">
      <c r="A4" s="1" t="s">
        <v>140</v>
      </c>
      <c r="B4" s="1" t="s">
        <v>131</v>
      </c>
      <c r="C4" s="1" t="s">
        <v>133</v>
      </c>
      <c r="D4" s="12">
        <v>2000000</v>
      </c>
      <c r="E4" s="12"/>
    </row>
    <row r="5" spans="1:5" x14ac:dyDescent="0.3">
      <c r="A5" s="1" t="s">
        <v>140</v>
      </c>
      <c r="B5" s="1" t="s">
        <v>131</v>
      </c>
      <c r="C5" s="1" t="s">
        <v>134</v>
      </c>
      <c r="D5" s="12">
        <v>2000000</v>
      </c>
      <c r="E5" s="12"/>
    </row>
    <row r="6" spans="1:5" x14ac:dyDescent="0.3">
      <c r="A6" s="1" t="s">
        <v>140</v>
      </c>
      <c r="B6" s="1" t="s">
        <v>131</v>
      </c>
      <c r="C6" s="1" t="s">
        <v>135</v>
      </c>
      <c r="D6" s="12">
        <v>2000000</v>
      </c>
      <c r="E6" s="12"/>
    </row>
    <row r="7" spans="1:5" x14ac:dyDescent="0.3">
      <c r="A7" s="11" t="s">
        <v>140</v>
      </c>
      <c r="B7" s="11" t="s">
        <v>136</v>
      </c>
      <c r="C7" s="11" t="s">
        <v>137</v>
      </c>
      <c r="D7" s="13">
        <v>2000000</v>
      </c>
      <c r="E7" s="13"/>
    </row>
    <row r="8" spans="1:5" x14ac:dyDescent="0.3">
      <c r="A8" s="11" t="s">
        <v>140</v>
      </c>
      <c r="B8" s="11" t="s">
        <v>136</v>
      </c>
      <c r="C8" s="11" t="s">
        <v>138</v>
      </c>
      <c r="D8" s="13">
        <v>1000000</v>
      </c>
      <c r="E8" s="13"/>
    </row>
    <row r="9" spans="1:5" x14ac:dyDescent="0.3">
      <c r="A9" s="11" t="s">
        <v>140</v>
      </c>
      <c r="B9" s="11" t="s">
        <v>141</v>
      </c>
      <c r="C9" s="11" t="s">
        <v>142</v>
      </c>
      <c r="D9" s="13">
        <v>1000000</v>
      </c>
      <c r="E9" s="13"/>
    </row>
    <row r="10" spans="1:5" x14ac:dyDescent="0.3">
      <c r="A10" s="11" t="s">
        <v>140</v>
      </c>
      <c r="B10" s="11" t="s">
        <v>141</v>
      </c>
      <c r="C10" s="11" t="s">
        <v>143</v>
      </c>
      <c r="D10" s="13">
        <v>1000000</v>
      </c>
      <c r="E10" s="13"/>
    </row>
    <row r="11" spans="1:5" x14ac:dyDescent="0.3">
      <c r="A11" s="1" t="s">
        <v>140</v>
      </c>
      <c r="B11" s="1" t="s">
        <v>145</v>
      </c>
      <c r="C11" s="1" t="s">
        <v>146</v>
      </c>
      <c r="D11" s="12">
        <f>7*100000</f>
        <v>700000</v>
      </c>
      <c r="E11" s="12">
        <v>100000</v>
      </c>
    </row>
    <row r="12" spans="1:5" x14ac:dyDescent="0.3">
      <c r="A12" s="11" t="s">
        <v>140</v>
      </c>
      <c r="B12" s="11" t="s">
        <v>145</v>
      </c>
      <c r="C12" s="11" t="s">
        <v>147</v>
      </c>
      <c r="D12" s="13">
        <v>100000</v>
      </c>
      <c r="E12" s="13">
        <v>100000</v>
      </c>
    </row>
    <row r="13" spans="1:5" x14ac:dyDescent="0.3">
      <c r="D13" s="12"/>
      <c r="E13" s="12"/>
    </row>
    <row r="14" spans="1:5" x14ac:dyDescent="0.3">
      <c r="B14" s="1" t="s">
        <v>148</v>
      </c>
      <c r="D14" s="12">
        <f>SUM(D2:D13)</f>
        <v>19800000</v>
      </c>
      <c r="E14" s="12">
        <f>SUM(E2:E13)</f>
        <v>2200000</v>
      </c>
    </row>
    <row r="16" spans="1:5" x14ac:dyDescent="0.3">
      <c r="B16" s="1" t="s">
        <v>189</v>
      </c>
      <c r="D16" s="1">
        <v>7500</v>
      </c>
    </row>
    <row r="17" spans="4:4" x14ac:dyDescent="0.3">
      <c r="D17" s="1">
        <f>D14/D16</f>
        <v>2640</v>
      </c>
    </row>
  </sheetData>
  <pageMargins left="0.7" right="0.7" top="0.75" bottom="0.75" header="0.3" footer="0.3"/>
  <pageSetup paperSize="9" orientation="portrait" r:id="rId1"/>
  <headerFooter>
    <oddFooter>&amp;LUnrestricted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11" sqref="E11"/>
    </sheetView>
  </sheetViews>
  <sheetFormatPr defaultRowHeight="12.75" x14ac:dyDescent="0.2"/>
  <cols>
    <col min="3" max="3" width="22.28515625" bestFit="1" customWidth="1"/>
    <col min="4" max="5" width="14.28515625" bestFit="1" customWidth="1"/>
  </cols>
  <sheetData>
    <row r="1" spans="1:5" ht="15" x14ac:dyDescent="0.3">
      <c r="A1" s="1" t="s">
        <v>41</v>
      </c>
      <c r="B1" s="1"/>
    </row>
    <row r="2" spans="1:5" ht="15" x14ac:dyDescent="0.3">
      <c r="A2" s="1"/>
      <c r="B2" s="1"/>
    </row>
    <row r="3" spans="1:5" ht="15" x14ac:dyDescent="0.3">
      <c r="A3" s="1"/>
      <c r="B3" s="1" t="s">
        <v>42</v>
      </c>
    </row>
    <row r="7" spans="1:5" ht="15" x14ac:dyDescent="0.3">
      <c r="A7" s="1"/>
      <c r="B7" s="1"/>
      <c r="C7" s="1"/>
      <c r="D7" s="1" t="s">
        <v>149</v>
      </c>
      <c r="E7" t="s">
        <v>154</v>
      </c>
    </row>
    <row r="8" spans="1:5" ht="15" x14ac:dyDescent="0.3">
      <c r="A8" s="1"/>
      <c r="B8" s="1"/>
      <c r="C8" s="1" t="s">
        <v>150</v>
      </c>
      <c r="D8" s="1">
        <v>600</v>
      </c>
      <c r="E8">
        <v>600</v>
      </c>
    </row>
    <row r="9" spans="1:5" ht="15" x14ac:dyDescent="0.3">
      <c r="A9" s="1"/>
      <c r="B9" s="1"/>
      <c r="C9" s="1" t="s">
        <v>153</v>
      </c>
      <c r="D9" s="12">
        <f>'Cost Structure'!D14</f>
        <v>19800000</v>
      </c>
      <c r="E9" s="12">
        <f>'Cost Structure'!E14</f>
        <v>2200000</v>
      </c>
    </row>
    <row r="10" spans="1:5" ht="15" x14ac:dyDescent="0.3">
      <c r="A10" s="1"/>
      <c r="B10" s="1"/>
      <c r="C10" s="1" t="s">
        <v>151</v>
      </c>
      <c r="D10" s="1">
        <f>'Cost Structure'!D14/D8</f>
        <v>33000</v>
      </c>
      <c r="E10" s="1">
        <f>'Cost Structure'!E14/E8</f>
        <v>3666.6666666666665</v>
      </c>
    </row>
    <row r="11" spans="1:5" ht="15" x14ac:dyDescent="0.3">
      <c r="C11" s="1" t="s">
        <v>152</v>
      </c>
      <c r="D11">
        <f>D10/12</f>
        <v>2750</v>
      </c>
      <c r="E11">
        <f>E10/12</f>
        <v>305.55555555555554</v>
      </c>
    </row>
  </sheetData>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11" sqref="C11"/>
    </sheetView>
  </sheetViews>
  <sheetFormatPr defaultRowHeight="12.75" x14ac:dyDescent="0.2"/>
  <cols>
    <col min="3" max="3" width="31" bestFit="1" customWidth="1"/>
  </cols>
  <sheetData>
    <row r="1" spans="1:4" x14ac:dyDescent="0.2">
      <c r="A1" t="s">
        <v>46</v>
      </c>
    </row>
    <row r="2" spans="1:4" x14ac:dyDescent="0.2">
      <c r="C2" t="s">
        <v>47</v>
      </c>
    </row>
    <row r="3" spans="1:4" x14ac:dyDescent="0.2">
      <c r="C3" t="s">
        <v>50</v>
      </c>
    </row>
    <row r="5" spans="1:4" x14ac:dyDescent="0.2">
      <c r="C5" t="s">
        <v>48</v>
      </c>
    </row>
    <row r="6" spans="1:4" x14ac:dyDescent="0.2">
      <c r="C6" t="s">
        <v>51</v>
      </c>
    </row>
    <row r="8" spans="1:4" x14ac:dyDescent="0.2">
      <c r="C8" t="s">
        <v>49</v>
      </c>
    </row>
    <row r="10" spans="1:4" ht="51" x14ac:dyDescent="0.2">
      <c r="C10" s="20" t="s">
        <v>188</v>
      </c>
    </row>
    <row r="12" spans="1:4" x14ac:dyDescent="0.2">
      <c r="A12" t="s">
        <v>52</v>
      </c>
    </row>
    <row r="14" spans="1:4" x14ac:dyDescent="0.2">
      <c r="C14" t="s">
        <v>53</v>
      </c>
      <c r="D14" t="s">
        <v>56</v>
      </c>
    </row>
    <row r="15" spans="1:4" x14ac:dyDescent="0.2">
      <c r="C15" t="s">
        <v>54</v>
      </c>
      <c r="D15" t="s">
        <v>56</v>
      </c>
    </row>
    <row r="16" spans="1:4" x14ac:dyDescent="0.2">
      <c r="C16" t="s">
        <v>55</v>
      </c>
      <c r="D16" t="s">
        <v>57</v>
      </c>
    </row>
    <row r="17" spans="3:4" x14ac:dyDescent="0.2">
      <c r="C17" t="s">
        <v>58</v>
      </c>
      <c r="D17" t="s">
        <v>57</v>
      </c>
    </row>
  </sheetData>
  <pageMargins left="0.7" right="0.7" top="0.75" bottom="0.75" header="0.3" footer="0.3"/>
  <pageSetup paperSize="9" orientation="portrait" r:id="rId1"/>
  <headerFooter>
    <oddFooter>&amp;LUnrestricted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5" sqref="B5"/>
    </sheetView>
  </sheetViews>
  <sheetFormatPr defaultRowHeight="12.75" x14ac:dyDescent="0.2"/>
  <sheetData>
    <row r="1" spans="1:3" x14ac:dyDescent="0.2">
      <c r="A1" t="s">
        <v>59</v>
      </c>
    </row>
    <row r="2" spans="1:3" x14ac:dyDescent="0.2">
      <c r="B2" t="s">
        <v>60</v>
      </c>
    </row>
    <row r="3" spans="1:3" x14ac:dyDescent="0.2">
      <c r="C3" t="s">
        <v>61</v>
      </c>
    </row>
    <row r="5" spans="1:3" x14ac:dyDescent="0.2">
      <c r="B5" t="s">
        <v>62</v>
      </c>
    </row>
    <row r="6" spans="1:3" x14ac:dyDescent="0.2">
      <c r="B6" t="s">
        <v>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A11" sqref="A11"/>
    </sheetView>
  </sheetViews>
  <sheetFormatPr defaultColWidth="9.140625" defaultRowHeight="15" x14ac:dyDescent="0.3"/>
  <cols>
    <col min="1" max="1" width="30.85546875" style="1" customWidth="1"/>
    <col min="2" max="2" width="17.42578125" style="1" bestFit="1" customWidth="1"/>
    <col min="3" max="3" width="19" style="1" bestFit="1" customWidth="1"/>
    <col min="4" max="4" width="15.140625" style="1" customWidth="1"/>
    <col min="5" max="5" width="22" style="1" customWidth="1"/>
    <col min="6" max="16384" width="9.140625" style="1"/>
  </cols>
  <sheetData>
    <row r="1" spans="1:5" x14ac:dyDescent="0.3">
      <c r="A1" s="6" t="s">
        <v>64</v>
      </c>
      <c r="B1" s="6" t="s">
        <v>65</v>
      </c>
      <c r="C1" s="6" t="s">
        <v>66</v>
      </c>
      <c r="D1" s="6" t="s">
        <v>67</v>
      </c>
      <c r="E1" s="6" t="s">
        <v>68</v>
      </c>
    </row>
    <row r="2" spans="1:5" x14ac:dyDescent="0.3">
      <c r="A2" s="1" t="s">
        <v>116</v>
      </c>
    </row>
    <row r="3" spans="1:5" x14ac:dyDescent="0.3">
      <c r="A3" s="9" t="s">
        <v>117</v>
      </c>
    </row>
    <row r="4" spans="1:5" x14ac:dyDescent="0.3">
      <c r="A4" s="10" t="s">
        <v>124</v>
      </c>
    </row>
    <row r="5" spans="1:5" x14ac:dyDescent="0.3">
      <c r="A5" s="10" t="s">
        <v>125</v>
      </c>
    </row>
    <row r="6" spans="1:5" x14ac:dyDescent="0.3">
      <c r="A6" s="10" t="s">
        <v>126</v>
      </c>
    </row>
    <row r="7" spans="1:5" x14ac:dyDescent="0.3">
      <c r="A7" s="10" t="s">
        <v>127</v>
      </c>
    </row>
    <row r="8" spans="1:5" x14ac:dyDescent="0.3">
      <c r="A8" s="10" t="s">
        <v>128</v>
      </c>
    </row>
    <row r="9" spans="1:5" x14ac:dyDescent="0.3">
      <c r="A9" s="9" t="s">
        <v>118</v>
      </c>
    </row>
    <row r="10" spans="1:5" x14ac:dyDescent="0.3">
      <c r="A10" s="9" t="s">
        <v>119</v>
      </c>
    </row>
    <row r="12" spans="1:5" x14ac:dyDescent="0.3">
      <c r="A12" s="1" t="s">
        <v>46</v>
      </c>
    </row>
    <row r="13" spans="1:5" x14ac:dyDescent="0.3">
      <c r="A13" s="9" t="s">
        <v>122</v>
      </c>
    </row>
    <row r="14" spans="1:5" x14ac:dyDescent="0.3">
      <c r="A14" s="9" t="s">
        <v>123</v>
      </c>
    </row>
    <row r="16" spans="1:5" x14ac:dyDescent="0.3">
      <c r="A16" s="1" t="s">
        <v>120</v>
      </c>
    </row>
    <row r="20" spans="1:1" x14ac:dyDescent="0.3">
      <c r="A20" s="1" t="s">
        <v>121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topLeftCell="A31" workbookViewId="0">
      <selection activeCell="F54" sqref="F54"/>
    </sheetView>
  </sheetViews>
  <sheetFormatPr defaultColWidth="9.140625" defaultRowHeight="15" outlineLevelRow="1" x14ac:dyDescent="0.3"/>
  <cols>
    <col min="1" max="16384" width="9.140625" style="1"/>
  </cols>
  <sheetData>
    <row r="1" spans="1:2" x14ac:dyDescent="0.3">
      <c r="A1" s="1" t="s">
        <v>69</v>
      </c>
    </row>
    <row r="2" spans="1:2" outlineLevel="1" x14ac:dyDescent="0.3">
      <c r="B2" s="1" t="s">
        <v>70</v>
      </c>
    </row>
    <row r="3" spans="1:2" outlineLevel="1" x14ac:dyDescent="0.3">
      <c r="B3" s="1" t="s">
        <v>71</v>
      </c>
    </row>
    <row r="4" spans="1:2" outlineLevel="1" x14ac:dyDescent="0.3">
      <c r="B4" s="1" t="s">
        <v>72</v>
      </c>
    </row>
    <row r="5" spans="1:2" outlineLevel="1" x14ac:dyDescent="0.3">
      <c r="B5" s="1" t="s">
        <v>73</v>
      </c>
    </row>
    <row r="6" spans="1:2" outlineLevel="1" x14ac:dyDescent="0.3">
      <c r="B6" s="1" t="s">
        <v>74</v>
      </c>
    </row>
    <row r="7" spans="1:2" outlineLevel="1" x14ac:dyDescent="0.3">
      <c r="B7" s="1" t="s">
        <v>75</v>
      </c>
    </row>
    <row r="8" spans="1:2" outlineLevel="1" x14ac:dyDescent="0.3">
      <c r="B8" s="1" t="s">
        <v>76</v>
      </c>
    </row>
    <row r="9" spans="1:2" outlineLevel="1" x14ac:dyDescent="0.3">
      <c r="B9" s="1" t="s">
        <v>77</v>
      </c>
    </row>
    <row r="10" spans="1:2" outlineLevel="1" x14ac:dyDescent="0.3">
      <c r="B10" s="1" t="s">
        <v>78</v>
      </c>
    </row>
    <row r="11" spans="1:2" outlineLevel="1" x14ac:dyDescent="0.3">
      <c r="B11" s="1" t="s">
        <v>79</v>
      </c>
    </row>
    <row r="12" spans="1:2" outlineLevel="1" x14ac:dyDescent="0.3">
      <c r="B12" s="1" t="s">
        <v>80</v>
      </c>
    </row>
    <row r="13" spans="1:2" outlineLevel="1" x14ac:dyDescent="0.3"/>
    <row r="14" spans="1:2" x14ac:dyDescent="0.3">
      <c r="A14" s="1" t="s">
        <v>81</v>
      </c>
    </row>
    <row r="15" spans="1:2" outlineLevel="1" x14ac:dyDescent="0.3">
      <c r="B15" s="1" t="s">
        <v>82</v>
      </c>
    </row>
    <row r="16" spans="1:2" outlineLevel="1" x14ac:dyDescent="0.3">
      <c r="B16" s="1" t="s">
        <v>83</v>
      </c>
    </row>
    <row r="17" spans="1:2" outlineLevel="1" x14ac:dyDescent="0.3">
      <c r="B17" s="1" t="s">
        <v>84</v>
      </c>
    </row>
    <row r="18" spans="1:2" outlineLevel="1" x14ac:dyDescent="0.3">
      <c r="B18" s="1" t="s">
        <v>85</v>
      </c>
    </row>
    <row r="19" spans="1:2" outlineLevel="1" x14ac:dyDescent="0.3">
      <c r="B19" s="1" t="s">
        <v>72</v>
      </c>
    </row>
    <row r="20" spans="1:2" outlineLevel="1" x14ac:dyDescent="0.3">
      <c r="B20" s="1" t="s">
        <v>86</v>
      </c>
    </row>
    <row r="21" spans="1:2" outlineLevel="1" x14ac:dyDescent="0.3"/>
    <row r="22" spans="1:2" x14ac:dyDescent="0.3">
      <c r="A22" s="1" t="s">
        <v>87</v>
      </c>
    </row>
    <row r="23" spans="1:2" outlineLevel="1" x14ac:dyDescent="0.3">
      <c r="B23" s="1" t="s">
        <v>88</v>
      </c>
    </row>
    <row r="24" spans="1:2" outlineLevel="1" x14ac:dyDescent="0.3">
      <c r="B24" s="1" t="s">
        <v>89</v>
      </c>
    </row>
    <row r="25" spans="1:2" outlineLevel="1" x14ac:dyDescent="0.3">
      <c r="B25" s="1" t="s">
        <v>90</v>
      </c>
    </row>
    <row r="26" spans="1:2" outlineLevel="1" x14ac:dyDescent="0.3">
      <c r="B26" s="1" t="s">
        <v>91</v>
      </c>
    </row>
    <row r="27" spans="1:2" outlineLevel="1" x14ac:dyDescent="0.3">
      <c r="B27" s="1" t="s">
        <v>92</v>
      </c>
    </row>
    <row r="28" spans="1:2" outlineLevel="1" x14ac:dyDescent="0.3">
      <c r="B28" s="1" t="s">
        <v>93</v>
      </c>
    </row>
    <row r="29" spans="1:2" outlineLevel="1" x14ac:dyDescent="0.3"/>
    <row r="30" spans="1:2" x14ac:dyDescent="0.3">
      <c r="A30" s="1" t="s">
        <v>94</v>
      </c>
    </row>
    <row r="31" spans="1:2" outlineLevel="1" x14ac:dyDescent="0.3">
      <c r="B31" s="1" t="s">
        <v>95</v>
      </c>
    </row>
    <row r="32" spans="1:2" outlineLevel="1" x14ac:dyDescent="0.3">
      <c r="B32" s="1" t="s">
        <v>96</v>
      </c>
    </row>
    <row r="33" spans="1:2" outlineLevel="1" x14ac:dyDescent="0.3">
      <c r="B33" s="1" t="s">
        <v>97</v>
      </c>
    </row>
    <row r="34" spans="1:2" outlineLevel="1" x14ac:dyDescent="0.3">
      <c r="B34" s="1" t="s">
        <v>98</v>
      </c>
    </row>
    <row r="35" spans="1:2" outlineLevel="1" x14ac:dyDescent="0.3"/>
    <row r="36" spans="1:2" x14ac:dyDescent="0.3">
      <c r="A36" s="1" t="s">
        <v>99</v>
      </c>
    </row>
    <row r="37" spans="1:2" outlineLevel="1" x14ac:dyDescent="0.3">
      <c r="B37" s="1" t="s">
        <v>100</v>
      </c>
    </row>
    <row r="38" spans="1:2" outlineLevel="1" x14ac:dyDescent="0.3">
      <c r="B38" s="1" t="s">
        <v>101</v>
      </c>
    </row>
    <row r="39" spans="1:2" outlineLevel="1" x14ac:dyDescent="0.3">
      <c r="B39" s="1" t="s">
        <v>102</v>
      </c>
    </row>
    <row r="40" spans="1:2" outlineLevel="1" x14ac:dyDescent="0.3">
      <c r="B40" s="1" t="s">
        <v>103</v>
      </c>
    </row>
    <row r="41" spans="1:2" outlineLevel="1" x14ac:dyDescent="0.3">
      <c r="B41" s="1" t="s">
        <v>104</v>
      </c>
    </row>
    <row r="42" spans="1:2" outlineLevel="1" x14ac:dyDescent="0.3">
      <c r="B42" s="1" t="s">
        <v>105</v>
      </c>
    </row>
    <row r="43" spans="1:2" outlineLevel="1" x14ac:dyDescent="0.3"/>
    <row r="44" spans="1:2" x14ac:dyDescent="0.3">
      <c r="A44" s="1" t="s">
        <v>106</v>
      </c>
    </row>
    <row r="45" spans="1:2" outlineLevel="1" x14ac:dyDescent="0.3">
      <c r="B45" s="1" t="s">
        <v>107</v>
      </c>
    </row>
    <row r="46" spans="1:2" outlineLevel="1" x14ac:dyDescent="0.3">
      <c r="B46" s="1" t="s">
        <v>108</v>
      </c>
    </row>
    <row r="47" spans="1:2" outlineLevel="1" x14ac:dyDescent="0.3">
      <c r="B47" s="1" t="s">
        <v>109</v>
      </c>
    </row>
    <row r="48" spans="1:2" outlineLevel="1" x14ac:dyDescent="0.3">
      <c r="B48" s="1" t="s">
        <v>110</v>
      </c>
    </row>
    <row r="49" spans="1:2" outlineLevel="1" x14ac:dyDescent="0.3">
      <c r="B49" s="1" t="s">
        <v>111</v>
      </c>
    </row>
    <row r="50" spans="1:2" outlineLevel="1" x14ac:dyDescent="0.3"/>
    <row r="51" spans="1:2" x14ac:dyDescent="0.3">
      <c r="A51" s="1" t="s">
        <v>112</v>
      </c>
    </row>
    <row r="52" spans="1:2" outlineLevel="1" x14ac:dyDescent="0.3">
      <c r="B52" s="1" t="s">
        <v>113</v>
      </c>
    </row>
    <row r="53" spans="1:2" outlineLevel="1" x14ac:dyDescent="0.3">
      <c r="B53" s="1" t="s">
        <v>114</v>
      </c>
    </row>
    <row r="54" spans="1:2" outlineLevel="1" x14ac:dyDescent="0.3">
      <c r="B54" s="1" t="s">
        <v>115</v>
      </c>
    </row>
    <row r="55" spans="1:2" outlineLevel="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heetViews>
  <sheetFormatPr defaultRowHeight="12.75" x14ac:dyDescent="0.2"/>
  <cols>
    <col min="1" max="1" width="22.7109375" bestFit="1" customWidth="1"/>
    <col min="2" max="6" width="12.28515625" bestFit="1" customWidth="1"/>
    <col min="7" max="13" width="13.28515625" bestFit="1" customWidth="1"/>
  </cols>
  <sheetData>
    <row r="1" spans="1:13" x14ac:dyDescent="0.2">
      <c r="B1">
        <v>1</v>
      </c>
      <c r="C1">
        <v>2</v>
      </c>
      <c r="D1">
        <v>3</v>
      </c>
      <c r="E1">
        <v>4</v>
      </c>
      <c r="F1">
        <v>5</v>
      </c>
      <c r="G1">
        <v>6</v>
      </c>
      <c r="H1">
        <v>7</v>
      </c>
      <c r="I1">
        <v>8</v>
      </c>
      <c r="J1">
        <v>9</v>
      </c>
      <c r="K1">
        <v>10</v>
      </c>
      <c r="L1">
        <v>11</v>
      </c>
      <c r="M1">
        <v>12</v>
      </c>
    </row>
    <row r="2" spans="1:13" x14ac:dyDescent="0.2">
      <c r="A2" t="s">
        <v>155</v>
      </c>
    </row>
    <row r="3" spans="1:13" x14ac:dyDescent="0.2">
      <c r="A3" s="14" t="s">
        <v>157</v>
      </c>
      <c r="B3" s="16">
        <v>50</v>
      </c>
      <c r="C3" s="16">
        <f>B3+50</f>
        <v>100</v>
      </c>
      <c r="D3" s="16">
        <f t="shared" ref="D3:M3" si="0">C3+50</f>
        <v>150</v>
      </c>
      <c r="E3" s="16">
        <f t="shared" si="0"/>
        <v>200</v>
      </c>
      <c r="F3" s="16">
        <f t="shared" si="0"/>
        <v>250</v>
      </c>
      <c r="G3" s="16">
        <f t="shared" si="0"/>
        <v>300</v>
      </c>
      <c r="H3" s="16">
        <f t="shared" si="0"/>
        <v>350</v>
      </c>
      <c r="I3" s="16">
        <f t="shared" si="0"/>
        <v>400</v>
      </c>
      <c r="J3" s="16">
        <f t="shared" si="0"/>
        <v>450</v>
      </c>
      <c r="K3" s="16">
        <f t="shared" si="0"/>
        <v>500</v>
      </c>
      <c r="L3" s="16">
        <f t="shared" si="0"/>
        <v>550</v>
      </c>
      <c r="M3" s="16">
        <f t="shared" si="0"/>
        <v>600</v>
      </c>
    </row>
    <row r="4" spans="1:13" x14ac:dyDescent="0.2">
      <c r="A4" s="14" t="s">
        <v>160</v>
      </c>
      <c r="B4" s="15">
        <v>600</v>
      </c>
      <c r="C4" s="15">
        <v>600</v>
      </c>
      <c r="D4" s="15">
        <v>600</v>
      </c>
      <c r="E4" s="15">
        <v>600</v>
      </c>
      <c r="F4" s="15">
        <v>600</v>
      </c>
      <c r="G4" s="15">
        <v>600</v>
      </c>
      <c r="H4" s="15">
        <v>600</v>
      </c>
      <c r="I4" s="15">
        <v>600</v>
      </c>
      <c r="J4" s="15">
        <v>600</v>
      </c>
      <c r="K4" s="15">
        <v>600</v>
      </c>
      <c r="L4" s="15">
        <v>600</v>
      </c>
      <c r="M4" s="15">
        <v>600</v>
      </c>
    </row>
    <row r="5" spans="1:13" x14ac:dyDescent="0.2">
      <c r="A5" s="14" t="s">
        <v>158</v>
      </c>
      <c r="B5" s="15">
        <f>B4*B3</f>
        <v>30000</v>
      </c>
      <c r="C5" s="15">
        <f t="shared" ref="C5:M5" si="1">C4*C3</f>
        <v>60000</v>
      </c>
      <c r="D5" s="15">
        <f t="shared" si="1"/>
        <v>90000</v>
      </c>
      <c r="E5" s="15">
        <f t="shared" si="1"/>
        <v>120000</v>
      </c>
      <c r="F5" s="15">
        <f t="shared" si="1"/>
        <v>150000</v>
      </c>
      <c r="G5" s="15">
        <f t="shared" si="1"/>
        <v>180000</v>
      </c>
      <c r="H5" s="15">
        <f t="shared" si="1"/>
        <v>210000</v>
      </c>
      <c r="I5" s="15">
        <f t="shared" si="1"/>
        <v>240000</v>
      </c>
      <c r="J5" s="15">
        <f t="shared" si="1"/>
        <v>270000</v>
      </c>
      <c r="K5" s="15">
        <f t="shared" si="1"/>
        <v>300000</v>
      </c>
      <c r="L5" s="15">
        <f t="shared" si="1"/>
        <v>330000</v>
      </c>
      <c r="M5" s="15">
        <f t="shared" si="1"/>
        <v>360000</v>
      </c>
    </row>
    <row r="6" spans="1:13" x14ac:dyDescent="0.2">
      <c r="A6" s="14" t="s">
        <v>162</v>
      </c>
      <c r="B6" s="15">
        <f>B5</f>
        <v>30000</v>
      </c>
      <c r="C6" s="15">
        <f>B6+C5</f>
        <v>90000</v>
      </c>
      <c r="D6" s="15">
        <f t="shared" ref="D6:M6" si="2">C6+D5</f>
        <v>180000</v>
      </c>
      <c r="E6" s="15">
        <f t="shared" si="2"/>
        <v>300000</v>
      </c>
      <c r="F6" s="15">
        <f t="shared" si="2"/>
        <v>450000</v>
      </c>
      <c r="G6" s="15">
        <f t="shared" si="2"/>
        <v>630000</v>
      </c>
      <c r="H6" s="15">
        <f t="shared" si="2"/>
        <v>840000</v>
      </c>
      <c r="I6" s="15">
        <f t="shared" si="2"/>
        <v>1080000</v>
      </c>
      <c r="J6" s="15">
        <f t="shared" si="2"/>
        <v>1350000</v>
      </c>
      <c r="K6" s="15">
        <f t="shared" si="2"/>
        <v>1650000</v>
      </c>
      <c r="L6" s="15">
        <f t="shared" si="2"/>
        <v>1980000</v>
      </c>
      <c r="M6" s="15">
        <f t="shared" si="2"/>
        <v>2340000</v>
      </c>
    </row>
    <row r="7" spans="1:13" x14ac:dyDescent="0.2">
      <c r="A7" t="s">
        <v>156</v>
      </c>
    </row>
    <row r="8" spans="1:13" x14ac:dyDescent="0.2">
      <c r="A8" s="14" t="s">
        <v>159</v>
      </c>
      <c r="B8" s="15">
        <f>'Cost Structure'!$E$14/12</f>
        <v>183333.33333333334</v>
      </c>
      <c r="C8" s="15">
        <f>'Cost Structure'!$E$14/12</f>
        <v>183333.33333333334</v>
      </c>
      <c r="D8" s="15">
        <f>'Cost Structure'!$E$14/12</f>
        <v>183333.33333333334</v>
      </c>
      <c r="E8" s="15">
        <f>'Cost Structure'!$E$14/12</f>
        <v>183333.33333333334</v>
      </c>
      <c r="F8" s="15">
        <f>'Cost Structure'!$E$14/12</f>
        <v>183333.33333333334</v>
      </c>
      <c r="G8" s="15">
        <f>'Cost Structure'!$E$14/12</f>
        <v>183333.33333333334</v>
      </c>
      <c r="H8" s="15">
        <f>'Cost Structure'!$E$14/12</f>
        <v>183333.33333333334</v>
      </c>
      <c r="I8" s="15">
        <f>'Cost Structure'!$E$14/12</f>
        <v>183333.33333333334</v>
      </c>
      <c r="J8" s="15">
        <f>'Cost Structure'!$E$14/12</f>
        <v>183333.33333333334</v>
      </c>
      <c r="K8" s="15">
        <f>'Cost Structure'!$E$14/12</f>
        <v>183333.33333333334</v>
      </c>
      <c r="L8" s="15">
        <f>'Cost Structure'!$E$14/12</f>
        <v>183333.33333333334</v>
      </c>
      <c r="M8" s="15">
        <f>'Cost Structure'!$E$14/12</f>
        <v>183333.33333333334</v>
      </c>
    </row>
    <row r="9" spans="1:13" x14ac:dyDescent="0.2">
      <c r="A9" s="14" t="s">
        <v>161</v>
      </c>
      <c r="B9" s="15">
        <f>B8</f>
        <v>183333.33333333334</v>
      </c>
      <c r="C9" s="15">
        <f>B9+C8</f>
        <v>366666.66666666669</v>
      </c>
      <c r="D9" s="15">
        <f t="shared" ref="D9:M9" si="3">C9+D8</f>
        <v>550000</v>
      </c>
      <c r="E9" s="15">
        <f t="shared" si="3"/>
        <v>733333.33333333337</v>
      </c>
      <c r="F9" s="15">
        <f t="shared" si="3"/>
        <v>916666.66666666674</v>
      </c>
      <c r="G9" s="15">
        <f t="shared" si="3"/>
        <v>1100000</v>
      </c>
      <c r="H9" s="15">
        <f t="shared" si="3"/>
        <v>1283333.3333333333</v>
      </c>
      <c r="I9" s="15">
        <f t="shared" si="3"/>
        <v>1466666.6666666665</v>
      </c>
      <c r="J9" s="15">
        <f t="shared" si="3"/>
        <v>1649999.9999999998</v>
      </c>
      <c r="K9" s="15">
        <f t="shared" si="3"/>
        <v>1833333.333333333</v>
      </c>
      <c r="L9" s="15">
        <f t="shared" si="3"/>
        <v>2016666.6666666663</v>
      </c>
      <c r="M9" s="15">
        <f t="shared" si="3"/>
        <v>2199999.9999999995</v>
      </c>
    </row>
    <row r="11" spans="1:13" x14ac:dyDescent="0.2">
      <c r="A11" s="14" t="s">
        <v>163</v>
      </c>
      <c r="B11" s="15">
        <f>B6-B9</f>
        <v>-153333.33333333334</v>
      </c>
      <c r="C11" s="15">
        <f t="shared" ref="C11:M11" si="4">C6-C9</f>
        <v>-276666.66666666669</v>
      </c>
      <c r="D11" s="15">
        <f t="shared" si="4"/>
        <v>-370000</v>
      </c>
      <c r="E11" s="15">
        <f t="shared" si="4"/>
        <v>-433333.33333333337</v>
      </c>
      <c r="F11" s="15">
        <f t="shared" si="4"/>
        <v>-466666.66666666674</v>
      </c>
      <c r="G11" s="15">
        <f t="shared" si="4"/>
        <v>-470000</v>
      </c>
      <c r="H11" s="15">
        <f t="shared" si="4"/>
        <v>-443333.33333333326</v>
      </c>
      <c r="I11" s="15">
        <f t="shared" si="4"/>
        <v>-386666.66666666651</v>
      </c>
      <c r="J11" s="15">
        <f t="shared" si="4"/>
        <v>-299999.99999999977</v>
      </c>
      <c r="K11" s="15">
        <f t="shared" si="4"/>
        <v>-183333.33333333302</v>
      </c>
      <c r="L11" s="15">
        <f t="shared" si="4"/>
        <v>-36666.666666666279</v>
      </c>
      <c r="M11" s="15">
        <f t="shared" si="4"/>
        <v>140000.00000000047</v>
      </c>
    </row>
  </sheetData>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5" sqref="F5"/>
    </sheetView>
  </sheetViews>
  <sheetFormatPr defaultRowHeight="12.75" x14ac:dyDescent="0.2"/>
  <cols>
    <col min="1" max="1" width="18.7109375" bestFit="1" customWidth="1"/>
    <col min="2" max="2" width="10.28515625" bestFit="1" customWidth="1"/>
    <col min="3" max="3" width="11.7109375" bestFit="1" customWidth="1"/>
    <col min="5" max="5" width="14.140625" bestFit="1" customWidth="1"/>
    <col min="6" max="6" width="13.42578125" bestFit="1" customWidth="1"/>
  </cols>
  <sheetData>
    <row r="1" spans="1:6" x14ac:dyDescent="0.2">
      <c r="B1" t="s">
        <v>165</v>
      </c>
      <c r="C1" t="s">
        <v>166</v>
      </c>
      <c r="D1" t="s">
        <v>167</v>
      </c>
      <c r="E1" t="s">
        <v>168</v>
      </c>
      <c r="F1" t="s">
        <v>169</v>
      </c>
    </row>
    <row r="2" spans="1:6" x14ac:dyDescent="0.2">
      <c r="A2" t="s">
        <v>164</v>
      </c>
      <c r="B2" s="17">
        <v>0.13500000000000001</v>
      </c>
      <c r="C2" s="15">
        <f>Cashflow!B8</f>
        <v>183333.33333333334</v>
      </c>
      <c r="D2">
        <v>12</v>
      </c>
      <c r="E2" s="15">
        <f>FV(B2/12,D2,-C2)</f>
        <v>2341361.2565484522</v>
      </c>
      <c r="F2" s="15">
        <f>Cashflow!M6</f>
        <v>2340000</v>
      </c>
    </row>
  </sheetData>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MarketingMix</vt:lpstr>
      <vt:lpstr>Cost Structure</vt:lpstr>
      <vt:lpstr>Revenue</vt:lpstr>
      <vt:lpstr>Product</vt:lpstr>
      <vt:lpstr>VisionMission</vt:lpstr>
      <vt:lpstr>SMR</vt:lpstr>
      <vt:lpstr>7P</vt:lpstr>
      <vt:lpstr>Cashflow</vt:lpstr>
      <vt:lpstr>Finance</vt:lpstr>
      <vt:lpstr>Competition</vt:lpstr>
      <vt:lpstr>Sheet1</vt:lpstr>
      <vt:lpstr>Competition_Inputs</vt:lpstr>
      <vt:lpstr>Apps</vt:lpstr>
    </vt:vector>
  </TitlesOfParts>
  <Company>Siemens AG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ic002982</dc:creator>
  <cp:keywords>C_Unrestricted</cp:keywords>
  <cp:lastModifiedBy>Chavan, Pravin (CT RDA DS AA EM DG-PRO)</cp:lastModifiedBy>
  <dcterms:created xsi:type="dcterms:W3CDTF">2017-01-01T11:56:31Z</dcterms:created>
  <dcterms:modified xsi:type="dcterms:W3CDTF">2019-01-09T13:39:31Z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onfidentiality">
    <vt:lpwstr>Unrestricted</vt:lpwstr>
  </property>
</Properties>
</file>