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6035" windowHeight="7725" activeTab="3"/>
  </bookViews>
  <sheets>
    <sheet name="Current Pricing" sheetId="21" r:id="rId1"/>
    <sheet name="Sheet2" sheetId="32" state="hidden" r:id="rId2"/>
    <sheet name="Sheet1" sheetId="31" state="hidden" r:id="rId3"/>
    <sheet name="Consolidated Data" sheetId="20" r:id="rId4"/>
    <sheet name="Youtube_Micro_30" sheetId="2" r:id="rId5"/>
    <sheet name="Youtube_Micro_40" sheetId="8" r:id="rId6"/>
    <sheet name="Youtube_Micro_50" sheetId="10" r:id="rId7"/>
    <sheet name="Youtube_Medium_30" sheetId="3" r:id="rId8"/>
    <sheet name="Youtube_Medium_40" sheetId="15" r:id="rId9"/>
    <sheet name="Youtube_Medium_50" sheetId="17" r:id="rId10"/>
    <sheet name="Youtube_Large_30" sheetId="4" r:id="rId11"/>
    <sheet name="Youtube_Large_40" sheetId="16" r:id="rId12"/>
    <sheet name="Youtube_Large_50" sheetId="18" r:id="rId13"/>
    <sheet name="Wiki_Micro_30" sheetId="1" r:id="rId14"/>
    <sheet name="Wiki_Micro_40" sheetId="7" r:id="rId15"/>
    <sheet name="Wiki_Micro_50" sheetId="9" r:id="rId16"/>
    <sheet name="Wiki_Medium_30" sheetId="5" r:id="rId17"/>
    <sheet name="Wiki_Medium_40" sheetId="11" r:id="rId18"/>
    <sheet name="Wiki_Medium_50" sheetId="12" r:id="rId19"/>
    <sheet name="Wiki_Large_30" sheetId="6" r:id="rId20"/>
    <sheet name="Wiki_Large_40" sheetId="13" r:id="rId21"/>
    <sheet name="Wiki_Large_50" sheetId="14" r:id="rId22"/>
    <sheet name="Wiki_Small_30" sheetId="22" r:id="rId23"/>
    <sheet name="Wiki_Small_40" sheetId="23" r:id="rId24"/>
    <sheet name="Wiki_Small_50" sheetId="24" r:id="rId25"/>
    <sheet name="Youtube_Small_30" sheetId="25" r:id="rId26"/>
    <sheet name="Youtube_Small_40" sheetId="26" r:id="rId27"/>
    <sheet name="Youtube_Small_50" sheetId="27" r:id="rId28"/>
    <sheet name="Temp" sheetId="19" r:id="rId29"/>
    <sheet name="Youtube_XLarge_30" sheetId="28" r:id="rId30"/>
    <sheet name="Youtube_XLarge_40" sheetId="29" r:id="rId31"/>
    <sheet name="Youtube_XLarge_50" sheetId="30" r:id="rId32"/>
  </sheets>
  <calcPr calcId="125725"/>
</workbook>
</file>

<file path=xl/calcChain.xml><?xml version="1.0" encoding="utf-8"?>
<calcChain xmlns="http://schemas.openxmlformats.org/spreadsheetml/2006/main">
  <c r="AK113" i="32"/>
  <c r="AK109"/>
  <c r="AK104"/>
  <c r="AK101"/>
  <c r="AK98"/>
  <c r="AK95"/>
  <c r="AC87"/>
  <c r="AC80"/>
  <c r="AC73"/>
  <c r="AC66"/>
  <c r="AC59"/>
  <c r="AC52"/>
  <c r="U46"/>
  <c r="U43"/>
  <c r="U40"/>
  <c r="U38"/>
  <c r="U34"/>
  <c r="U29"/>
  <c r="K23"/>
  <c r="K20"/>
  <c r="K17"/>
  <c r="K14"/>
  <c r="K11"/>
  <c r="K8"/>
  <c r="S43" i="31"/>
  <c r="S41"/>
  <c r="L130"/>
  <c r="L137"/>
  <c r="L150"/>
  <c r="L156"/>
  <c r="K161"/>
  <c r="K155"/>
  <c r="K149"/>
  <c r="K143"/>
  <c r="K136"/>
  <c r="K129"/>
  <c r="J161"/>
  <c r="J155"/>
  <c r="J149"/>
  <c r="J143"/>
  <c r="J136"/>
  <c r="J129"/>
  <c r="K125"/>
  <c r="L124" s="1"/>
  <c r="K122"/>
  <c r="L120" s="1"/>
  <c r="K119"/>
  <c r="K117"/>
  <c r="K113"/>
  <c r="L109" s="1"/>
  <c r="K108"/>
  <c r="J125"/>
  <c r="J122"/>
  <c r="J119"/>
  <c r="J117"/>
  <c r="J113"/>
  <c r="J108"/>
  <c r="K99"/>
  <c r="L97" s="1"/>
  <c r="K91"/>
  <c r="K84"/>
  <c r="K79"/>
  <c r="K73"/>
  <c r="K68"/>
  <c r="J99"/>
  <c r="J91"/>
  <c r="J84"/>
  <c r="J79"/>
  <c r="J73"/>
  <c r="J67"/>
  <c r="K63"/>
  <c r="K56"/>
  <c r="K49"/>
  <c r="K42"/>
  <c r="K35"/>
  <c r="K28"/>
  <c r="L32" s="1"/>
  <c r="J60"/>
  <c r="J53"/>
  <c r="J46"/>
  <c r="J39"/>
  <c r="J32"/>
  <c r="J25"/>
  <c r="K22"/>
  <c r="K19"/>
  <c r="K16"/>
  <c r="K13"/>
  <c r="L12" s="1"/>
  <c r="K10"/>
  <c r="K8"/>
  <c r="L9" s="1"/>
  <c r="J21"/>
  <c r="J18"/>
  <c r="J15"/>
  <c r="J12"/>
  <c r="J9"/>
  <c r="J6"/>
  <c r="A83" i="20"/>
  <c r="M160"/>
  <c r="A154"/>
  <c r="B156"/>
  <c r="B151"/>
  <c r="C159"/>
  <c r="C155"/>
  <c r="C150"/>
  <c r="M120"/>
  <c r="B117"/>
  <c r="A113"/>
  <c r="A104"/>
  <c r="B101"/>
  <c r="B108"/>
  <c r="C114"/>
  <c r="C107"/>
  <c r="C100"/>
  <c r="M76"/>
  <c r="B67"/>
  <c r="B61"/>
  <c r="C72"/>
  <c r="C66"/>
  <c r="C60"/>
  <c r="M58"/>
  <c r="C57"/>
  <c r="C54"/>
  <c r="B52" s="1"/>
  <c r="C51"/>
  <c r="L3"/>
  <c r="B11"/>
  <c r="B4"/>
  <c r="C17"/>
  <c r="C10"/>
  <c r="C3"/>
  <c r="M149"/>
  <c r="B145"/>
  <c r="B142"/>
  <c r="C147"/>
  <c r="C144"/>
  <c r="C141"/>
  <c r="A140"/>
  <c r="M140"/>
  <c r="B129"/>
  <c r="B122"/>
  <c r="C135"/>
  <c r="C128"/>
  <c r="C121"/>
  <c r="M97"/>
  <c r="A86"/>
  <c r="B86"/>
  <c r="B79"/>
  <c r="C77"/>
  <c r="C84"/>
  <c r="C92"/>
  <c r="M49"/>
  <c r="B46"/>
  <c r="B41"/>
  <c r="C45"/>
  <c r="C49"/>
  <c r="C40"/>
  <c r="M3"/>
  <c r="J3"/>
  <c r="M45"/>
  <c r="O45"/>
  <c r="N45"/>
  <c r="O40"/>
  <c r="N40"/>
  <c r="M29"/>
  <c r="M40"/>
  <c r="L45"/>
  <c r="L23"/>
  <c r="L159"/>
  <c r="L155"/>
  <c r="L150"/>
  <c r="L147"/>
  <c r="L144"/>
  <c r="L141"/>
  <c r="K159"/>
  <c r="K155"/>
  <c r="K150"/>
  <c r="K147"/>
  <c r="K144"/>
  <c r="K141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43"/>
  <c r="J142"/>
  <c r="J141"/>
  <c r="L51"/>
  <c r="L57"/>
  <c r="L54"/>
  <c r="L49"/>
  <c r="L40"/>
  <c r="L35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L135"/>
  <c r="L128"/>
  <c r="L121"/>
  <c r="L114"/>
  <c r="L107"/>
  <c r="L100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L92"/>
  <c r="L84"/>
  <c r="L77"/>
  <c r="L72"/>
  <c r="L66"/>
  <c r="L60"/>
  <c r="L29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61"/>
  <c r="J62"/>
  <c r="J63"/>
  <c r="J64"/>
  <c r="J65"/>
  <c r="J60"/>
  <c r="L17"/>
  <c r="L10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L114" i="31" l="1"/>
  <c r="L39"/>
  <c r="L77"/>
  <c r="L17"/>
  <c r="L53"/>
  <c r="L69"/>
  <c r="L86"/>
  <c r="L21"/>
  <c r="L61"/>
  <c r="B55" i="20"/>
  <c r="K60"/>
  <c r="K40"/>
  <c r="K49"/>
  <c r="K35"/>
  <c r="K45"/>
  <c r="K54"/>
  <c r="K57"/>
  <c r="K51"/>
  <c r="K114"/>
  <c r="K100"/>
  <c r="K107"/>
  <c r="K135"/>
  <c r="K128"/>
  <c r="K92"/>
  <c r="K121"/>
  <c r="K66"/>
  <c r="K72"/>
  <c r="K84"/>
  <c r="K77"/>
  <c r="K29"/>
  <c r="K17"/>
  <c r="K10"/>
  <c r="K3"/>
  <c r="K23"/>
  <c r="M10" l="1"/>
  <c r="M66"/>
  <c r="M23"/>
  <c r="M60"/>
  <c r="A82"/>
</calcChain>
</file>

<file path=xl/sharedStrings.xml><?xml version="1.0" encoding="utf-8"?>
<sst xmlns="http://schemas.openxmlformats.org/spreadsheetml/2006/main" count="8987" uniqueCount="584">
  <si>
    <t>Name</t>
  </si>
  <si>
    <t>Status</t>
  </si>
  <si>
    <t>Start date</t>
  </si>
  <si>
    <t>End date</t>
  </si>
  <si>
    <t>Duration</t>
  </si>
  <si>
    <t>LG Hosts</t>
  </si>
  <si>
    <t>Project</t>
  </si>
  <si>
    <t>Load Policy</t>
  </si>
  <si>
    <t>Total Numbe of 
Users</t>
  </si>
  <si>
    <t>Transaction</t>
  </si>
  <si>
    <t>Init</t>
  </si>
  <si>
    <t>Actions</t>
  </si>
  <si>
    <t>Launch</t>
  </si>
  <si>
    <t>aws_</t>
  </si>
  <si>
    <t>aws_1</t>
  </si>
  <si>
    <t>machine_Learning</t>
  </si>
  <si>
    <t>JavaFX</t>
  </si>
  <si>
    <t>C++</t>
  </si>
  <si>
    <t>Python</t>
  </si>
  <si>
    <t>Data</t>
  </si>
  <si>
    <t>Data_Structures</t>
  </si>
  <si>
    <t>Matlab</t>
  </si>
  <si>
    <t>Go_Lang</t>
  </si>
  <si>
    <t>Angular</t>
  </si>
  <si>
    <t>react</t>
  </si>
  <si>
    <t>JavaScript</t>
  </si>
  <si>
    <t>End</t>
  </si>
  <si>
    <t>Laun</t>
  </si>
  <si>
    <t>May</t>
  </si>
  <si>
    <t>May_2008</t>
  </si>
  <si>
    <t>EarthQuake_2008</t>
  </si>
  <si>
    <t>List_of_Earthquakes</t>
  </si>
  <si>
    <t>List_of_Earthquakes_by_year</t>
  </si>
  <si>
    <t>List_of_Earthquake since1900</t>
  </si>
  <si>
    <t>Unitedstates</t>
  </si>
  <si>
    <t>Performance Counters</t>
  </si>
  <si>
    <t>LG ec2-100-24-242-250.compute-1.amazonaws.com:7100/CPU Load</t>
  </si>
  <si>
    <t>LG ec2-100-24-242-250.compute-1.amazonaws.com:7100/Memory Used</t>
  </si>
  <si>
    <t>LG ec2-100-24-242-250.compute-1.amazonaws.com:7100/Throughput</t>
  </si>
  <si>
    <t>LG ec2-100-24-242-250.compute-1.amazonaws.com:7100/User Load</t>
  </si>
  <si>
    <t>LG ec2-100-24-242-250.compute-1.amazonaws.com:7100/Thread Count</t>
  </si>
  <si>
    <t>LG ec2-100-24-242-250.compute-1.amazonaws.com:7100/Http client/Thread Pool used</t>
  </si>
  <si>
    <t>LG ec2-100-24-242-250.compute-1.amazonaws.com:7100/Http client/Task Pool used</t>
  </si>
  <si>
    <t>LG ec2-100-24-242-250.compute-1.amazonaws.com:7100/Controller Connection/Disconnections</t>
  </si>
  <si>
    <t>LG ec2-100-24-242-250.compute-1.amazonaws.com:7100/Controller Connection/Reconnections</t>
  </si>
  <si>
    <t>LG ec2-100-24-242-250.compute-1.amazonaws.com:7100/Controller Connection/Ping Duration (ms)</t>
  </si>
  <si>
    <t>LG ec2-100-24-242-250.compute-1.amazonaws.com:7100/Network/Segments sent/sec.</t>
  </si>
  <si>
    <t>LG ec2-100-24-242-250.compute-1.amazonaws.com:7100/Network/Segments retransmitted/sec.</t>
  </si>
  <si>
    <t>LG ec2-100-24-242-250.compute-1.amazonaws.com:7100/Network/eth0 (eth0)/Megabits received/sec.</t>
  </si>
  <si>
    <t>LG ec2-100-24-242-250.compute-1.amazonaws.com:7100/Network/eth0 (eth0)/Megabits sent/sec.</t>
  </si>
  <si>
    <t>Low_Wiki_1_50_user_try_2_10:04 - 16 Jul 2020</t>
  </si>
  <si>
    <t> Passed</t>
  </si>
  <si>
    <t>Jul 16, 2020 10:05:08 AM</t>
  </si>
  <si>
    <t>Jul 16, 2020 11:17:29 AM</t>
  </si>
  <si>
    <t>ec2-100-24-242-250.compute-1.amazonaws.com:7100</t>
  </si>
  <si>
    <t>Wikipedia_1</t>
  </si>
  <si>
    <t>The population Low_Wiki_1  is ramp up  from 1 users  adding 1 users  every 15.0 seconds, to a maximum of  50 users.</t>
  </si>
  <si>
    <t>50 users</t>
  </si>
  <si>
    <t>Min</t>
  </si>
  <si>
    <t>Avg</t>
  </si>
  <si>
    <t>Max</t>
  </si>
  <si>
    <t>Count</t>
  </si>
  <si>
    <t>Err</t>
  </si>
  <si>
    <t>% of Err</t>
  </si>
  <si>
    <t>Perc 50</t>
  </si>
  <si>
    <t>Perc 95</t>
  </si>
  <si>
    <t>Perc 99</t>
  </si>
  <si>
    <t>Std Dev</t>
  </si>
  <si>
    <t>Avg-90%</t>
  </si>
  <si>
    <t>SLA Profile</t>
  </si>
  <si>
    <t>ec2-35-173-47-100.compute-1.amazonaws.com:7100</t>
  </si>
  <si>
    <t>The population Low_Wiki_1  is ramp up  from 1 users  adding 1 users  every 15.0 seconds, to a maximum of  30 users.</t>
  </si>
  <si>
    <t>30 users</t>
  </si>
  <si>
    <t>- </t>
  </si>
  <si>
    <t>-</t>
  </si>
  <si>
    <t>Med</t>
  </si>
  <si>
    <t>The population Low_Wiki_1  is ramp up  from 1 users  adding 1 users  every 15.0 seconds, to a maximum of  40 users.</t>
  </si>
  <si>
    <t>40 users</t>
  </si>
  <si>
    <t>H_C_Youtube_EC2_Micro_30_Try_01_00:07 - 8 Aug 2020</t>
  </si>
  <si>
    <t>Aug 8, 2020 12:09:03 AM</t>
  </si>
  <si>
    <t>Aug 8, 2020 1:21:25 AM</t>
  </si>
  <si>
    <t>ec2-18-210-15-178.compute-1.amazonaws.com:7100</t>
  </si>
  <si>
    <t>H_C_Youtube_EC2_Micro_40_Try_01_02:49 - 8 Aug 2020</t>
  </si>
  <si>
    <t>Aug 8, 2020 2:50:55 AM</t>
  </si>
  <si>
    <t>Aug 8, 2020 4:03:14 AM</t>
  </si>
  <si>
    <t>H_C_Youtube_EC2_Micro_50_Try_01_04:04 - 8 Aug 2020</t>
  </si>
  <si>
    <t>Aug 8, 2020 4:05:39 AM</t>
  </si>
  <si>
    <t>Aug 8, 2020 5:17:58 AM</t>
  </si>
  <si>
    <t>H_C_Wiki_EC2_Micro_30_Try_04_05:46 - 8 Aug 2020</t>
  </si>
  <si>
    <t>Aug 8, 2020 5:47:48 AM</t>
  </si>
  <si>
    <t>Aug 8, 2020 7:00:08 AM</t>
  </si>
  <si>
    <t>ec2-54-87-226-148.compute-1.amazonaws.com:7100</t>
  </si>
  <si>
    <t>H_C_Wiki_EC2_Micro_40_Try_04_07:01 - 8 Aug 2020</t>
  </si>
  <si>
    <t>Aug 8, 2020 7:02:33 AM</t>
  </si>
  <si>
    <t>Aug 8, 2020 8:14:52 AM</t>
  </si>
  <si>
    <t>H_C_Wiki_EC2_Micro_50_Try_06_08:45 - 8 Aug 2020</t>
  </si>
  <si>
    <t>Aug 8, 2020 8:45:43 AM</t>
  </si>
  <si>
    <t>Aug 8, 2020 9:58:02 AM</t>
  </si>
  <si>
    <t>H_C_Youtube_EC2_Micro_30_Try_02_11:05 - 8 Aug 2020</t>
  </si>
  <si>
    <t>Aug 8, 2020 11:06:24 AM</t>
  </si>
  <si>
    <t>Aug 8, 2020 12:18:43 PM</t>
  </si>
  <si>
    <t>ec2-52-86-219-131.compute-1.amazonaws.com:7100</t>
  </si>
  <si>
    <t>The population Youtube_1  is ramp up  from 1 users  adding 1 users  every 15.0 seconds, to a maximum of  30 users.</t>
  </si>
  <si>
    <t>H_C_Youtube_EC2_Micro_40_Try_02_13:08 - 8 Aug 2020</t>
  </si>
  <si>
    <t>Aug 8, 2020 1:09:06 PM</t>
  </si>
  <si>
    <t>Aug 8, 2020 2:21:25 PM</t>
  </si>
  <si>
    <t>The population Youtube_1  is ramp up  from 1 users  adding 1 users  every 15.0 seconds, to a maximum of  40 users.</t>
  </si>
  <si>
    <t>H_C_Youtube_EC2_Micro_50_Try_02_15:55 - 8 Aug 2020</t>
  </si>
  <si>
    <t>Aug 8, 2020 3:56:40 PM</t>
  </si>
  <si>
    <t>Aug 8, 2020 5:09:01 PM</t>
  </si>
  <si>
    <t>ec2-54-157-177-6.compute-1.amazonaws.com:7100</t>
  </si>
  <si>
    <t>The population Youtube_1  is ramp up  from 1 users  adding 1 users  every 15.0 seconds, to a maximum of  50 users.</t>
  </si>
  <si>
    <t>H_C_Wiki_EC2_Micro_30_Try_07_10:49 - 9 Aug 2020</t>
  </si>
  <si>
    <t>Aug 9, 2020 10:50:54 AM</t>
  </si>
  <si>
    <t>Aug 9, 2020 12:03:14 PM</t>
  </si>
  <si>
    <t>ec2-54-234-41-215.compute-1.amazonaws.com:7100</t>
  </si>
  <si>
    <t>H_C_Wiki_EC2_Micro_40_Try_07_12:04 - 9 Aug 2020</t>
  </si>
  <si>
    <t>Aug 9, 2020 12:05:19 PM</t>
  </si>
  <si>
    <t>Aug 9, 2020 1:17:39 PM</t>
  </si>
  <si>
    <t>H_C_Wiki_EC2_Micro_50_Try_07_14:15 - 9 Aug 2020</t>
  </si>
  <si>
    <t>Aug 9, 2020 2:16:40 PM</t>
  </si>
  <si>
    <t>Aug 9, 2020 3:29:06 PM</t>
  </si>
  <si>
    <t>H_C_Youtube_EC2_Micro_30_Try_03_01:33 - 10 Aug 2020</t>
  </si>
  <si>
    <t>Aug 10, 2020 1:33:58 AM</t>
  </si>
  <si>
    <t>Aug 10, 2020 2:46:18 AM</t>
  </si>
  <si>
    <t>18.234.105.127:7100</t>
  </si>
  <si>
    <t>H_C_Youtube_EC2_Micro_40_Try_03_02:49 - 10 Aug 2020</t>
  </si>
  <si>
    <t>Aug 10, 2020 2:50:17 AM</t>
  </si>
  <si>
    <t>Aug 10, 2020 4:02:35 AM</t>
  </si>
  <si>
    <t>H_C_Youtube_EC2_Micro_50_Try_03_04:16 - 10 Aug 2020</t>
  </si>
  <si>
    <t>Aug 10, 2020 4:17:03 AM</t>
  </si>
  <si>
    <t>Aug 10, 2020 5:29:23 AM</t>
  </si>
  <si>
    <t>H_C_Wiki_EC2_Micro_30_Try_08_14:53 - 10 Aug 2020</t>
  </si>
  <si>
    <t>Aug 10, 2020 2:54:03 PM</t>
  </si>
  <si>
    <t>Aug 10, 2020 4:06:21 PM</t>
  </si>
  <si>
    <t>ec2-34-229-69-243.compute-1.amazonaws.com:7100</t>
  </si>
  <si>
    <t>H_C_Wiki_EC2_Micro_40_Try_08_16:47 - 10 Aug 2020</t>
  </si>
  <si>
    <t>Aug 10, 2020 4:48:11 PM</t>
  </si>
  <si>
    <t>Aug 10, 2020 6:00:32 PM</t>
  </si>
  <si>
    <t>H_C_Wiki_EC2_Micro_50_Try_08_18:11 - 10 Aug 2020</t>
  </si>
  <si>
    <t>Aug 10, 2020 6:11:55 PM</t>
  </si>
  <si>
    <t>Aug 10, 2020 11:37:04 PM</t>
  </si>
  <si>
    <t>H_C_Youtube_EC2_Micro_30_Try_04_23:44 - 10 Aug 2020</t>
  </si>
  <si>
    <t>Aug 10, 2020 11:45:07 PM</t>
  </si>
  <si>
    <t>Aug 11, 2020 12:57:25 AM</t>
  </si>
  <si>
    <t>H_C_Youtube_EC2_Micro_40_Try_04_00:58 - 11 Aug 2020</t>
  </si>
  <si>
    <t>Aug 11, 2020 12:59:03 AM</t>
  </si>
  <si>
    <t>Aug 11, 2020 2:11:22 AM</t>
  </si>
  <si>
    <t>H_C_Youtube_EC2_Micro_50_Try_04_02:12 - 11 Aug 2020</t>
  </si>
  <si>
    <t>Aug 11, 2020 2:12:51 AM</t>
  </si>
  <si>
    <t>Aug 11, 2020 3:25:10 AM</t>
  </si>
  <si>
    <t>H_C_Youtube_EC2_Micro_30_Try_05_14:45 - 14 Aug 2020</t>
  </si>
  <si>
    <t>Aug 14, 2020 2:46:47 PM</t>
  </si>
  <si>
    <t>Aug 14, 2020 3:59:06 PM</t>
  </si>
  <si>
    <t>ec2-34-201-61-171.compute-1.amazonaws.com:7100</t>
  </si>
  <si>
    <t>H_C_Youtube_EC2_Micro_40_Try_07_16:17 - 14 Aug 2020</t>
  </si>
  <si>
    <t>Aug 14, 2020 4:18:25 PM</t>
  </si>
  <si>
    <t>Aug 14, 2020 5:30:44 PM</t>
  </si>
  <si>
    <t>H_C_Youtube_EC2_Micro_50_Try_07_17:32 - 14 Aug 2020</t>
  </si>
  <si>
    <t>Aug 14, 2020 5:32:59 PM</t>
  </si>
  <si>
    <t>Aug 14, 2020 6:45:18 PM</t>
  </si>
  <si>
    <t>H_C_Wiki_EC2_Micro_30_Try_10_ 20:44 - 14 Aug 2020</t>
  </si>
  <si>
    <t>Aug 14, 2020 8:45:11 PM</t>
  </si>
  <si>
    <t>Aug 14, 2020 9:57:30 PM</t>
  </si>
  <si>
    <t>H_C_Wiki_EC2_Micro_40_Try_11_ 23:15 - 14 Aug 2020</t>
  </si>
  <si>
    <t>Aug 14, 2020 11:17:30 PM</t>
  </si>
  <si>
    <t>Aug 15, 2020 12:29:49 AM</t>
  </si>
  <si>
    <t>H_C_Wiki_EC2_Micro_50_Try_12_ 00:45 - 15 Aug 2020</t>
  </si>
  <si>
    <t>Aug 15, 2020 12:46:26 AM</t>
  </si>
  <si>
    <t>Aug 15, 2020 1:58:45 AM</t>
  </si>
  <si>
    <t>H_C_Youtube_EC2_Micro_30_Try_08_03:27 - 15 Aug 2020</t>
  </si>
  <si>
    <t>Aug 15, 2020 3:28:07 AM</t>
  </si>
  <si>
    <t>Aug 15, 2020 4:40:26 AM</t>
  </si>
  <si>
    <t>H_C_Youtube_EC2_Micro_40_Try_09_05:59 - 15 Aug 2020</t>
  </si>
  <si>
    <t>Aug 15, 2020 6:00:38 AM</t>
  </si>
  <si>
    <t>Aug 15, 2020 7:12:56 AM</t>
  </si>
  <si>
    <t>H_C_Wiki_EC2_Micro_30_Try_13_11:00 - 15 Aug 2020</t>
  </si>
  <si>
    <t>Aug 15, 2020 11:00:51 AM</t>
  </si>
  <si>
    <t>Aug 15, 2020 12:13:10 PM</t>
  </si>
  <si>
    <t>ec2-35-175-134-245.compute-1.amazonaws.com:7100</t>
  </si>
  <si>
    <t>H_C_Wiki_EC2_Micro_40_Try_13_12:44 - 15 Aug 2020</t>
  </si>
  <si>
    <t>Aug 15, 2020 12:45:36 PM</t>
  </si>
  <si>
    <t>Aug 15, 2020 1:57:55 PM</t>
  </si>
  <si>
    <t>H_C_Wiki_EC2_Micro_50_Try_13_14:11 - 15 Aug 2020</t>
  </si>
  <si>
    <t>Aug 15, 2020 2:11:43 PM</t>
  </si>
  <si>
    <t>Aug 15, 2020 3:39:51 PM</t>
  </si>
  <si>
    <t>H_C_Youtube_EC2_Micro_30_Try_10_18:57 - 15 Aug 2020</t>
  </si>
  <si>
    <t>Aug 15, 2020 6:57:49 PM</t>
  </si>
  <si>
    <t>Aug 15, 2020 8:10:07 PM</t>
  </si>
  <si>
    <t>ec2-34-207-83-0.compute-1.amazonaws.com:7100</t>
  </si>
  <si>
    <t>H_C_Youtube_EC2_Micro_40_Try_10_21:29 - 15 Aug 2020</t>
  </si>
  <si>
    <t>Aug 15, 2020 9:30:59 PM</t>
  </si>
  <si>
    <t>Aug 15, 2020 10:43:17 PM</t>
  </si>
  <si>
    <t>H_C_Youtube_EC2_Micro_50_Try_10_00:07 - 16 Aug 2020</t>
  </si>
  <si>
    <t>Aug 16, 2020 12:09:00 AM</t>
  </si>
  <si>
    <t>Aug 16, 2020 1:21:20 AM</t>
  </si>
  <si>
    <t>H_C_Wiki_EC2_Micro_30_Try_14_01:30 - 16 Aug 2020</t>
  </si>
  <si>
    <t>Aug 16, 2020 1:30:52 AM</t>
  </si>
  <si>
    <t>Aug 16, 2020 2:43:09 AM</t>
  </si>
  <si>
    <t>H_C_Wiki_EC2_Micro_40_Try_14_02:45 - 16 Aug 2020</t>
  </si>
  <si>
    <t>Aug 16, 2020 2:46:28 AM</t>
  </si>
  <si>
    <t>Aug 16, 2020 3:58:47 AM</t>
  </si>
  <si>
    <t>H_C_Wiki_EC2_Micro_50_Try_14_04:00 - 16 Aug 2020</t>
  </si>
  <si>
    <t>Aug 16, 2020 4:01:06 AM</t>
  </si>
  <si>
    <t>Aug 16, 2020 5:27:34 AM</t>
  </si>
  <si>
    <t>EC2 
Instance</t>
  </si>
  <si>
    <t>Script</t>
  </si>
  <si>
    <t>Users</t>
  </si>
  <si>
    <t>Number of 
Request</t>
  </si>
  <si>
    <t>Average 
CPU
%</t>
  </si>
  <si>
    <t>Average 
Memory
%</t>
  </si>
  <si>
    <t>EC2Micro</t>
  </si>
  <si>
    <t>Youtube</t>
  </si>
  <si>
    <t>Wiki</t>
  </si>
  <si>
    <t>EC2Medium</t>
  </si>
  <si>
    <t>EC2Large</t>
  </si>
  <si>
    <t>Memory Utilized 
per Request</t>
  </si>
  <si>
    <t>Average
Memory per request</t>
  </si>
  <si>
    <t>Average Requestfor the given Users Load</t>
  </si>
  <si>
    <t>H_C_Wiki_EC2_Med_30_try1_04:48 - 7 Aug 2020</t>
  </si>
  <si>
    <t>Aug 7, 2020 4:48:59 AM</t>
  </si>
  <si>
    <t>Aug 7, 2020 6:01:15 AM</t>
  </si>
  <si>
    <t>localhost:7100</t>
  </si>
  <si>
    <t>LG localhost:7100/CPU Load</t>
  </si>
  <si>
    <t>LG localhost:7100/Memory Used</t>
  </si>
  <si>
    <t>LG localhost:7100/Throughput</t>
  </si>
  <si>
    <t>LG localhost:7100/User Load</t>
  </si>
  <si>
    <t>LG localhost:7100/Thread Count</t>
  </si>
  <si>
    <t>LG localhost:7100/Http client/Thread Pool used</t>
  </si>
  <si>
    <t>LG localhost:7100/Http client/Task Pool used</t>
  </si>
  <si>
    <t>LG localhost:7100/Controller Connection/Disconnections</t>
  </si>
  <si>
    <t>LG localhost:7100/Controller Connection/Reconnections</t>
  </si>
  <si>
    <t>LG localhost:7100/Controller Connection/Ping Duration (ms)</t>
  </si>
  <si>
    <t>LG localhost:7100/Network/Segments sent/sec.</t>
  </si>
  <si>
    <t>LG localhost:7100/Network/Segments retransmitted/sec.</t>
  </si>
  <si>
    <t>H_C_Wiki_EC2_Med_40_try_01_06:19 - 7 Aug 2020</t>
  </si>
  <si>
    <t>Aug 7, 2020 6:20:39 AM</t>
  </si>
  <si>
    <t>Aug 7, 2020 7:32:55 AM</t>
  </si>
  <si>
    <t>H_C_Wiki_EC2_Med_50_try_01_07:48 - 7 Aug 2020</t>
  </si>
  <si>
    <t>Aug 7, 2020 7:49:16 AM</t>
  </si>
  <si>
    <t>Aug 7, 2020 9:01:32 AM</t>
  </si>
  <si>
    <t>H_C_Wiki_EC2_Med_30_try_01_23:55 - 8 Aug 2020</t>
  </si>
  <si>
    <t>Aug 8, 2020 11:55:32 PM</t>
  </si>
  <si>
    <t>Aug 9, 2020 1:07:48 AM</t>
  </si>
  <si>
    <t>H_C_Wiki_EC2_Med_40_try_01_01:30 - 9 Aug 2020</t>
  </si>
  <si>
    <t>Aug 9, 2020 1:30:26 AM</t>
  </si>
  <si>
    <t>Aug 9, 2020 2:42:41 AM</t>
  </si>
  <si>
    <t>H_C_Wiki_EC2_Med_50_try_01_02:46 - 9 Aug 2020</t>
  </si>
  <si>
    <t>Aug 9, 2020 2:46:57 AM</t>
  </si>
  <si>
    <t>Aug 9, 2020 3:59:12 AM</t>
  </si>
  <si>
    <t>H_C_Wiki_EC2_Med_30_try_02_22:08 - 9 Aug 2020</t>
  </si>
  <si>
    <t>Aug 9, 2020 10:08:51 PM</t>
  </si>
  <si>
    <t>Aug 9, 2020 11:21:06 PM</t>
  </si>
  <si>
    <t>H_C_Wiki_EC2_Med_40_try_02_23:27 - 9 Aug 2020</t>
  </si>
  <si>
    <t>Aug 9, 2020 11:27:56 PM</t>
  </si>
  <si>
    <t>Aug 10, 2020 12:40:11 AM</t>
  </si>
  <si>
    <t>H_C_Wiki_EC2_Med_50_try_02_00:48 - 10 Aug 2020</t>
  </si>
  <si>
    <t>Aug 10, 2020 12:48:44 AM</t>
  </si>
  <si>
    <t>Aug 10, 2020 2:01:00 AM</t>
  </si>
  <si>
    <t>H_C_Wiki_EC2_Med_30_try_03_022:48 - 10 Aug 2020</t>
  </si>
  <si>
    <t>Aug 10, 2020 10:49:09 PM</t>
  </si>
  <si>
    <t>Aug 11, 2020 12:01:24 AM</t>
  </si>
  <si>
    <t>H_C_Wiki_EC2_Med_40_try_03_00:02 - 11 Aug 2020</t>
  </si>
  <si>
    <t>Aug 11, 2020 12:02:24 AM</t>
  </si>
  <si>
    <t>Aug 11, 2020 1:14:40 AM</t>
  </si>
  <si>
    <t>H_C_Wiki_EC2_Med_50_try_03_001:16 - 11 Aug 2020</t>
  </si>
  <si>
    <t>Aug 11, 2020 1:16:41 AM</t>
  </si>
  <si>
    <t>Aug 11, 2020 2:28:56 AM</t>
  </si>
  <si>
    <t>H_C_Wiki_EC2_Med_40_try_04_08:02 - 12 Aug 2020</t>
  </si>
  <si>
    <t>Aug 12, 2020 8:03:40 AM</t>
  </si>
  <si>
    <t>Aug 12, 2020 9:15:55 AM</t>
  </si>
  <si>
    <t>H_C_Wiki_EC2_Med_50_try_04_09:17 - 12 Aug 2020</t>
  </si>
  <si>
    <t>Aug 12, 2020 9:17:29 AM</t>
  </si>
  <si>
    <t>Aug 12, 2020 10:29:45 AM</t>
  </si>
  <si>
    <t>H_C_Wiki_EC2_Med_30_try_05_17:05 - 12 Aug 2020</t>
  </si>
  <si>
    <t>Aug 12, 2020 5:05:47 PM</t>
  </si>
  <si>
    <t>Aug 12, 2020 6:18:11 PM</t>
  </si>
  <si>
    <t>H_C_Wiki_EC2_Med_40_try_05_18:46 - 12 Aug 2020</t>
  </si>
  <si>
    <t>Aug 12, 2020 6:46:45 PM</t>
  </si>
  <si>
    <t>Aug 12, 2020 7:59:01 PM</t>
  </si>
  <si>
    <t>H_C_Wiki_EC2_Med_50_try_05_20:16 - 12 Aug 2020</t>
  </si>
  <si>
    <t>Aug 12, 2020 8:16:31 PM</t>
  </si>
  <si>
    <t>Aug 12, 2020 9:28:46 PM</t>
  </si>
  <si>
    <t>H_C_Wiki_EC2_Med_30_try_06_18:00 - 15 Aug 2020</t>
  </si>
  <si>
    <t>Aug 15, 2020 6:00:53 PM</t>
  </si>
  <si>
    <t>Aug 15, 2020 7:13:08 PM</t>
  </si>
  <si>
    <t>H_C_Wiki_EC2_Med_40_try_06_20:33 - 15 Aug 2020</t>
  </si>
  <si>
    <t>Aug 15, 2020 8:33:59 PM</t>
  </si>
  <si>
    <t>Aug 15, 2020 9:46:15 PM</t>
  </si>
  <si>
    <t>H_C_Wiki_EC2_Med_50_try_06_23:10 - 15 Aug 2020</t>
  </si>
  <si>
    <t>Aug 15, 2020 11:10:49 PM</t>
  </si>
  <si>
    <t>Aug 16, 2020 12:23:05 AM</t>
  </si>
  <si>
    <t>H_C_Wiki_EC2_Med_30_try_09_07:21 - 16 Aug 2020</t>
  </si>
  <si>
    <t>Aug 16, 2020 7:22:03 AM</t>
  </si>
  <si>
    <t>Aug 16, 2020 8:34:18 AM</t>
  </si>
  <si>
    <t>H_C_Wiki_EC2_Med_40_try_09_08:40 - 16 Aug 2020</t>
  </si>
  <si>
    <t>Aug 16, 2020 8:40:35 AM</t>
  </si>
  <si>
    <t>Aug 16, 2020 9:52:50 AM</t>
  </si>
  <si>
    <t>H_C_Wiki_EC2_Med_50_try_09_10:08 - 16 Aug 2020</t>
  </si>
  <si>
    <t>Aug 16, 2020 10:09:13 AM</t>
  </si>
  <si>
    <t>Aug 16, 2020 11:21:28 AM</t>
  </si>
  <si>
    <t>H_C_Youtube_EC2_Med_30_try_05_04:44 - 8 Aug 2020</t>
  </si>
  <si>
    <t>Aug 8, 2020 4:44:40 AM</t>
  </si>
  <si>
    <t>Aug 8, 2020 5:56:55 AM</t>
  </si>
  <si>
    <t>H_C_Youtube_EC2_Med_40_try_05_06:01 - 8 Aug 2020</t>
  </si>
  <si>
    <t>Aug 8, 2020 6:01:38 AM</t>
  </si>
  <si>
    <t>Aug 8, 2020 7:13:54 AM</t>
  </si>
  <si>
    <t>H_C_Youtube_EC2_Med_50_try_05_07:16 - 8 Aug 2020</t>
  </si>
  <si>
    <t>Aug 8, 2020 7:17:16 AM</t>
  </si>
  <si>
    <t>Aug 8, 2020 8:29:32 AM</t>
  </si>
  <si>
    <t>H_C_Youtube_EC2_Med_30_try_06_09:47 - 9 Aug 2020</t>
  </si>
  <si>
    <t>Aug 9, 2020 9:47:51 AM</t>
  </si>
  <si>
    <t>Aug 9, 2020 11:00:06 AM</t>
  </si>
  <si>
    <t>H_C_Youtube_EC2_Med_40_try_06_11:29 - 9 Aug 2020</t>
  </si>
  <si>
    <t>Aug 9, 2020 11:30:35 AM</t>
  </si>
  <si>
    <t>Aug 9, 2020 12:42:51 PM</t>
  </si>
  <si>
    <t>H_C_Youtube_EC2_Med_50_try_06_13:20 - 9 Aug 2020</t>
  </si>
  <si>
    <t>Aug 9, 2020 1:20:29 PM</t>
  </si>
  <si>
    <t>Aug 9, 2020 2:32:45 PM</t>
  </si>
  <si>
    <t>H_C_Youtube_EC2_Med_30_try_07_06:34 - 10 Aug 2020</t>
  </si>
  <si>
    <t>Aug 10, 2020 6:34:53 AM</t>
  </si>
  <si>
    <t>Aug 10, 2020 7:47:09 AM</t>
  </si>
  <si>
    <t>H_C_Youtube_EC2_Med_40_try_07_07:49 - 10 Aug 2020</t>
  </si>
  <si>
    <t>Aug 10, 2020 7:50:14 AM</t>
  </si>
  <si>
    <t>Aug 10, 2020 9:02:30 AM</t>
  </si>
  <si>
    <t>H_C_Youtube_EC2_Med_50_try_07_09:17 - 10 Aug 2020</t>
  </si>
  <si>
    <t>Aug 10, 2020 9:18:10 AM</t>
  </si>
  <si>
    <t>Aug 10, 2020 10:30:25 AM</t>
  </si>
  <si>
    <t>H_C_Youtube_EC2_Med_30_try_08_06:34 - 11 Aug 2020</t>
  </si>
  <si>
    <t>Aug 11, 2020 6:34:28 AM</t>
  </si>
  <si>
    <t>Aug 11, 2020 7:46:43 AM</t>
  </si>
  <si>
    <t>H_C_Youtube_EC2_Med_40_try_08_07:56 - 11 Aug 2020</t>
  </si>
  <si>
    <t>Aug 11, 2020 7:56:48 AM</t>
  </si>
  <si>
    <t>Aug 11, 2020 9:09:03 AM</t>
  </si>
  <si>
    <t>H_C_Youtube_EC2_Med_30_try_09_12:57 - 12 Aug 2020</t>
  </si>
  <si>
    <t>Aug 12, 2020 12:58:10 PM</t>
  </si>
  <si>
    <t>Aug 12, 2020 2:10:25 PM</t>
  </si>
  <si>
    <t>H_C_Youtube_EC2_Med_40_try_09_14:15 - 12 Aug 2020</t>
  </si>
  <si>
    <t>Aug 12, 2020 2:15:41 PM</t>
  </si>
  <si>
    <t>Aug 12, 2020 3:27:57 PM</t>
  </si>
  <si>
    <t>H_C_Youtube_EC2_Med_50_try_09_15:43 - 12 Aug 2020</t>
  </si>
  <si>
    <t>Aug 12, 2020 3:43:56 PM</t>
  </si>
  <si>
    <t>Aug 12, 2020 4:56:12 PM</t>
  </si>
  <si>
    <t>H_C_Youtube_EC2_Med_30_try_10_10:03 - 15 Aug 2020</t>
  </si>
  <si>
    <t>Aug 15, 2020 10:03:23 AM</t>
  </si>
  <si>
    <t>Aug 15, 2020 11:15:39 AM</t>
  </si>
  <si>
    <t>H_C_Youtube_EC2_Med_40_try_10_11:46 - 15 Aug 2020</t>
  </si>
  <si>
    <t>Aug 15, 2020 11:46:33 AM</t>
  </si>
  <si>
    <t>Aug 15, 2020 12:58:49 PM</t>
  </si>
  <si>
    <t>H_C_Youtube_EC2_Med_50_try_10_13:11 - 15 Aug 2020</t>
  </si>
  <si>
    <t>Aug 15, 2020 1:12:06 PM</t>
  </si>
  <si>
    <t>Aug 15, 2020 2:24:21 PM</t>
  </si>
  <si>
    <t>H_C_EC2_Large_30_try_02_05:20 - 7 Aug 2020</t>
  </si>
  <si>
    <t>Aug 7, 2020 5:21:19 AM</t>
  </si>
  <si>
    <t>Aug 7, 2020 6:33:35 AM</t>
  </si>
  <si>
    <t>H_C_EC2_Large_40_try_01_06:40 - 7 Aug 2020</t>
  </si>
  <si>
    <t>Aug 7, 2020 6:40:59 AM</t>
  </si>
  <si>
    <t>Aug 7, 2020 7:53:14 AM</t>
  </si>
  <si>
    <t>H_C_EC2_Large_50_try_01_07:53 - 7 Aug 2020</t>
  </si>
  <si>
    <t>Aug 7, 2020 7:54:18 AM</t>
  </si>
  <si>
    <t>Aug 7, 2020 9:06:33 AM</t>
  </si>
  <si>
    <t>H_C_Youtube_EC2_Large_50_try_01_00:09 - 9 Aug 2020</t>
  </si>
  <si>
    <t>Aug 9, 2020 12:10:20 AM</t>
  </si>
  <si>
    <t>Aug 9, 2020 1:22:36 AM</t>
  </si>
  <si>
    <t>H_C_Youtube_EC2_Large_40_try_01_01:26 - 9 Aug 2020</t>
  </si>
  <si>
    <t>Aug 9, 2020 1:27:06 AM</t>
  </si>
  <si>
    <t>Aug 9, 2020 2:39:22 AM</t>
  </si>
  <si>
    <t>H_C_Youtube_EC2_Large_30_try_02_13:00 - 10 Aug 2020</t>
  </si>
  <si>
    <t>Aug 10, 2020 1:00:51 PM</t>
  </si>
  <si>
    <t>Aug 10, 2020 2:13:06 PM</t>
  </si>
  <si>
    <t>H_C_Youtube_EC2_Large_40_try_15:51 - 10 Aug 2020</t>
  </si>
  <si>
    <t>Aug 10, 2020 3:51:31 PM</t>
  </si>
  <si>
    <t>Aug 10, 2020 5:03:47 PM</t>
  </si>
  <si>
    <t>H_C_Youtube_EC2_Large_50_try_17:13 - 10 Aug 2020</t>
  </si>
  <si>
    <t>Aug 10, 2020 5:13:55 PM</t>
  </si>
  <si>
    <t>Aug 10, 2020 6:26:11 PM</t>
  </si>
  <si>
    <t>H_C_Youtube_EC2_Large_30_try_04:44 - 12 Aug 2020</t>
  </si>
  <si>
    <t>Aug 12, 2020 4:44:58 AM</t>
  </si>
  <si>
    <t>Aug 12, 2020 5:57:14 AM</t>
  </si>
  <si>
    <t>H_C_Youtube_EC2_Large_40_try_07:59 - 12 Aug 2020</t>
  </si>
  <si>
    <t>Aug 12, 2020 7:59:51 AM</t>
  </si>
  <si>
    <t>Aug 12, 2020 9:12:06 AM</t>
  </si>
  <si>
    <t>H_C_Youtube_EC2_Large_50_try_09:20 - 12 Aug 2020</t>
  </si>
  <si>
    <t>Aug 12, 2020 9:21:08 AM</t>
  </si>
  <si>
    <t>Aug 12, 2020 10:33:24 AM</t>
  </si>
  <si>
    <t>H_C_Youtube_EC2_Large_30_try_10_17:08 - 12 Aug 2020</t>
  </si>
  <si>
    <t>Aug 12, 2020 5:08:24 PM</t>
  </si>
  <si>
    <t>Aug 12, 2020 6:20:39 PM</t>
  </si>
  <si>
    <t>H_C_Youtube_EC2_Large_40_18:48 - 12 Aug 2020</t>
  </si>
  <si>
    <t>Aug 12, 2020 6:48:46 PM</t>
  </si>
  <si>
    <t>Aug 12, 2020 8:01:02 PM</t>
  </si>
  <si>
    <t>H_C_Youtube_EC2_Large_50_20:04 - 12 Aug 2020</t>
  </si>
  <si>
    <t>Aug 12, 2020 8:05:04 PM</t>
  </si>
  <si>
    <t>Aug 12, 2020 9:17:19 PM</t>
  </si>
  <si>
    <t>H_C_Youtube_EC2_Large_30_try_07_22:27 - 14 Aug 2020</t>
  </si>
  <si>
    <t>Aug 14, 2020 10:28:27 PM</t>
  </si>
  <si>
    <t>Aug 14, 2020 11:40:43 PM</t>
  </si>
  <si>
    <t>H_C_Youtube_EC2_Large_40_try_07_23:57 - 14 Aug 2020</t>
  </si>
  <si>
    <t>Aug 14, 2020 11:58:19 PM</t>
  </si>
  <si>
    <t>Aug 15, 2020 1:10:35 AM</t>
  </si>
  <si>
    <t>H_C_Youtube_EC2_Large_50_try_07_01:11 - 15 Aug 2020</t>
  </si>
  <si>
    <t>Aug 15, 2020 1:11:43 AM</t>
  </si>
  <si>
    <t>Aug 15, 2020 2:23:59 AM</t>
  </si>
  <si>
    <t>H_C_Youtube_EC2_Large_30_try_08_07:18 - 16 Aug 2020</t>
  </si>
  <si>
    <t>Aug 16, 2020 7:19:23 AM</t>
  </si>
  <si>
    <t>Aug 16, 2020 8:31:39 AM</t>
  </si>
  <si>
    <t>H_C_Youtube_EC2_Large_40_try_08:42 - 16 Aug 2020</t>
  </si>
  <si>
    <t>Aug 16, 2020 8:43:19 AM</t>
  </si>
  <si>
    <t>Aug 16, 2020 9:55:34 AM</t>
  </si>
  <si>
    <t>H_C_Youtube_EC2_Large_50_try_08_10:04 - 16 Aug 2020</t>
  </si>
  <si>
    <t>Aug 16, 2020 10:05:01 AM</t>
  </si>
  <si>
    <t>Aug 16, 2020 11:17:16 AM</t>
  </si>
  <si>
    <t>H_C_Wiki_EC2_Large_30_try_01_23:12 - 7 Aug 2020</t>
  </si>
  <si>
    <t>Aug 7, 2020 11:13:14 PM</t>
  </si>
  <si>
    <t>Aug 8, 2020 12:25:29 AM</t>
  </si>
  <si>
    <t>H_C_Wiki_EC2_Large_40_try_01_00:33 - 8 Aug 2020</t>
  </si>
  <si>
    <t>Aug 8, 2020 12:34:08 AM</t>
  </si>
  <si>
    <t>Aug 8, 2020 1:46:24 AM</t>
  </si>
  <si>
    <t>H_C_Wiki_EC2_Large_50_try_01_01:48 - 8 Aug 2020</t>
  </si>
  <si>
    <t>Aug 8, 2020 1:48:31 AM</t>
  </si>
  <si>
    <t>Aug 8, 2020 3:00:46 AM</t>
  </si>
  <si>
    <t>H_C_Wiki_EC2_Large_30_try_03_10:09 - 8 Aug 2020</t>
  </si>
  <si>
    <t>Aug 8, 2020 10:09:39 AM</t>
  </si>
  <si>
    <t>Aug 8, 2020 11:21:54 AM</t>
  </si>
  <si>
    <t>H_C_Wiki_EC2_Large_40_try_03_12:07 - 8 Aug 2020</t>
  </si>
  <si>
    <t>Aug 8, 2020 12:07:37 PM</t>
  </si>
  <si>
    <t>Aug 8, 2020 1:19:53 PM</t>
  </si>
  <si>
    <t>H_C_Wiki_EC2_Large_50_try_03_14:12 - 8 Aug 2020</t>
  </si>
  <si>
    <t>Aug 8, 2020 2:13:14 PM</t>
  </si>
  <si>
    <t>Aug 8, 2020 3:25:29 PM</t>
  </si>
  <si>
    <t>H_C_Wiki_EC2_Large_30_try_04_06:38 - 10 Aug 2020</t>
  </si>
  <si>
    <t>Aug 10, 2020 6:38:50 AM</t>
  </si>
  <si>
    <t>Aug 10, 2020 7:51:06 AM</t>
  </si>
  <si>
    <t>H_C_Wiki_EC2_Large_40_try_04_07:55 - 10 Aug 2020</t>
  </si>
  <si>
    <t>Aug 10, 2020 7:56:21 AM</t>
  </si>
  <si>
    <t>Aug 10, 2020 9:08:36 AM</t>
  </si>
  <si>
    <t>H_C_Wiki_EC2_Large_50_try_04_09:11 - 10 Aug 2020</t>
  </si>
  <si>
    <t>Aug 10, 2020 9:11:59 AM</t>
  </si>
  <si>
    <t>Aug 10, 2020 10:24:14 AM</t>
  </si>
  <si>
    <t>H_C_Wiki_EC2_Large_30_try_05_06:31 - 11 Aug 2020</t>
  </si>
  <si>
    <t>Aug 11, 2020 6:31:30 AM</t>
  </si>
  <si>
    <t>Aug 11, 2020 7:43:45 AM</t>
  </si>
  <si>
    <t>H_C_Wiki_EC2_Large_40_try_05_07:59 - 11 Aug 2020</t>
  </si>
  <si>
    <t>Aug 11, 2020 8:00:12 AM</t>
  </si>
  <si>
    <t>Aug 11, 2020 9:12:28 AM</t>
  </si>
  <si>
    <t>H_C_Wiki_EC2_Large_30_try_0712:52 - 12 Aug 2020</t>
  </si>
  <si>
    <t>Aug 12, 2020 12:53:05 PM</t>
  </si>
  <si>
    <t>Aug 12, 2020 2:05:20 PM</t>
  </si>
  <si>
    <t>H_C_Wiki_EC2_Large_40_try_07_14:06 - 12 Aug 2020</t>
  </si>
  <si>
    <t>Aug 12, 2020 2:07:08 PM</t>
  </si>
  <si>
    <t>Aug 12, 2020 3:19:23 PM</t>
  </si>
  <si>
    <t>H_C_Wiki_EC2_Large_50_try_07_15:46 - 12 Aug 2020</t>
  </si>
  <si>
    <t>Aug 12, 2020 3:47:05 PM</t>
  </si>
  <si>
    <t>Aug 12, 2020 4:59:21 PM</t>
  </si>
  <si>
    <t>H_C_Wiki_EC2_Large_30_try_08_13:17 - 14 Aug 2020</t>
  </si>
  <si>
    <t>Aug 14, 2020 1:18:17 PM</t>
  </si>
  <si>
    <t>Aug 14, 2020 2:30:33 PM</t>
  </si>
  <si>
    <t>H_C_Wiki_EC2_Large_40_try_08_14:52 - 14 Aug 2020</t>
  </si>
  <si>
    <t>Aug 14, 2020 2:52:33 PM</t>
  </si>
  <si>
    <t>Aug 14, 2020 4:04:48 PM</t>
  </si>
  <si>
    <t>H_C_Wiki_EC2_Large_50_try_08_16:05 - 14 Aug 2020</t>
  </si>
  <si>
    <t>Aug 14, 2020 4:06:03 PM</t>
  </si>
  <si>
    <t>Aug 14, 2020 5:18:18 PM</t>
  </si>
  <si>
    <t>H_C_Wiki_EC2_Large_30_try_09_02:24 - 15 Aug 2020</t>
  </si>
  <si>
    <t>Aug 15, 2020 2:25:23 AM</t>
  </si>
  <si>
    <t>Aug 15, 2020 3:37:38 AM</t>
  </si>
  <si>
    <t>H_C_Wiki_EC2_Large_40_try_09_03:44 - 15 Aug 2020</t>
  </si>
  <si>
    <t>Aug 15, 2020 3:44:47 AM</t>
  </si>
  <si>
    <t>Aug 15, 2020 4:57:02 AM</t>
  </si>
  <si>
    <t>H_C_Wiki_EC2_Large_50_try_09_05:14 - 15 Aug 2020</t>
  </si>
  <si>
    <t>Aug 15, 2020 5:14:59 AM</t>
  </si>
  <si>
    <t>Aug 15, 2020 6:27:15 AM</t>
  </si>
  <si>
    <t>t2.micro</t>
  </si>
  <si>
    <t>t2.small</t>
  </si>
  <si>
    <t>t2.medium</t>
  </si>
  <si>
    <t>t2.large</t>
  </si>
  <si>
    <t>t2.xlarge</t>
  </si>
  <si>
    <t>t2.2xlarge</t>
  </si>
  <si>
    <t>Linux/Unix</t>
  </si>
  <si>
    <t xml:space="preserve">Per Hour </t>
  </si>
  <si>
    <t>Windows</t>
  </si>
  <si>
    <t>US East Ohio</t>
  </si>
  <si>
    <t>Instance 
Type</t>
  </si>
  <si>
    <t>US West 
Northern California</t>
  </si>
  <si>
    <t>Region/
Geographic Location</t>
  </si>
  <si>
    <t>Asia Pacific Mumbai</t>
  </si>
  <si>
    <t>Europe London</t>
  </si>
  <si>
    <t>Europe(Paris)</t>
  </si>
  <si>
    <t>US East N. Virginia</t>
  </si>
  <si>
    <t>H_C_Wiki_EC2_Small_30_try_01_11:48 - 19 Aug 2020</t>
  </si>
  <si>
    <t>Aug 19, 2020 11:50:27 AM</t>
  </si>
  <si>
    <t>Aug 19, 2020 1:02:43 PM</t>
  </si>
  <si>
    <t>H_C_Wiki_EC2_Small_30_try_02_103:08 - 20 Aug 2020</t>
  </si>
  <si>
    <t>Aug 20, 2020 3:09:09 AM</t>
  </si>
  <si>
    <t>Aug 20, 2020 4:21:26 AM</t>
  </si>
  <si>
    <t>H_C_Wiki_EC2_Small_30_try_03_16:42 - 20 Aug 2020</t>
  </si>
  <si>
    <t>Aug 20, 2020 4:43:20 PM</t>
  </si>
  <si>
    <t>Aug 20, 2020 5:55:35 PM</t>
  </si>
  <si>
    <t>H_C_Wiki_EC2_Small_30_try_04_13:59 - 21 Aug 2020</t>
  </si>
  <si>
    <t>Aug 21, 2020 2:00:24 PM</t>
  </si>
  <si>
    <t>Aug 21, 2020 3:12:40 PM</t>
  </si>
  <si>
    <t>H_C_Wiki_EC2_Small_30_try_04_07:53 - 23 Aug 2020</t>
  </si>
  <si>
    <t>Aug 23, 2020 7:53:27 AM</t>
  </si>
  <si>
    <t>Aug 23, 2020 9:05:42 AM</t>
  </si>
  <si>
    <t>H_C_Wiki_EC2_Small_40_try_02_05:23 - 20 Aug 2020</t>
  </si>
  <si>
    <t>Aug 20, 2020 5:24:04 AM</t>
  </si>
  <si>
    <t>Aug 20, 2020 6:27:26 AM</t>
  </si>
  <si>
    <t>H_C_Wiki_EC2_Small_40_try_03_19:14 - 20 Aug 2020</t>
  </si>
  <si>
    <t>Aug 20, 2020 7:15:19 PM</t>
  </si>
  <si>
    <t>Aug 20, 2020 8:27:34 PM</t>
  </si>
  <si>
    <t>H_C_Wiki_EC2_Small_40_try_04_16:12 - 21 Aug 2020</t>
  </si>
  <si>
    <t>Aug 21, 2020 4:12:51 PM</t>
  </si>
  <si>
    <t>Aug 21, 2020 5:25:07 PM</t>
  </si>
  <si>
    <t>H_C_Wiki_EC2_Small_40_try_04_09:44 - 23 Aug 2020</t>
  </si>
  <si>
    <t>Aug 23, 2020 9:44:51 AM</t>
  </si>
  <si>
    <t>Aug 23, 2020 10:57:19 AM</t>
  </si>
  <si>
    <t>H_C_Wiki_EC2_Small_50_try_02_07:22 - 20 Aug 2020</t>
  </si>
  <si>
    <t>Aug 20, 2020 7:23:21 AM</t>
  </si>
  <si>
    <t>Aug 20, 2020 8:35:37 AM</t>
  </si>
  <si>
    <t>H_C_Wiki_EC2_Small_50_try_04_20:04 - 21 Aug 2020</t>
  </si>
  <si>
    <t>Aug 21, 2020 8:04:57 PM</t>
  </si>
  <si>
    <t>Aug 21, 2020 9:17:12 PM</t>
  </si>
  <si>
    <t>H_C_Youtube_EC2_Small_30_try_01_00:29 - 21 Aug 2020</t>
  </si>
  <si>
    <t>Youtube_1</t>
  </si>
  <si>
    <t>Aug 21, 2020 12:29:56 AM</t>
  </si>
  <si>
    <t>Aug 21, 2020 1:42:11 AM</t>
  </si>
  <si>
    <t>H_C_Youtube_EC2_Small_30_try_02_17:30 - 22 Aug 2020</t>
  </si>
  <si>
    <t>Aug 22, 2020 5:31:10 PM</t>
  </si>
  <si>
    <t>Aug 22, 2020 6:43:26 PM</t>
  </si>
  <si>
    <t>H_C_Youtube_EC2_Small_30_try_03_13:48 - 25 Aug 2020</t>
  </si>
  <si>
    <t>Aug 25, 2020 1:49:01 PM</t>
  </si>
  <si>
    <t>Aug 25, 2020 3:01:16 PM</t>
  </si>
  <si>
    <t>H_C_Youtube_EC2_Small_40_try_01_02:14 - 21 Aug 2020</t>
  </si>
  <si>
    <t>Aug 21, 2020 2:14:46 AM</t>
  </si>
  <si>
    <t>Aug 21, 2020 3:27:02 AM</t>
  </si>
  <si>
    <t>H_C_Youtube_EC2_Small_40_try_02_19:16 - 22 Aug 2020</t>
  </si>
  <si>
    <t>Aug 22, 2020 7:16:37 PM</t>
  </si>
  <si>
    <t>Aug 22, 2020 8:28:52 PM</t>
  </si>
  <si>
    <t>H_C_Youtube_EC2_Small_40_try_03_15:20 - 25 Aug 2020</t>
  </si>
  <si>
    <t>Aug 25, 2020 3:20:41 PM</t>
  </si>
  <si>
    <t>Aug 25, 2020 4:32:57 PM</t>
  </si>
  <si>
    <t>H_C_Youtube_EC2_Small_50_try_01_03:40 - 21 Aug 2020</t>
  </si>
  <si>
    <t>Aug 21, 2020 3:41:21 AM</t>
  </si>
  <si>
    <t>Aug 21, 2020 5:01:50 AM</t>
  </si>
  <si>
    <t>H_C_Youtube_EC2_Small_50_try_02_05:16 - 23 Aug 2020</t>
  </si>
  <si>
    <t>Aug 23, 2020 5:16:23 AM</t>
  </si>
  <si>
    <t>Aug 23, 2020 6:28:39 AM</t>
  </si>
  <si>
    <t>H_C_Youtube_EC2_Small_50_try_03_16:51 - 25 Aug 2020</t>
  </si>
  <si>
    <t>Aug 25, 2020 4:52:05 PM</t>
  </si>
  <si>
    <t>Aug 25, 2020 6:04:21 PM</t>
  </si>
  <si>
    <t>EC2Xtra Large</t>
  </si>
  <si>
    <t>EC2 Small</t>
  </si>
  <si>
    <t>\</t>
  </si>
  <si>
    <t>Difference in Avg.Memory/req*the memory of the VM/difference in avg.req for given user load</t>
  </si>
  <si>
    <t>(predicted Throughput for 72 users)</t>
  </si>
  <si>
    <t>EC2Xtra 
Large</t>
  </si>
  <si>
    <t>Wikipedia</t>
  </si>
  <si>
    <t>Instance</t>
  </si>
  <si>
    <t>Micro</t>
  </si>
  <si>
    <t>UserLoad</t>
  </si>
  <si>
    <t>30-40</t>
  </si>
  <si>
    <t>40-50</t>
  </si>
  <si>
    <t>Small</t>
  </si>
  <si>
    <t>Medium</t>
  </si>
  <si>
    <t>Large</t>
  </si>
  <si>
    <t>Extra Large</t>
  </si>
  <si>
    <t>Memory Increase for every 10 Vuser
(%)</t>
  </si>
  <si>
    <t>Participants</t>
  </si>
  <si>
    <t>Time Taken
(in Days)</t>
  </si>
  <si>
    <t>Sandeep 
Kumar</t>
  </si>
  <si>
    <t>Rishabh Mishra</t>
  </si>
  <si>
    <t>Anjali Ashok</t>
  </si>
  <si>
    <t>Achin 
Shyoupura</t>
  </si>
  <si>
    <t>Number of 
Participants</t>
  </si>
  <si>
    <t>Time taken to estimate manually
(in Days)</t>
  </si>
  <si>
    <t>%</t>
  </si>
  <si>
    <t>Instance Type</t>
  </si>
  <si>
    <t>VCPU</t>
  </si>
  <si>
    <t>Architecture</t>
  </si>
  <si>
    <t>Nano</t>
  </si>
  <si>
    <t>x86_64</t>
  </si>
  <si>
    <t>i386,x86_64</t>
  </si>
  <si>
    <t>Memory
(MB)</t>
  </si>
  <si>
    <t>EC2 (T2)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</si>
</sst>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8"/>
      <color theme="0"/>
      <name val="Tahoma"/>
      <family val="2"/>
    </font>
    <font>
      <b/>
      <sz val="8"/>
      <color rgb="FF333333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1EFE2"/>
        <bgColor indexed="64"/>
      </patternFill>
    </fill>
    <fill>
      <patternFill patternType="solid">
        <fgColor rgb="FFE7E4D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thick">
        <color rgb="FFFFFFFF"/>
      </bottom>
      <diagonal/>
    </border>
    <border>
      <left style="medium">
        <color rgb="FFDDDDDD"/>
      </left>
      <right/>
      <top/>
      <bottom style="thick">
        <color rgb="FFFFFFFF"/>
      </bottom>
      <diagonal/>
    </border>
    <border>
      <left/>
      <right style="medium">
        <color rgb="FFDDDDDD"/>
      </right>
      <top/>
      <bottom style="thick">
        <color rgb="FFFFFFFF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DDDDD"/>
      </left>
      <right/>
      <top style="medium">
        <color rgb="FFDDDDDD"/>
      </top>
      <bottom style="thick">
        <color rgb="FFFFFFFF"/>
      </bottom>
      <diagonal/>
    </border>
    <border>
      <left/>
      <right/>
      <top style="medium">
        <color rgb="FFDDDDDD"/>
      </top>
      <bottom style="thick">
        <color rgb="FFFFFFFF"/>
      </bottom>
      <diagonal/>
    </border>
    <border>
      <left/>
      <right style="medium">
        <color rgb="FFDDDDDD"/>
      </right>
      <top style="medium">
        <color rgb="FFDDDDDD"/>
      </top>
      <bottom style="thick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7">
    <xf numFmtId="0" fontId="0" fillId="0" borderId="0" xfId="0"/>
    <xf numFmtId="0" fontId="1" fillId="3" borderId="6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13" borderId="20" xfId="0" applyFont="1" applyFill="1" applyBorder="1" applyAlignment="1">
      <alignment horizontal="right" vertical="top" wrapText="1"/>
    </xf>
    <xf numFmtId="0" fontId="3" fillId="12" borderId="20" xfId="0" applyFont="1" applyFill="1" applyBorder="1" applyAlignment="1">
      <alignment horizontal="right" vertical="top" wrapText="1"/>
    </xf>
    <xf numFmtId="0" fontId="3" fillId="13" borderId="22" xfId="0" applyFont="1" applyFill="1" applyBorder="1" applyAlignment="1">
      <alignment horizontal="right" vertical="top" wrapText="1"/>
    </xf>
    <xf numFmtId="0" fontId="3" fillId="12" borderId="22" xfId="0" applyFont="1" applyFill="1" applyBorder="1" applyAlignment="1">
      <alignment horizontal="right" vertical="top" wrapText="1"/>
    </xf>
    <xf numFmtId="0" fontId="2" fillId="4" borderId="23" xfId="0" applyFont="1" applyFill="1" applyBorder="1" applyAlignment="1">
      <alignment vertical="top" wrapText="1"/>
    </xf>
    <xf numFmtId="0" fontId="2" fillId="4" borderId="24" xfId="0" applyFont="1" applyFill="1" applyBorder="1" applyAlignment="1">
      <alignment vertical="top" wrapText="1"/>
    </xf>
    <xf numFmtId="0" fontId="2" fillId="4" borderId="25" xfId="0" applyFont="1" applyFill="1" applyBorder="1" applyAlignment="1">
      <alignment vertical="top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vertical="top"/>
    </xf>
    <xf numFmtId="0" fontId="1" fillId="3" borderId="24" xfId="0" applyFont="1" applyFill="1" applyBorder="1" applyAlignment="1">
      <alignment vertical="top"/>
    </xf>
    <xf numFmtId="0" fontId="1" fillId="3" borderId="29" xfId="0" applyFont="1" applyFill="1" applyBorder="1" applyAlignment="1">
      <alignment vertical="top" wrapText="1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/>
    </xf>
    <xf numFmtId="0" fontId="2" fillId="13" borderId="21" xfId="0" applyFont="1" applyFill="1" applyBorder="1" applyAlignment="1">
      <alignment horizontal="left" vertical="top" wrapText="1"/>
    </xf>
    <xf numFmtId="0" fontId="2" fillId="12" borderId="21" xfId="0" applyFont="1" applyFill="1" applyBorder="1" applyAlignment="1">
      <alignment horizontal="left" vertical="top" wrapText="1"/>
    </xf>
    <xf numFmtId="0" fontId="2" fillId="13" borderId="17" xfId="0" applyFont="1" applyFill="1" applyBorder="1" applyAlignment="1">
      <alignment horizontal="left" vertical="top" wrapText="1"/>
    </xf>
    <xf numFmtId="0" fontId="3" fillId="13" borderId="18" xfId="0" applyFont="1" applyFill="1" applyBorder="1" applyAlignment="1">
      <alignment horizontal="right" vertical="top" wrapText="1"/>
    </xf>
    <xf numFmtId="0" fontId="2" fillId="5" borderId="23" xfId="0" applyFont="1" applyFill="1" applyBorder="1" applyAlignment="1">
      <alignment horizontal="left" vertical="top" wrapText="1"/>
    </xf>
    <xf numFmtId="0" fontId="2" fillId="5" borderId="24" xfId="0" applyFont="1" applyFill="1" applyBorder="1" applyAlignment="1">
      <alignment horizontal="left" vertical="top" wrapText="1"/>
    </xf>
    <xf numFmtId="0" fontId="2" fillId="5" borderId="25" xfId="0" applyFont="1" applyFill="1" applyBorder="1" applyAlignment="1">
      <alignment horizontal="left" vertical="top" wrapText="1"/>
    </xf>
    <xf numFmtId="0" fontId="1" fillId="3" borderId="24" xfId="0" applyFont="1" applyFill="1" applyBorder="1" applyAlignment="1">
      <alignment vertical="top" wrapText="1"/>
    </xf>
    <xf numFmtId="0" fontId="1" fillId="3" borderId="29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left" vertical="center" wrapText="1"/>
    </xf>
    <xf numFmtId="0" fontId="3" fillId="5" borderId="32" xfId="0" applyFont="1" applyFill="1" applyBorder="1" applyAlignment="1">
      <alignment horizontal="center" vertical="center" wrapText="1"/>
    </xf>
    <xf numFmtId="3" fontId="3" fillId="0" borderId="9" xfId="0" applyNumberFormat="1" applyFont="1" applyFill="1" applyBorder="1" applyAlignment="1">
      <alignment horizontal="center" vertical="center" wrapText="1"/>
    </xf>
    <xf numFmtId="0" fontId="1" fillId="3" borderId="40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3" fontId="3" fillId="0" borderId="10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5" fillId="0" borderId="0" xfId="0" applyFont="1"/>
    <xf numFmtId="0" fontId="3" fillId="4" borderId="9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/>
    </xf>
    <xf numFmtId="0" fontId="2" fillId="12" borderId="41" xfId="0" applyFont="1" applyFill="1" applyBorder="1" applyAlignment="1">
      <alignment horizontal="left" vertical="top" wrapText="1"/>
    </xf>
    <xf numFmtId="0" fontId="3" fillId="12" borderId="42" xfId="0" applyFont="1" applyFill="1" applyBorder="1" applyAlignment="1">
      <alignment horizontal="right" vertical="top" wrapText="1"/>
    </xf>
    <xf numFmtId="0" fontId="3" fillId="12" borderId="43" xfId="0" applyFont="1" applyFill="1" applyBorder="1" applyAlignment="1">
      <alignment horizontal="right" vertical="top" wrapText="1"/>
    </xf>
    <xf numFmtId="0" fontId="3" fillId="13" borderId="19" xfId="0" applyFont="1" applyFill="1" applyBorder="1" applyAlignment="1">
      <alignment horizontal="right" vertical="top" wrapText="1"/>
    </xf>
    <xf numFmtId="3" fontId="3" fillId="12" borderId="20" xfId="0" applyNumberFormat="1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1" fillId="14" borderId="9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top" wrapText="1"/>
    </xf>
    <xf numFmtId="3" fontId="3" fillId="0" borderId="0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1" fillId="3" borderId="48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3" fillId="0" borderId="50" xfId="0" applyFont="1" applyFill="1" applyBorder="1" applyAlignment="1">
      <alignment horizontal="center" vertical="center" wrapText="1"/>
    </xf>
    <xf numFmtId="0" fontId="4" fillId="5" borderId="49" xfId="0" applyFont="1" applyFill="1" applyBorder="1" applyAlignment="1">
      <alignment horizontal="center" vertical="center" wrapText="1"/>
    </xf>
    <xf numFmtId="0" fontId="5" fillId="5" borderId="32" xfId="0" applyFont="1" applyFill="1" applyBorder="1" applyAlignment="1">
      <alignment horizontal="center" vertical="center"/>
    </xf>
    <xf numFmtId="3" fontId="3" fillId="0" borderId="32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2" fillId="5" borderId="6" xfId="0" applyFont="1" applyFill="1" applyBorder="1" applyAlignment="1">
      <alignment horizontal="left" vertical="top" wrapText="1"/>
    </xf>
    <xf numFmtId="0" fontId="2" fillId="5" borderId="40" xfId="0" applyFont="1" applyFill="1" applyBorder="1" applyAlignment="1">
      <alignment horizontal="left" vertical="top" wrapText="1"/>
    </xf>
    <xf numFmtId="3" fontId="3" fillId="4" borderId="9" xfId="0" applyNumberFormat="1" applyFont="1" applyFill="1" applyBorder="1" applyAlignment="1">
      <alignment horizontal="center" vertical="center" wrapText="1"/>
    </xf>
    <xf numFmtId="0" fontId="3" fillId="4" borderId="3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0" fillId="0" borderId="45" xfId="0" applyFill="1" applyBorder="1" applyAlignment="1">
      <alignment horizontal="center" vertical="center"/>
    </xf>
    <xf numFmtId="0" fontId="6" fillId="15" borderId="26" xfId="0" applyFont="1" applyFill="1" applyBorder="1" applyAlignment="1">
      <alignment horizontal="center" vertical="center"/>
    </xf>
    <xf numFmtId="0" fontId="6" fillId="15" borderId="26" xfId="0" applyFont="1" applyFill="1" applyBorder="1" applyAlignment="1">
      <alignment horizontal="center" vertical="center" wrapText="1"/>
    </xf>
    <xf numFmtId="0" fontId="6" fillId="15" borderId="27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5" fillId="4" borderId="2" xfId="0" applyFont="1" applyFill="1" applyBorder="1"/>
    <xf numFmtId="0" fontId="0" fillId="0" borderId="58" xfId="0" applyBorder="1"/>
    <xf numFmtId="0" fontId="7" fillId="0" borderId="10" xfId="0" applyFont="1" applyFill="1" applyBorder="1" applyAlignment="1">
      <alignment horizontal="center" vertical="center" wrapText="1"/>
    </xf>
    <xf numFmtId="0" fontId="6" fillId="16" borderId="57" xfId="0" applyFont="1" applyFill="1" applyBorder="1" applyAlignment="1">
      <alignment horizontal="center" vertical="center"/>
    </xf>
    <xf numFmtId="0" fontId="6" fillId="16" borderId="44" xfId="0" applyFont="1" applyFill="1" applyBorder="1" applyAlignment="1">
      <alignment horizontal="center" vertical="center"/>
    </xf>
    <xf numFmtId="0" fontId="8" fillId="0" borderId="46" xfId="0" applyFont="1" applyFill="1" applyBorder="1" applyAlignment="1">
      <alignment horizontal="center" vertical="center" wrapText="1"/>
    </xf>
    <xf numFmtId="0" fontId="8" fillId="0" borderId="52" xfId="0" applyFont="1" applyFill="1" applyBorder="1" applyAlignment="1">
      <alignment horizontal="center" vertical="center" wrapText="1"/>
    </xf>
    <xf numFmtId="0" fontId="1" fillId="3" borderId="64" xfId="0" applyFont="1" applyFill="1" applyBorder="1" applyAlignment="1">
      <alignment horizontal="left" vertical="center" wrapText="1"/>
    </xf>
    <xf numFmtId="0" fontId="6" fillId="15" borderId="31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 wrapText="1"/>
    </xf>
    <xf numFmtId="0" fontId="8" fillId="0" borderId="46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 wrapText="1"/>
    </xf>
    <xf numFmtId="0" fontId="7" fillId="0" borderId="32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6" fillId="15" borderId="67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/>
    </xf>
    <xf numFmtId="0" fontId="6" fillId="15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4" borderId="0" xfId="0" applyFill="1"/>
    <xf numFmtId="0" fontId="5" fillId="0" borderId="9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6" fillId="16" borderId="30" xfId="0" applyFont="1" applyFill="1" applyBorder="1" applyAlignment="1">
      <alignment horizontal="center" vertical="center"/>
    </xf>
    <xf numFmtId="0" fontId="6" fillId="16" borderId="68" xfId="0" applyFont="1" applyFill="1" applyBorder="1" applyAlignment="1">
      <alignment horizontal="center" vertical="center"/>
    </xf>
    <xf numFmtId="0" fontId="6" fillId="16" borderId="57" xfId="0" applyFont="1" applyFill="1" applyBorder="1" applyAlignment="1">
      <alignment horizontal="center" vertical="center" wrapText="1"/>
    </xf>
    <xf numFmtId="0" fontId="5" fillId="4" borderId="62" xfId="0" applyFont="1" applyFill="1" applyBorder="1" applyAlignment="1">
      <alignment horizontal="left" vertical="center"/>
    </xf>
    <xf numFmtId="0" fontId="5" fillId="4" borderId="46" xfId="0" applyFont="1" applyFill="1" applyBorder="1" applyAlignment="1">
      <alignment horizontal="center" vertical="center"/>
    </xf>
    <xf numFmtId="0" fontId="5" fillId="4" borderId="5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6" fillId="16" borderId="31" xfId="0" applyFont="1" applyFill="1" applyBorder="1" applyAlignment="1">
      <alignment horizontal="center" vertical="center" wrapText="1"/>
    </xf>
    <xf numFmtId="0" fontId="6" fillId="16" borderId="26" xfId="0" applyFont="1" applyFill="1" applyBorder="1" applyAlignment="1">
      <alignment horizontal="center" vertical="center"/>
    </xf>
    <xf numFmtId="0" fontId="6" fillId="16" borderId="26" xfId="0" applyFont="1" applyFill="1" applyBorder="1" applyAlignment="1">
      <alignment horizontal="center" vertical="center" wrapText="1"/>
    </xf>
    <xf numFmtId="0" fontId="6" fillId="16" borderId="2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/>
    </xf>
    <xf numFmtId="0" fontId="6" fillId="17" borderId="60" xfId="0" applyFont="1" applyFill="1" applyBorder="1" applyAlignment="1">
      <alignment horizontal="center" vertical="center"/>
    </xf>
    <xf numFmtId="0" fontId="6" fillId="17" borderId="61" xfId="0" applyFont="1" applyFill="1" applyBorder="1" applyAlignment="1">
      <alignment horizontal="center" vertical="center"/>
    </xf>
    <xf numFmtId="0" fontId="6" fillId="17" borderId="6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6" fillId="16" borderId="63" xfId="0" applyFont="1" applyFill="1" applyBorder="1" applyAlignment="1">
      <alignment horizontal="center" vertical="center"/>
    </xf>
    <xf numFmtId="0" fontId="6" fillId="16" borderId="16" xfId="0" applyFont="1" applyFill="1" applyBorder="1" applyAlignment="1">
      <alignment horizontal="center" vertical="center"/>
    </xf>
    <xf numFmtId="0" fontId="6" fillId="16" borderId="56" xfId="0" applyFont="1" applyFill="1" applyBorder="1" applyAlignment="1">
      <alignment horizontal="center" vertical="center" wrapText="1"/>
    </xf>
    <xf numFmtId="0" fontId="6" fillId="16" borderId="5" xfId="0" applyFont="1" applyFill="1" applyBorder="1" applyAlignment="1">
      <alignment horizontal="center" vertical="center" wrapText="1"/>
    </xf>
    <xf numFmtId="0" fontId="5" fillId="5" borderId="6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 wrapText="1"/>
    </xf>
    <xf numFmtId="0" fontId="6" fillId="16" borderId="2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64" xfId="0" applyFont="1" applyFill="1" applyBorder="1" applyAlignment="1">
      <alignment horizontal="center" vertical="center"/>
    </xf>
    <xf numFmtId="0" fontId="5" fillId="4" borderId="58" xfId="0" applyFont="1" applyFill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6" fillId="16" borderId="31" xfId="0" applyFont="1" applyFill="1" applyBorder="1" applyAlignment="1">
      <alignment horizontal="center"/>
    </xf>
    <xf numFmtId="0" fontId="6" fillId="16" borderId="26" xfId="0" applyFont="1" applyFill="1" applyBorder="1" applyAlignment="1">
      <alignment horizontal="center"/>
    </xf>
    <xf numFmtId="0" fontId="6" fillId="16" borderId="27" xfId="0" applyFont="1" applyFill="1" applyBorder="1" applyAlignment="1">
      <alignment horizontal="center"/>
    </xf>
    <xf numFmtId="0" fontId="5" fillId="0" borderId="28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" fillId="11" borderId="29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21" fontId="1" fillId="8" borderId="2" xfId="0" applyNumberFormat="1" applyFont="1" applyFill="1" applyBorder="1" applyAlignment="1">
      <alignment horizontal="center" vertical="center" wrapText="1"/>
    </xf>
    <xf numFmtId="21" fontId="1" fillId="8" borderId="9" xfId="0" applyNumberFormat="1" applyFont="1" applyFill="1" applyBorder="1" applyAlignment="1">
      <alignment horizontal="center" vertical="center" wrapText="1"/>
    </xf>
    <xf numFmtId="21" fontId="1" fillId="8" borderId="10" xfId="0" applyNumberFormat="1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center" vertical="center" wrapText="1"/>
    </xf>
    <xf numFmtId="0" fontId="1" fillId="7" borderId="34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1" fillId="11" borderId="25" xfId="0" applyFont="1" applyFill="1" applyBorder="1" applyAlignment="1">
      <alignment horizontal="center" vertical="center" wrapText="1"/>
    </xf>
    <xf numFmtId="0" fontId="1" fillId="11" borderId="38" xfId="0" applyFont="1" applyFill="1" applyBorder="1" applyAlignment="1">
      <alignment horizontal="center" vertical="center" wrapText="1"/>
    </xf>
    <xf numFmtId="0" fontId="1" fillId="11" borderId="39" xfId="0" applyFont="1" applyFill="1" applyBorder="1" applyAlignment="1">
      <alignment horizontal="center" vertical="center" wrapText="1"/>
    </xf>
    <xf numFmtId="21" fontId="1" fillId="8" borderId="24" xfId="0" applyNumberFormat="1" applyFont="1" applyFill="1" applyBorder="1" applyAlignment="1">
      <alignment horizontal="center" vertical="center" wrapText="1"/>
    </xf>
    <xf numFmtId="21" fontId="1" fillId="8" borderId="34" xfId="0" applyNumberFormat="1" applyFont="1" applyFill="1" applyBorder="1" applyAlignment="1">
      <alignment horizontal="center" vertical="center" wrapText="1"/>
    </xf>
    <xf numFmtId="21" fontId="1" fillId="8" borderId="35" xfId="0" applyNumberFormat="1" applyFont="1" applyFill="1" applyBorder="1" applyAlignment="1">
      <alignment horizontal="center" vertical="center" wrapText="1"/>
    </xf>
    <xf numFmtId="0" fontId="4" fillId="9" borderId="24" xfId="0" applyFont="1" applyFill="1" applyBorder="1" applyAlignment="1">
      <alignment horizontal="center" vertical="center" wrapText="1"/>
    </xf>
    <xf numFmtId="0" fontId="4" fillId="9" borderId="34" xfId="0" applyFont="1" applyFill="1" applyBorder="1" applyAlignment="1">
      <alignment horizontal="center" vertical="center" wrapText="1"/>
    </xf>
    <xf numFmtId="0" fontId="4" fillId="9" borderId="35" xfId="0" applyFont="1" applyFill="1" applyBorder="1" applyAlignment="1">
      <alignment horizontal="center" vertical="center" wrapText="1"/>
    </xf>
    <xf numFmtId="0" fontId="4" fillId="10" borderId="24" xfId="0" applyFont="1" applyFill="1" applyBorder="1" applyAlignment="1">
      <alignment horizontal="center" vertical="center" wrapText="1"/>
    </xf>
    <xf numFmtId="0" fontId="4" fillId="10" borderId="34" xfId="0" applyFont="1" applyFill="1" applyBorder="1" applyAlignment="1">
      <alignment horizontal="center" vertical="center" wrapText="1"/>
    </xf>
    <xf numFmtId="0" fontId="4" fillId="10" borderId="3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21" fontId="4" fillId="9" borderId="2" xfId="0" applyNumberFormat="1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Sheet1!$Q$12:$R$12</c:f>
              <c:strCache>
                <c:ptCount val="1"/>
                <c:pt idx="0">
                  <c:v>Micro 30-40</c:v>
                </c:pt>
              </c:strCache>
            </c:strRef>
          </c:tx>
          <c:cat>
            <c:multiLvlStrRef>
              <c:f>Sheet1!$S$10:$T$11</c:f>
              <c:multiLvlStrCache>
                <c:ptCount val="2"/>
                <c:lvl>
                  <c:pt idx="0">
                    <c:v>Wikipedia</c:v>
                  </c:pt>
                  <c:pt idx="1">
                    <c:v>Youtube</c:v>
                  </c:pt>
                </c:lvl>
                <c:lvl>
                  <c:pt idx="0">
                    <c:v>Memory Increase for every 10 Vuser
(%)</c:v>
                  </c:pt>
                </c:lvl>
              </c:multiLvlStrCache>
            </c:multiLvlStrRef>
          </c:cat>
          <c:val>
            <c:numRef>
              <c:f>Sheet1!$S$12:$T$12</c:f>
              <c:numCache>
                <c:formatCode>General</c:formatCode>
                <c:ptCount val="2"/>
                <c:pt idx="0">
                  <c:v>5.3</c:v>
                </c:pt>
                <c:pt idx="1">
                  <c:v>7.1</c:v>
                </c:pt>
              </c:numCache>
            </c:numRef>
          </c:val>
        </c:ser>
        <c:ser>
          <c:idx val="1"/>
          <c:order val="1"/>
          <c:tx>
            <c:strRef>
              <c:f>Sheet1!$Q$13:$R$13</c:f>
              <c:strCache>
                <c:ptCount val="1"/>
                <c:pt idx="0">
                  <c:v>Micro 40-50</c:v>
                </c:pt>
              </c:strCache>
            </c:strRef>
          </c:tx>
          <c:cat>
            <c:multiLvlStrRef>
              <c:f>Sheet1!$S$10:$T$11</c:f>
              <c:multiLvlStrCache>
                <c:ptCount val="2"/>
                <c:lvl>
                  <c:pt idx="0">
                    <c:v>Wikipedia</c:v>
                  </c:pt>
                  <c:pt idx="1">
                    <c:v>Youtube</c:v>
                  </c:pt>
                </c:lvl>
                <c:lvl>
                  <c:pt idx="0">
                    <c:v>Memory Increase for every 10 Vuser
(%)</c:v>
                  </c:pt>
                </c:lvl>
              </c:multiLvlStrCache>
            </c:multiLvlStrRef>
          </c:cat>
          <c:val>
            <c:numRef>
              <c:f>Sheet1!$S$13:$T$13</c:f>
              <c:numCache>
                <c:formatCode>General</c:formatCode>
                <c:ptCount val="2"/>
                <c:pt idx="0">
                  <c:v>3.3</c:v>
                </c:pt>
                <c:pt idx="1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Sheet1!$Q$14:$R$14</c:f>
              <c:strCache>
                <c:ptCount val="1"/>
                <c:pt idx="0">
                  <c:v>Small 30-40</c:v>
                </c:pt>
              </c:strCache>
            </c:strRef>
          </c:tx>
          <c:cat>
            <c:multiLvlStrRef>
              <c:f>Sheet1!$S$10:$T$11</c:f>
              <c:multiLvlStrCache>
                <c:ptCount val="2"/>
                <c:lvl>
                  <c:pt idx="0">
                    <c:v>Wikipedia</c:v>
                  </c:pt>
                  <c:pt idx="1">
                    <c:v>Youtube</c:v>
                  </c:pt>
                </c:lvl>
                <c:lvl>
                  <c:pt idx="0">
                    <c:v>Memory Increase for every 10 Vuser
(%)</c:v>
                  </c:pt>
                </c:lvl>
              </c:multiLvlStrCache>
            </c:multiLvlStrRef>
          </c:cat>
          <c:val>
            <c:numRef>
              <c:f>Sheet1!$S$14:$T$14</c:f>
              <c:numCache>
                <c:formatCode>General</c:formatCode>
                <c:ptCount val="2"/>
                <c:pt idx="0">
                  <c:v>8.3699999999999992</c:v>
                </c:pt>
                <c:pt idx="1">
                  <c:v>10.1</c:v>
                </c:pt>
              </c:numCache>
            </c:numRef>
          </c:val>
        </c:ser>
        <c:ser>
          <c:idx val="3"/>
          <c:order val="3"/>
          <c:tx>
            <c:strRef>
              <c:f>Sheet1!$Q$15:$R$15</c:f>
              <c:strCache>
                <c:ptCount val="1"/>
                <c:pt idx="0">
                  <c:v>Small 40-50</c:v>
                </c:pt>
              </c:strCache>
            </c:strRef>
          </c:tx>
          <c:cat>
            <c:multiLvlStrRef>
              <c:f>Sheet1!$S$10:$T$11</c:f>
              <c:multiLvlStrCache>
                <c:ptCount val="2"/>
                <c:lvl>
                  <c:pt idx="0">
                    <c:v>Wikipedia</c:v>
                  </c:pt>
                  <c:pt idx="1">
                    <c:v>Youtube</c:v>
                  </c:pt>
                </c:lvl>
                <c:lvl>
                  <c:pt idx="0">
                    <c:v>Memory Increase for every 10 Vuser
(%)</c:v>
                  </c:pt>
                </c:lvl>
              </c:multiLvlStrCache>
            </c:multiLvlStrRef>
          </c:cat>
          <c:val>
            <c:numRef>
              <c:f>Sheet1!$S$15:$T$15</c:f>
              <c:numCache>
                <c:formatCode>General</c:formatCode>
                <c:ptCount val="2"/>
                <c:pt idx="0">
                  <c:v>5.5</c:v>
                </c:pt>
                <c:pt idx="1">
                  <c:v>4.8</c:v>
                </c:pt>
              </c:numCache>
            </c:numRef>
          </c:val>
        </c:ser>
        <c:ser>
          <c:idx val="4"/>
          <c:order val="4"/>
          <c:tx>
            <c:strRef>
              <c:f>Sheet1!$Q$16:$R$16</c:f>
              <c:strCache>
                <c:ptCount val="1"/>
                <c:pt idx="0">
                  <c:v>Medium 30-40</c:v>
                </c:pt>
              </c:strCache>
            </c:strRef>
          </c:tx>
          <c:cat>
            <c:multiLvlStrRef>
              <c:f>Sheet1!$S$10:$T$11</c:f>
              <c:multiLvlStrCache>
                <c:ptCount val="2"/>
                <c:lvl>
                  <c:pt idx="0">
                    <c:v>Wikipedia</c:v>
                  </c:pt>
                  <c:pt idx="1">
                    <c:v>Youtube</c:v>
                  </c:pt>
                </c:lvl>
                <c:lvl>
                  <c:pt idx="0">
                    <c:v>Memory Increase for every 10 Vuser
(%)</c:v>
                  </c:pt>
                </c:lvl>
              </c:multiLvlStrCache>
            </c:multiLvlStrRef>
          </c:cat>
          <c:val>
            <c:numRef>
              <c:f>Sheet1!$S$16:$T$16</c:f>
              <c:numCache>
                <c:formatCode>General</c:formatCode>
                <c:ptCount val="2"/>
                <c:pt idx="0">
                  <c:v>4.6900000000000004</c:v>
                </c:pt>
                <c:pt idx="1">
                  <c:v>4.1399999999999997</c:v>
                </c:pt>
              </c:numCache>
            </c:numRef>
          </c:val>
        </c:ser>
        <c:ser>
          <c:idx val="5"/>
          <c:order val="5"/>
          <c:tx>
            <c:strRef>
              <c:f>Sheet1!$Q$17:$R$17</c:f>
              <c:strCache>
                <c:ptCount val="1"/>
                <c:pt idx="0">
                  <c:v>Medium 40-50</c:v>
                </c:pt>
              </c:strCache>
            </c:strRef>
          </c:tx>
          <c:cat>
            <c:multiLvlStrRef>
              <c:f>Sheet1!$S$10:$T$11</c:f>
              <c:multiLvlStrCache>
                <c:ptCount val="2"/>
                <c:lvl>
                  <c:pt idx="0">
                    <c:v>Wikipedia</c:v>
                  </c:pt>
                  <c:pt idx="1">
                    <c:v>Youtube</c:v>
                  </c:pt>
                </c:lvl>
                <c:lvl>
                  <c:pt idx="0">
                    <c:v>Memory Increase for every 10 Vuser
(%)</c:v>
                  </c:pt>
                </c:lvl>
              </c:multiLvlStrCache>
            </c:multiLvlStrRef>
          </c:cat>
          <c:val>
            <c:numRef>
              <c:f>Sheet1!$S$17:$T$17</c:f>
              <c:numCache>
                <c:formatCode>General</c:formatCode>
                <c:ptCount val="2"/>
                <c:pt idx="0">
                  <c:v>3.63</c:v>
                </c:pt>
                <c:pt idx="1">
                  <c:v>5.27</c:v>
                </c:pt>
              </c:numCache>
            </c:numRef>
          </c:val>
        </c:ser>
        <c:ser>
          <c:idx val="6"/>
          <c:order val="6"/>
          <c:tx>
            <c:strRef>
              <c:f>Sheet1!$Q$18:$R$18</c:f>
              <c:strCache>
                <c:ptCount val="1"/>
                <c:pt idx="0">
                  <c:v>Large 30-40</c:v>
                </c:pt>
              </c:strCache>
            </c:strRef>
          </c:tx>
          <c:cat>
            <c:multiLvlStrRef>
              <c:f>Sheet1!$S$10:$T$11</c:f>
              <c:multiLvlStrCache>
                <c:ptCount val="2"/>
                <c:lvl>
                  <c:pt idx="0">
                    <c:v>Wikipedia</c:v>
                  </c:pt>
                  <c:pt idx="1">
                    <c:v>Youtube</c:v>
                  </c:pt>
                </c:lvl>
                <c:lvl>
                  <c:pt idx="0">
                    <c:v>Memory Increase for every 10 Vuser
(%)</c:v>
                  </c:pt>
                </c:lvl>
              </c:multiLvlStrCache>
            </c:multiLvlStrRef>
          </c:cat>
          <c:val>
            <c:numRef>
              <c:f>Sheet1!$S$18:$T$18</c:f>
              <c:numCache>
                <c:formatCode>General</c:formatCode>
                <c:ptCount val="2"/>
                <c:pt idx="0">
                  <c:v>3.1</c:v>
                </c:pt>
                <c:pt idx="1">
                  <c:v>3.8</c:v>
                </c:pt>
              </c:numCache>
            </c:numRef>
          </c:val>
        </c:ser>
        <c:ser>
          <c:idx val="7"/>
          <c:order val="7"/>
          <c:tx>
            <c:strRef>
              <c:f>Sheet1!$Q$19:$R$19</c:f>
              <c:strCache>
                <c:ptCount val="1"/>
                <c:pt idx="0">
                  <c:v>Large 40-50</c:v>
                </c:pt>
              </c:strCache>
            </c:strRef>
          </c:tx>
          <c:cat>
            <c:multiLvlStrRef>
              <c:f>Sheet1!$S$10:$T$11</c:f>
              <c:multiLvlStrCache>
                <c:ptCount val="2"/>
                <c:lvl>
                  <c:pt idx="0">
                    <c:v>Wikipedia</c:v>
                  </c:pt>
                  <c:pt idx="1">
                    <c:v>Youtube</c:v>
                  </c:pt>
                </c:lvl>
                <c:lvl>
                  <c:pt idx="0">
                    <c:v>Memory Increase for every 10 Vuser
(%)</c:v>
                  </c:pt>
                </c:lvl>
              </c:multiLvlStrCache>
            </c:multiLvlStrRef>
          </c:cat>
          <c:val>
            <c:numRef>
              <c:f>Sheet1!$S$19:$T$19</c:f>
              <c:numCache>
                <c:formatCode>General</c:formatCode>
                <c:ptCount val="2"/>
                <c:pt idx="0">
                  <c:v>1.9</c:v>
                </c:pt>
                <c:pt idx="1">
                  <c:v>2</c:v>
                </c:pt>
              </c:numCache>
            </c:numRef>
          </c:val>
        </c:ser>
        <c:ser>
          <c:idx val="8"/>
          <c:order val="8"/>
          <c:tx>
            <c:strRef>
              <c:f>Sheet1!$Q$20:$R$20</c:f>
              <c:strCache>
                <c:ptCount val="1"/>
                <c:pt idx="0">
                  <c:v>Extra Large 30-40</c:v>
                </c:pt>
              </c:strCache>
            </c:strRef>
          </c:tx>
          <c:cat>
            <c:multiLvlStrRef>
              <c:f>Sheet1!$S$10:$T$11</c:f>
              <c:multiLvlStrCache>
                <c:ptCount val="2"/>
                <c:lvl>
                  <c:pt idx="0">
                    <c:v>Wikipedia</c:v>
                  </c:pt>
                  <c:pt idx="1">
                    <c:v>Youtube</c:v>
                  </c:pt>
                </c:lvl>
                <c:lvl>
                  <c:pt idx="0">
                    <c:v>Memory Increase for every 10 Vuser
(%)</c:v>
                  </c:pt>
                </c:lvl>
              </c:multiLvlStrCache>
            </c:multiLvlStrRef>
          </c:cat>
          <c:val>
            <c:numRef>
              <c:f>Sheet1!$S$20:$T$20</c:f>
              <c:numCache>
                <c:formatCode>General</c:formatCode>
                <c:ptCount val="2"/>
                <c:pt idx="0">
                  <c:v>3.5</c:v>
                </c:pt>
                <c:pt idx="1">
                  <c:v>3.2</c:v>
                </c:pt>
              </c:numCache>
            </c:numRef>
          </c:val>
        </c:ser>
        <c:ser>
          <c:idx val="9"/>
          <c:order val="9"/>
          <c:tx>
            <c:strRef>
              <c:f>Sheet1!$Q$21:$R$21</c:f>
              <c:strCache>
                <c:ptCount val="1"/>
                <c:pt idx="0">
                  <c:v>Extra Large 40-50</c:v>
                </c:pt>
              </c:strCache>
            </c:strRef>
          </c:tx>
          <c:cat>
            <c:multiLvlStrRef>
              <c:f>Sheet1!$S$10:$T$11</c:f>
              <c:multiLvlStrCache>
                <c:ptCount val="2"/>
                <c:lvl>
                  <c:pt idx="0">
                    <c:v>Wikipedia</c:v>
                  </c:pt>
                  <c:pt idx="1">
                    <c:v>Youtube</c:v>
                  </c:pt>
                </c:lvl>
                <c:lvl>
                  <c:pt idx="0">
                    <c:v>Memory Increase for every 10 Vuser
(%)</c:v>
                  </c:pt>
                </c:lvl>
              </c:multiLvlStrCache>
            </c:multiLvlStrRef>
          </c:cat>
          <c:val>
            <c:numRef>
              <c:f>Sheet1!$S$21:$T$21</c:f>
              <c:numCache>
                <c:formatCode>General</c:formatCode>
                <c:ptCount val="2"/>
                <c:pt idx="0">
                  <c:v>2.0299999999999998</c:v>
                </c:pt>
                <c:pt idx="1">
                  <c:v>1.8</c:v>
                </c:pt>
              </c:numCache>
            </c:numRef>
          </c:val>
        </c:ser>
        <c:shape val="box"/>
        <c:axId val="205872512"/>
        <c:axId val="205886592"/>
        <c:axId val="0"/>
      </c:bar3DChart>
      <c:catAx>
        <c:axId val="205872512"/>
        <c:scaling>
          <c:orientation val="minMax"/>
        </c:scaling>
        <c:axPos val="l"/>
        <c:tickLblPos val="nextTo"/>
        <c:crossAx val="205886592"/>
        <c:crosses val="autoZero"/>
        <c:auto val="1"/>
        <c:lblAlgn val="ctr"/>
        <c:lblOffset val="100"/>
      </c:catAx>
      <c:valAx>
        <c:axId val="205886592"/>
        <c:scaling>
          <c:orientation val="minMax"/>
        </c:scaling>
        <c:axPos val="b"/>
        <c:majorGridlines/>
        <c:numFmt formatCode="General" sourceLinked="1"/>
        <c:tickLblPos val="nextTo"/>
        <c:crossAx val="205872512"/>
        <c:crosses val="autoZero"/>
        <c:crossBetween val="between"/>
      </c:valAx>
    </c:plotArea>
    <c:legend>
      <c:legendPos val="r"/>
    </c:legend>
    <c:plotVisOnly val="1"/>
  </c:chart>
  <c:spPr>
    <a:solidFill>
      <a:schemeClr val="lt1"/>
    </a:solidFill>
    <a:ln w="127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ln>
            <a:solidFill>
              <a:sysClr val="windowText" lastClr="000000"/>
            </a:solidFill>
          </a:ln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view3D>
      <c:perspective val="30"/>
    </c:view3D>
    <c:plotArea>
      <c:layout>
        <c:manualLayout>
          <c:layoutTarget val="inner"/>
          <c:xMode val="edge"/>
          <c:yMode val="edge"/>
          <c:x val="7.1988407699037624E-2"/>
          <c:y val="5.1400554097404488E-2"/>
          <c:w val="0.44474190726159224"/>
          <c:h val="0.69518153980752406"/>
        </c:manualLayout>
      </c:layout>
      <c:bar3DChart>
        <c:barDir val="col"/>
        <c:grouping val="standard"/>
        <c:ser>
          <c:idx val="0"/>
          <c:order val="0"/>
          <c:tx>
            <c:strRef>
              <c:f>Sheet1!$S$10:$S$11</c:f>
              <c:strCache>
                <c:ptCount val="1"/>
                <c:pt idx="0">
                  <c:v>Memory Increase for every 10 Vuser
(%) Wikipedia</c:v>
                </c:pt>
              </c:strCache>
            </c:strRef>
          </c:tx>
          <c:cat>
            <c:multiLvlStrRef>
              <c:f>Sheet1!$Q$12:$R$21</c:f>
              <c:multiLvlStrCache>
                <c:ptCount val="10"/>
                <c:lvl>
                  <c:pt idx="0">
                    <c:v>30-40</c:v>
                  </c:pt>
                  <c:pt idx="1">
                    <c:v>40-50</c:v>
                  </c:pt>
                  <c:pt idx="2">
                    <c:v>30-40</c:v>
                  </c:pt>
                  <c:pt idx="3">
                    <c:v>40-50</c:v>
                  </c:pt>
                  <c:pt idx="4">
                    <c:v>30-40</c:v>
                  </c:pt>
                  <c:pt idx="5">
                    <c:v>40-50</c:v>
                  </c:pt>
                  <c:pt idx="6">
                    <c:v>30-40</c:v>
                  </c:pt>
                  <c:pt idx="7">
                    <c:v>40-50</c:v>
                  </c:pt>
                  <c:pt idx="8">
                    <c:v>30-40</c:v>
                  </c:pt>
                  <c:pt idx="9">
                    <c:v>40-50</c:v>
                  </c:pt>
                </c:lvl>
                <c:lvl>
                  <c:pt idx="0">
                    <c:v>Micro</c:v>
                  </c:pt>
                  <c:pt idx="2">
                    <c:v>Small</c:v>
                  </c:pt>
                  <c:pt idx="4">
                    <c:v>Medium</c:v>
                  </c:pt>
                  <c:pt idx="6">
                    <c:v>Large</c:v>
                  </c:pt>
                  <c:pt idx="8">
                    <c:v>Extra Large</c:v>
                  </c:pt>
                </c:lvl>
              </c:multiLvlStrCache>
            </c:multiLvlStrRef>
          </c:cat>
          <c:val>
            <c:numRef>
              <c:f>Sheet1!$S$12:$S$21</c:f>
              <c:numCache>
                <c:formatCode>General</c:formatCode>
                <c:ptCount val="10"/>
                <c:pt idx="0">
                  <c:v>5.3</c:v>
                </c:pt>
                <c:pt idx="1">
                  <c:v>3.3</c:v>
                </c:pt>
                <c:pt idx="2">
                  <c:v>8.3699999999999992</c:v>
                </c:pt>
                <c:pt idx="3">
                  <c:v>5.5</c:v>
                </c:pt>
                <c:pt idx="4">
                  <c:v>4.6900000000000004</c:v>
                </c:pt>
                <c:pt idx="5">
                  <c:v>3.63</c:v>
                </c:pt>
                <c:pt idx="6">
                  <c:v>3.1</c:v>
                </c:pt>
                <c:pt idx="7">
                  <c:v>1.9</c:v>
                </c:pt>
                <c:pt idx="8">
                  <c:v>3.5</c:v>
                </c:pt>
                <c:pt idx="9">
                  <c:v>2.0299999999999998</c:v>
                </c:pt>
              </c:numCache>
            </c:numRef>
          </c:val>
        </c:ser>
        <c:ser>
          <c:idx val="1"/>
          <c:order val="1"/>
          <c:tx>
            <c:strRef>
              <c:f>Sheet1!$T$10:$T$11</c:f>
              <c:strCache>
                <c:ptCount val="1"/>
                <c:pt idx="0">
                  <c:v>Memory Increase for every 10 Vuser
(%) Youtube</c:v>
                </c:pt>
              </c:strCache>
            </c:strRef>
          </c:tx>
          <c:cat>
            <c:multiLvlStrRef>
              <c:f>Sheet1!$Q$12:$R$21</c:f>
              <c:multiLvlStrCache>
                <c:ptCount val="10"/>
                <c:lvl>
                  <c:pt idx="0">
                    <c:v>30-40</c:v>
                  </c:pt>
                  <c:pt idx="1">
                    <c:v>40-50</c:v>
                  </c:pt>
                  <c:pt idx="2">
                    <c:v>30-40</c:v>
                  </c:pt>
                  <c:pt idx="3">
                    <c:v>40-50</c:v>
                  </c:pt>
                  <c:pt idx="4">
                    <c:v>30-40</c:v>
                  </c:pt>
                  <c:pt idx="5">
                    <c:v>40-50</c:v>
                  </c:pt>
                  <c:pt idx="6">
                    <c:v>30-40</c:v>
                  </c:pt>
                  <c:pt idx="7">
                    <c:v>40-50</c:v>
                  </c:pt>
                  <c:pt idx="8">
                    <c:v>30-40</c:v>
                  </c:pt>
                  <c:pt idx="9">
                    <c:v>40-50</c:v>
                  </c:pt>
                </c:lvl>
                <c:lvl>
                  <c:pt idx="0">
                    <c:v>Micro</c:v>
                  </c:pt>
                  <c:pt idx="2">
                    <c:v>Small</c:v>
                  </c:pt>
                  <c:pt idx="4">
                    <c:v>Medium</c:v>
                  </c:pt>
                  <c:pt idx="6">
                    <c:v>Large</c:v>
                  </c:pt>
                  <c:pt idx="8">
                    <c:v>Extra Large</c:v>
                  </c:pt>
                </c:lvl>
              </c:multiLvlStrCache>
            </c:multiLvlStrRef>
          </c:cat>
          <c:val>
            <c:numRef>
              <c:f>Sheet1!$T$12:$T$21</c:f>
              <c:numCache>
                <c:formatCode>General</c:formatCode>
                <c:ptCount val="10"/>
                <c:pt idx="0">
                  <c:v>7.1</c:v>
                </c:pt>
                <c:pt idx="1">
                  <c:v>6</c:v>
                </c:pt>
                <c:pt idx="2">
                  <c:v>10.1</c:v>
                </c:pt>
                <c:pt idx="3">
                  <c:v>4.8</c:v>
                </c:pt>
                <c:pt idx="4">
                  <c:v>4.1399999999999997</c:v>
                </c:pt>
                <c:pt idx="5">
                  <c:v>5.27</c:v>
                </c:pt>
                <c:pt idx="6">
                  <c:v>3.8</c:v>
                </c:pt>
                <c:pt idx="7">
                  <c:v>2</c:v>
                </c:pt>
                <c:pt idx="8">
                  <c:v>3.2</c:v>
                </c:pt>
                <c:pt idx="9">
                  <c:v>1.8</c:v>
                </c:pt>
              </c:numCache>
            </c:numRef>
          </c:val>
        </c:ser>
        <c:shape val="cylinder"/>
        <c:axId val="205812096"/>
        <c:axId val="205813632"/>
        <c:axId val="205868096"/>
      </c:bar3DChart>
      <c:catAx>
        <c:axId val="205812096"/>
        <c:scaling>
          <c:orientation val="minMax"/>
        </c:scaling>
        <c:axPos val="b"/>
        <c:majorGridlines/>
        <c:tickLblPos val="nextTo"/>
        <c:crossAx val="205813632"/>
        <c:crosses val="autoZero"/>
        <c:auto val="1"/>
        <c:lblAlgn val="ctr"/>
        <c:lblOffset val="100"/>
      </c:catAx>
      <c:valAx>
        <c:axId val="205813632"/>
        <c:scaling>
          <c:orientation val="minMax"/>
        </c:scaling>
        <c:axPos val="l"/>
        <c:majorGridlines/>
        <c:numFmt formatCode="General" sourceLinked="1"/>
        <c:tickLblPos val="nextTo"/>
        <c:crossAx val="205812096"/>
        <c:crosses val="autoZero"/>
        <c:crossBetween val="between"/>
      </c:valAx>
      <c:serAx>
        <c:axId val="205868096"/>
        <c:scaling>
          <c:orientation val="minMax"/>
        </c:scaling>
        <c:axPos val="b"/>
        <c:tickLblPos val="nextTo"/>
        <c:crossAx val="205813632"/>
        <c:crosses val="autoZero"/>
      </c:ser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Sheet1!$AF$38</c:f>
              <c:strCache>
                <c:ptCount val="1"/>
                <c:pt idx="0">
                  <c:v>Time taken to estimate manually
(in Days)</c:v>
                </c:pt>
              </c:strCache>
            </c:strRef>
          </c:tx>
          <c:explosion val="25"/>
          <c:val>
            <c:numRef>
              <c:f>Sheet1!$AF$39:$AF$43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Sheet1!$AG$38</c:f>
              <c:strCache>
                <c:ptCount val="1"/>
                <c:pt idx="0">
                  <c:v>Number of 
Participants</c:v>
                </c:pt>
              </c:strCache>
            </c:strRef>
          </c:tx>
          <c:explosion val="25"/>
          <c:val>
            <c:numRef>
              <c:f>Sheet1!$AG$39:$AG$43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txPr>
    <a:bodyPr/>
    <a:lstStyle/>
    <a:p>
      <a:pPr>
        <a:defRPr>
          <a:ln>
            <a:solidFill>
              <a:sysClr val="windowText" lastClr="000000"/>
            </a:solidFill>
          </a:ln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257175</xdr:colOff>
      <xdr:row>2</xdr:row>
      <xdr:rowOff>38100</xdr:rowOff>
    </xdr:from>
    <xdr:to>
      <xdr:col>29</xdr:col>
      <xdr:colOff>561975</xdr:colOff>
      <xdr:row>14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285750</xdr:colOff>
      <xdr:row>21</xdr:row>
      <xdr:rowOff>123825</xdr:rowOff>
    </xdr:from>
    <xdr:to>
      <xdr:col>28</xdr:col>
      <xdr:colOff>590550</xdr:colOff>
      <xdr:row>35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304800</xdr:colOff>
      <xdr:row>37</xdr:row>
      <xdr:rowOff>533400</xdr:rowOff>
    </xdr:from>
    <xdr:to>
      <xdr:col>29</xdr:col>
      <xdr:colOff>9525</xdr:colOff>
      <xdr:row>49</xdr:row>
      <xdr:rowOff>19050</xdr:rowOff>
    </xdr:to>
    <xdr:grpSp>
      <xdr:nvGrpSpPr>
        <xdr:cNvPr id="13" name="Group 12"/>
        <xdr:cNvGrpSpPr/>
      </xdr:nvGrpSpPr>
      <xdr:grpSpPr>
        <a:xfrm>
          <a:off x="15678150" y="8086725"/>
          <a:ext cx="4581525" cy="2733675"/>
          <a:chOff x="15678150" y="8086725"/>
          <a:chExt cx="4581525" cy="2733675"/>
        </a:xfrm>
      </xdr:grpSpPr>
      <xdr:grpSp>
        <xdr:nvGrpSpPr>
          <xdr:cNvPr id="8" name="Group 7"/>
          <xdr:cNvGrpSpPr/>
        </xdr:nvGrpSpPr>
        <xdr:grpSpPr>
          <a:xfrm>
            <a:off x="15678150" y="8086725"/>
            <a:ext cx="4581525" cy="2733675"/>
            <a:chOff x="16078200" y="8639175"/>
            <a:chExt cx="4581525" cy="2733675"/>
          </a:xfrm>
        </xdr:grpSpPr>
        <xdr:graphicFrame macro="">
          <xdr:nvGraphicFramePr>
            <xdr:cNvPr id="5" name="Chart 4"/>
            <xdr:cNvGraphicFramePr/>
          </xdr:nvGraphicFramePr>
          <xdr:xfrm>
            <a:off x="16078200" y="8639175"/>
            <a:ext cx="4572000" cy="27336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6" name="TextBox 5"/>
            <xdr:cNvSpPr txBox="1"/>
          </xdr:nvSpPr>
          <xdr:spPr>
            <a:xfrm>
              <a:off x="20164425" y="9505950"/>
              <a:ext cx="495300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IN" sz="1100" b="0">
                  <a:ln>
                    <a:solidFill>
                      <a:sysClr val="windowText" lastClr="000000"/>
                    </a:solidFill>
                  </a:ln>
                </a:rPr>
                <a:t>Days</a:t>
              </a:r>
            </a:p>
          </xdr:txBody>
        </xdr:sp>
      </xdr:grpSp>
      <xdr:grpSp>
        <xdr:nvGrpSpPr>
          <xdr:cNvPr id="12" name="Group 11"/>
          <xdr:cNvGrpSpPr/>
        </xdr:nvGrpSpPr>
        <xdr:grpSpPr>
          <a:xfrm>
            <a:off x="16773525" y="9115425"/>
            <a:ext cx="2114550" cy="828675"/>
            <a:chOff x="16773525" y="9115425"/>
            <a:chExt cx="2114550" cy="828675"/>
          </a:xfrm>
        </xdr:grpSpPr>
        <xdr:sp macro="" textlink="">
          <xdr:nvSpPr>
            <xdr:cNvPr id="9" name="TextBox 8"/>
            <xdr:cNvSpPr txBox="1"/>
          </xdr:nvSpPr>
          <xdr:spPr>
            <a:xfrm>
              <a:off x="16773525" y="9591675"/>
              <a:ext cx="771525" cy="3524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ctr"/>
            <a:lstStyle/>
            <a:p>
              <a:pPr algn="ctr"/>
              <a:r>
                <a:rPr lang="en-IN" sz="1600" b="0">
                  <a:ln>
                    <a:solidFill>
                      <a:sysClr val="windowText" lastClr="000000"/>
                    </a:solidFill>
                  </a:ln>
                </a:rPr>
                <a:t>75 %</a:t>
              </a:r>
            </a:p>
          </xdr:txBody>
        </xdr:sp>
        <xdr:sp macro="" textlink="">
          <xdr:nvSpPr>
            <xdr:cNvPr id="10" name="TextBox 9"/>
            <xdr:cNvSpPr txBox="1"/>
          </xdr:nvSpPr>
          <xdr:spPr>
            <a:xfrm>
              <a:off x="18249900" y="9115425"/>
              <a:ext cx="638175" cy="3524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ctr"/>
            <a:lstStyle/>
            <a:p>
              <a:pPr algn="ctr"/>
              <a:r>
                <a:rPr lang="en-IN" sz="1600" b="0">
                  <a:ln>
                    <a:solidFill>
                      <a:sysClr val="windowText" lastClr="000000"/>
                    </a:solidFill>
                  </a:ln>
                </a:rPr>
                <a:t>25 %</a:t>
              </a:r>
            </a:p>
          </xdr:txBody>
        </xdr:sp>
      </xdr:grp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104775</xdr:rowOff>
    </xdr:to>
    <xdr:sp macro="" textlink="">
      <xdr:nvSpPr>
        <xdr:cNvPr id="2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" name="AutoShape 2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" name="AutoShape 3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" name="AutoShape 1" descr="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" name="AutoShape 2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7" name="AutoShape 3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8" name="AutoShape 4" descr="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171450</xdr:rowOff>
    </xdr:from>
    <xdr:to>
      <xdr:col>0</xdr:col>
      <xdr:colOff>304800</xdr:colOff>
      <xdr:row>31</xdr:row>
      <xdr:rowOff>190500</xdr:rowOff>
    </xdr:to>
    <xdr:sp macro="" textlink="">
      <xdr:nvSpPr>
        <xdr:cNvPr id="9" name="AutoShape 5" descr="index_files/images/status_PASS.png"/>
        <xdr:cNvSpPr>
          <a:spLocks noChangeAspect="1" noChangeArrowheads="1"/>
        </xdr:cNvSpPr>
      </xdr:nvSpPr>
      <xdr:spPr bwMode="auto">
        <a:xfrm>
          <a:off x="0" y="6353175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0" name="AutoShape 6" descr="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1" name="AutoShape 7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2" name="AutoShape 8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3" name="AutoShape 9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4" name="AutoShape 1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5" name="AutoShape 2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6" name="AutoShape 2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7" name="AutoShape 1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8" name="AutoShape 1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9" name="AutoShape 1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0" name="AutoShape 1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1" name="AutoShape 2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2" name="AutoShape 3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3" name="AutoShape 1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4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5" name="AutoShape 2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6" name="AutoShape 3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7" name="AutoShape 1" descr="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8" name="AutoShape 2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9" name="AutoShape 3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0" name="AutoShape 4" descr="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171450</xdr:rowOff>
    </xdr:from>
    <xdr:to>
      <xdr:col>0</xdr:col>
      <xdr:colOff>304800</xdr:colOff>
      <xdr:row>31</xdr:row>
      <xdr:rowOff>190500</xdr:rowOff>
    </xdr:to>
    <xdr:sp macro="" textlink="">
      <xdr:nvSpPr>
        <xdr:cNvPr id="31" name="AutoShape 5" descr="index_files/images/status_PASS.png"/>
        <xdr:cNvSpPr>
          <a:spLocks noChangeAspect="1" noChangeArrowheads="1"/>
        </xdr:cNvSpPr>
      </xdr:nvSpPr>
      <xdr:spPr bwMode="auto">
        <a:xfrm>
          <a:off x="0" y="6353175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2" name="AutoShape 6" descr="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3" name="AutoShape 7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4" name="AutoShape 8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5" name="AutoShape 9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6" name="AutoShape 1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7" name="AutoShape 2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8" name="AutoShape 2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9" name="AutoShape 1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0" name="AutoShape 1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1" name="AutoShape 1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2" name="AutoShape 1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3" name="AutoShape 2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4" name="AutoShape 3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5" name="AutoShape 1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6" name="AutoShape 2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7" name="AutoShape 3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8" name="AutoShape 1" descr="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9" name="AutoShape 2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0" name="AutoShape 3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1" name="AutoShape 4" descr="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171450</xdr:rowOff>
    </xdr:from>
    <xdr:to>
      <xdr:col>0</xdr:col>
      <xdr:colOff>304800</xdr:colOff>
      <xdr:row>31</xdr:row>
      <xdr:rowOff>190500</xdr:rowOff>
    </xdr:to>
    <xdr:sp macro="" textlink="">
      <xdr:nvSpPr>
        <xdr:cNvPr id="52" name="AutoShape 5" descr="index_files/images/status_PASS.png"/>
        <xdr:cNvSpPr>
          <a:spLocks noChangeAspect="1" noChangeArrowheads="1"/>
        </xdr:cNvSpPr>
      </xdr:nvSpPr>
      <xdr:spPr bwMode="auto">
        <a:xfrm>
          <a:off x="0" y="6353175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3" name="AutoShape 6" descr="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4" name="AutoShape 7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5" name="AutoShape 8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6" name="AutoShape 9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7" name="AutoShape 1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8" name="AutoShape 2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9" name="AutoShape 2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0" name="AutoShape 1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1" name="AutoShape 1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2" name="AutoShape 1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3" name="AutoShape 1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4" name="AutoShape 2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5" name="AutoShape 3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6" name="AutoShape 1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304800</xdr:rowOff>
    </xdr:to>
    <xdr:sp macro="" textlink="">
      <xdr:nvSpPr>
        <xdr:cNvPr id="67" name="AutoShape 1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304800</xdr:rowOff>
    </xdr:to>
    <xdr:sp macro="" textlink="">
      <xdr:nvSpPr>
        <xdr:cNvPr id="68" name="AutoShape 2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30</xdr:row>
      <xdr:rowOff>180975</xdr:rowOff>
    </xdr:from>
    <xdr:to>
      <xdr:col>0</xdr:col>
      <xdr:colOff>304800</xdr:colOff>
      <xdr:row>31</xdr:row>
      <xdr:rowOff>304800</xdr:rowOff>
    </xdr:to>
    <xdr:sp macro="" textlink="">
      <xdr:nvSpPr>
        <xdr:cNvPr id="69" name="AutoShape 3" descr="index_files/images/status_PASS.png"/>
        <xdr:cNvSpPr>
          <a:spLocks noChangeAspect="1" noChangeArrowheads="1"/>
        </xdr:cNvSpPr>
      </xdr:nvSpPr>
      <xdr:spPr bwMode="auto">
        <a:xfrm>
          <a:off x="0" y="6086475"/>
          <a:ext cx="304800" cy="400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0" name="AutoShape 4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1" name="AutoShape 5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2" name="AutoShape 6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3" name="AutoShape 7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4" name="AutoShape 8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5" name="AutoShape 9" descr="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6" name="AutoShape 10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7" name="AutoShape 11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8" name="AutoShape 12" descr="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9" name="AutoShape 13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0" name="AutoShape 14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1" name="AutoShape 15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2" name="AutoShape 16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3" name="AutoShape 17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4" name="AutoShape 18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5" name="AutoShape 19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6" name="AutoShape 20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7" name="AutoShape 21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8" name="AutoShape 23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9" name="AutoShape 24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0" name="AutoShape 25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1" name="AutoShape 1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2" name="AutoShape 2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3" name="AutoShape 3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4" name="AutoShape 4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5" name="AutoShape 5" descr="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6" name="AutoShape 6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7" name="AutoShape 7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8" name="AutoShape 8" descr="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9" name="AutoShape 9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0" name="AutoShape 10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1" name="AutoShape 11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2" name="AutoShape 13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3" name="AutoShape 14" descr="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4" name="AutoShape 15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5" name="AutoShape 16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6" name="AutoShape 17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7" name="AutoShape 18" descr="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8" name="AutoShape 19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9" name="AutoShape 20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0" name="AutoShape 21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1" name="AutoShape 22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2" name="AutoShape 23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3" name="AutoShape 24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4" name="AutoShape 25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5" name="AutoShape 26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6" name="AutoShape 27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7" name="AutoShape 28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8" name="AutoShape 29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9" name="AutoShape 30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20" name="AutoShape 31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21" name="AutoShape 32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22" name="AutoShape 33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23" name="AutoShape 34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24" name="AutoShape 35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25" name="AutoShape 36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26" name="AutoShape 37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27" name="AutoShape 38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28" name="AutoShape 39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29" name="AutoShape 40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30" name="AutoShape 41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31" name="AutoShape 42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32" name="AutoShape 43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33" name="AutoShape 44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34" name="AutoShape 45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35" name="AutoShape 46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36" name="AutoShape 47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37" name="AutoShape 48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38" name="AutoShape 49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39" name="AutoShape 50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40" name="AutoShape 51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41" name="AutoShape 52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42" name="AutoShape 53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43" name="AutoShape 54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44" name="AutoShape 55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45" name="AutoShape 56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46" name="AutoShape 57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47" name="AutoShape 58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48" name="AutoShape 59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49" name="AutoShape 60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50" name="AutoShape 61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51" name="AutoShape 62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52" name="AutoShape 63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53" name="AutoShape 64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54" name="AutoShape 65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55" name="AutoShape 66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56" name="AutoShape 67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57" name="AutoShape 68" descr="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58" name="AutoShape 2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59" name="AutoShape 3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60" name="AutoShape 1" descr="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61" name="AutoShape 2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62" name="AutoShape 3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63" name="AutoShape 4" descr="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171450</xdr:rowOff>
    </xdr:from>
    <xdr:to>
      <xdr:col>0</xdr:col>
      <xdr:colOff>304800</xdr:colOff>
      <xdr:row>31</xdr:row>
      <xdr:rowOff>190500</xdr:rowOff>
    </xdr:to>
    <xdr:sp macro="" textlink="">
      <xdr:nvSpPr>
        <xdr:cNvPr id="164" name="AutoShape 5" descr="index_files/images/status_PASS.png"/>
        <xdr:cNvSpPr>
          <a:spLocks noChangeAspect="1" noChangeArrowheads="1"/>
        </xdr:cNvSpPr>
      </xdr:nvSpPr>
      <xdr:spPr bwMode="auto">
        <a:xfrm>
          <a:off x="0" y="6353175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65" name="AutoShape 6" descr="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66" name="AutoShape 7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67" name="AutoShape 8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68" name="AutoShape 9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69" name="AutoShape 1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70" name="AutoShape 2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71" name="AutoShape 2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72" name="AutoShape 1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73" name="AutoShape 1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74" name="AutoShape 1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75" name="AutoShape 1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76" name="AutoShape 2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77" name="AutoShape 3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78" name="AutoShape 1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79" name="AutoShape 2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80" name="AutoShape 3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81" name="AutoShape 1" descr="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82" name="AutoShape 2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83" name="AutoShape 3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84" name="AutoShape 4" descr="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171450</xdr:rowOff>
    </xdr:from>
    <xdr:to>
      <xdr:col>0</xdr:col>
      <xdr:colOff>304800</xdr:colOff>
      <xdr:row>31</xdr:row>
      <xdr:rowOff>190500</xdr:rowOff>
    </xdr:to>
    <xdr:sp macro="" textlink="">
      <xdr:nvSpPr>
        <xdr:cNvPr id="185" name="AutoShape 5" descr="index_files/images/status_PASS.png"/>
        <xdr:cNvSpPr>
          <a:spLocks noChangeAspect="1" noChangeArrowheads="1"/>
        </xdr:cNvSpPr>
      </xdr:nvSpPr>
      <xdr:spPr bwMode="auto">
        <a:xfrm>
          <a:off x="0" y="6353175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86" name="AutoShape 6" descr="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87" name="AutoShape 7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88" name="AutoShape 8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89" name="AutoShape 9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90" name="AutoShape 1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91" name="AutoShape 2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92" name="AutoShape 2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93" name="AutoShape 1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94" name="AutoShape 1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95" name="AutoShape 1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96" name="AutoShape 1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97" name="AutoShape 2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98" name="AutoShape 3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99" name="AutoShape 1" descr="index_files/images/status_PASS.png"/>
        <xdr:cNvSpPr>
          <a:spLocks noChangeAspect="1" noChangeArrowheads="1"/>
        </xdr:cNvSpPr>
      </xdr:nvSpPr>
      <xdr:spPr bwMode="auto">
        <a:xfrm>
          <a:off x="0" y="65817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304800</xdr:rowOff>
    </xdr:to>
    <xdr:sp macro="" textlink="">
      <xdr:nvSpPr>
        <xdr:cNvPr id="200" name="AutoShape 1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304800</xdr:rowOff>
    </xdr:to>
    <xdr:sp macro="" textlink="">
      <xdr:nvSpPr>
        <xdr:cNvPr id="201" name="AutoShape 2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30</xdr:row>
      <xdr:rowOff>180975</xdr:rowOff>
    </xdr:from>
    <xdr:to>
      <xdr:col>0</xdr:col>
      <xdr:colOff>304800</xdr:colOff>
      <xdr:row>31</xdr:row>
      <xdr:rowOff>304800</xdr:rowOff>
    </xdr:to>
    <xdr:sp macro="" textlink="">
      <xdr:nvSpPr>
        <xdr:cNvPr id="202" name="AutoShape 3" descr="index_files/images/status_PASS.png"/>
        <xdr:cNvSpPr>
          <a:spLocks noChangeAspect="1" noChangeArrowheads="1"/>
        </xdr:cNvSpPr>
      </xdr:nvSpPr>
      <xdr:spPr bwMode="auto">
        <a:xfrm>
          <a:off x="0" y="6086475"/>
          <a:ext cx="304800" cy="400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03" name="AutoShape 4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04" name="AutoShape 5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05" name="AutoShape 6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06" name="AutoShape 7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07" name="AutoShape 8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08" name="AutoShape 9" descr="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09" name="AutoShape 10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10" name="AutoShape 11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11" name="AutoShape 12" descr="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12" name="AutoShape 13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13" name="AutoShape 14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14" name="AutoShape 15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15" name="AutoShape 16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16" name="AutoShape 17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17" name="AutoShape 18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18" name="AutoShape 19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19" name="AutoShape 20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20" name="AutoShape 21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21" name="AutoShape 23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22" name="AutoShape 24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23" name="AutoShape 25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24" name="AutoShape 1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25" name="AutoShape 2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26" name="AutoShape 3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27" name="AutoShape 4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28" name="AutoShape 5" descr="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29" name="AutoShape 6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30" name="AutoShape 7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31" name="AutoShape 8" descr="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32" name="AutoShape 9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33" name="AutoShape 10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34" name="AutoShape 11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35" name="AutoShape 13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36" name="AutoShape 14" descr="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37" name="AutoShape 15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38" name="AutoShape 16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39" name="AutoShape 17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40" name="AutoShape 18" descr="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41" name="AutoShape 19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42" name="AutoShape 20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43" name="AutoShape 21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44" name="AutoShape 22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45" name="AutoShape 23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46" name="AutoShape 24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47" name="AutoShape 25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48" name="AutoShape 26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49" name="AutoShape 27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50" name="AutoShape 28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51" name="AutoShape 29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52" name="AutoShape 30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53" name="AutoShape 31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54" name="AutoShape 32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55" name="AutoShape 33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56" name="AutoShape 34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57" name="AutoShape 35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58" name="AutoShape 36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59" name="AutoShape 37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60" name="AutoShape 38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61" name="AutoShape 39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62" name="AutoShape 40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63" name="AutoShape 41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64" name="AutoShape 42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65" name="AutoShape 43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66" name="AutoShape 44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67" name="AutoShape 45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68" name="AutoShape 46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69" name="AutoShape 47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70" name="AutoShape 48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71" name="AutoShape 49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72" name="AutoShape 50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73" name="AutoShape 51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74" name="AutoShape 52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75" name="AutoShape 53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76" name="AutoShape 54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77" name="AutoShape 55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78" name="AutoShape 56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79" name="AutoShape 57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80" name="AutoShape 58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81" name="AutoShape 59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82" name="AutoShape 60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83" name="AutoShape 61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84" name="AutoShape 62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85" name="AutoShape 63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86" name="AutoShape 64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87" name="AutoShape 65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88" name="AutoShape 66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89" name="AutoShape 67" descr="index_files/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290" name="AutoShape 68" descr="images/status_PASS.png"/>
        <xdr:cNvSpPr>
          <a:spLocks noChangeAspect="1" noChangeArrowheads="1"/>
        </xdr:cNvSpPr>
      </xdr:nvSpPr>
      <xdr:spPr bwMode="auto">
        <a:xfrm>
          <a:off x="0" y="698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291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292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40</xdr:col>
      <xdr:colOff>304800</xdr:colOff>
      <xdr:row>2</xdr:row>
      <xdr:rowOff>114300</xdr:rowOff>
    </xdr:to>
    <xdr:sp macro="" textlink="">
      <xdr:nvSpPr>
        <xdr:cNvPr id="293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53</xdr:col>
      <xdr:colOff>0</xdr:colOff>
      <xdr:row>1</xdr:row>
      <xdr:rowOff>0</xdr:rowOff>
    </xdr:from>
    <xdr:to>
      <xdr:col>53</xdr:col>
      <xdr:colOff>304800</xdr:colOff>
      <xdr:row>2</xdr:row>
      <xdr:rowOff>114300</xdr:rowOff>
    </xdr:to>
    <xdr:sp macro="" textlink="">
      <xdr:nvSpPr>
        <xdr:cNvPr id="294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66</xdr:col>
      <xdr:colOff>0</xdr:colOff>
      <xdr:row>1</xdr:row>
      <xdr:rowOff>0</xdr:rowOff>
    </xdr:from>
    <xdr:to>
      <xdr:col>66</xdr:col>
      <xdr:colOff>304800</xdr:colOff>
      <xdr:row>2</xdr:row>
      <xdr:rowOff>114300</xdr:rowOff>
    </xdr:to>
    <xdr:sp macro="" textlink="">
      <xdr:nvSpPr>
        <xdr:cNvPr id="295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79</xdr:col>
      <xdr:colOff>0</xdr:colOff>
      <xdr:row>1</xdr:row>
      <xdr:rowOff>0</xdr:rowOff>
    </xdr:from>
    <xdr:to>
      <xdr:col>79</xdr:col>
      <xdr:colOff>304800</xdr:colOff>
      <xdr:row>2</xdr:row>
      <xdr:rowOff>114300</xdr:rowOff>
    </xdr:to>
    <xdr:sp macro="" textlink="">
      <xdr:nvSpPr>
        <xdr:cNvPr id="296" name="AutoShape 1" descr="index_files/images/status_PASS.png"/>
        <xdr:cNvSpPr>
          <a:spLocks noChangeAspect="1" noChangeArrowheads="1"/>
        </xdr:cNvSpPr>
      </xdr:nvSpPr>
      <xdr:spPr bwMode="auto">
        <a:xfrm>
          <a:off x="383000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91</xdr:col>
      <xdr:colOff>0</xdr:colOff>
      <xdr:row>1</xdr:row>
      <xdr:rowOff>0</xdr:rowOff>
    </xdr:from>
    <xdr:to>
      <xdr:col>91</xdr:col>
      <xdr:colOff>304800</xdr:colOff>
      <xdr:row>2</xdr:row>
      <xdr:rowOff>114300</xdr:rowOff>
    </xdr:to>
    <xdr:sp macro="" textlink="">
      <xdr:nvSpPr>
        <xdr:cNvPr id="297" name="AutoShape 1" descr="index_files/images/status_PASS.png"/>
        <xdr:cNvSpPr>
          <a:spLocks noChangeAspect="1" noChangeArrowheads="1"/>
        </xdr:cNvSpPr>
      </xdr:nvSpPr>
      <xdr:spPr bwMode="auto">
        <a:xfrm>
          <a:off x="383000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91</xdr:col>
      <xdr:colOff>0</xdr:colOff>
      <xdr:row>1</xdr:row>
      <xdr:rowOff>0</xdr:rowOff>
    </xdr:from>
    <xdr:to>
      <xdr:col>91</xdr:col>
      <xdr:colOff>304800</xdr:colOff>
      <xdr:row>2</xdr:row>
      <xdr:rowOff>114300</xdr:rowOff>
    </xdr:to>
    <xdr:sp macro="" textlink="">
      <xdr:nvSpPr>
        <xdr:cNvPr id="298" name="AutoShape 1" descr="index_files/images/status_PASS.png"/>
        <xdr:cNvSpPr>
          <a:spLocks noChangeAspect="1" noChangeArrowheads="1"/>
        </xdr:cNvSpPr>
      </xdr:nvSpPr>
      <xdr:spPr bwMode="auto">
        <a:xfrm>
          <a:off x="38300025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" name="AutoShape 1" descr="index_files/images/status_PASS.png"/>
        <xdr:cNvSpPr>
          <a:spLocks noChangeAspect="1" noChangeArrowheads="1"/>
        </xdr:cNvSpPr>
      </xdr:nvSpPr>
      <xdr:spPr bwMode="auto">
        <a:xfrm>
          <a:off x="0" y="885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3" name="AutoShape 2" descr="index_files/images/status_PASS.png"/>
        <xdr:cNvSpPr>
          <a:spLocks noChangeAspect="1" noChangeArrowheads="1"/>
        </xdr:cNvSpPr>
      </xdr:nvSpPr>
      <xdr:spPr bwMode="auto">
        <a:xfrm>
          <a:off x="0" y="2524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4" name="AutoShape 3" descr="index_files/images/status_PASS.png"/>
        <xdr:cNvSpPr>
          <a:spLocks noChangeAspect="1" noChangeArrowheads="1"/>
        </xdr:cNvSpPr>
      </xdr:nvSpPr>
      <xdr:spPr bwMode="auto">
        <a:xfrm>
          <a:off x="0" y="2524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5" name="AutoShape 1" descr="images/status_PASS.png"/>
        <xdr:cNvSpPr>
          <a:spLocks noChangeAspect="1" noChangeArrowheads="1"/>
        </xdr:cNvSpPr>
      </xdr:nvSpPr>
      <xdr:spPr bwMode="auto">
        <a:xfrm>
          <a:off x="0" y="2524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6" name="AutoShape 2" descr="index_files/images/status_PASS.png"/>
        <xdr:cNvSpPr>
          <a:spLocks noChangeAspect="1" noChangeArrowheads="1"/>
        </xdr:cNvSpPr>
      </xdr:nvSpPr>
      <xdr:spPr bwMode="auto">
        <a:xfrm>
          <a:off x="0" y="2524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7" name="AutoShape 3" descr="index_files/images/status_PASS.png"/>
        <xdr:cNvSpPr>
          <a:spLocks noChangeAspect="1" noChangeArrowheads="1"/>
        </xdr:cNvSpPr>
      </xdr:nvSpPr>
      <xdr:spPr bwMode="auto">
        <a:xfrm>
          <a:off x="0" y="2524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8" name="AutoShape 4" descr="images/status_PASS.png"/>
        <xdr:cNvSpPr>
          <a:spLocks noChangeAspect="1" noChangeArrowheads="1"/>
        </xdr:cNvSpPr>
      </xdr:nvSpPr>
      <xdr:spPr bwMode="auto">
        <a:xfrm>
          <a:off x="0" y="2524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9" name="AutoShape 6" descr="images/status_PASS.png"/>
        <xdr:cNvSpPr>
          <a:spLocks noChangeAspect="1" noChangeArrowheads="1"/>
        </xdr:cNvSpPr>
      </xdr:nvSpPr>
      <xdr:spPr bwMode="auto">
        <a:xfrm>
          <a:off x="0" y="2524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0" name="AutoShape 7" descr="index_files/images/status_PASS.png"/>
        <xdr:cNvSpPr>
          <a:spLocks noChangeAspect="1" noChangeArrowheads="1"/>
        </xdr:cNvSpPr>
      </xdr:nvSpPr>
      <xdr:spPr bwMode="auto">
        <a:xfrm>
          <a:off x="0" y="2524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1" name="AutoShape 8" descr="index_files/images/status_PASS.png"/>
        <xdr:cNvSpPr>
          <a:spLocks noChangeAspect="1" noChangeArrowheads="1"/>
        </xdr:cNvSpPr>
      </xdr:nvSpPr>
      <xdr:spPr bwMode="auto">
        <a:xfrm>
          <a:off x="0" y="2524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2" name="AutoShape 9" descr="index_files/images/status_PASS.png"/>
        <xdr:cNvSpPr>
          <a:spLocks noChangeAspect="1" noChangeArrowheads="1"/>
        </xdr:cNvSpPr>
      </xdr:nvSpPr>
      <xdr:spPr bwMode="auto">
        <a:xfrm>
          <a:off x="0" y="2524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3" name="AutoShape 1" descr="index_files/images/status_PASS.png"/>
        <xdr:cNvSpPr>
          <a:spLocks noChangeAspect="1" noChangeArrowheads="1"/>
        </xdr:cNvSpPr>
      </xdr:nvSpPr>
      <xdr:spPr bwMode="auto">
        <a:xfrm>
          <a:off x="0" y="2524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4" name="AutoShape 2" descr="index_files/images/status_PASS.png"/>
        <xdr:cNvSpPr>
          <a:spLocks noChangeAspect="1" noChangeArrowheads="1"/>
        </xdr:cNvSpPr>
      </xdr:nvSpPr>
      <xdr:spPr bwMode="auto">
        <a:xfrm>
          <a:off x="0" y="2524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5" name="AutoShape 2" descr="index_files/images/status_PASS.png"/>
        <xdr:cNvSpPr>
          <a:spLocks noChangeAspect="1" noChangeArrowheads="1"/>
        </xdr:cNvSpPr>
      </xdr:nvSpPr>
      <xdr:spPr bwMode="auto">
        <a:xfrm>
          <a:off x="0" y="2524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6" name="AutoShape 1" descr="index_files/images/status_PASS.png"/>
        <xdr:cNvSpPr>
          <a:spLocks noChangeAspect="1" noChangeArrowheads="1"/>
        </xdr:cNvSpPr>
      </xdr:nvSpPr>
      <xdr:spPr bwMode="auto">
        <a:xfrm>
          <a:off x="0" y="2524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7" name="AutoShape 1" descr="index_files/images/status_PASS.png"/>
        <xdr:cNvSpPr>
          <a:spLocks noChangeAspect="1" noChangeArrowheads="1"/>
        </xdr:cNvSpPr>
      </xdr:nvSpPr>
      <xdr:spPr bwMode="auto">
        <a:xfrm>
          <a:off x="0" y="2524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8" name="AutoShape 1" descr="index_files/images/status_PASS.png"/>
        <xdr:cNvSpPr>
          <a:spLocks noChangeAspect="1" noChangeArrowheads="1"/>
        </xdr:cNvSpPr>
      </xdr:nvSpPr>
      <xdr:spPr bwMode="auto">
        <a:xfrm>
          <a:off x="0" y="2524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9" name="AutoShape 1" descr="index_files/images/status_PASS.png"/>
        <xdr:cNvSpPr>
          <a:spLocks noChangeAspect="1" noChangeArrowheads="1"/>
        </xdr:cNvSpPr>
      </xdr:nvSpPr>
      <xdr:spPr bwMode="auto">
        <a:xfrm>
          <a:off x="0" y="2524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0" name="AutoShape 2" descr="index_files/images/status_PASS.png"/>
        <xdr:cNvSpPr>
          <a:spLocks noChangeAspect="1" noChangeArrowheads="1"/>
        </xdr:cNvSpPr>
      </xdr:nvSpPr>
      <xdr:spPr bwMode="auto">
        <a:xfrm>
          <a:off x="0" y="2524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1" name="AutoShape 3" descr="index_files/images/status_PASS.png"/>
        <xdr:cNvSpPr>
          <a:spLocks noChangeAspect="1" noChangeArrowheads="1"/>
        </xdr:cNvSpPr>
      </xdr:nvSpPr>
      <xdr:spPr bwMode="auto">
        <a:xfrm>
          <a:off x="0" y="2524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2" name="AutoShape 1" descr="index_files/images/status_PASS.png"/>
        <xdr:cNvSpPr>
          <a:spLocks noChangeAspect="1" noChangeArrowheads="1"/>
        </xdr:cNvSpPr>
      </xdr:nvSpPr>
      <xdr:spPr bwMode="auto">
        <a:xfrm>
          <a:off x="0" y="2524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3" name="AutoShape 2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4" name="AutoShape 3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5" name="AutoShape 1" descr="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6" name="AutoShape 2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7" name="AutoShape 3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8" name="AutoShape 4" descr="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171450</xdr:rowOff>
    </xdr:from>
    <xdr:to>
      <xdr:col>0</xdr:col>
      <xdr:colOff>304800</xdr:colOff>
      <xdr:row>26</xdr:row>
      <xdr:rowOff>190500</xdr:rowOff>
    </xdr:to>
    <xdr:sp macro="" textlink="">
      <xdr:nvSpPr>
        <xdr:cNvPr id="29" name="AutoShape 5" descr="index_files/images/status_PASS.png"/>
        <xdr:cNvSpPr>
          <a:spLocks noChangeAspect="1" noChangeArrowheads="1"/>
        </xdr:cNvSpPr>
      </xdr:nvSpPr>
      <xdr:spPr bwMode="auto">
        <a:xfrm>
          <a:off x="0" y="5657850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0" name="AutoShape 6" descr="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1" name="AutoShape 7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2" name="AutoShape 8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3" name="AutoShape 9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4" name="AutoShape 1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5" name="AutoShape 2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6" name="AutoShape 2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7" name="AutoShape 1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8" name="AutoShape 1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9" name="AutoShape 1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0" name="AutoShape 1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1" name="AutoShape 2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2" name="AutoShape 3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3" name="AutoShape 1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44" name="AutoShape 1" descr="index_files/images/status_PASS.png"/>
        <xdr:cNvSpPr>
          <a:spLocks noChangeAspect="1" noChangeArrowheads="1"/>
        </xdr:cNvSpPr>
      </xdr:nvSpPr>
      <xdr:spPr bwMode="auto">
        <a:xfrm>
          <a:off x="2409825" y="390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45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46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47" name="AutoShape 1" descr="index_files/images/status_PASS.png"/>
        <xdr:cNvSpPr>
          <a:spLocks noChangeAspect="1" noChangeArrowheads="1"/>
        </xdr:cNvSpPr>
      </xdr:nvSpPr>
      <xdr:spPr bwMode="auto">
        <a:xfrm>
          <a:off x="64293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48" name="AutoShape 1" descr="index_files/images/status_PASS.png"/>
        <xdr:cNvSpPr>
          <a:spLocks noChangeAspect="1" noChangeArrowheads="1"/>
        </xdr:cNvSpPr>
      </xdr:nvSpPr>
      <xdr:spPr bwMode="auto">
        <a:xfrm>
          <a:off x="64293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40</xdr:col>
      <xdr:colOff>304800</xdr:colOff>
      <xdr:row>2</xdr:row>
      <xdr:rowOff>114300</xdr:rowOff>
    </xdr:to>
    <xdr:sp macro="" textlink="">
      <xdr:nvSpPr>
        <xdr:cNvPr id="49" name="AutoShape 1" descr="index_files/images/status_PASS.png"/>
        <xdr:cNvSpPr>
          <a:spLocks noChangeAspect="1" noChangeArrowheads="1"/>
        </xdr:cNvSpPr>
      </xdr:nvSpPr>
      <xdr:spPr bwMode="auto">
        <a:xfrm>
          <a:off x="137541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40</xdr:col>
      <xdr:colOff>304800</xdr:colOff>
      <xdr:row>2</xdr:row>
      <xdr:rowOff>114300</xdr:rowOff>
    </xdr:to>
    <xdr:sp macro="" textlink="">
      <xdr:nvSpPr>
        <xdr:cNvPr id="50" name="AutoShape 1" descr="index_files/images/status_PASS.png"/>
        <xdr:cNvSpPr>
          <a:spLocks noChangeAspect="1" noChangeArrowheads="1"/>
        </xdr:cNvSpPr>
      </xdr:nvSpPr>
      <xdr:spPr bwMode="auto">
        <a:xfrm>
          <a:off x="137541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53</xdr:col>
      <xdr:colOff>0</xdr:colOff>
      <xdr:row>1</xdr:row>
      <xdr:rowOff>0</xdr:rowOff>
    </xdr:from>
    <xdr:to>
      <xdr:col>53</xdr:col>
      <xdr:colOff>304800</xdr:colOff>
      <xdr:row>2</xdr:row>
      <xdr:rowOff>114300</xdr:rowOff>
    </xdr:to>
    <xdr:sp macro="" textlink="">
      <xdr:nvSpPr>
        <xdr:cNvPr id="51" name="AutoShape 1" descr="index_files/images/status_PASS.png"/>
        <xdr:cNvSpPr>
          <a:spLocks noChangeAspect="1" noChangeArrowheads="1"/>
        </xdr:cNvSpPr>
      </xdr:nvSpPr>
      <xdr:spPr bwMode="auto">
        <a:xfrm>
          <a:off x="137541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53</xdr:col>
      <xdr:colOff>0</xdr:colOff>
      <xdr:row>1</xdr:row>
      <xdr:rowOff>0</xdr:rowOff>
    </xdr:from>
    <xdr:to>
      <xdr:col>53</xdr:col>
      <xdr:colOff>304800</xdr:colOff>
      <xdr:row>2</xdr:row>
      <xdr:rowOff>114300</xdr:rowOff>
    </xdr:to>
    <xdr:sp macro="" textlink="">
      <xdr:nvSpPr>
        <xdr:cNvPr id="52" name="AutoShape 1" descr="index_files/images/status_PASS.png"/>
        <xdr:cNvSpPr>
          <a:spLocks noChangeAspect="1" noChangeArrowheads="1"/>
        </xdr:cNvSpPr>
      </xdr:nvSpPr>
      <xdr:spPr bwMode="auto">
        <a:xfrm>
          <a:off x="137541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66</xdr:col>
      <xdr:colOff>0</xdr:colOff>
      <xdr:row>1</xdr:row>
      <xdr:rowOff>0</xdr:rowOff>
    </xdr:from>
    <xdr:to>
      <xdr:col>66</xdr:col>
      <xdr:colOff>304800</xdr:colOff>
      <xdr:row>2</xdr:row>
      <xdr:rowOff>114300</xdr:rowOff>
    </xdr:to>
    <xdr:sp macro="" textlink="">
      <xdr:nvSpPr>
        <xdr:cNvPr id="53" name="AutoShape 1" descr="index_files/images/status_PASS.png"/>
        <xdr:cNvSpPr>
          <a:spLocks noChangeAspect="1" noChangeArrowheads="1"/>
        </xdr:cNvSpPr>
      </xdr:nvSpPr>
      <xdr:spPr bwMode="auto">
        <a:xfrm>
          <a:off x="137541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66</xdr:col>
      <xdr:colOff>0</xdr:colOff>
      <xdr:row>1</xdr:row>
      <xdr:rowOff>0</xdr:rowOff>
    </xdr:from>
    <xdr:to>
      <xdr:col>66</xdr:col>
      <xdr:colOff>304800</xdr:colOff>
      <xdr:row>2</xdr:row>
      <xdr:rowOff>114300</xdr:rowOff>
    </xdr:to>
    <xdr:sp macro="" textlink="">
      <xdr:nvSpPr>
        <xdr:cNvPr id="54" name="AutoShape 1" descr="index_files/images/status_PASS.png"/>
        <xdr:cNvSpPr>
          <a:spLocks noChangeAspect="1" noChangeArrowheads="1"/>
        </xdr:cNvSpPr>
      </xdr:nvSpPr>
      <xdr:spPr bwMode="auto">
        <a:xfrm>
          <a:off x="13754100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25" name="AutoShape 1" descr="index_files/images/status_PASS.png"/>
        <xdr:cNvSpPr>
          <a:spLocks noChangeAspect="1" noChangeArrowheads="1"/>
        </xdr:cNvSpPr>
      </xdr:nvSpPr>
      <xdr:spPr bwMode="auto">
        <a:xfrm>
          <a:off x="609600" y="21336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3" name="AutoShape 1" descr="index_files/images/status_PASS.png"/>
        <xdr:cNvSpPr>
          <a:spLocks noChangeAspect="1" noChangeArrowheads="1"/>
        </xdr:cNvSpPr>
      </xdr:nvSpPr>
      <xdr:spPr bwMode="auto">
        <a:xfrm>
          <a:off x="0" y="5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4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5" name="AutoShape 3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6" name="AutoShape 1" descr="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7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8" name="AutoShape 3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9" name="AutoShape 4" descr="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0" name="AutoShape 6" descr="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1" name="AutoShape 7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2" name="AutoShape 8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3" name="AutoShape 9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4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5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6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7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8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9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0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1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2" name="AutoShape 3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3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4" name="AutoShape 2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5" name="AutoShape 3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6" name="AutoShape 1" descr="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7" name="AutoShape 2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8" name="AutoShape 3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9" name="AutoShape 4" descr="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171450</xdr:rowOff>
    </xdr:from>
    <xdr:to>
      <xdr:col>0</xdr:col>
      <xdr:colOff>304800</xdr:colOff>
      <xdr:row>26</xdr:row>
      <xdr:rowOff>190500</xdr:rowOff>
    </xdr:to>
    <xdr:sp macro="" textlink="">
      <xdr:nvSpPr>
        <xdr:cNvPr id="30" name="AutoShape 5" descr="index_files/images/status_PASS.png"/>
        <xdr:cNvSpPr>
          <a:spLocks noChangeAspect="1" noChangeArrowheads="1"/>
        </xdr:cNvSpPr>
      </xdr:nvSpPr>
      <xdr:spPr bwMode="auto">
        <a:xfrm>
          <a:off x="0" y="5629275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1" name="AutoShape 6" descr="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2" name="AutoShape 7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3" name="AutoShape 8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4" name="AutoShape 9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5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6" name="AutoShape 2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7" name="AutoShape 2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8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9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0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1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2" name="AutoShape 2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3" name="AutoShape 3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4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45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46" name="AutoShape 1" descr="index_files/images/status_PASS.png"/>
        <xdr:cNvSpPr>
          <a:spLocks noChangeAspect="1" noChangeArrowheads="1"/>
        </xdr:cNvSpPr>
      </xdr:nvSpPr>
      <xdr:spPr bwMode="auto">
        <a:xfrm>
          <a:off x="64293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47" name="AutoShape 1" descr="index_files/images/status_PASS.png"/>
        <xdr:cNvSpPr>
          <a:spLocks noChangeAspect="1" noChangeArrowheads="1"/>
        </xdr:cNvSpPr>
      </xdr:nvSpPr>
      <xdr:spPr bwMode="auto">
        <a:xfrm>
          <a:off x="64293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40</xdr:col>
      <xdr:colOff>304800</xdr:colOff>
      <xdr:row>2</xdr:row>
      <xdr:rowOff>114300</xdr:rowOff>
    </xdr:to>
    <xdr:sp macro="" textlink="">
      <xdr:nvSpPr>
        <xdr:cNvPr id="48" name="AutoShape 1" descr="index_files/images/status_PASS.png"/>
        <xdr:cNvSpPr>
          <a:spLocks noChangeAspect="1" noChangeArrowheads="1"/>
        </xdr:cNvSpPr>
      </xdr:nvSpPr>
      <xdr:spPr bwMode="auto">
        <a:xfrm>
          <a:off x="64293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53</xdr:col>
      <xdr:colOff>0</xdr:colOff>
      <xdr:row>1</xdr:row>
      <xdr:rowOff>0</xdr:rowOff>
    </xdr:from>
    <xdr:to>
      <xdr:col>53</xdr:col>
      <xdr:colOff>304800</xdr:colOff>
      <xdr:row>2</xdr:row>
      <xdr:rowOff>114300</xdr:rowOff>
    </xdr:to>
    <xdr:sp macro="" textlink="">
      <xdr:nvSpPr>
        <xdr:cNvPr id="49" name="AutoShape 1" descr="index_files/images/status_PASS.png"/>
        <xdr:cNvSpPr>
          <a:spLocks noChangeAspect="1" noChangeArrowheads="1"/>
        </xdr:cNvSpPr>
      </xdr:nvSpPr>
      <xdr:spPr bwMode="auto">
        <a:xfrm>
          <a:off x="2108835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66</xdr:col>
      <xdr:colOff>0</xdr:colOff>
      <xdr:row>1</xdr:row>
      <xdr:rowOff>0</xdr:rowOff>
    </xdr:from>
    <xdr:to>
      <xdr:col>66</xdr:col>
      <xdr:colOff>304800</xdr:colOff>
      <xdr:row>2</xdr:row>
      <xdr:rowOff>114300</xdr:rowOff>
    </xdr:to>
    <xdr:sp macro="" textlink="">
      <xdr:nvSpPr>
        <xdr:cNvPr id="50" name="AutoShape 1" descr="index_files/images/status_PASS.png"/>
        <xdr:cNvSpPr>
          <a:spLocks noChangeAspect="1" noChangeArrowheads="1"/>
        </xdr:cNvSpPr>
      </xdr:nvSpPr>
      <xdr:spPr bwMode="auto">
        <a:xfrm>
          <a:off x="21088350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" name="AutoShape 1" descr="index_files/images/status_PASS.png"/>
        <xdr:cNvSpPr>
          <a:spLocks noChangeAspect="1" noChangeArrowheads="1"/>
        </xdr:cNvSpPr>
      </xdr:nvSpPr>
      <xdr:spPr bwMode="auto">
        <a:xfrm>
          <a:off x="0" y="5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3" name="AutoShape 1" descr="index_files/images/status_PASS.png"/>
        <xdr:cNvSpPr>
          <a:spLocks noChangeAspect="1" noChangeArrowheads="1"/>
        </xdr:cNvSpPr>
      </xdr:nvSpPr>
      <xdr:spPr bwMode="auto">
        <a:xfrm>
          <a:off x="0" y="5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4" name="AutoShape 2" descr="index_files/images/status_PASS.png"/>
        <xdr:cNvSpPr>
          <a:spLocks noChangeAspect="1" noChangeArrowheads="1"/>
        </xdr:cNvSpPr>
      </xdr:nvSpPr>
      <xdr:spPr bwMode="auto">
        <a:xfrm>
          <a:off x="0" y="22193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5" name="AutoShape 3" descr="index_files/images/status_PASS.png"/>
        <xdr:cNvSpPr>
          <a:spLocks noChangeAspect="1" noChangeArrowheads="1"/>
        </xdr:cNvSpPr>
      </xdr:nvSpPr>
      <xdr:spPr bwMode="auto">
        <a:xfrm>
          <a:off x="0" y="22193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6" name="AutoShape 1" descr="images/status_PASS.png"/>
        <xdr:cNvSpPr>
          <a:spLocks noChangeAspect="1" noChangeArrowheads="1"/>
        </xdr:cNvSpPr>
      </xdr:nvSpPr>
      <xdr:spPr bwMode="auto">
        <a:xfrm>
          <a:off x="0" y="22193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7" name="AutoShape 2" descr="index_files/images/status_PASS.png"/>
        <xdr:cNvSpPr>
          <a:spLocks noChangeAspect="1" noChangeArrowheads="1"/>
        </xdr:cNvSpPr>
      </xdr:nvSpPr>
      <xdr:spPr bwMode="auto">
        <a:xfrm>
          <a:off x="0" y="22193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8" name="AutoShape 3" descr="index_files/images/status_PASS.png"/>
        <xdr:cNvSpPr>
          <a:spLocks noChangeAspect="1" noChangeArrowheads="1"/>
        </xdr:cNvSpPr>
      </xdr:nvSpPr>
      <xdr:spPr bwMode="auto">
        <a:xfrm>
          <a:off x="0" y="22193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9" name="AutoShape 4" descr="images/status_PASS.png"/>
        <xdr:cNvSpPr>
          <a:spLocks noChangeAspect="1" noChangeArrowheads="1"/>
        </xdr:cNvSpPr>
      </xdr:nvSpPr>
      <xdr:spPr bwMode="auto">
        <a:xfrm>
          <a:off x="0" y="22193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0" name="AutoShape 6" descr="images/status_PASS.png"/>
        <xdr:cNvSpPr>
          <a:spLocks noChangeAspect="1" noChangeArrowheads="1"/>
        </xdr:cNvSpPr>
      </xdr:nvSpPr>
      <xdr:spPr bwMode="auto">
        <a:xfrm>
          <a:off x="0" y="22193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1" name="AutoShape 7" descr="index_files/images/status_PASS.png"/>
        <xdr:cNvSpPr>
          <a:spLocks noChangeAspect="1" noChangeArrowheads="1"/>
        </xdr:cNvSpPr>
      </xdr:nvSpPr>
      <xdr:spPr bwMode="auto">
        <a:xfrm>
          <a:off x="0" y="22193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2" name="AutoShape 8" descr="index_files/images/status_PASS.png"/>
        <xdr:cNvSpPr>
          <a:spLocks noChangeAspect="1" noChangeArrowheads="1"/>
        </xdr:cNvSpPr>
      </xdr:nvSpPr>
      <xdr:spPr bwMode="auto">
        <a:xfrm>
          <a:off x="0" y="22193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3" name="AutoShape 9" descr="index_files/images/status_PASS.png"/>
        <xdr:cNvSpPr>
          <a:spLocks noChangeAspect="1" noChangeArrowheads="1"/>
        </xdr:cNvSpPr>
      </xdr:nvSpPr>
      <xdr:spPr bwMode="auto">
        <a:xfrm>
          <a:off x="0" y="22193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4" name="AutoShape 1" descr="index_files/images/status_PASS.png"/>
        <xdr:cNvSpPr>
          <a:spLocks noChangeAspect="1" noChangeArrowheads="1"/>
        </xdr:cNvSpPr>
      </xdr:nvSpPr>
      <xdr:spPr bwMode="auto">
        <a:xfrm>
          <a:off x="0" y="22193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5" name="AutoShape 2" descr="index_files/images/status_PASS.png"/>
        <xdr:cNvSpPr>
          <a:spLocks noChangeAspect="1" noChangeArrowheads="1"/>
        </xdr:cNvSpPr>
      </xdr:nvSpPr>
      <xdr:spPr bwMode="auto">
        <a:xfrm>
          <a:off x="0" y="22193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6" name="AutoShape 2" descr="index_files/images/status_PASS.png"/>
        <xdr:cNvSpPr>
          <a:spLocks noChangeAspect="1" noChangeArrowheads="1"/>
        </xdr:cNvSpPr>
      </xdr:nvSpPr>
      <xdr:spPr bwMode="auto">
        <a:xfrm>
          <a:off x="0" y="22193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7" name="AutoShape 1" descr="index_files/images/status_PASS.png"/>
        <xdr:cNvSpPr>
          <a:spLocks noChangeAspect="1" noChangeArrowheads="1"/>
        </xdr:cNvSpPr>
      </xdr:nvSpPr>
      <xdr:spPr bwMode="auto">
        <a:xfrm>
          <a:off x="0" y="22193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8" name="AutoShape 1" descr="index_files/images/status_PASS.png"/>
        <xdr:cNvSpPr>
          <a:spLocks noChangeAspect="1" noChangeArrowheads="1"/>
        </xdr:cNvSpPr>
      </xdr:nvSpPr>
      <xdr:spPr bwMode="auto">
        <a:xfrm>
          <a:off x="0" y="22193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9" name="AutoShape 1" descr="index_files/images/status_PASS.png"/>
        <xdr:cNvSpPr>
          <a:spLocks noChangeAspect="1" noChangeArrowheads="1"/>
        </xdr:cNvSpPr>
      </xdr:nvSpPr>
      <xdr:spPr bwMode="auto">
        <a:xfrm>
          <a:off x="0" y="22193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0" name="AutoShape 1" descr="index_files/images/status_PASS.png"/>
        <xdr:cNvSpPr>
          <a:spLocks noChangeAspect="1" noChangeArrowheads="1"/>
        </xdr:cNvSpPr>
      </xdr:nvSpPr>
      <xdr:spPr bwMode="auto">
        <a:xfrm>
          <a:off x="0" y="22193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1" name="AutoShape 2" descr="index_files/images/status_PASS.png"/>
        <xdr:cNvSpPr>
          <a:spLocks noChangeAspect="1" noChangeArrowheads="1"/>
        </xdr:cNvSpPr>
      </xdr:nvSpPr>
      <xdr:spPr bwMode="auto">
        <a:xfrm>
          <a:off x="0" y="22193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2" name="AutoShape 3" descr="index_files/images/status_PASS.png"/>
        <xdr:cNvSpPr>
          <a:spLocks noChangeAspect="1" noChangeArrowheads="1"/>
        </xdr:cNvSpPr>
      </xdr:nvSpPr>
      <xdr:spPr bwMode="auto">
        <a:xfrm>
          <a:off x="0" y="22193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3" name="AutoShape 1" descr="index_files/images/status_PASS.png"/>
        <xdr:cNvSpPr>
          <a:spLocks noChangeAspect="1" noChangeArrowheads="1"/>
        </xdr:cNvSpPr>
      </xdr:nvSpPr>
      <xdr:spPr bwMode="auto">
        <a:xfrm>
          <a:off x="0" y="22193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4" name="AutoShape 2" descr="index_files/images/status_PASS.png"/>
        <xdr:cNvSpPr>
          <a:spLocks noChangeAspect="1" noChangeArrowheads="1"/>
        </xdr:cNvSpPr>
      </xdr:nvSpPr>
      <xdr:spPr bwMode="auto">
        <a:xfrm>
          <a:off x="0" y="6134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5" name="AutoShape 3" descr="index_files/images/status_PASS.png"/>
        <xdr:cNvSpPr>
          <a:spLocks noChangeAspect="1" noChangeArrowheads="1"/>
        </xdr:cNvSpPr>
      </xdr:nvSpPr>
      <xdr:spPr bwMode="auto">
        <a:xfrm>
          <a:off x="0" y="6134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6" name="AutoShape 1" descr="images/status_PASS.png"/>
        <xdr:cNvSpPr>
          <a:spLocks noChangeAspect="1" noChangeArrowheads="1"/>
        </xdr:cNvSpPr>
      </xdr:nvSpPr>
      <xdr:spPr bwMode="auto">
        <a:xfrm>
          <a:off x="0" y="6134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7" name="AutoShape 2" descr="index_files/images/status_PASS.png"/>
        <xdr:cNvSpPr>
          <a:spLocks noChangeAspect="1" noChangeArrowheads="1"/>
        </xdr:cNvSpPr>
      </xdr:nvSpPr>
      <xdr:spPr bwMode="auto">
        <a:xfrm>
          <a:off x="0" y="6134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8" name="AutoShape 3" descr="index_files/images/status_PASS.png"/>
        <xdr:cNvSpPr>
          <a:spLocks noChangeAspect="1" noChangeArrowheads="1"/>
        </xdr:cNvSpPr>
      </xdr:nvSpPr>
      <xdr:spPr bwMode="auto">
        <a:xfrm>
          <a:off x="0" y="6134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9" name="AutoShape 4" descr="images/status_PASS.png"/>
        <xdr:cNvSpPr>
          <a:spLocks noChangeAspect="1" noChangeArrowheads="1"/>
        </xdr:cNvSpPr>
      </xdr:nvSpPr>
      <xdr:spPr bwMode="auto">
        <a:xfrm>
          <a:off x="0" y="6134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171450</xdr:rowOff>
    </xdr:from>
    <xdr:to>
      <xdr:col>0</xdr:col>
      <xdr:colOff>304800</xdr:colOff>
      <xdr:row>26</xdr:row>
      <xdr:rowOff>190500</xdr:rowOff>
    </xdr:to>
    <xdr:sp macro="" textlink="">
      <xdr:nvSpPr>
        <xdr:cNvPr id="30" name="AutoShape 5" descr="index_files/images/status_PASS.png"/>
        <xdr:cNvSpPr>
          <a:spLocks noChangeAspect="1" noChangeArrowheads="1"/>
        </xdr:cNvSpPr>
      </xdr:nvSpPr>
      <xdr:spPr bwMode="auto">
        <a:xfrm>
          <a:off x="0" y="5772150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1" name="AutoShape 6" descr="images/status_PASS.png"/>
        <xdr:cNvSpPr>
          <a:spLocks noChangeAspect="1" noChangeArrowheads="1"/>
        </xdr:cNvSpPr>
      </xdr:nvSpPr>
      <xdr:spPr bwMode="auto">
        <a:xfrm>
          <a:off x="0" y="6134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2" name="AutoShape 7" descr="index_files/images/status_PASS.png"/>
        <xdr:cNvSpPr>
          <a:spLocks noChangeAspect="1" noChangeArrowheads="1"/>
        </xdr:cNvSpPr>
      </xdr:nvSpPr>
      <xdr:spPr bwMode="auto">
        <a:xfrm>
          <a:off x="0" y="6134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3" name="AutoShape 8" descr="index_files/images/status_PASS.png"/>
        <xdr:cNvSpPr>
          <a:spLocks noChangeAspect="1" noChangeArrowheads="1"/>
        </xdr:cNvSpPr>
      </xdr:nvSpPr>
      <xdr:spPr bwMode="auto">
        <a:xfrm>
          <a:off x="0" y="6134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4" name="AutoShape 9" descr="index_files/images/status_PASS.png"/>
        <xdr:cNvSpPr>
          <a:spLocks noChangeAspect="1" noChangeArrowheads="1"/>
        </xdr:cNvSpPr>
      </xdr:nvSpPr>
      <xdr:spPr bwMode="auto">
        <a:xfrm>
          <a:off x="0" y="6134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5" name="AutoShape 1" descr="index_files/images/status_PASS.png"/>
        <xdr:cNvSpPr>
          <a:spLocks noChangeAspect="1" noChangeArrowheads="1"/>
        </xdr:cNvSpPr>
      </xdr:nvSpPr>
      <xdr:spPr bwMode="auto">
        <a:xfrm>
          <a:off x="0" y="6134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6" name="AutoShape 2" descr="index_files/images/status_PASS.png"/>
        <xdr:cNvSpPr>
          <a:spLocks noChangeAspect="1" noChangeArrowheads="1"/>
        </xdr:cNvSpPr>
      </xdr:nvSpPr>
      <xdr:spPr bwMode="auto">
        <a:xfrm>
          <a:off x="0" y="6134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7" name="AutoShape 2" descr="index_files/images/status_PASS.png"/>
        <xdr:cNvSpPr>
          <a:spLocks noChangeAspect="1" noChangeArrowheads="1"/>
        </xdr:cNvSpPr>
      </xdr:nvSpPr>
      <xdr:spPr bwMode="auto">
        <a:xfrm>
          <a:off x="0" y="6134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8" name="AutoShape 1" descr="index_files/images/status_PASS.png"/>
        <xdr:cNvSpPr>
          <a:spLocks noChangeAspect="1" noChangeArrowheads="1"/>
        </xdr:cNvSpPr>
      </xdr:nvSpPr>
      <xdr:spPr bwMode="auto">
        <a:xfrm>
          <a:off x="0" y="6134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9" name="AutoShape 1" descr="index_files/images/status_PASS.png"/>
        <xdr:cNvSpPr>
          <a:spLocks noChangeAspect="1" noChangeArrowheads="1"/>
        </xdr:cNvSpPr>
      </xdr:nvSpPr>
      <xdr:spPr bwMode="auto">
        <a:xfrm>
          <a:off x="0" y="6134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0" name="AutoShape 1" descr="index_files/images/status_PASS.png"/>
        <xdr:cNvSpPr>
          <a:spLocks noChangeAspect="1" noChangeArrowheads="1"/>
        </xdr:cNvSpPr>
      </xdr:nvSpPr>
      <xdr:spPr bwMode="auto">
        <a:xfrm>
          <a:off x="0" y="6134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1" name="AutoShape 1" descr="index_files/images/status_PASS.png"/>
        <xdr:cNvSpPr>
          <a:spLocks noChangeAspect="1" noChangeArrowheads="1"/>
        </xdr:cNvSpPr>
      </xdr:nvSpPr>
      <xdr:spPr bwMode="auto">
        <a:xfrm>
          <a:off x="0" y="6134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2" name="AutoShape 2" descr="index_files/images/status_PASS.png"/>
        <xdr:cNvSpPr>
          <a:spLocks noChangeAspect="1" noChangeArrowheads="1"/>
        </xdr:cNvSpPr>
      </xdr:nvSpPr>
      <xdr:spPr bwMode="auto">
        <a:xfrm>
          <a:off x="0" y="6134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3" name="AutoShape 3" descr="index_files/images/status_PASS.png"/>
        <xdr:cNvSpPr>
          <a:spLocks noChangeAspect="1" noChangeArrowheads="1"/>
        </xdr:cNvSpPr>
      </xdr:nvSpPr>
      <xdr:spPr bwMode="auto">
        <a:xfrm>
          <a:off x="0" y="6134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4" name="AutoShape 1" descr="index_files/images/status_PASS.png"/>
        <xdr:cNvSpPr>
          <a:spLocks noChangeAspect="1" noChangeArrowheads="1"/>
        </xdr:cNvSpPr>
      </xdr:nvSpPr>
      <xdr:spPr bwMode="auto">
        <a:xfrm>
          <a:off x="0" y="6134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45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46" name="AutoShape 1" descr="index_files/images/status_PASS.png"/>
        <xdr:cNvSpPr>
          <a:spLocks noChangeAspect="1" noChangeArrowheads="1"/>
        </xdr:cNvSpPr>
      </xdr:nvSpPr>
      <xdr:spPr bwMode="auto">
        <a:xfrm>
          <a:off x="64293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304800</xdr:colOff>
      <xdr:row>2</xdr:row>
      <xdr:rowOff>114300</xdr:rowOff>
    </xdr:to>
    <xdr:sp macro="" textlink="">
      <xdr:nvSpPr>
        <xdr:cNvPr id="47" name="AutoShape 1" descr="index_files/images/status_PASS.png"/>
        <xdr:cNvSpPr>
          <a:spLocks noChangeAspect="1" noChangeArrowheads="1"/>
        </xdr:cNvSpPr>
      </xdr:nvSpPr>
      <xdr:spPr bwMode="auto">
        <a:xfrm>
          <a:off x="64293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40</xdr:col>
      <xdr:colOff>304800</xdr:colOff>
      <xdr:row>2</xdr:row>
      <xdr:rowOff>114300</xdr:rowOff>
    </xdr:to>
    <xdr:sp macro="" textlink="">
      <xdr:nvSpPr>
        <xdr:cNvPr id="48" name="AutoShape 1" descr="index_files/images/status_PASS.png"/>
        <xdr:cNvSpPr>
          <a:spLocks noChangeAspect="1" noChangeArrowheads="1"/>
        </xdr:cNvSpPr>
      </xdr:nvSpPr>
      <xdr:spPr bwMode="auto">
        <a:xfrm>
          <a:off x="137636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53</xdr:col>
      <xdr:colOff>0</xdr:colOff>
      <xdr:row>1</xdr:row>
      <xdr:rowOff>0</xdr:rowOff>
    </xdr:from>
    <xdr:to>
      <xdr:col>53</xdr:col>
      <xdr:colOff>304800</xdr:colOff>
      <xdr:row>2</xdr:row>
      <xdr:rowOff>114300</xdr:rowOff>
    </xdr:to>
    <xdr:sp macro="" textlink="">
      <xdr:nvSpPr>
        <xdr:cNvPr id="49" name="AutoShape 1" descr="index_files/images/status_PASS.png"/>
        <xdr:cNvSpPr>
          <a:spLocks noChangeAspect="1" noChangeArrowheads="1"/>
        </xdr:cNvSpPr>
      </xdr:nvSpPr>
      <xdr:spPr bwMode="auto">
        <a:xfrm>
          <a:off x="2108835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66</xdr:col>
      <xdr:colOff>0</xdr:colOff>
      <xdr:row>1</xdr:row>
      <xdr:rowOff>0</xdr:rowOff>
    </xdr:from>
    <xdr:to>
      <xdr:col>66</xdr:col>
      <xdr:colOff>304800</xdr:colOff>
      <xdr:row>2</xdr:row>
      <xdr:rowOff>114300</xdr:rowOff>
    </xdr:to>
    <xdr:sp macro="" textlink="">
      <xdr:nvSpPr>
        <xdr:cNvPr id="50" name="AutoShape 1" descr="index_files/images/status_PASS.png"/>
        <xdr:cNvSpPr>
          <a:spLocks noChangeAspect="1" noChangeArrowheads="1"/>
        </xdr:cNvSpPr>
      </xdr:nvSpPr>
      <xdr:spPr bwMode="auto">
        <a:xfrm>
          <a:off x="21088350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" name="AutoShape 1" descr="index_files/images/status_PASS.png"/>
        <xdr:cNvSpPr>
          <a:spLocks noChangeAspect="1" noChangeArrowheads="1"/>
        </xdr:cNvSpPr>
      </xdr:nvSpPr>
      <xdr:spPr bwMode="auto">
        <a:xfrm>
          <a:off x="0" y="771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3" name="AutoShape 2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4" name="AutoShape 3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5" name="AutoShape 1" descr="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6" name="AutoShape 2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7" name="AutoShape 3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8" name="AutoShape 4" descr="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9" name="AutoShape 6" descr="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0" name="AutoShape 7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1" name="AutoShape 8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2" name="AutoShape 9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3" name="AutoShape 1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4" name="AutoShape 2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5" name="AutoShape 2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6" name="AutoShape 1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7" name="AutoShape 1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8" name="AutoShape 1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9" name="AutoShape 1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0" name="AutoShape 2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1" name="AutoShape 3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2" name="AutoShape 1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3" name="AutoShape 2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4" name="AutoShape 3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5" name="AutoShape 1" descr="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6" name="AutoShape 2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7" name="AutoShape 3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8" name="AutoShape 4" descr="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171450</xdr:rowOff>
    </xdr:from>
    <xdr:to>
      <xdr:col>0</xdr:col>
      <xdr:colOff>304800</xdr:colOff>
      <xdr:row>26</xdr:row>
      <xdr:rowOff>190500</xdr:rowOff>
    </xdr:to>
    <xdr:sp macro="" textlink="">
      <xdr:nvSpPr>
        <xdr:cNvPr id="29" name="AutoShape 5" descr="index_files/images/status_PASS.png"/>
        <xdr:cNvSpPr>
          <a:spLocks noChangeAspect="1" noChangeArrowheads="1"/>
        </xdr:cNvSpPr>
      </xdr:nvSpPr>
      <xdr:spPr bwMode="auto">
        <a:xfrm>
          <a:off x="0" y="5819775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0" name="AutoShape 6" descr="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1" name="AutoShape 7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2" name="AutoShape 8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3" name="AutoShape 9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4" name="AutoShape 1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5" name="AutoShape 2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6" name="AutoShape 2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7" name="AutoShape 1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8" name="AutoShape 1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9" name="AutoShape 1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0" name="AutoShape 1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1" name="AutoShape 2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2" name="AutoShape 3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3" name="AutoShape 1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44" name="AutoShape 1" descr="index_files/images/status_PASS.png"/>
        <xdr:cNvSpPr>
          <a:spLocks noChangeAspect="1" noChangeArrowheads="1"/>
        </xdr:cNvSpPr>
      </xdr:nvSpPr>
      <xdr:spPr bwMode="auto">
        <a:xfrm>
          <a:off x="1076325" y="390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45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46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40</xdr:col>
      <xdr:colOff>304800</xdr:colOff>
      <xdr:row>2</xdr:row>
      <xdr:rowOff>114300</xdr:rowOff>
    </xdr:to>
    <xdr:sp macro="" textlink="">
      <xdr:nvSpPr>
        <xdr:cNvPr id="47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26</xdr:row>
      <xdr:rowOff>304800</xdr:rowOff>
    </xdr:to>
    <xdr:sp macro="" textlink="">
      <xdr:nvSpPr>
        <xdr:cNvPr id="48" name="AutoShape 1" descr="index_files/images/status_PASS.png"/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26</xdr:row>
      <xdr:rowOff>304800</xdr:rowOff>
    </xdr:to>
    <xdr:sp macro="" textlink="">
      <xdr:nvSpPr>
        <xdr:cNvPr id="49" name="AutoShape 2" descr="index_files/images/status_PASS.png"/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180975</xdr:rowOff>
    </xdr:from>
    <xdr:to>
      <xdr:col>0</xdr:col>
      <xdr:colOff>304800</xdr:colOff>
      <xdr:row>26</xdr:row>
      <xdr:rowOff>304800</xdr:rowOff>
    </xdr:to>
    <xdr:sp macro="" textlink="">
      <xdr:nvSpPr>
        <xdr:cNvPr id="50" name="AutoShape 3" descr="index_files/images/status_PASS.png"/>
        <xdr:cNvSpPr>
          <a:spLocks noChangeAspect="1" noChangeArrowheads="1"/>
        </xdr:cNvSpPr>
      </xdr:nvSpPr>
      <xdr:spPr bwMode="auto">
        <a:xfrm>
          <a:off x="0" y="180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51" name="AutoShape 4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52" name="AutoShape 5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53" name="AutoShape 6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54" name="AutoShape 7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55" name="AutoShape 8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56" name="AutoShape 9" descr="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57" name="AutoShape 10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58" name="AutoShape 11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59" name="AutoShape 12" descr="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60" name="AutoShape 13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61" name="AutoShape 14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62" name="AutoShape 15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63" name="AutoShape 16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64" name="AutoShape 17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65" name="AutoShape 18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66" name="AutoShape 19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67" name="AutoShape 20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68" name="AutoShape 21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69" name="AutoShape 23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70" name="AutoShape 24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71" name="AutoShape 25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72" name="AutoShape 1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73" name="AutoShape 2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74" name="AutoShape 3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75" name="AutoShape 4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76" name="AutoShape 5" descr="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77" name="AutoShape 6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78" name="AutoShape 7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79" name="AutoShape 8" descr="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80" name="AutoShape 9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81" name="AutoShape 10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82" name="AutoShape 11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83" name="AutoShape 13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84" name="AutoShape 14" descr="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85" name="AutoShape 15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86" name="AutoShape 16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87" name="AutoShape 17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88" name="AutoShape 18" descr="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89" name="AutoShape 19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90" name="AutoShape 20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91" name="AutoShape 21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92" name="AutoShape 22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93" name="AutoShape 23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94" name="AutoShape 24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304800</xdr:rowOff>
    </xdr:to>
    <xdr:sp macro="" textlink="">
      <xdr:nvSpPr>
        <xdr:cNvPr id="95" name="AutoShape 1" descr="index_files/images/status_PASS.png"/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304800</xdr:rowOff>
    </xdr:to>
    <xdr:sp macro="" textlink="">
      <xdr:nvSpPr>
        <xdr:cNvPr id="96" name="AutoShape 2" descr="index_files/images/status_PASS.png"/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180975</xdr:rowOff>
    </xdr:from>
    <xdr:to>
      <xdr:col>0</xdr:col>
      <xdr:colOff>304800</xdr:colOff>
      <xdr:row>27</xdr:row>
      <xdr:rowOff>304800</xdr:rowOff>
    </xdr:to>
    <xdr:sp macro="" textlink="">
      <xdr:nvSpPr>
        <xdr:cNvPr id="97" name="AutoShape 3" descr="index_files/images/status_PASS.png"/>
        <xdr:cNvSpPr>
          <a:spLocks noChangeAspect="1" noChangeArrowheads="1"/>
        </xdr:cNvSpPr>
      </xdr:nvSpPr>
      <xdr:spPr bwMode="auto">
        <a:xfrm>
          <a:off x="0" y="180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8" name="AutoShape 4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9" name="AutoShape 5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0" name="AutoShape 6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1" name="AutoShape 7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2" name="AutoShape 8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3" name="AutoShape 9" descr="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4" name="AutoShape 10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5" name="AutoShape 11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6" name="AutoShape 12" descr="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7" name="AutoShape 13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8" name="AutoShape 14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9" name="AutoShape 15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0" name="AutoShape 16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1" name="AutoShape 17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2" name="AutoShape 18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3" name="AutoShape 19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4" name="AutoShape 20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5" name="AutoShape 21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6" name="AutoShape 23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7" name="AutoShape 24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8" name="AutoShape 25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9" name="AutoShape 1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0" name="AutoShape 2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1" name="AutoShape 3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2" name="AutoShape 4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3" name="AutoShape 5" descr="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4" name="AutoShape 6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5" name="AutoShape 7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6" name="AutoShape 8" descr="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7" name="AutoShape 9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8" name="AutoShape 10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9" name="AutoShape 11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0" name="AutoShape 13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1" name="AutoShape 14" descr="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2" name="AutoShape 15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3" name="AutoShape 16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4" name="AutoShape 17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5" name="AutoShape 18" descr="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6" name="AutoShape 19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7" name="AutoShape 20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8" name="AutoShape 21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9" name="AutoShape 22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0" name="AutoShape 23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1" name="AutoShape 24" descr="index_files/images/status_PASS.png"/>
        <xdr:cNvSpPr>
          <a:spLocks noChangeAspect="1" noChangeArrowheads="1"/>
        </xdr:cNvSpPr>
      </xdr:nvSpPr>
      <xdr:spPr bwMode="auto">
        <a:xfrm>
          <a:off x="0" y="1943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53</xdr:col>
      <xdr:colOff>0</xdr:colOff>
      <xdr:row>1</xdr:row>
      <xdr:rowOff>0</xdr:rowOff>
    </xdr:from>
    <xdr:to>
      <xdr:col>53</xdr:col>
      <xdr:colOff>304800</xdr:colOff>
      <xdr:row>2</xdr:row>
      <xdr:rowOff>114300</xdr:rowOff>
    </xdr:to>
    <xdr:sp macro="" textlink="">
      <xdr:nvSpPr>
        <xdr:cNvPr id="142" name="AutoShape 1" descr="index_files/images/status_PASS.png"/>
        <xdr:cNvSpPr>
          <a:spLocks noChangeAspect="1" noChangeArrowheads="1"/>
        </xdr:cNvSpPr>
      </xdr:nvSpPr>
      <xdr:spPr bwMode="auto">
        <a:xfrm>
          <a:off x="2425065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66</xdr:col>
      <xdr:colOff>0</xdr:colOff>
      <xdr:row>1</xdr:row>
      <xdr:rowOff>0</xdr:rowOff>
    </xdr:from>
    <xdr:to>
      <xdr:col>66</xdr:col>
      <xdr:colOff>304800</xdr:colOff>
      <xdr:row>2</xdr:row>
      <xdr:rowOff>114300</xdr:rowOff>
    </xdr:to>
    <xdr:sp macro="" textlink="">
      <xdr:nvSpPr>
        <xdr:cNvPr id="143" name="AutoShape 1" descr="index_files/images/status_PASS.png"/>
        <xdr:cNvSpPr>
          <a:spLocks noChangeAspect="1" noChangeArrowheads="1"/>
        </xdr:cNvSpPr>
      </xdr:nvSpPr>
      <xdr:spPr bwMode="auto">
        <a:xfrm>
          <a:off x="2425065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79</xdr:col>
      <xdr:colOff>0</xdr:colOff>
      <xdr:row>1</xdr:row>
      <xdr:rowOff>0</xdr:rowOff>
    </xdr:from>
    <xdr:to>
      <xdr:col>79</xdr:col>
      <xdr:colOff>304800</xdr:colOff>
      <xdr:row>2</xdr:row>
      <xdr:rowOff>114300</xdr:rowOff>
    </xdr:to>
    <xdr:sp macro="" textlink="">
      <xdr:nvSpPr>
        <xdr:cNvPr id="144" name="AutoShape 1" descr="index_files/images/status_PASS.png"/>
        <xdr:cNvSpPr>
          <a:spLocks noChangeAspect="1" noChangeArrowheads="1"/>
        </xdr:cNvSpPr>
      </xdr:nvSpPr>
      <xdr:spPr bwMode="auto">
        <a:xfrm>
          <a:off x="2425065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92</xdr:col>
      <xdr:colOff>0</xdr:colOff>
      <xdr:row>1</xdr:row>
      <xdr:rowOff>0</xdr:rowOff>
    </xdr:from>
    <xdr:to>
      <xdr:col>92</xdr:col>
      <xdr:colOff>304800</xdr:colOff>
      <xdr:row>2</xdr:row>
      <xdr:rowOff>114300</xdr:rowOff>
    </xdr:to>
    <xdr:sp macro="" textlink="">
      <xdr:nvSpPr>
        <xdr:cNvPr id="145" name="AutoShape 1" descr="index_files/images/status_PASS.png"/>
        <xdr:cNvSpPr>
          <a:spLocks noChangeAspect="1" noChangeArrowheads="1"/>
        </xdr:cNvSpPr>
      </xdr:nvSpPr>
      <xdr:spPr bwMode="auto">
        <a:xfrm>
          <a:off x="24250650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" name="AutoShape 1" descr="index_files/images/status_PASS.png"/>
        <xdr:cNvSpPr>
          <a:spLocks noChangeAspect="1" noChangeArrowheads="1"/>
        </xdr:cNvSpPr>
      </xdr:nvSpPr>
      <xdr:spPr bwMode="auto">
        <a:xfrm>
          <a:off x="0" y="5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3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4" name="AutoShape 3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5" name="AutoShape 1" descr="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6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7" name="AutoShape 3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8" name="AutoShape 4" descr="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9" name="AutoShape 6" descr="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0" name="AutoShape 7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1" name="AutoShape 8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2" name="AutoShape 9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3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4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5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6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7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8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9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0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1" name="AutoShape 3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2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3" name="AutoShape 2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4" name="AutoShape 3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5" name="AutoShape 1" descr="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6" name="AutoShape 2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7" name="AutoShape 3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8" name="AutoShape 4" descr="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171450</xdr:rowOff>
    </xdr:from>
    <xdr:to>
      <xdr:col>0</xdr:col>
      <xdr:colOff>304800</xdr:colOff>
      <xdr:row>26</xdr:row>
      <xdr:rowOff>190500</xdr:rowOff>
    </xdr:to>
    <xdr:sp macro="" textlink="">
      <xdr:nvSpPr>
        <xdr:cNvPr id="29" name="AutoShape 5" descr="index_files/images/status_PASS.png"/>
        <xdr:cNvSpPr>
          <a:spLocks noChangeAspect="1" noChangeArrowheads="1"/>
        </xdr:cNvSpPr>
      </xdr:nvSpPr>
      <xdr:spPr bwMode="auto">
        <a:xfrm>
          <a:off x="0" y="5629275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0" name="AutoShape 6" descr="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1" name="AutoShape 7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2" name="AutoShape 8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3" name="AutoShape 9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4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5" name="AutoShape 2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6" name="AutoShape 2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7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8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9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0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1" name="AutoShape 2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2" name="AutoShape 3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3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44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45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46" name="AutoShape 1" descr="index_files/images/status_PASS.png"/>
        <xdr:cNvSpPr>
          <a:spLocks noChangeAspect="1" noChangeArrowheads="1"/>
        </xdr:cNvSpPr>
      </xdr:nvSpPr>
      <xdr:spPr bwMode="auto">
        <a:xfrm>
          <a:off x="90011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40</xdr:col>
      <xdr:colOff>304800</xdr:colOff>
      <xdr:row>2</xdr:row>
      <xdr:rowOff>114300</xdr:rowOff>
    </xdr:to>
    <xdr:sp macro="" textlink="">
      <xdr:nvSpPr>
        <xdr:cNvPr id="47" name="AutoShape 1" descr="index_files/images/status_PASS.png"/>
        <xdr:cNvSpPr>
          <a:spLocks noChangeAspect="1" noChangeArrowheads="1"/>
        </xdr:cNvSpPr>
      </xdr:nvSpPr>
      <xdr:spPr bwMode="auto">
        <a:xfrm>
          <a:off x="90011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53</xdr:col>
      <xdr:colOff>0</xdr:colOff>
      <xdr:row>1</xdr:row>
      <xdr:rowOff>0</xdr:rowOff>
    </xdr:from>
    <xdr:to>
      <xdr:col>53</xdr:col>
      <xdr:colOff>304800</xdr:colOff>
      <xdr:row>2</xdr:row>
      <xdr:rowOff>114300</xdr:rowOff>
    </xdr:to>
    <xdr:sp macro="" textlink="">
      <xdr:nvSpPr>
        <xdr:cNvPr id="48" name="AutoShape 1" descr="index_files/images/status_PASS.png"/>
        <xdr:cNvSpPr>
          <a:spLocks noChangeAspect="1" noChangeArrowheads="1"/>
        </xdr:cNvSpPr>
      </xdr:nvSpPr>
      <xdr:spPr bwMode="auto">
        <a:xfrm>
          <a:off x="90011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9" name="AutoShape 2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0" name="AutoShape 3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1" name="AutoShape 1" descr="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2" name="AutoShape 2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3" name="AutoShape 3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4" name="AutoShape 4" descr="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171450</xdr:rowOff>
    </xdr:from>
    <xdr:to>
      <xdr:col>0</xdr:col>
      <xdr:colOff>304800</xdr:colOff>
      <xdr:row>26</xdr:row>
      <xdr:rowOff>190500</xdr:rowOff>
    </xdr:to>
    <xdr:sp macro="" textlink="">
      <xdr:nvSpPr>
        <xdr:cNvPr id="55" name="AutoShape 5" descr="index_files/images/status_PASS.png"/>
        <xdr:cNvSpPr>
          <a:spLocks noChangeAspect="1" noChangeArrowheads="1"/>
        </xdr:cNvSpPr>
      </xdr:nvSpPr>
      <xdr:spPr bwMode="auto">
        <a:xfrm>
          <a:off x="0" y="5619750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6" name="AutoShape 6" descr="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7" name="AutoShape 7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8" name="AutoShape 8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9" name="AutoShape 9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0" name="AutoShape 1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1" name="AutoShape 2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2" name="AutoShape 2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3" name="AutoShape 1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4" name="AutoShape 1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5" name="AutoShape 1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6" name="AutoShape 1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7" name="AutoShape 2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8" name="AutoShape 3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9" name="AutoShape 1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26</xdr:row>
      <xdr:rowOff>304800</xdr:rowOff>
    </xdr:to>
    <xdr:sp macro="" textlink="">
      <xdr:nvSpPr>
        <xdr:cNvPr id="70" name="AutoShape 1" descr="index_files/images/status_PASS.png"/>
        <xdr:cNvSpPr>
          <a:spLocks noChangeAspect="1" noChangeArrowheads="1"/>
        </xdr:cNvSpPr>
      </xdr:nvSpPr>
      <xdr:spPr bwMode="auto">
        <a:xfrm>
          <a:off x="0" y="544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26</xdr:row>
      <xdr:rowOff>304800</xdr:rowOff>
    </xdr:to>
    <xdr:sp macro="" textlink="">
      <xdr:nvSpPr>
        <xdr:cNvPr id="71" name="AutoShape 2" descr="index_files/images/status_PASS.png"/>
        <xdr:cNvSpPr>
          <a:spLocks noChangeAspect="1" noChangeArrowheads="1"/>
        </xdr:cNvSpPr>
      </xdr:nvSpPr>
      <xdr:spPr bwMode="auto">
        <a:xfrm>
          <a:off x="0" y="544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180975</xdr:rowOff>
    </xdr:from>
    <xdr:to>
      <xdr:col>0</xdr:col>
      <xdr:colOff>304800</xdr:colOff>
      <xdr:row>26</xdr:row>
      <xdr:rowOff>304800</xdr:rowOff>
    </xdr:to>
    <xdr:sp macro="" textlink="">
      <xdr:nvSpPr>
        <xdr:cNvPr id="72" name="AutoShape 3" descr="index_files/images/status_PASS.png"/>
        <xdr:cNvSpPr>
          <a:spLocks noChangeAspect="1" noChangeArrowheads="1"/>
        </xdr:cNvSpPr>
      </xdr:nvSpPr>
      <xdr:spPr bwMode="auto">
        <a:xfrm>
          <a:off x="0" y="5362575"/>
          <a:ext cx="304800" cy="390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73" name="AutoShape 4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74" name="AutoShape 5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75" name="AutoShape 6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76" name="AutoShape 7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77" name="AutoShape 8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78" name="AutoShape 9" descr="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79" name="AutoShape 10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80" name="AutoShape 11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81" name="AutoShape 12" descr="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82" name="AutoShape 13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83" name="AutoShape 14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84" name="AutoShape 15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85" name="AutoShape 16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86" name="AutoShape 17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87" name="AutoShape 18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88" name="AutoShape 19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89" name="AutoShape 20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90" name="AutoShape 21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91" name="AutoShape 23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92" name="AutoShape 24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93" name="AutoShape 25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94" name="AutoShape 1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95" name="AutoShape 2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96" name="AutoShape 3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97" name="AutoShape 4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98" name="AutoShape 5" descr="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99" name="AutoShape 6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00" name="AutoShape 7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01" name="AutoShape 8" descr="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02" name="AutoShape 9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03" name="AutoShape 10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04" name="AutoShape 11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05" name="AutoShape 13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06" name="AutoShape 14" descr="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07" name="AutoShape 15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08" name="AutoShape 16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09" name="AutoShape 17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10" name="AutoShape 18" descr="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11" name="AutoShape 19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12" name="AutoShape 20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13" name="AutoShape 21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14" name="AutoShape 22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15" name="AutoShape 23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16" name="AutoShape 24" descr="index_files/images/status_PASS.png"/>
        <xdr:cNvSpPr>
          <a:spLocks noChangeAspect="1" noChangeArrowheads="1"/>
        </xdr:cNvSpPr>
      </xdr:nvSpPr>
      <xdr:spPr bwMode="auto">
        <a:xfrm>
          <a:off x="0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304800</xdr:rowOff>
    </xdr:to>
    <xdr:sp macro="" textlink="">
      <xdr:nvSpPr>
        <xdr:cNvPr id="117" name="AutoShape 1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304800</xdr:rowOff>
    </xdr:to>
    <xdr:sp macro="" textlink="">
      <xdr:nvSpPr>
        <xdr:cNvPr id="118" name="AutoShape 2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180975</xdr:rowOff>
    </xdr:from>
    <xdr:to>
      <xdr:col>0</xdr:col>
      <xdr:colOff>304800</xdr:colOff>
      <xdr:row>28</xdr:row>
      <xdr:rowOff>38100</xdr:rowOff>
    </xdr:to>
    <xdr:sp macro="" textlink="">
      <xdr:nvSpPr>
        <xdr:cNvPr id="119" name="AutoShape 3" descr="index_files/images/status_PASS.png"/>
        <xdr:cNvSpPr>
          <a:spLocks noChangeAspect="1" noChangeArrowheads="1"/>
        </xdr:cNvSpPr>
      </xdr:nvSpPr>
      <xdr:spPr bwMode="auto">
        <a:xfrm>
          <a:off x="0" y="5629275"/>
          <a:ext cx="304800" cy="5238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0" name="AutoShape 4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1" name="AutoShape 5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2" name="AutoShape 6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3" name="AutoShape 7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4" name="AutoShape 8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5" name="AutoShape 9" descr="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6" name="AutoShape 10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7" name="AutoShape 11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8" name="AutoShape 12" descr="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9" name="AutoShape 13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0" name="AutoShape 14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1" name="AutoShape 15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2" name="AutoShape 16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3" name="AutoShape 17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4" name="AutoShape 18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5" name="AutoShape 19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6" name="AutoShape 20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7" name="AutoShape 21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8" name="AutoShape 23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9" name="AutoShape 24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0" name="AutoShape 25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1" name="AutoShape 1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2" name="AutoShape 2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3" name="AutoShape 3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4" name="AutoShape 4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5" name="AutoShape 5" descr="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6" name="AutoShape 6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7" name="AutoShape 7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8" name="AutoShape 8" descr="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9" name="AutoShape 9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0" name="AutoShape 10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1" name="AutoShape 11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2" name="AutoShape 13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3" name="AutoShape 14" descr="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4" name="AutoShape 15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5" name="AutoShape 16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6" name="AutoShape 17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7" name="AutoShape 18" descr="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8" name="AutoShape 19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9" name="AutoShape 20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0" name="AutoShape 21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1" name="AutoShape 22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2" name="AutoShape 23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3" name="AutoShape 24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53</xdr:col>
      <xdr:colOff>0</xdr:colOff>
      <xdr:row>1</xdr:row>
      <xdr:rowOff>0</xdr:rowOff>
    </xdr:from>
    <xdr:to>
      <xdr:col>53</xdr:col>
      <xdr:colOff>304800</xdr:colOff>
      <xdr:row>2</xdr:row>
      <xdr:rowOff>114300</xdr:rowOff>
    </xdr:to>
    <xdr:sp macro="" textlink="">
      <xdr:nvSpPr>
        <xdr:cNvPr id="164" name="AutoShape 1" descr="index_files/images/status_PASS.png"/>
        <xdr:cNvSpPr>
          <a:spLocks noChangeAspect="1" noChangeArrowheads="1"/>
        </xdr:cNvSpPr>
      </xdr:nvSpPr>
      <xdr:spPr bwMode="auto">
        <a:xfrm>
          <a:off x="3217545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66</xdr:col>
      <xdr:colOff>0</xdr:colOff>
      <xdr:row>1</xdr:row>
      <xdr:rowOff>0</xdr:rowOff>
    </xdr:from>
    <xdr:to>
      <xdr:col>66</xdr:col>
      <xdr:colOff>304800</xdr:colOff>
      <xdr:row>2</xdr:row>
      <xdr:rowOff>114300</xdr:rowOff>
    </xdr:to>
    <xdr:sp macro="" textlink="">
      <xdr:nvSpPr>
        <xdr:cNvPr id="165" name="AutoShape 1" descr="index_files/images/status_PASS.png"/>
        <xdr:cNvSpPr>
          <a:spLocks noChangeAspect="1" noChangeArrowheads="1"/>
        </xdr:cNvSpPr>
      </xdr:nvSpPr>
      <xdr:spPr bwMode="auto">
        <a:xfrm>
          <a:off x="321849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66</xdr:col>
      <xdr:colOff>0</xdr:colOff>
      <xdr:row>1</xdr:row>
      <xdr:rowOff>0</xdr:rowOff>
    </xdr:from>
    <xdr:to>
      <xdr:col>66</xdr:col>
      <xdr:colOff>304800</xdr:colOff>
      <xdr:row>2</xdr:row>
      <xdr:rowOff>114300</xdr:rowOff>
    </xdr:to>
    <xdr:sp macro="" textlink="">
      <xdr:nvSpPr>
        <xdr:cNvPr id="166" name="AutoShape 1" descr="index_files/images/status_PASS.png"/>
        <xdr:cNvSpPr>
          <a:spLocks noChangeAspect="1" noChangeArrowheads="1"/>
        </xdr:cNvSpPr>
      </xdr:nvSpPr>
      <xdr:spPr bwMode="auto">
        <a:xfrm>
          <a:off x="321849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79</xdr:col>
      <xdr:colOff>0</xdr:colOff>
      <xdr:row>1</xdr:row>
      <xdr:rowOff>0</xdr:rowOff>
    </xdr:from>
    <xdr:to>
      <xdr:col>79</xdr:col>
      <xdr:colOff>304800</xdr:colOff>
      <xdr:row>2</xdr:row>
      <xdr:rowOff>114300</xdr:rowOff>
    </xdr:to>
    <xdr:sp macro="" textlink="">
      <xdr:nvSpPr>
        <xdr:cNvPr id="167" name="AutoShape 1" descr="index_files/images/status_PASS.png"/>
        <xdr:cNvSpPr>
          <a:spLocks noChangeAspect="1" noChangeArrowheads="1"/>
        </xdr:cNvSpPr>
      </xdr:nvSpPr>
      <xdr:spPr bwMode="auto">
        <a:xfrm>
          <a:off x="321849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79</xdr:col>
      <xdr:colOff>0</xdr:colOff>
      <xdr:row>1</xdr:row>
      <xdr:rowOff>0</xdr:rowOff>
    </xdr:from>
    <xdr:to>
      <xdr:col>79</xdr:col>
      <xdr:colOff>304800</xdr:colOff>
      <xdr:row>2</xdr:row>
      <xdr:rowOff>114300</xdr:rowOff>
    </xdr:to>
    <xdr:sp macro="" textlink="">
      <xdr:nvSpPr>
        <xdr:cNvPr id="168" name="AutoShape 1" descr="index_files/images/status_PASS.png"/>
        <xdr:cNvSpPr>
          <a:spLocks noChangeAspect="1" noChangeArrowheads="1"/>
        </xdr:cNvSpPr>
      </xdr:nvSpPr>
      <xdr:spPr bwMode="auto">
        <a:xfrm>
          <a:off x="321849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92</xdr:col>
      <xdr:colOff>0</xdr:colOff>
      <xdr:row>1</xdr:row>
      <xdr:rowOff>0</xdr:rowOff>
    </xdr:from>
    <xdr:to>
      <xdr:col>92</xdr:col>
      <xdr:colOff>304800</xdr:colOff>
      <xdr:row>2</xdr:row>
      <xdr:rowOff>114300</xdr:rowOff>
    </xdr:to>
    <xdr:sp macro="" textlink="">
      <xdr:nvSpPr>
        <xdr:cNvPr id="169" name="AutoShape 1" descr="index_files/images/status_PASS.png"/>
        <xdr:cNvSpPr>
          <a:spLocks noChangeAspect="1" noChangeArrowheads="1"/>
        </xdr:cNvSpPr>
      </xdr:nvSpPr>
      <xdr:spPr bwMode="auto">
        <a:xfrm>
          <a:off x="321849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92</xdr:col>
      <xdr:colOff>0</xdr:colOff>
      <xdr:row>1</xdr:row>
      <xdr:rowOff>0</xdr:rowOff>
    </xdr:from>
    <xdr:to>
      <xdr:col>92</xdr:col>
      <xdr:colOff>304800</xdr:colOff>
      <xdr:row>2</xdr:row>
      <xdr:rowOff>114300</xdr:rowOff>
    </xdr:to>
    <xdr:sp macro="" textlink="">
      <xdr:nvSpPr>
        <xdr:cNvPr id="170" name="AutoShape 1" descr="index_files/images/status_PASS.png"/>
        <xdr:cNvSpPr>
          <a:spLocks noChangeAspect="1" noChangeArrowheads="1"/>
        </xdr:cNvSpPr>
      </xdr:nvSpPr>
      <xdr:spPr bwMode="auto">
        <a:xfrm>
          <a:off x="321849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105</xdr:col>
      <xdr:colOff>0</xdr:colOff>
      <xdr:row>1</xdr:row>
      <xdr:rowOff>0</xdr:rowOff>
    </xdr:from>
    <xdr:to>
      <xdr:col>105</xdr:col>
      <xdr:colOff>304800</xdr:colOff>
      <xdr:row>2</xdr:row>
      <xdr:rowOff>114300</xdr:rowOff>
    </xdr:to>
    <xdr:sp macro="" textlink="">
      <xdr:nvSpPr>
        <xdr:cNvPr id="171" name="AutoShape 1" descr="index_files/images/status_PASS.png"/>
        <xdr:cNvSpPr>
          <a:spLocks noChangeAspect="1" noChangeArrowheads="1"/>
        </xdr:cNvSpPr>
      </xdr:nvSpPr>
      <xdr:spPr bwMode="auto">
        <a:xfrm>
          <a:off x="321849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105</xdr:col>
      <xdr:colOff>0</xdr:colOff>
      <xdr:row>1</xdr:row>
      <xdr:rowOff>0</xdr:rowOff>
    </xdr:from>
    <xdr:to>
      <xdr:col>105</xdr:col>
      <xdr:colOff>304800</xdr:colOff>
      <xdr:row>2</xdr:row>
      <xdr:rowOff>114300</xdr:rowOff>
    </xdr:to>
    <xdr:sp macro="" textlink="">
      <xdr:nvSpPr>
        <xdr:cNvPr id="172" name="AutoShape 1" descr="index_files/images/status_PASS.png"/>
        <xdr:cNvSpPr>
          <a:spLocks noChangeAspect="1" noChangeArrowheads="1"/>
        </xdr:cNvSpPr>
      </xdr:nvSpPr>
      <xdr:spPr bwMode="auto">
        <a:xfrm>
          <a:off x="321849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105</xdr:col>
      <xdr:colOff>0</xdr:colOff>
      <xdr:row>1</xdr:row>
      <xdr:rowOff>0</xdr:rowOff>
    </xdr:from>
    <xdr:to>
      <xdr:col>105</xdr:col>
      <xdr:colOff>304800</xdr:colOff>
      <xdr:row>2</xdr:row>
      <xdr:rowOff>114300</xdr:rowOff>
    </xdr:to>
    <xdr:sp macro="" textlink="">
      <xdr:nvSpPr>
        <xdr:cNvPr id="173" name="AutoShape 1" descr="index_files/images/status_PASS.png"/>
        <xdr:cNvSpPr>
          <a:spLocks noChangeAspect="1" noChangeArrowheads="1"/>
        </xdr:cNvSpPr>
      </xdr:nvSpPr>
      <xdr:spPr bwMode="auto">
        <a:xfrm>
          <a:off x="321849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105</xdr:col>
      <xdr:colOff>0</xdr:colOff>
      <xdr:row>1</xdr:row>
      <xdr:rowOff>0</xdr:rowOff>
    </xdr:from>
    <xdr:to>
      <xdr:col>105</xdr:col>
      <xdr:colOff>304800</xdr:colOff>
      <xdr:row>2</xdr:row>
      <xdr:rowOff>114300</xdr:rowOff>
    </xdr:to>
    <xdr:sp macro="" textlink="">
      <xdr:nvSpPr>
        <xdr:cNvPr id="174" name="AutoShape 1" descr="index_files/images/status_PASS.png"/>
        <xdr:cNvSpPr>
          <a:spLocks noChangeAspect="1" noChangeArrowheads="1"/>
        </xdr:cNvSpPr>
      </xdr:nvSpPr>
      <xdr:spPr bwMode="auto">
        <a:xfrm>
          <a:off x="32184975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" name="AutoShape 1" descr="index_files/images/status_PASS.png"/>
        <xdr:cNvSpPr>
          <a:spLocks noChangeAspect="1" noChangeArrowheads="1"/>
        </xdr:cNvSpPr>
      </xdr:nvSpPr>
      <xdr:spPr bwMode="auto">
        <a:xfrm>
          <a:off x="0" y="5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3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4" name="AutoShape 3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5" name="AutoShape 1" descr="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6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7" name="AutoShape 3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8" name="AutoShape 4" descr="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9" name="AutoShape 6" descr="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0" name="AutoShape 7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1" name="AutoShape 8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2" name="AutoShape 9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3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4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5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6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7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8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9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0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1" name="AutoShape 3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2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3" name="AutoShape 2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4" name="AutoShape 3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5" name="AutoShape 1" descr="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6" name="AutoShape 2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7" name="AutoShape 3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8" name="AutoShape 4" descr="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171450</xdr:rowOff>
    </xdr:from>
    <xdr:to>
      <xdr:col>0</xdr:col>
      <xdr:colOff>304800</xdr:colOff>
      <xdr:row>26</xdr:row>
      <xdr:rowOff>190500</xdr:rowOff>
    </xdr:to>
    <xdr:sp macro="" textlink="">
      <xdr:nvSpPr>
        <xdr:cNvPr id="29" name="AutoShape 5" descr="index_files/images/status_PASS.png"/>
        <xdr:cNvSpPr>
          <a:spLocks noChangeAspect="1" noChangeArrowheads="1"/>
        </xdr:cNvSpPr>
      </xdr:nvSpPr>
      <xdr:spPr bwMode="auto">
        <a:xfrm>
          <a:off x="0" y="5629275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0" name="AutoShape 6" descr="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1" name="AutoShape 7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2" name="AutoShape 8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3" name="AutoShape 9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4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5" name="AutoShape 2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6" name="AutoShape 2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7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8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9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0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1" name="AutoShape 2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2" name="AutoShape 3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3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44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45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46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40</xdr:col>
      <xdr:colOff>304800</xdr:colOff>
      <xdr:row>2</xdr:row>
      <xdr:rowOff>114300</xdr:rowOff>
    </xdr:to>
    <xdr:sp macro="" textlink="">
      <xdr:nvSpPr>
        <xdr:cNvPr id="47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53</xdr:col>
      <xdr:colOff>0</xdr:colOff>
      <xdr:row>1</xdr:row>
      <xdr:rowOff>0</xdr:rowOff>
    </xdr:from>
    <xdr:to>
      <xdr:col>53</xdr:col>
      <xdr:colOff>304800</xdr:colOff>
      <xdr:row>2</xdr:row>
      <xdr:rowOff>114300</xdr:rowOff>
    </xdr:to>
    <xdr:sp macro="" textlink="">
      <xdr:nvSpPr>
        <xdr:cNvPr id="48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9" name="AutoShape 2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0" name="AutoShape 3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1" name="AutoShape 1" descr="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2" name="AutoShape 2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3" name="AutoShape 3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4" name="AutoShape 4" descr="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171450</xdr:rowOff>
    </xdr:from>
    <xdr:to>
      <xdr:col>0</xdr:col>
      <xdr:colOff>304800</xdr:colOff>
      <xdr:row>26</xdr:row>
      <xdr:rowOff>190500</xdr:rowOff>
    </xdr:to>
    <xdr:sp macro="" textlink="">
      <xdr:nvSpPr>
        <xdr:cNvPr id="55" name="AutoShape 5" descr="index_files/images/status_PASS.png"/>
        <xdr:cNvSpPr>
          <a:spLocks noChangeAspect="1" noChangeArrowheads="1"/>
        </xdr:cNvSpPr>
      </xdr:nvSpPr>
      <xdr:spPr bwMode="auto">
        <a:xfrm>
          <a:off x="0" y="5629275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6" name="AutoShape 6" descr="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7" name="AutoShape 7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8" name="AutoShape 8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9" name="AutoShape 9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0" name="AutoShape 1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1" name="AutoShape 2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2" name="AutoShape 2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3" name="AutoShape 1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4" name="AutoShape 1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5" name="AutoShape 1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6" name="AutoShape 1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7" name="AutoShape 2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8" name="AutoShape 3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9" name="AutoShape 1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0" name="AutoShape 2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1" name="AutoShape 3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2" name="AutoShape 1" descr="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3" name="AutoShape 2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4" name="AutoShape 3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5" name="AutoShape 4" descr="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171450</xdr:rowOff>
    </xdr:from>
    <xdr:to>
      <xdr:col>0</xdr:col>
      <xdr:colOff>304800</xdr:colOff>
      <xdr:row>26</xdr:row>
      <xdr:rowOff>190500</xdr:rowOff>
    </xdr:to>
    <xdr:sp macro="" textlink="">
      <xdr:nvSpPr>
        <xdr:cNvPr id="76" name="AutoShape 5" descr="index_files/images/status_PASS.png"/>
        <xdr:cNvSpPr>
          <a:spLocks noChangeAspect="1" noChangeArrowheads="1"/>
        </xdr:cNvSpPr>
      </xdr:nvSpPr>
      <xdr:spPr bwMode="auto">
        <a:xfrm>
          <a:off x="0" y="5629275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7" name="AutoShape 6" descr="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8" name="AutoShape 7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9" name="AutoShape 8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0" name="AutoShape 9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1" name="AutoShape 1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2" name="AutoShape 2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3" name="AutoShape 2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4" name="AutoShape 1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5" name="AutoShape 1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6" name="AutoShape 1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7" name="AutoShape 1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8" name="AutoShape 2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9" name="AutoShape 3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0" name="AutoShape 1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26</xdr:row>
      <xdr:rowOff>304800</xdr:rowOff>
    </xdr:to>
    <xdr:sp macro="" textlink="">
      <xdr:nvSpPr>
        <xdr:cNvPr id="91" name="AutoShape 1" descr="index_files/images/status_PASS.png"/>
        <xdr:cNvSpPr>
          <a:spLocks noChangeAspect="1" noChangeArrowheads="1"/>
        </xdr:cNvSpPr>
      </xdr:nvSpPr>
      <xdr:spPr bwMode="auto">
        <a:xfrm>
          <a:off x="0" y="5457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26</xdr:row>
      <xdr:rowOff>304800</xdr:rowOff>
    </xdr:to>
    <xdr:sp macro="" textlink="">
      <xdr:nvSpPr>
        <xdr:cNvPr id="92" name="AutoShape 2" descr="index_files/images/status_PASS.png"/>
        <xdr:cNvSpPr>
          <a:spLocks noChangeAspect="1" noChangeArrowheads="1"/>
        </xdr:cNvSpPr>
      </xdr:nvSpPr>
      <xdr:spPr bwMode="auto">
        <a:xfrm>
          <a:off x="0" y="5457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180975</xdr:rowOff>
    </xdr:from>
    <xdr:to>
      <xdr:col>0</xdr:col>
      <xdr:colOff>304800</xdr:colOff>
      <xdr:row>26</xdr:row>
      <xdr:rowOff>304800</xdr:rowOff>
    </xdr:to>
    <xdr:sp macro="" textlink="">
      <xdr:nvSpPr>
        <xdr:cNvPr id="93" name="AutoShape 3" descr="index_files/images/status_PASS.png"/>
        <xdr:cNvSpPr>
          <a:spLocks noChangeAspect="1" noChangeArrowheads="1"/>
        </xdr:cNvSpPr>
      </xdr:nvSpPr>
      <xdr:spPr bwMode="auto">
        <a:xfrm>
          <a:off x="0" y="5362575"/>
          <a:ext cx="304800" cy="400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94" name="AutoShape 4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95" name="AutoShape 5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96" name="AutoShape 6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97" name="AutoShape 7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98" name="AutoShape 8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99" name="AutoShape 9" descr="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00" name="AutoShape 10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01" name="AutoShape 11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02" name="AutoShape 12" descr="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03" name="AutoShape 13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04" name="AutoShape 14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05" name="AutoShape 15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06" name="AutoShape 16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07" name="AutoShape 17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08" name="AutoShape 18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09" name="AutoShape 19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10" name="AutoShape 20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11" name="AutoShape 21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12" name="AutoShape 23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13" name="AutoShape 24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14" name="AutoShape 25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15" name="AutoShape 1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16" name="AutoShape 2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17" name="AutoShape 3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18" name="AutoShape 4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19" name="AutoShape 5" descr="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20" name="AutoShape 6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21" name="AutoShape 7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22" name="AutoShape 8" descr="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23" name="AutoShape 9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24" name="AutoShape 10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25" name="AutoShape 11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26" name="AutoShape 13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27" name="AutoShape 14" descr="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28" name="AutoShape 15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29" name="AutoShape 16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30" name="AutoShape 17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31" name="AutoShape 18" descr="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32" name="AutoShape 19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33" name="AutoShape 20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34" name="AutoShape 21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35" name="AutoShape 22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36" name="AutoShape 23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37" name="AutoShape 24" descr="index_files/images/status_PASS.png"/>
        <xdr:cNvSpPr>
          <a:spLocks noChangeAspect="1" noChangeArrowheads="1"/>
        </xdr:cNvSpPr>
      </xdr:nvSpPr>
      <xdr:spPr bwMode="auto">
        <a:xfrm>
          <a:off x="0" y="625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304800</xdr:rowOff>
    </xdr:to>
    <xdr:sp macro="" textlink="">
      <xdr:nvSpPr>
        <xdr:cNvPr id="138" name="AutoShape 1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304800</xdr:rowOff>
    </xdr:to>
    <xdr:sp macro="" textlink="">
      <xdr:nvSpPr>
        <xdr:cNvPr id="139" name="AutoShape 2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180975</xdr:rowOff>
    </xdr:from>
    <xdr:to>
      <xdr:col>0</xdr:col>
      <xdr:colOff>304800</xdr:colOff>
      <xdr:row>29</xdr:row>
      <xdr:rowOff>38100</xdr:rowOff>
    </xdr:to>
    <xdr:sp macro="" textlink="">
      <xdr:nvSpPr>
        <xdr:cNvPr id="140" name="AutoShape 3" descr="index_files/images/status_PASS.png"/>
        <xdr:cNvSpPr>
          <a:spLocks noChangeAspect="1" noChangeArrowheads="1"/>
        </xdr:cNvSpPr>
      </xdr:nvSpPr>
      <xdr:spPr bwMode="auto">
        <a:xfrm>
          <a:off x="0" y="5638800"/>
          <a:ext cx="304800" cy="6572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1" name="AutoShape 4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2" name="AutoShape 5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3" name="AutoShape 6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4" name="AutoShape 7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5" name="AutoShape 8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6" name="AutoShape 9" descr="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7" name="AutoShape 10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8" name="AutoShape 11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9" name="AutoShape 12" descr="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0" name="AutoShape 13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1" name="AutoShape 14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2" name="AutoShape 15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3" name="AutoShape 16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4" name="AutoShape 17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5" name="AutoShape 18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6" name="AutoShape 19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7" name="AutoShape 20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8" name="AutoShape 21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9" name="AutoShape 23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0" name="AutoShape 24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1" name="AutoShape 25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2" name="AutoShape 1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3" name="AutoShape 2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4" name="AutoShape 3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5" name="AutoShape 4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6" name="AutoShape 5" descr="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7" name="AutoShape 6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8" name="AutoShape 7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9" name="AutoShape 8" descr="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0" name="AutoShape 9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1" name="AutoShape 10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2" name="AutoShape 11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3" name="AutoShape 13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4" name="AutoShape 14" descr="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5" name="AutoShape 15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6" name="AutoShape 16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7" name="AutoShape 17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8" name="AutoShape 18" descr="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9" name="AutoShape 19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80" name="AutoShape 20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81" name="AutoShape 21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82" name="AutoShape 22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83" name="AutoShape 23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84" name="AutoShape 24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66</xdr:col>
      <xdr:colOff>0</xdr:colOff>
      <xdr:row>1</xdr:row>
      <xdr:rowOff>0</xdr:rowOff>
    </xdr:from>
    <xdr:to>
      <xdr:col>66</xdr:col>
      <xdr:colOff>304800</xdr:colOff>
      <xdr:row>2</xdr:row>
      <xdr:rowOff>114300</xdr:rowOff>
    </xdr:to>
    <xdr:sp macro="" textlink="">
      <xdr:nvSpPr>
        <xdr:cNvPr id="186" name="AutoShape 1" descr="index_files/images/status_PASS.png"/>
        <xdr:cNvSpPr>
          <a:spLocks noChangeAspect="1" noChangeArrowheads="1"/>
        </xdr:cNvSpPr>
      </xdr:nvSpPr>
      <xdr:spPr bwMode="auto">
        <a:xfrm>
          <a:off x="248507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79</xdr:col>
      <xdr:colOff>0</xdr:colOff>
      <xdr:row>1</xdr:row>
      <xdr:rowOff>0</xdr:rowOff>
    </xdr:from>
    <xdr:to>
      <xdr:col>79</xdr:col>
      <xdr:colOff>304800</xdr:colOff>
      <xdr:row>2</xdr:row>
      <xdr:rowOff>114300</xdr:rowOff>
    </xdr:to>
    <xdr:sp macro="" textlink="">
      <xdr:nvSpPr>
        <xdr:cNvPr id="187" name="AutoShape 1" descr="index_files/images/status_PASS.png"/>
        <xdr:cNvSpPr>
          <a:spLocks noChangeAspect="1" noChangeArrowheads="1"/>
        </xdr:cNvSpPr>
      </xdr:nvSpPr>
      <xdr:spPr bwMode="auto">
        <a:xfrm>
          <a:off x="40700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92</xdr:col>
      <xdr:colOff>0</xdr:colOff>
      <xdr:row>1</xdr:row>
      <xdr:rowOff>0</xdr:rowOff>
    </xdr:from>
    <xdr:to>
      <xdr:col>92</xdr:col>
      <xdr:colOff>304800</xdr:colOff>
      <xdr:row>2</xdr:row>
      <xdr:rowOff>114300</xdr:rowOff>
    </xdr:to>
    <xdr:sp macro="" textlink="">
      <xdr:nvSpPr>
        <xdr:cNvPr id="188" name="AutoShape 1" descr="index_files/images/status_PASS.png"/>
        <xdr:cNvSpPr>
          <a:spLocks noChangeAspect="1" noChangeArrowheads="1"/>
        </xdr:cNvSpPr>
      </xdr:nvSpPr>
      <xdr:spPr bwMode="auto">
        <a:xfrm>
          <a:off x="48625125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" name="AutoShape 1" descr="index_files/images/status_PASS.png"/>
        <xdr:cNvSpPr>
          <a:spLocks noChangeAspect="1" noChangeArrowheads="1"/>
        </xdr:cNvSpPr>
      </xdr:nvSpPr>
      <xdr:spPr bwMode="auto">
        <a:xfrm>
          <a:off x="0" y="771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3" name="AutoShape 2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4" name="AutoShape 3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5" name="AutoShape 1" descr="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6" name="AutoShape 2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7" name="AutoShape 3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8" name="AutoShape 4" descr="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9" name="AutoShape 6" descr="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0" name="AutoShape 7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1" name="AutoShape 8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2" name="AutoShape 9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3" name="AutoShape 1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4" name="AutoShape 2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5" name="AutoShape 2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6" name="AutoShape 1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7" name="AutoShape 1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8" name="AutoShape 1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9" name="AutoShape 1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0" name="AutoShape 2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1" name="AutoShape 3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2" name="AutoShape 1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3" name="AutoShape 2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4" name="AutoShape 3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5" name="AutoShape 1" descr="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6" name="AutoShape 2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7" name="AutoShape 3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8" name="AutoShape 4" descr="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171450</xdr:rowOff>
    </xdr:from>
    <xdr:to>
      <xdr:col>0</xdr:col>
      <xdr:colOff>304800</xdr:colOff>
      <xdr:row>26</xdr:row>
      <xdr:rowOff>190500</xdr:rowOff>
    </xdr:to>
    <xdr:sp macro="" textlink="">
      <xdr:nvSpPr>
        <xdr:cNvPr id="29" name="AutoShape 5" descr="index_files/images/status_PASS.png"/>
        <xdr:cNvSpPr>
          <a:spLocks noChangeAspect="1" noChangeArrowheads="1"/>
        </xdr:cNvSpPr>
      </xdr:nvSpPr>
      <xdr:spPr bwMode="auto">
        <a:xfrm>
          <a:off x="0" y="5819775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0" name="AutoShape 6" descr="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1" name="AutoShape 7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2" name="AutoShape 8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3" name="AutoShape 9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4" name="AutoShape 1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5" name="AutoShape 2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6" name="AutoShape 2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7" name="AutoShape 1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8" name="AutoShape 1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9" name="AutoShape 1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0" name="AutoShape 1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1" name="AutoShape 2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2" name="AutoShape 3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3" name="AutoShape 1" descr="index_files/images/status_PASS.png"/>
        <xdr:cNvSpPr>
          <a:spLocks noChangeAspect="1" noChangeArrowheads="1"/>
        </xdr:cNvSpPr>
      </xdr:nvSpPr>
      <xdr:spPr bwMode="auto">
        <a:xfrm>
          <a:off x="0" y="6181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44" name="AutoShape 1" descr="index_files/images/status_PASS.png"/>
        <xdr:cNvSpPr>
          <a:spLocks noChangeAspect="1" noChangeArrowheads="1"/>
        </xdr:cNvSpPr>
      </xdr:nvSpPr>
      <xdr:spPr bwMode="auto">
        <a:xfrm>
          <a:off x="1076325" y="390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45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46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40</xdr:col>
      <xdr:colOff>304800</xdr:colOff>
      <xdr:row>2</xdr:row>
      <xdr:rowOff>114300</xdr:rowOff>
    </xdr:to>
    <xdr:sp macro="" textlink="">
      <xdr:nvSpPr>
        <xdr:cNvPr id="47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53</xdr:col>
      <xdr:colOff>0</xdr:colOff>
      <xdr:row>1</xdr:row>
      <xdr:rowOff>0</xdr:rowOff>
    </xdr:from>
    <xdr:to>
      <xdr:col>53</xdr:col>
      <xdr:colOff>304800</xdr:colOff>
      <xdr:row>2</xdr:row>
      <xdr:rowOff>114300</xdr:rowOff>
    </xdr:to>
    <xdr:sp macro="" textlink="">
      <xdr:nvSpPr>
        <xdr:cNvPr id="48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66</xdr:col>
      <xdr:colOff>0</xdr:colOff>
      <xdr:row>1</xdr:row>
      <xdr:rowOff>0</xdr:rowOff>
    </xdr:from>
    <xdr:to>
      <xdr:col>66</xdr:col>
      <xdr:colOff>304800</xdr:colOff>
      <xdr:row>2</xdr:row>
      <xdr:rowOff>114300</xdr:rowOff>
    </xdr:to>
    <xdr:sp macro="" textlink="">
      <xdr:nvSpPr>
        <xdr:cNvPr id="49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79</xdr:col>
      <xdr:colOff>0</xdr:colOff>
      <xdr:row>1</xdr:row>
      <xdr:rowOff>0</xdr:rowOff>
    </xdr:from>
    <xdr:to>
      <xdr:col>79</xdr:col>
      <xdr:colOff>304800</xdr:colOff>
      <xdr:row>2</xdr:row>
      <xdr:rowOff>114300</xdr:rowOff>
    </xdr:to>
    <xdr:sp macro="" textlink="">
      <xdr:nvSpPr>
        <xdr:cNvPr id="50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91</xdr:col>
      <xdr:colOff>0</xdr:colOff>
      <xdr:row>1</xdr:row>
      <xdr:rowOff>0</xdr:rowOff>
    </xdr:from>
    <xdr:to>
      <xdr:col>91</xdr:col>
      <xdr:colOff>304800</xdr:colOff>
      <xdr:row>2</xdr:row>
      <xdr:rowOff>114300</xdr:rowOff>
    </xdr:to>
    <xdr:sp macro="" textlink="">
      <xdr:nvSpPr>
        <xdr:cNvPr id="51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304800</xdr:rowOff>
    </xdr:to>
    <xdr:sp macro="" textlink="">
      <xdr:nvSpPr>
        <xdr:cNvPr id="52" name="AutoShape 1" descr="index_files/images/status_PASS.png"/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304800</xdr:rowOff>
    </xdr:to>
    <xdr:sp macro="" textlink="">
      <xdr:nvSpPr>
        <xdr:cNvPr id="53" name="AutoShape 2" descr="index_files/images/status_PASS.png"/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180975</xdr:rowOff>
    </xdr:from>
    <xdr:to>
      <xdr:col>0</xdr:col>
      <xdr:colOff>304800</xdr:colOff>
      <xdr:row>28</xdr:row>
      <xdr:rowOff>28575</xdr:rowOff>
    </xdr:to>
    <xdr:sp macro="" textlink="">
      <xdr:nvSpPr>
        <xdr:cNvPr id="54" name="AutoShape 3" descr="index_files/images/status_PASS.png"/>
        <xdr:cNvSpPr>
          <a:spLocks noChangeAspect="1" noChangeArrowheads="1"/>
        </xdr:cNvSpPr>
      </xdr:nvSpPr>
      <xdr:spPr bwMode="auto">
        <a:xfrm>
          <a:off x="0" y="180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55" name="AutoShape 4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56" name="AutoShape 5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57" name="AutoShape 6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58" name="AutoShape 7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59" name="AutoShape 8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60" name="AutoShape 9" descr="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61" name="AutoShape 10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62" name="AutoShape 11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63" name="AutoShape 12" descr="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64" name="AutoShape 13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65" name="AutoShape 14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66" name="AutoShape 15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67" name="AutoShape 16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68" name="AutoShape 17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69" name="AutoShape 18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70" name="AutoShape 19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71" name="AutoShape 20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72" name="AutoShape 21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73" name="AutoShape 23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74" name="AutoShape 24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75" name="AutoShape 25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76" name="AutoShape 1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77" name="AutoShape 2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78" name="AutoShape 3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79" name="AutoShape 4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80" name="AutoShape 5" descr="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81" name="AutoShape 6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82" name="AutoShape 7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83" name="AutoShape 8" descr="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84" name="AutoShape 9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85" name="AutoShape 10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86" name="AutoShape 11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87" name="AutoShape 13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88" name="AutoShape 14" descr="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89" name="AutoShape 15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0" name="AutoShape 16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1" name="AutoShape 17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2" name="AutoShape 18" descr="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3" name="AutoShape 19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4" name="AutoShape 20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5" name="AutoShape 21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6" name="AutoShape 22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7" name="AutoShape 23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8" name="AutoShape 24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9" name="AutoShape 25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0" name="AutoShape 26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1" name="AutoShape 27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2" name="AutoShape 28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3" name="AutoShape 29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4" name="AutoShape 30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5" name="AutoShape 31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6" name="AutoShape 32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7" name="AutoShape 33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8" name="AutoShape 34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9" name="AutoShape 35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0" name="AutoShape 36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1" name="AutoShape 37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2" name="AutoShape 38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3" name="AutoShape 39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4" name="AutoShape 40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5" name="AutoShape 41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6" name="AutoShape 42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7" name="AutoShape 43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8" name="AutoShape 44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9" name="AutoShape 45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0" name="AutoShape 46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1" name="AutoShape 47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2" name="AutoShape 48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3" name="AutoShape 49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4" name="AutoShape 50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5" name="AutoShape 51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6" name="AutoShape 52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7" name="AutoShape 53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8" name="AutoShape 54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9" name="AutoShape 55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0" name="AutoShape 56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1" name="AutoShape 57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2" name="AutoShape 58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3" name="AutoShape 59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4" name="AutoShape 60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5" name="AutoShape 61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6" name="AutoShape 62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7" name="AutoShape 63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8" name="AutoShape 64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9" name="AutoShape 65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0" name="AutoShape 66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1" name="AutoShape 67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2" name="AutoShape 68" descr="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3" name="AutoShape 69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4" name="AutoShape 70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5" name="AutoShape 71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6" name="AutoShape 72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7" name="AutoShape 73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8" name="AutoShape 74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9" name="AutoShape 75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0" name="AutoShape 76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1" name="AutoShape 77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2" name="AutoShape 78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3" name="AutoShape 79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4" name="AutoShape 80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5" name="AutoShape 81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6" name="AutoShape 82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7" name="AutoShape 83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8" name="AutoShape 84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9" name="AutoShape 85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0" name="AutoShape 86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1" name="AutoShape 87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2" name="AutoShape 88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3" name="AutoShape 89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" name="AutoShape 1" descr="index_files/images/status_PASS.png"/>
        <xdr:cNvSpPr>
          <a:spLocks noChangeAspect="1" noChangeArrowheads="1"/>
        </xdr:cNvSpPr>
      </xdr:nvSpPr>
      <xdr:spPr bwMode="auto">
        <a:xfrm>
          <a:off x="0" y="5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3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4" name="AutoShape 3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5" name="AutoShape 1" descr="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6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7" name="AutoShape 3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8" name="AutoShape 4" descr="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9" name="AutoShape 6" descr="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0" name="AutoShape 7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1" name="AutoShape 8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2" name="AutoShape 9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3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4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5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6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7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8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9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0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1" name="AutoShape 3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2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3" name="AutoShape 2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4" name="AutoShape 3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5" name="AutoShape 1" descr="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6" name="AutoShape 2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7" name="AutoShape 3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8" name="AutoShape 4" descr="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171450</xdr:rowOff>
    </xdr:from>
    <xdr:to>
      <xdr:col>0</xdr:col>
      <xdr:colOff>304800</xdr:colOff>
      <xdr:row>26</xdr:row>
      <xdr:rowOff>190500</xdr:rowOff>
    </xdr:to>
    <xdr:sp macro="" textlink="">
      <xdr:nvSpPr>
        <xdr:cNvPr id="29" name="AutoShape 5" descr="index_files/images/status_PASS.png"/>
        <xdr:cNvSpPr>
          <a:spLocks noChangeAspect="1" noChangeArrowheads="1"/>
        </xdr:cNvSpPr>
      </xdr:nvSpPr>
      <xdr:spPr bwMode="auto">
        <a:xfrm>
          <a:off x="0" y="5629275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0" name="AutoShape 6" descr="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1" name="AutoShape 7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2" name="AutoShape 8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3" name="AutoShape 9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4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5" name="AutoShape 2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6" name="AutoShape 2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7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8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9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0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1" name="AutoShape 2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2" name="AutoShape 3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3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44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45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46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40</xdr:col>
      <xdr:colOff>304800</xdr:colOff>
      <xdr:row>2</xdr:row>
      <xdr:rowOff>114300</xdr:rowOff>
    </xdr:to>
    <xdr:sp macro="" textlink="">
      <xdr:nvSpPr>
        <xdr:cNvPr id="47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53</xdr:col>
      <xdr:colOff>0</xdr:colOff>
      <xdr:row>1</xdr:row>
      <xdr:rowOff>0</xdr:rowOff>
    </xdr:from>
    <xdr:to>
      <xdr:col>53</xdr:col>
      <xdr:colOff>304800</xdr:colOff>
      <xdr:row>2</xdr:row>
      <xdr:rowOff>114300</xdr:rowOff>
    </xdr:to>
    <xdr:sp macro="" textlink="">
      <xdr:nvSpPr>
        <xdr:cNvPr id="48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66</xdr:col>
      <xdr:colOff>0</xdr:colOff>
      <xdr:row>1</xdr:row>
      <xdr:rowOff>0</xdr:rowOff>
    </xdr:from>
    <xdr:to>
      <xdr:col>66</xdr:col>
      <xdr:colOff>304800</xdr:colOff>
      <xdr:row>2</xdr:row>
      <xdr:rowOff>114300</xdr:rowOff>
    </xdr:to>
    <xdr:sp macro="" textlink="">
      <xdr:nvSpPr>
        <xdr:cNvPr id="49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79</xdr:col>
      <xdr:colOff>0</xdr:colOff>
      <xdr:row>1</xdr:row>
      <xdr:rowOff>0</xdr:rowOff>
    </xdr:from>
    <xdr:to>
      <xdr:col>79</xdr:col>
      <xdr:colOff>304800</xdr:colOff>
      <xdr:row>2</xdr:row>
      <xdr:rowOff>114300</xdr:rowOff>
    </xdr:to>
    <xdr:sp macro="" textlink="">
      <xdr:nvSpPr>
        <xdr:cNvPr id="50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1" name="AutoShape 2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2" name="AutoShape 3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3" name="AutoShape 1" descr="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4" name="AutoShape 2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5" name="AutoShape 3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6" name="AutoShape 4" descr="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171450</xdr:rowOff>
    </xdr:from>
    <xdr:to>
      <xdr:col>0</xdr:col>
      <xdr:colOff>304800</xdr:colOff>
      <xdr:row>26</xdr:row>
      <xdr:rowOff>190500</xdr:rowOff>
    </xdr:to>
    <xdr:sp macro="" textlink="">
      <xdr:nvSpPr>
        <xdr:cNvPr id="57" name="AutoShape 5" descr="index_files/images/status_PASS.png"/>
        <xdr:cNvSpPr>
          <a:spLocks noChangeAspect="1" noChangeArrowheads="1"/>
        </xdr:cNvSpPr>
      </xdr:nvSpPr>
      <xdr:spPr bwMode="auto">
        <a:xfrm>
          <a:off x="0" y="5619750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8" name="AutoShape 6" descr="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9" name="AutoShape 7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0" name="AutoShape 8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1" name="AutoShape 9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2" name="AutoShape 1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3" name="AutoShape 2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4" name="AutoShape 2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5" name="AutoShape 1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6" name="AutoShape 1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7" name="AutoShape 1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8" name="AutoShape 1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9" name="AutoShape 2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0" name="AutoShape 3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1" name="AutoShape 1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304800</xdr:rowOff>
    </xdr:to>
    <xdr:sp macro="" textlink="">
      <xdr:nvSpPr>
        <xdr:cNvPr id="72" name="AutoShape 1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304800</xdr:rowOff>
    </xdr:to>
    <xdr:sp macro="" textlink="">
      <xdr:nvSpPr>
        <xdr:cNvPr id="73" name="AutoShape 2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180975</xdr:rowOff>
    </xdr:from>
    <xdr:to>
      <xdr:col>0</xdr:col>
      <xdr:colOff>304800</xdr:colOff>
      <xdr:row>29</xdr:row>
      <xdr:rowOff>28575</xdr:rowOff>
    </xdr:to>
    <xdr:sp macro="" textlink="">
      <xdr:nvSpPr>
        <xdr:cNvPr id="74" name="AutoShape 3" descr="index_files/images/status_PASS.png"/>
        <xdr:cNvSpPr>
          <a:spLocks noChangeAspect="1" noChangeArrowheads="1"/>
        </xdr:cNvSpPr>
      </xdr:nvSpPr>
      <xdr:spPr bwMode="auto">
        <a:xfrm>
          <a:off x="0" y="5629275"/>
          <a:ext cx="304800" cy="6477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75" name="AutoShape 4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76" name="AutoShape 5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77" name="AutoShape 6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78" name="AutoShape 7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79" name="AutoShape 8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80" name="AutoShape 9" descr="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81" name="AutoShape 10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82" name="AutoShape 11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83" name="AutoShape 12" descr="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84" name="AutoShape 13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85" name="AutoShape 14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86" name="AutoShape 15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87" name="AutoShape 16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88" name="AutoShape 17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89" name="AutoShape 18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0" name="AutoShape 19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1" name="AutoShape 20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2" name="AutoShape 21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3" name="AutoShape 23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4" name="AutoShape 24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5" name="AutoShape 25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6" name="AutoShape 1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7" name="AutoShape 2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8" name="AutoShape 3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9" name="AutoShape 4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0" name="AutoShape 5" descr="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1" name="AutoShape 6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2" name="AutoShape 7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3" name="AutoShape 8" descr="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4" name="AutoShape 9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5" name="AutoShape 10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6" name="AutoShape 11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7" name="AutoShape 13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8" name="AutoShape 14" descr="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9" name="AutoShape 15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0" name="AutoShape 16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1" name="AutoShape 17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2" name="AutoShape 18" descr="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3" name="AutoShape 19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4" name="AutoShape 20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5" name="AutoShape 21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6" name="AutoShape 22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7" name="AutoShape 23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8" name="AutoShape 24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9" name="AutoShape 25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0" name="AutoShape 26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1" name="AutoShape 27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2" name="AutoShape 28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3" name="AutoShape 29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4" name="AutoShape 30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5" name="AutoShape 31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6" name="AutoShape 32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7" name="AutoShape 33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8" name="AutoShape 34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9" name="AutoShape 35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0" name="AutoShape 36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1" name="AutoShape 37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2" name="AutoShape 38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3" name="AutoShape 39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4" name="AutoShape 40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5" name="AutoShape 41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6" name="AutoShape 42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7" name="AutoShape 43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8" name="AutoShape 44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9" name="AutoShape 45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0" name="AutoShape 46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1" name="AutoShape 47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2" name="AutoShape 48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3" name="AutoShape 49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4" name="AutoShape 50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5" name="AutoShape 51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6" name="AutoShape 52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7" name="AutoShape 53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8" name="AutoShape 54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9" name="AutoShape 55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0" name="AutoShape 56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1" name="AutoShape 57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2" name="AutoShape 58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3" name="AutoShape 59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4" name="AutoShape 60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5" name="AutoShape 61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6" name="AutoShape 62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7" name="AutoShape 63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8" name="AutoShape 64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9" name="AutoShape 65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0" name="AutoShape 66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1" name="AutoShape 67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2" name="AutoShape 68" descr="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3" name="AutoShape 69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4" name="AutoShape 70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5" name="AutoShape 71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6" name="AutoShape 72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7" name="AutoShape 73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8" name="AutoShape 74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9" name="AutoShape 75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0" name="AutoShape 76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1" name="AutoShape 77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2" name="AutoShape 78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3" name="AutoShape 79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4" name="AutoShape 80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5" name="AutoShape 81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6" name="AutoShape 82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7" name="AutoShape 83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8" name="AutoShape 84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9" name="AutoShape 85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80" name="AutoShape 86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81" name="AutoShape 87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82" name="AutoShape 88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83" name="AutoShape 89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" name="AutoShape 1" descr="index_files/images/status_PASS.png"/>
        <xdr:cNvSpPr>
          <a:spLocks noChangeAspect="1" noChangeArrowheads="1"/>
        </xdr:cNvSpPr>
      </xdr:nvSpPr>
      <xdr:spPr bwMode="auto">
        <a:xfrm>
          <a:off x="0" y="5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3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4" name="AutoShape 3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5" name="AutoShape 1" descr="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6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7" name="AutoShape 3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8" name="AutoShape 4" descr="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9" name="AutoShape 6" descr="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0" name="AutoShape 7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1" name="AutoShape 8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2" name="AutoShape 9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3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4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5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6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7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8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9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0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1" name="AutoShape 3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2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3" name="AutoShape 2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4" name="AutoShape 3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5" name="AutoShape 1" descr="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6" name="AutoShape 2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7" name="AutoShape 3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28" name="AutoShape 4" descr="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171450</xdr:rowOff>
    </xdr:from>
    <xdr:to>
      <xdr:col>0</xdr:col>
      <xdr:colOff>304800</xdr:colOff>
      <xdr:row>26</xdr:row>
      <xdr:rowOff>190500</xdr:rowOff>
    </xdr:to>
    <xdr:sp macro="" textlink="">
      <xdr:nvSpPr>
        <xdr:cNvPr id="29" name="AutoShape 5" descr="index_files/images/status_PASS.png"/>
        <xdr:cNvSpPr>
          <a:spLocks noChangeAspect="1" noChangeArrowheads="1"/>
        </xdr:cNvSpPr>
      </xdr:nvSpPr>
      <xdr:spPr bwMode="auto">
        <a:xfrm>
          <a:off x="0" y="5629275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0" name="AutoShape 6" descr="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1" name="AutoShape 7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2" name="AutoShape 8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3" name="AutoShape 9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4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5" name="AutoShape 2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6" name="AutoShape 2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7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8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39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0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1" name="AutoShape 2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2" name="AutoShape 3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3" name="AutoShape 1" descr="index_files/images/status_PASS.png"/>
        <xdr:cNvSpPr>
          <a:spLocks noChangeAspect="1" noChangeArrowheads="1"/>
        </xdr:cNvSpPr>
      </xdr:nvSpPr>
      <xdr:spPr bwMode="auto">
        <a:xfrm>
          <a:off x="0" y="5991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44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5" name="AutoShape 2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6" name="AutoShape 3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7" name="AutoShape 1" descr="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8" name="AutoShape 2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9" name="AutoShape 3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0" name="AutoShape 4" descr="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171450</xdr:rowOff>
    </xdr:from>
    <xdr:to>
      <xdr:col>0</xdr:col>
      <xdr:colOff>304800</xdr:colOff>
      <xdr:row>26</xdr:row>
      <xdr:rowOff>190500</xdr:rowOff>
    </xdr:to>
    <xdr:sp macro="" textlink="">
      <xdr:nvSpPr>
        <xdr:cNvPr id="51" name="AutoShape 5" descr="index_files/images/status_PASS.png"/>
        <xdr:cNvSpPr>
          <a:spLocks noChangeAspect="1" noChangeArrowheads="1"/>
        </xdr:cNvSpPr>
      </xdr:nvSpPr>
      <xdr:spPr bwMode="auto">
        <a:xfrm>
          <a:off x="0" y="5629275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2" name="AutoShape 6" descr="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3" name="AutoShape 7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4" name="AutoShape 8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5" name="AutoShape 9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6" name="AutoShape 1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7" name="AutoShape 2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8" name="AutoShape 2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9" name="AutoShape 1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0" name="AutoShape 1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1" name="AutoShape 1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2" name="AutoShape 1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3" name="AutoShape 2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4" name="AutoShape 3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5" name="AutoShape 1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6" name="AutoShape 2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7" name="AutoShape 3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8" name="AutoShape 1" descr="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9" name="AutoShape 2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0" name="AutoShape 3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1" name="AutoShape 4" descr="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171450</xdr:rowOff>
    </xdr:from>
    <xdr:to>
      <xdr:col>0</xdr:col>
      <xdr:colOff>304800</xdr:colOff>
      <xdr:row>26</xdr:row>
      <xdr:rowOff>190500</xdr:rowOff>
    </xdr:to>
    <xdr:sp macro="" textlink="">
      <xdr:nvSpPr>
        <xdr:cNvPr id="72" name="AutoShape 5" descr="index_files/images/status_PASS.png"/>
        <xdr:cNvSpPr>
          <a:spLocks noChangeAspect="1" noChangeArrowheads="1"/>
        </xdr:cNvSpPr>
      </xdr:nvSpPr>
      <xdr:spPr bwMode="auto">
        <a:xfrm>
          <a:off x="0" y="5629275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3" name="AutoShape 6" descr="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4" name="AutoShape 7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5" name="AutoShape 8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6" name="AutoShape 9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7" name="AutoShape 1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8" name="AutoShape 2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9" name="AutoShape 2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0" name="AutoShape 1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1" name="AutoShape 1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2" name="AutoShape 1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3" name="AutoShape 1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4" name="AutoShape 2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5" name="AutoShape 3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6" name="AutoShape 1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304800</xdr:rowOff>
    </xdr:to>
    <xdr:sp macro="" textlink="">
      <xdr:nvSpPr>
        <xdr:cNvPr id="87" name="AutoShape 1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304800</xdr:rowOff>
    </xdr:to>
    <xdr:sp macro="" textlink="">
      <xdr:nvSpPr>
        <xdr:cNvPr id="88" name="AutoShape 2" descr="index_files/images/status_PASS.png"/>
        <xdr:cNvSpPr>
          <a:spLocks noChangeAspect="1" noChangeArrowheads="1"/>
        </xdr:cNvSpPr>
      </xdr:nvSpPr>
      <xdr:spPr bwMode="auto">
        <a:xfrm>
          <a:off x="0" y="585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180975</xdr:rowOff>
    </xdr:from>
    <xdr:to>
      <xdr:col>0</xdr:col>
      <xdr:colOff>304800</xdr:colOff>
      <xdr:row>30</xdr:row>
      <xdr:rowOff>161925</xdr:rowOff>
    </xdr:to>
    <xdr:sp macro="" textlink="">
      <xdr:nvSpPr>
        <xdr:cNvPr id="89" name="AutoShape 3" descr="index_files/images/status_PASS.png"/>
        <xdr:cNvSpPr>
          <a:spLocks noChangeAspect="1" noChangeArrowheads="1"/>
        </xdr:cNvSpPr>
      </xdr:nvSpPr>
      <xdr:spPr bwMode="auto">
        <a:xfrm>
          <a:off x="0" y="5638800"/>
          <a:ext cx="304800" cy="10477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0" name="AutoShape 4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1" name="AutoShape 5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2" name="AutoShape 6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3" name="AutoShape 7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4" name="AutoShape 8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5" name="AutoShape 9" descr="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6" name="AutoShape 10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7" name="AutoShape 11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8" name="AutoShape 12" descr="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99" name="AutoShape 13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0" name="AutoShape 14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1" name="AutoShape 15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2" name="AutoShape 16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3" name="AutoShape 17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4" name="AutoShape 18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5" name="AutoShape 19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6" name="AutoShape 20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7" name="AutoShape 21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8" name="AutoShape 23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9" name="AutoShape 24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0" name="AutoShape 25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1" name="AutoShape 1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2" name="AutoShape 2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3" name="AutoShape 3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4" name="AutoShape 4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5" name="AutoShape 5" descr="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6" name="AutoShape 6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7" name="AutoShape 7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8" name="AutoShape 8" descr="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19" name="AutoShape 9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0" name="AutoShape 10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1" name="AutoShape 11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2" name="AutoShape 13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3" name="AutoShape 14" descr="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4" name="AutoShape 15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5" name="AutoShape 16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6" name="AutoShape 17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7" name="AutoShape 18" descr="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8" name="AutoShape 19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29" name="AutoShape 20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0" name="AutoShape 21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1" name="AutoShape 22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2" name="AutoShape 23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3" name="AutoShape 24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4" name="AutoShape 25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5" name="AutoShape 26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6" name="AutoShape 27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7" name="AutoShape 28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8" name="AutoShape 29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39" name="AutoShape 30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0" name="AutoShape 31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1" name="AutoShape 32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2" name="AutoShape 33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3" name="AutoShape 34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4" name="AutoShape 35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5" name="AutoShape 36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6" name="AutoShape 37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7" name="AutoShape 38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8" name="AutoShape 39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49" name="AutoShape 40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0" name="AutoShape 41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1" name="AutoShape 42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2" name="AutoShape 43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3" name="AutoShape 44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4" name="AutoShape 45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5" name="AutoShape 46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6" name="AutoShape 47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7" name="AutoShape 48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8" name="AutoShape 49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59" name="AutoShape 50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0" name="AutoShape 51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1" name="AutoShape 52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2" name="AutoShape 53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3" name="AutoShape 54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4" name="AutoShape 55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5" name="AutoShape 56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6" name="AutoShape 57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7" name="AutoShape 58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8" name="AutoShape 59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69" name="AutoShape 60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0" name="AutoShape 61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1" name="AutoShape 62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2" name="AutoShape 63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3" name="AutoShape 64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4" name="AutoShape 65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5" name="AutoShape 66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6" name="AutoShape 67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7" name="AutoShape 68" descr="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8" name="AutoShape 69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79" name="AutoShape 70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80" name="AutoShape 71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81" name="AutoShape 72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82" name="AutoShape 73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83" name="AutoShape 74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84" name="AutoShape 75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85" name="AutoShape 76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86" name="AutoShape 77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87" name="AutoShape 78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88" name="AutoShape 79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89" name="AutoShape 80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90" name="AutoShape 81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91" name="AutoShape 82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92" name="AutoShape 83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93" name="AutoShape 84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94" name="AutoShape 85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95" name="AutoShape 86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96" name="AutoShape 87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97" name="AutoShape 88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98" name="AutoShape 89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199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200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40</xdr:col>
      <xdr:colOff>304800</xdr:colOff>
      <xdr:row>2</xdr:row>
      <xdr:rowOff>114300</xdr:rowOff>
    </xdr:to>
    <xdr:sp macro="" textlink="">
      <xdr:nvSpPr>
        <xdr:cNvPr id="201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53</xdr:col>
      <xdr:colOff>0</xdr:colOff>
      <xdr:row>1</xdr:row>
      <xdr:rowOff>0</xdr:rowOff>
    </xdr:from>
    <xdr:to>
      <xdr:col>53</xdr:col>
      <xdr:colOff>304800</xdr:colOff>
      <xdr:row>2</xdr:row>
      <xdr:rowOff>114300</xdr:rowOff>
    </xdr:to>
    <xdr:sp macro="" textlink="">
      <xdr:nvSpPr>
        <xdr:cNvPr id="202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66</xdr:col>
      <xdr:colOff>0</xdr:colOff>
      <xdr:row>1</xdr:row>
      <xdr:rowOff>0</xdr:rowOff>
    </xdr:from>
    <xdr:to>
      <xdr:col>66</xdr:col>
      <xdr:colOff>304800</xdr:colOff>
      <xdr:row>2</xdr:row>
      <xdr:rowOff>114300</xdr:rowOff>
    </xdr:to>
    <xdr:sp macro="" textlink="">
      <xdr:nvSpPr>
        <xdr:cNvPr id="203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104775</xdr:rowOff>
    </xdr:to>
    <xdr:sp macro="" textlink="">
      <xdr:nvSpPr>
        <xdr:cNvPr id="2" name="AutoShape 1" descr="index_files/images/status_PASS.png"/>
        <xdr:cNvSpPr>
          <a:spLocks noChangeAspect="1" noChangeArrowheads="1"/>
        </xdr:cNvSpPr>
      </xdr:nvSpPr>
      <xdr:spPr bwMode="auto">
        <a:xfrm>
          <a:off x="0" y="2409825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" name="AutoShape 2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" name="AutoShape 3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" name="AutoShape 1" descr="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" name="AutoShape 2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7" name="AutoShape 3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8" name="AutoShape 4" descr="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171450</xdr:rowOff>
    </xdr:from>
    <xdr:to>
      <xdr:col>0</xdr:col>
      <xdr:colOff>304800</xdr:colOff>
      <xdr:row>31</xdr:row>
      <xdr:rowOff>190500</xdr:rowOff>
    </xdr:to>
    <xdr:sp macro="" textlink="">
      <xdr:nvSpPr>
        <xdr:cNvPr id="9" name="AutoShape 5" descr="index_files/images/status_PASS.png"/>
        <xdr:cNvSpPr>
          <a:spLocks noChangeAspect="1" noChangeArrowheads="1"/>
        </xdr:cNvSpPr>
      </xdr:nvSpPr>
      <xdr:spPr bwMode="auto">
        <a:xfrm>
          <a:off x="0" y="5657850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0" name="AutoShape 6" descr="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1" name="AutoShape 7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2" name="AutoShape 8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3" name="AutoShape 9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4" name="AutoShape 1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5" name="AutoShape 2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6" name="AutoShape 2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7" name="AutoShape 1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8" name="AutoShape 1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9" name="AutoShape 1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0" name="AutoShape 1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1" name="AutoShape 2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2" name="AutoShape 3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3" name="AutoShape 1" descr="index_files/images/status_PASS.png"/>
        <xdr:cNvSpPr>
          <a:spLocks noChangeAspect="1" noChangeArrowheads="1"/>
        </xdr:cNvSpPr>
      </xdr:nvSpPr>
      <xdr:spPr bwMode="auto">
        <a:xfrm>
          <a:off x="0" y="57531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4" name="AutoShape 1" descr="index_files/images/status_PASS.png"/>
        <xdr:cNvSpPr>
          <a:spLocks noChangeAspect="1" noChangeArrowheads="1"/>
        </xdr:cNvSpPr>
      </xdr:nvSpPr>
      <xdr:spPr bwMode="auto">
        <a:xfrm>
          <a:off x="2409825" y="390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5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26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27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28" name="AutoShape 1" descr="index_files/images/status_PASS.png"/>
        <xdr:cNvSpPr>
          <a:spLocks noChangeAspect="1" noChangeArrowheads="1"/>
        </xdr:cNvSpPr>
      </xdr:nvSpPr>
      <xdr:spPr bwMode="auto">
        <a:xfrm>
          <a:off x="84105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29" name="AutoShape 1" descr="index_files/images/status_PASS.png"/>
        <xdr:cNvSpPr>
          <a:spLocks noChangeAspect="1" noChangeArrowheads="1"/>
        </xdr:cNvSpPr>
      </xdr:nvSpPr>
      <xdr:spPr bwMode="auto">
        <a:xfrm>
          <a:off x="84105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40</xdr:col>
      <xdr:colOff>304800</xdr:colOff>
      <xdr:row>2</xdr:row>
      <xdr:rowOff>114300</xdr:rowOff>
    </xdr:to>
    <xdr:sp macro="" textlink="">
      <xdr:nvSpPr>
        <xdr:cNvPr id="30" name="AutoShape 1" descr="index_files/images/status_PASS.png"/>
        <xdr:cNvSpPr>
          <a:spLocks noChangeAspect="1" noChangeArrowheads="1"/>
        </xdr:cNvSpPr>
      </xdr:nvSpPr>
      <xdr:spPr bwMode="auto">
        <a:xfrm>
          <a:off x="157448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40</xdr:col>
      <xdr:colOff>304800</xdr:colOff>
      <xdr:row>2</xdr:row>
      <xdr:rowOff>114300</xdr:rowOff>
    </xdr:to>
    <xdr:sp macro="" textlink="">
      <xdr:nvSpPr>
        <xdr:cNvPr id="31" name="AutoShape 1" descr="index_files/images/status_PASS.png"/>
        <xdr:cNvSpPr>
          <a:spLocks noChangeAspect="1" noChangeArrowheads="1"/>
        </xdr:cNvSpPr>
      </xdr:nvSpPr>
      <xdr:spPr bwMode="auto">
        <a:xfrm>
          <a:off x="157448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53</xdr:col>
      <xdr:colOff>0</xdr:colOff>
      <xdr:row>1</xdr:row>
      <xdr:rowOff>0</xdr:rowOff>
    </xdr:from>
    <xdr:to>
      <xdr:col>53</xdr:col>
      <xdr:colOff>304800</xdr:colOff>
      <xdr:row>2</xdr:row>
      <xdr:rowOff>114300</xdr:rowOff>
    </xdr:to>
    <xdr:sp macro="" textlink="">
      <xdr:nvSpPr>
        <xdr:cNvPr id="32" name="AutoShape 1" descr="index_files/images/status_PASS.png"/>
        <xdr:cNvSpPr>
          <a:spLocks noChangeAspect="1" noChangeArrowheads="1"/>
        </xdr:cNvSpPr>
      </xdr:nvSpPr>
      <xdr:spPr bwMode="auto">
        <a:xfrm>
          <a:off x="230886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53</xdr:col>
      <xdr:colOff>0</xdr:colOff>
      <xdr:row>1</xdr:row>
      <xdr:rowOff>0</xdr:rowOff>
    </xdr:from>
    <xdr:to>
      <xdr:col>53</xdr:col>
      <xdr:colOff>304800</xdr:colOff>
      <xdr:row>2</xdr:row>
      <xdr:rowOff>114300</xdr:rowOff>
    </xdr:to>
    <xdr:sp macro="" textlink="">
      <xdr:nvSpPr>
        <xdr:cNvPr id="33" name="AutoShape 1" descr="index_files/images/status_PASS.png"/>
        <xdr:cNvSpPr>
          <a:spLocks noChangeAspect="1" noChangeArrowheads="1"/>
        </xdr:cNvSpPr>
      </xdr:nvSpPr>
      <xdr:spPr bwMode="auto">
        <a:xfrm>
          <a:off x="230886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66</xdr:col>
      <xdr:colOff>0</xdr:colOff>
      <xdr:row>1</xdr:row>
      <xdr:rowOff>0</xdr:rowOff>
    </xdr:from>
    <xdr:to>
      <xdr:col>66</xdr:col>
      <xdr:colOff>304800</xdr:colOff>
      <xdr:row>2</xdr:row>
      <xdr:rowOff>114300</xdr:rowOff>
    </xdr:to>
    <xdr:sp macro="" textlink="">
      <xdr:nvSpPr>
        <xdr:cNvPr id="34" name="AutoShape 1" descr="index_files/images/status_PASS.png"/>
        <xdr:cNvSpPr>
          <a:spLocks noChangeAspect="1" noChangeArrowheads="1"/>
        </xdr:cNvSpPr>
      </xdr:nvSpPr>
      <xdr:spPr bwMode="auto">
        <a:xfrm>
          <a:off x="230886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66</xdr:col>
      <xdr:colOff>0</xdr:colOff>
      <xdr:row>1</xdr:row>
      <xdr:rowOff>0</xdr:rowOff>
    </xdr:from>
    <xdr:to>
      <xdr:col>66</xdr:col>
      <xdr:colOff>304800</xdr:colOff>
      <xdr:row>2</xdr:row>
      <xdr:rowOff>114300</xdr:rowOff>
    </xdr:to>
    <xdr:sp macro="" textlink="">
      <xdr:nvSpPr>
        <xdr:cNvPr id="35" name="AutoShape 1" descr="index_files/images/status_PASS.png"/>
        <xdr:cNvSpPr>
          <a:spLocks noChangeAspect="1" noChangeArrowheads="1"/>
        </xdr:cNvSpPr>
      </xdr:nvSpPr>
      <xdr:spPr bwMode="auto">
        <a:xfrm>
          <a:off x="230886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79</xdr:col>
      <xdr:colOff>0</xdr:colOff>
      <xdr:row>1</xdr:row>
      <xdr:rowOff>0</xdr:rowOff>
    </xdr:from>
    <xdr:to>
      <xdr:col>79</xdr:col>
      <xdr:colOff>304800</xdr:colOff>
      <xdr:row>2</xdr:row>
      <xdr:rowOff>114300</xdr:rowOff>
    </xdr:to>
    <xdr:sp macro="" textlink="">
      <xdr:nvSpPr>
        <xdr:cNvPr id="36" name="AutoShape 1" descr="index_files/images/status_PASS.png"/>
        <xdr:cNvSpPr>
          <a:spLocks noChangeAspect="1" noChangeArrowheads="1"/>
        </xdr:cNvSpPr>
      </xdr:nvSpPr>
      <xdr:spPr bwMode="auto">
        <a:xfrm>
          <a:off x="3773805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79</xdr:col>
      <xdr:colOff>0</xdr:colOff>
      <xdr:row>1</xdr:row>
      <xdr:rowOff>0</xdr:rowOff>
    </xdr:from>
    <xdr:to>
      <xdr:col>79</xdr:col>
      <xdr:colOff>304800</xdr:colOff>
      <xdr:row>2</xdr:row>
      <xdr:rowOff>114300</xdr:rowOff>
    </xdr:to>
    <xdr:sp macro="" textlink="">
      <xdr:nvSpPr>
        <xdr:cNvPr id="37" name="AutoShape 1" descr="index_files/images/status_PASS.png"/>
        <xdr:cNvSpPr>
          <a:spLocks noChangeAspect="1" noChangeArrowheads="1"/>
        </xdr:cNvSpPr>
      </xdr:nvSpPr>
      <xdr:spPr bwMode="auto">
        <a:xfrm>
          <a:off x="3773805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92</xdr:col>
      <xdr:colOff>0</xdr:colOff>
      <xdr:row>1</xdr:row>
      <xdr:rowOff>0</xdr:rowOff>
    </xdr:from>
    <xdr:to>
      <xdr:col>92</xdr:col>
      <xdr:colOff>304800</xdr:colOff>
      <xdr:row>2</xdr:row>
      <xdr:rowOff>114300</xdr:rowOff>
    </xdr:to>
    <xdr:sp macro="" textlink="">
      <xdr:nvSpPr>
        <xdr:cNvPr id="38" name="AutoShape 1" descr="index_files/images/status_PASS.png"/>
        <xdr:cNvSpPr>
          <a:spLocks noChangeAspect="1" noChangeArrowheads="1"/>
        </xdr:cNvSpPr>
      </xdr:nvSpPr>
      <xdr:spPr bwMode="auto">
        <a:xfrm>
          <a:off x="450627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92</xdr:col>
      <xdr:colOff>0</xdr:colOff>
      <xdr:row>1</xdr:row>
      <xdr:rowOff>0</xdr:rowOff>
    </xdr:from>
    <xdr:to>
      <xdr:col>92</xdr:col>
      <xdr:colOff>304800</xdr:colOff>
      <xdr:row>2</xdr:row>
      <xdr:rowOff>114300</xdr:rowOff>
    </xdr:to>
    <xdr:sp macro="" textlink="">
      <xdr:nvSpPr>
        <xdr:cNvPr id="39" name="AutoShape 1" descr="index_files/images/status_PASS.png"/>
        <xdr:cNvSpPr>
          <a:spLocks noChangeAspect="1" noChangeArrowheads="1"/>
        </xdr:cNvSpPr>
      </xdr:nvSpPr>
      <xdr:spPr bwMode="auto">
        <a:xfrm>
          <a:off x="45062775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" name="AutoShape 1" descr="index_files/images/status_PASS.png"/>
        <xdr:cNvSpPr>
          <a:spLocks noChangeAspect="1" noChangeArrowheads="1"/>
        </xdr:cNvSpPr>
      </xdr:nvSpPr>
      <xdr:spPr bwMode="auto">
        <a:xfrm>
          <a:off x="0" y="5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3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4" name="AutoShape 3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5" name="AutoShape 1" descr="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6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7" name="AutoShape 3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8" name="AutoShape 4" descr="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9" name="AutoShape 6" descr="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0" name="AutoShape 7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1" name="AutoShape 8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2" name="AutoShape 9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3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4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5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6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7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8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9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0" name="AutoShape 2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1" name="AutoShape 3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2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3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24" name="AutoShape 2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25" name="AutoShape 3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26" name="AutoShape 1" descr="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27" name="AutoShape 2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28" name="AutoShape 3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29" name="AutoShape 4" descr="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24</xdr:row>
      <xdr:rowOff>171450</xdr:rowOff>
    </xdr:from>
    <xdr:to>
      <xdr:col>0</xdr:col>
      <xdr:colOff>304800</xdr:colOff>
      <xdr:row>24</xdr:row>
      <xdr:rowOff>190500</xdr:rowOff>
    </xdr:to>
    <xdr:sp macro="" textlink="">
      <xdr:nvSpPr>
        <xdr:cNvPr id="30" name="AutoShape 5" descr="index_files/images/status_PASS.png"/>
        <xdr:cNvSpPr>
          <a:spLocks noChangeAspect="1" noChangeArrowheads="1"/>
        </xdr:cNvSpPr>
      </xdr:nvSpPr>
      <xdr:spPr bwMode="auto">
        <a:xfrm>
          <a:off x="0" y="5619750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31" name="AutoShape 6" descr="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32" name="AutoShape 7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33" name="AutoShape 8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34" name="AutoShape 9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35" name="AutoShape 1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36" name="AutoShape 2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37" name="AutoShape 2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38" name="AutoShape 1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39" name="AutoShape 1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40" name="AutoShape 1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41" name="AutoShape 1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42" name="AutoShape 2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43" name="AutoShape 3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44" name="AutoShape 1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45" name="AutoShape 1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46" name="AutoShape 2" descr="index_files/images/status_PASS.png"/>
        <xdr:cNvSpPr>
          <a:spLocks noChangeAspect="1" noChangeArrowheads="1"/>
        </xdr:cNvSpPr>
      </xdr:nvSpPr>
      <xdr:spPr bwMode="auto">
        <a:xfrm>
          <a:off x="0" y="5848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24</xdr:row>
      <xdr:rowOff>180975</xdr:rowOff>
    </xdr:from>
    <xdr:to>
      <xdr:col>0</xdr:col>
      <xdr:colOff>304800</xdr:colOff>
      <xdr:row>24</xdr:row>
      <xdr:rowOff>409575</xdr:rowOff>
    </xdr:to>
    <xdr:sp macro="" textlink="">
      <xdr:nvSpPr>
        <xdr:cNvPr id="47" name="AutoShape 3" descr="index_files/images/status_PASS.png"/>
        <xdr:cNvSpPr>
          <a:spLocks noChangeAspect="1" noChangeArrowheads="1"/>
        </xdr:cNvSpPr>
      </xdr:nvSpPr>
      <xdr:spPr bwMode="auto">
        <a:xfrm>
          <a:off x="0" y="5629275"/>
          <a:ext cx="304800" cy="6477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8" name="AutoShape 4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9" name="AutoShape 5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0" name="AutoShape 6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1" name="AutoShape 7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2" name="AutoShape 8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3" name="AutoShape 9" descr="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4" name="AutoShape 10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5" name="AutoShape 11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6" name="AutoShape 12" descr="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7" name="AutoShape 13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8" name="AutoShape 14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9" name="AutoShape 15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0" name="AutoShape 16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1" name="AutoShape 17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2" name="AutoShape 18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3" name="AutoShape 19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4" name="AutoShape 20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5" name="AutoShape 21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6" name="AutoShape 23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7" name="AutoShape 24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8" name="AutoShape 25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9" name="AutoShape 1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0" name="AutoShape 2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1" name="AutoShape 3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2" name="AutoShape 4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3" name="AutoShape 5" descr="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4" name="AutoShape 6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5" name="AutoShape 7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6" name="AutoShape 8" descr="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7" name="AutoShape 9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8" name="AutoShape 10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9" name="AutoShape 11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0" name="AutoShape 13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1" name="AutoShape 14" descr="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2" name="AutoShape 15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3" name="AutoShape 16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4" name="AutoShape 17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5" name="AutoShape 18" descr="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6" name="AutoShape 19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7" name="AutoShape 20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8" name="AutoShape 21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9" name="AutoShape 22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0" name="AutoShape 23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1" name="AutoShape 24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2" name="AutoShape 25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3" name="AutoShape 26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4" name="AutoShape 27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5" name="AutoShape 28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6" name="AutoShape 29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7" name="AutoShape 30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8" name="AutoShape 31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9" name="AutoShape 32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0" name="AutoShape 33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1" name="AutoShape 34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2" name="AutoShape 35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3" name="AutoShape 36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4" name="AutoShape 37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5" name="AutoShape 38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6" name="AutoShape 39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7" name="AutoShape 40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8" name="AutoShape 41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9" name="AutoShape 42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0" name="AutoShape 43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1" name="AutoShape 44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2" name="AutoShape 45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3" name="AutoShape 46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4" name="AutoShape 47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5" name="AutoShape 48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6" name="AutoShape 49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7" name="AutoShape 50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8" name="AutoShape 51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9" name="AutoShape 52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0" name="AutoShape 53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1" name="AutoShape 54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2" name="AutoShape 55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3" name="AutoShape 56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4" name="AutoShape 57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5" name="AutoShape 58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6" name="AutoShape 59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7" name="AutoShape 60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8" name="AutoShape 61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9" name="AutoShape 62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0" name="AutoShape 63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1" name="AutoShape 64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2" name="AutoShape 65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3" name="AutoShape 66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4" name="AutoShape 67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5" name="AutoShape 68" descr="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6" name="AutoShape 69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7" name="AutoShape 70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8" name="AutoShape 71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9" name="AutoShape 72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0" name="AutoShape 73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1" name="AutoShape 74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2" name="AutoShape 75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3" name="AutoShape 76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4" name="AutoShape 77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5" name="AutoShape 78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6" name="AutoShape 79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7" name="AutoShape 80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8" name="AutoShape 81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9" name="AutoShape 82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50" name="AutoShape 83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51" name="AutoShape 84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52" name="AutoShape 85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53" name="AutoShape 86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54" name="AutoShape 87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55" name="AutoShape 88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56" name="AutoShape 89" descr="index_files/images/status_PASS.png"/>
        <xdr:cNvSpPr>
          <a:spLocks noChangeAspect="1" noChangeArrowheads="1"/>
        </xdr:cNvSpPr>
      </xdr:nvSpPr>
      <xdr:spPr bwMode="auto">
        <a:xfrm>
          <a:off x="0" y="664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157" name="AutoShape 1" descr="index_files/images/status_PASS.png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158" name="AutoShape 1" descr="index_files/images/status_PASS.png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40</xdr:col>
      <xdr:colOff>304800</xdr:colOff>
      <xdr:row>2</xdr:row>
      <xdr:rowOff>114300</xdr:rowOff>
    </xdr:to>
    <xdr:sp macro="" textlink="">
      <xdr:nvSpPr>
        <xdr:cNvPr id="160" name="AutoShape 1" descr="index_files/images/status_PASS.png"/>
        <xdr:cNvSpPr>
          <a:spLocks noChangeAspect="1" noChangeArrowheads="1"/>
        </xdr:cNvSpPr>
      </xdr:nvSpPr>
      <xdr:spPr bwMode="auto">
        <a:xfrm>
          <a:off x="1525905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53</xdr:col>
      <xdr:colOff>0</xdr:colOff>
      <xdr:row>1</xdr:row>
      <xdr:rowOff>0</xdr:rowOff>
    </xdr:from>
    <xdr:to>
      <xdr:col>53</xdr:col>
      <xdr:colOff>304800</xdr:colOff>
      <xdr:row>2</xdr:row>
      <xdr:rowOff>114300</xdr:rowOff>
    </xdr:to>
    <xdr:sp macro="" textlink="">
      <xdr:nvSpPr>
        <xdr:cNvPr id="161" name="AutoShape 1" descr="index_files/images/status_PASS.png"/>
        <xdr:cNvSpPr>
          <a:spLocks noChangeAspect="1" noChangeArrowheads="1"/>
        </xdr:cNvSpPr>
      </xdr:nvSpPr>
      <xdr:spPr bwMode="auto">
        <a:xfrm>
          <a:off x="15259050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" name="AutoShape 1" descr="index_files/images/status_PASS.png"/>
        <xdr:cNvSpPr>
          <a:spLocks noChangeAspect="1" noChangeArrowheads="1"/>
        </xdr:cNvSpPr>
      </xdr:nvSpPr>
      <xdr:spPr bwMode="auto">
        <a:xfrm>
          <a:off x="0" y="5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3" name="AutoShape 2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4" name="AutoShape 3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5" name="AutoShape 1" descr="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6" name="AutoShape 2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7" name="AutoShape 3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8" name="AutoShape 4" descr="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9" name="AutoShape 6" descr="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0" name="AutoShape 7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1" name="AutoShape 8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2" name="AutoShape 9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3" name="AutoShape 1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4" name="AutoShape 2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5" name="AutoShape 2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6" name="AutoShape 1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7" name="AutoShape 1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8" name="AutoShape 1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9" name="AutoShape 1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0" name="AutoShape 2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1" name="AutoShape 3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2" name="AutoShape 1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3" name="AutoShape 1" descr="index_files/images/status_PASS.png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24" name="AutoShape 2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25" name="AutoShape 3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26" name="AutoShape 1" descr="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27" name="AutoShape 2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28" name="AutoShape 3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29" name="AutoShape 4" descr="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24</xdr:row>
      <xdr:rowOff>171450</xdr:rowOff>
    </xdr:from>
    <xdr:to>
      <xdr:col>0</xdr:col>
      <xdr:colOff>304800</xdr:colOff>
      <xdr:row>24</xdr:row>
      <xdr:rowOff>190500</xdr:rowOff>
    </xdr:to>
    <xdr:sp macro="" textlink="">
      <xdr:nvSpPr>
        <xdr:cNvPr id="30" name="AutoShape 5" descr="index_files/images/status_PASS.png"/>
        <xdr:cNvSpPr>
          <a:spLocks noChangeAspect="1" noChangeArrowheads="1"/>
        </xdr:cNvSpPr>
      </xdr:nvSpPr>
      <xdr:spPr bwMode="auto">
        <a:xfrm>
          <a:off x="0" y="6591300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31" name="AutoShape 6" descr="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32" name="AutoShape 7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33" name="AutoShape 8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34" name="AutoShape 9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35" name="AutoShape 1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36" name="AutoShape 2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37" name="AutoShape 2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38" name="AutoShape 1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39" name="AutoShape 1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40" name="AutoShape 1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41" name="AutoShape 1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42" name="AutoShape 2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43" name="AutoShape 3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44" name="AutoShape 1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45" name="AutoShape 1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46" name="AutoShape 2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24</xdr:row>
      <xdr:rowOff>180975</xdr:rowOff>
    </xdr:from>
    <xdr:to>
      <xdr:col>0</xdr:col>
      <xdr:colOff>304800</xdr:colOff>
      <xdr:row>24</xdr:row>
      <xdr:rowOff>190500</xdr:rowOff>
    </xdr:to>
    <xdr:sp macro="" textlink="">
      <xdr:nvSpPr>
        <xdr:cNvPr id="47" name="AutoShape 3" descr="index_files/images/status_PASS.png"/>
        <xdr:cNvSpPr>
          <a:spLocks noChangeAspect="1" noChangeArrowheads="1"/>
        </xdr:cNvSpPr>
      </xdr:nvSpPr>
      <xdr:spPr bwMode="auto">
        <a:xfrm>
          <a:off x="0" y="6600825"/>
          <a:ext cx="304800" cy="2286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8" name="AutoShape 4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9" name="AutoShape 5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0" name="AutoShape 6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1" name="AutoShape 7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2" name="AutoShape 8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3" name="AutoShape 9" descr="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4" name="AutoShape 10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5" name="AutoShape 11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6" name="AutoShape 12" descr="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7" name="AutoShape 13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8" name="AutoShape 14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9" name="AutoShape 15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0" name="AutoShape 16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1" name="AutoShape 17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2" name="AutoShape 18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3" name="AutoShape 19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4" name="AutoShape 20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5" name="AutoShape 21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6" name="AutoShape 23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7" name="AutoShape 24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8" name="AutoShape 25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9" name="AutoShape 1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0" name="AutoShape 2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1" name="AutoShape 3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2" name="AutoShape 4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3" name="AutoShape 5" descr="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4" name="AutoShape 6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5" name="AutoShape 7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6" name="AutoShape 8" descr="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7" name="AutoShape 9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8" name="AutoShape 10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9" name="AutoShape 11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0" name="AutoShape 13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1" name="AutoShape 14" descr="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2" name="AutoShape 15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3" name="AutoShape 16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4" name="AutoShape 17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5" name="AutoShape 18" descr="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6" name="AutoShape 19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7" name="AutoShape 20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8" name="AutoShape 21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9" name="AutoShape 22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0" name="AutoShape 23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1" name="AutoShape 24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2" name="AutoShape 25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3" name="AutoShape 26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4" name="AutoShape 27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5" name="AutoShape 28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6" name="AutoShape 29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7" name="AutoShape 30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8" name="AutoShape 31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9" name="AutoShape 32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0" name="AutoShape 33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1" name="AutoShape 34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2" name="AutoShape 35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3" name="AutoShape 36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4" name="AutoShape 37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5" name="AutoShape 38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6" name="AutoShape 39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7" name="AutoShape 40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8" name="AutoShape 41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9" name="AutoShape 42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0" name="AutoShape 43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1" name="AutoShape 44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2" name="AutoShape 45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3" name="AutoShape 46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4" name="AutoShape 47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5" name="AutoShape 48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6" name="AutoShape 49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7" name="AutoShape 50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8" name="AutoShape 51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9" name="AutoShape 52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0" name="AutoShape 53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1" name="AutoShape 54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2" name="AutoShape 55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3" name="AutoShape 56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4" name="AutoShape 57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5" name="AutoShape 58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6" name="AutoShape 59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7" name="AutoShape 60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8" name="AutoShape 61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9" name="AutoShape 62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0" name="AutoShape 63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1" name="AutoShape 64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2" name="AutoShape 65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3" name="AutoShape 66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4" name="AutoShape 67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5" name="AutoShape 68" descr="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6" name="AutoShape 69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7" name="AutoShape 70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8" name="AutoShape 71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9" name="AutoShape 72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0" name="AutoShape 73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1" name="AutoShape 74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2" name="AutoShape 75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3" name="AutoShape 76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4" name="AutoShape 77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5" name="AutoShape 78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6" name="AutoShape 79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7" name="AutoShape 80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8" name="AutoShape 81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9" name="AutoShape 82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50" name="AutoShape 83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51" name="AutoShape 84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52" name="AutoShape 85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53" name="AutoShape 86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54" name="AutoShape 87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55" name="AutoShape 88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56" name="AutoShape 89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157" name="AutoShape 1" descr="index_files/images/status_PASS.png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158" name="AutoShape 1" descr="index_files/images/status_PASS.png"/>
        <xdr:cNvSpPr>
          <a:spLocks noChangeAspect="1" noChangeArrowheads="1"/>
        </xdr:cNvSpPr>
      </xdr:nvSpPr>
      <xdr:spPr bwMode="auto">
        <a:xfrm>
          <a:off x="7934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40</xdr:col>
      <xdr:colOff>304800</xdr:colOff>
      <xdr:row>2</xdr:row>
      <xdr:rowOff>114300</xdr:rowOff>
    </xdr:to>
    <xdr:sp macro="" textlink="">
      <xdr:nvSpPr>
        <xdr:cNvPr id="159" name="AutoShape 1" descr="index_files/images/status_PASS.png"/>
        <xdr:cNvSpPr>
          <a:spLocks noChangeAspect="1" noChangeArrowheads="1"/>
        </xdr:cNvSpPr>
      </xdr:nvSpPr>
      <xdr:spPr bwMode="auto">
        <a:xfrm>
          <a:off x="15259050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" name="AutoShape 1" descr="index_files/images/status_PASS.png"/>
        <xdr:cNvSpPr>
          <a:spLocks noChangeAspect="1" noChangeArrowheads="1"/>
        </xdr:cNvSpPr>
      </xdr:nvSpPr>
      <xdr:spPr bwMode="auto">
        <a:xfrm>
          <a:off x="0" y="5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3" name="AutoShape 2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4" name="AutoShape 3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5" name="AutoShape 1" descr="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6" name="AutoShape 2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7" name="AutoShape 3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8" name="AutoShape 4" descr="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9" name="AutoShape 6" descr="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0" name="AutoShape 7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1" name="AutoShape 8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2" name="AutoShape 9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3" name="AutoShape 1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4" name="AutoShape 2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5" name="AutoShape 2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6" name="AutoShape 1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7" name="AutoShape 1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8" name="AutoShape 1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19" name="AutoShape 1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0" name="AutoShape 2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1" name="AutoShape 3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0</xdr:rowOff>
    </xdr:to>
    <xdr:sp macro="" textlink="">
      <xdr:nvSpPr>
        <xdr:cNvPr id="22" name="AutoShape 1" descr="index_files/images/status_PASS.png"/>
        <xdr:cNvSpPr>
          <a:spLocks noChangeAspect="1" noChangeArrowheads="1"/>
        </xdr:cNvSpPr>
      </xdr:nvSpPr>
      <xdr:spPr bwMode="auto">
        <a:xfrm>
          <a:off x="0" y="22098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3" name="AutoShape 1" descr="index_files/images/status_PASS.png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24" name="AutoShape 2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25" name="AutoShape 3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26" name="AutoShape 1" descr="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27" name="AutoShape 2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28" name="AutoShape 3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29" name="AutoShape 4" descr="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24</xdr:row>
      <xdr:rowOff>171450</xdr:rowOff>
    </xdr:from>
    <xdr:to>
      <xdr:col>0</xdr:col>
      <xdr:colOff>304800</xdr:colOff>
      <xdr:row>24</xdr:row>
      <xdr:rowOff>190500</xdr:rowOff>
    </xdr:to>
    <xdr:sp macro="" textlink="">
      <xdr:nvSpPr>
        <xdr:cNvPr id="30" name="AutoShape 5" descr="index_files/images/status_PASS.png"/>
        <xdr:cNvSpPr>
          <a:spLocks noChangeAspect="1" noChangeArrowheads="1"/>
        </xdr:cNvSpPr>
      </xdr:nvSpPr>
      <xdr:spPr bwMode="auto">
        <a:xfrm>
          <a:off x="0" y="6591300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31" name="AutoShape 6" descr="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32" name="AutoShape 7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33" name="AutoShape 8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34" name="AutoShape 9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35" name="AutoShape 1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36" name="AutoShape 2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37" name="AutoShape 2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38" name="AutoShape 1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39" name="AutoShape 1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40" name="AutoShape 1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41" name="AutoShape 1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42" name="AutoShape 2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43" name="AutoShape 3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44" name="AutoShape 1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45" name="AutoShape 1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190500</xdr:rowOff>
    </xdr:to>
    <xdr:sp macro="" textlink="">
      <xdr:nvSpPr>
        <xdr:cNvPr id="46" name="AutoShape 2" descr="index_files/images/status_PASS.png"/>
        <xdr:cNvSpPr>
          <a:spLocks noChangeAspect="1" noChangeArrowheads="1"/>
        </xdr:cNvSpPr>
      </xdr:nvSpPr>
      <xdr:spPr bwMode="auto">
        <a:xfrm>
          <a:off x="0" y="6953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24</xdr:row>
      <xdr:rowOff>180975</xdr:rowOff>
    </xdr:from>
    <xdr:to>
      <xdr:col>0</xdr:col>
      <xdr:colOff>304800</xdr:colOff>
      <xdr:row>24</xdr:row>
      <xdr:rowOff>190500</xdr:rowOff>
    </xdr:to>
    <xdr:sp macro="" textlink="">
      <xdr:nvSpPr>
        <xdr:cNvPr id="47" name="AutoShape 3" descr="index_files/images/status_PASS.png"/>
        <xdr:cNvSpPr>
          <a:spLocks noChangeAspect="1" noChangeArrowheads="1"/>
        </xdr:cNvSpPr>
      </xdr:nvSpPr>
      <xdr:spPr bwMode="auto">
        <a:xfrm>
          <a:off x="0" y="6600825"/>
          <a:ext cx="30480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8" name="AutoShape 4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49" name="AutoShape 5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0" name="AutoShape 6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1" name="AutoShape 7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2" name="AutoShape 8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3" name="AutoShape 9" descr="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4" name="AutoShape 10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5" name="AutoShape 11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6" name="AutoShape 12" descr="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7" name="AutoShape 13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8" name="AutoShape 14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59" name="AutoShape 15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0" name="AutoShape 16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1" name="AutoShape 17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2" name="AutoShape 18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3" name="AutoShape 19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4" name="AutoShape 20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5" name="AutoShape 21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6" name="AutoShape 23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7" name="AutoShape 24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8" name="AutoShape 25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69" name="AutoShape 1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0" name="AutoShape 2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1" name="AutoShape 3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2" name="AutoShape 4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3" name="AutoShape 5" descr="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4" name="AutoShape 6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5" name="AutoShape 7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6" name="AutoShape 8" descr="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7" name="AutoShape 9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8" name="AutoShape 10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79" name="AutoShape 11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0" name="AutoShape 13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1" name="AutoShape 14" descr="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2" name="AutoShape 15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3" name="AutoShape 16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4" name="AutoShape 17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5" name="AutoShape 18" descr="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6" name="AutoShape 19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7" name="AutoShape 20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8" name="AutoShape 21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89" name="AutoShape 22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0" name="AutoShape 23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1" name="AutoShape 24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2" name="AutoShape 25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3" name="AutoShape 26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4" name="AutoShape 27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5" name="AutoShape 28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6" name="AutoShape 29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7" name="AutoShape 30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8" name="AutoShape 31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99" name="AutoShape 32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0" name="AutoShape 33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1" name="AutoShape 34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2" name="AutoShape 35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3" name="AutoShape 36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4" name="AutoShape 37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5" name="AutoShape 38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6" name="AutoShape 39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7" name="AutoShape 40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8" name="AutoShape 41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09" name="AutoShape 42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0" name="AutoShape 43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1" name="AutoShape 44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2" name="AutoShape 45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3" name="AutoShape 46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4" name="AutoShape 47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5" name="AutoShape 48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6" name="AutoShape 49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7" name="AutoShape 50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8" name="AutoShape 51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19" name="AutoShape 52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0" name="AutoShape 53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1" name="AutoShape 54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2" name="AutoShape 55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3" name="AutoShape 56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4" name="AutoShape 57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5" name="AutoShape 58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6" name="AutoShape 59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7" name="AutoShape 60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8" name="AutoShape 61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29" name="AutoShape 62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0" name="AutoShape 63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1" name="AutoShape 64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2" name="AutoShape 65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3" name="AutoShape 66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4" name="AutoShape 67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5" name="AutoShape 68" descr="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6" name="AutoShape 69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7" name="AutoShape 70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8" name="AutoShape 71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39" name="AutoShape 72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0" name="AutoShape 73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1" name="AutoShape 74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2" name="AutoShape 75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3" name="AutoShape 76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4" name="AutoShape 77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5" name="AutoShape 78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6" name="AutoShape 79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7" name="AutoShape 80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8" name="AutoShape 81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49" name="AutoShape 82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50" name="AutoShape 83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51" name="AutoShape 84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52" name="AutoShape 85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53" name="AutoShape 86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54" name="AutoShape 87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55" name="AutoShape 88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190500</xdr:rowOff>
    </xdr:to>
    <xdr:sp macro="" textlink="">
      <xdr:nvSpPr>
        <xdr:cNvPr id="156" name="AutoShape 89" descr="index_files/images/status_PASS.png"/>
        <xdr:cNvSpPr>
          <a:spLocks noChangeAspect="1" noChangeArrowheads="1"/>
        </xdr:cNvSpPr>
      </xdr:nvSpPr>
      <xdr:spPr bwMode="auto">
        <a:xfrm>
          <a:off x="0" y="81534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157" name="AutoShape 1" descr="index_files/images/status_PASS.png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158" name="AutoShape 1" descr="index_files/images/status_PASS.png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159" name="AutoShape 1" descr="index_files/images/status_PASS.png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104775</xdr:rowOff>
    </xdr:to>
    <xdr:sp macro="" textlink="">
      <xdr:nvSpPr>
        <xdr:cNvPr id="2" name="AutoShape 1" descr="index_files/images/status_PASS.png"/>
        <xdr:cNvSpPr>
          <a:spLocks noChangeAspect="1" noChangeArrowheads="1"/>
        </xdr:cNvSpPr>
      </xdr:nvSpPr>
      <xdr:spPr bwMode="auto">
        <a:xfrm>
          <a:off x="0" y="2066925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" name="AutoShape 2" descr="index_files/images/status_PASS.png"/>
        <xdr:cNvSpPr>
          <a:spLocks noChangeAspect="1" noChangeArrowheads="1"/>
        </xdr:cNvSpPr>
      </xdr:nvSpPr>
      <xdr:spPr bwMode="auto">
        <a:xfrm>
          <a:off x="0" y="6562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" name="AutoShape 3" descr="index_files/images/status_PASS.png"/>
        <xdr:cNvSpPr>
          <a:spLocks noChangeAspect="1" noChangeArrowheads="1"/>
        </xdr:cNvSpPr>
      </xdr:nvSpPr>
      <xdr:spPr bwMode="auto">
        <a:xfrm>
          <a:off x="0" y="6562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" name="AutoShape 1" descr="images/status_PASS.png"/>
        <xdr:cNvSpPr>
          <a:spLocks noChangeAspect="1" noChangeArrowheads="1"/>
        </xdr:cNvSpPr>
      </xdr:nvSpPr>
      <xdr:spPr bwMode="auto">
        <a:xfrm>
          <a:off x="0" y="6562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" name="AutoShape 2" descr="index_files/images/status_PASS.png"/>
        <xdr:cNvSpPr>
          <a:spLocks noChangeAspect="1" noChangeArrowheads="1"/>
        </xdr:cNvSpPr>
      </xdr:nvSpPr>
      <xdr:spPr bwMode="auto">
        <a:xfrm>
          <a:off x="0" y="6562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7" name="AutoShape 3" descr="index_files/images/status_PASS.png"/>
        <xdr:cNvSpPr>
          <a:spLocks noChangeAspect="1" noChangeArrowheads="1"/>
        </xdr:cNvSpPr>
      </xdr:nvSpPr>
      <xdr:spPr bwMode="auto">
        <a:xfrm>
          <a:off x="0" y="6562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8" name="AutoShape 4" descr="images/status_PASS.png"/>
        <xdr:cNvSpPr>
          <a:spLocks noChangeAspect="1" noChangeArrowheads="1"/>
        </xdr:cNvSpPr>
      </xdr:nvSpPr>
      <xdr:spPr bwMode="auto">
        <a:xfrm>
          <a:off x="0" y="6562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171450</xdr:rowOff>
    </xdr:from>
    <xdr:to>
      <xdr:col>0</xdr:col>
      <xdr:colOff>304800</xdr:colOff>
      <xdr:row>31</xdr:row>
      <xdr:rowOff>190500</xdr:rowOff>
    </xdr:to>
    <xdr:sp macro="" textlink="">
      <xdr:nvSpPr>
        <xdr:cNvPr id="9" name="AutoShape 5" descr="index_files/images/status_PASS.png"/>
        <xdr:cNvSpPr>
          <a:spLocks noChangeAspect="1" noChangeArrowheads="1"/>
        </xdr:cNvSpPr>
      </xdr:nvSpPr>
      <xdr:spPr bwMode="auto">
        <a:xfrm>
          <a:off x="0" y="6334125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0" name="AutoShape 6" descr="images/status_PASS.png"/>
        <xdr:cNvSpPr>
          <a:spLocks noChangeAspect="1" noChangeArrowheads="1"/>
        </xdr:cNvSpPr>
      </xdr:nvSpPr>
      <xdr:spPr bwMode="auto">
        <a:xfrm>
          <a:off x="0" y="6562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1" name="AutoShape 7" descr="index_files/images/status_PASS.png"/>
        <xdr:cNvSpPr>
          <a:spLocks noChangeAspect="1" noChangeArrowheads="1"/>
        </xdr:cNvSpPr>
      </xdr:nvSpPr>
      <xdr:spPr bwMode="auto">
        <a:xfrm>
          <a:off x="0" y="6562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2" name="AutoShape 8" descr="index_files/images/status_PASS.png"/>
        <xdr:cNvSpPr>
          <a:spLocks noChangeAspect="1" noChangeArrowheads="1"/>
        </xdr:cNvSpPr>
      </xdr:nvSpPr>
      <xdr:spPr bwMode="auto">
        <a:xfrm>
          <a:off x="0" y="6562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3" name="AutoShape 9" descr="index_files/images/status_PASS.png"/>
        <xdr:cNvSpPr>
          <a:spLocks noChangeAspect="1" noChangeArrowheads="1"/>
        </xdr:cNvSpPr>
      </xdr:nvSpPr>
      <xdr:spPr bwMode="auto">
        <a:xfrm>
          <a:off x="0" y="6562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4" name="AutoShape 1" descr="index_files/images/status_PASS.png"/>
        <xdr:cNvSpPr>
          <a:spLocks noChangeAspect="1" noChangeArrowheads="1"/>
        </xdr:cNvSpPr>
      </xdr:nvSpPr>
      <xdr:spPr bwMode="auto">
        <a:xfrm>
          <a:off x="0" y="6562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5" name="AutoShape 2" descr="index_files/images/status_PASS.png"/>
        <xdr:cNvSpPr>
          <a:spLocks noChangeAspect="1" noChangeArrowheads="1"/>
        </xdr:cNvSpPr>
      </xdr:nvSpPr>
      <xdr:spPr bwMode="auto">
        <a:xfrm>
          <a:off x="0" y="6562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6" name="AutoShape 2" descr="index_files/images/status_PASS.png"/>
        <xdr:cNvSpPr>
          <a:spLocks noChangeAspect="1" noChangeArrowheads="1"/>
        </xdr:cNvSpPr>
      </xdr:nvSpPr>
      <xdr:spPr bwMode="auto">
        <a:xfrm>
          <a:off x="0" y="6562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7" name="AutoShape 1" descr="index_files/images/status_PASS.png"/>
        <xdr:cNvSpPr>
          <a:spLocks noChangeAspect="1" noChangeArrowheads="1"/>
        </xdr:cNvSpPr>
      </xdr:nvSpPr>
      <xdr:spPr bwMode="auto">
        <a:xfrm>
          <a:off x="0" y="6562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8" name="AutoShape 1" descr="index_files/images/status_PASS.png"/>
        <xdr:cNvSpPr>
          <a:spLocks noChangeAspect="1" noChangeArrowheads="1"/>
        </xdr:cNvSpPr>
      </xdr:nvSpPr>
      <xdr:spPr bwMode="auto">
        <a:xfrm>
          <a:off x="0" y="6562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9" name="AutoShape 1" descr="index_files/images/status_PASS.png"/>
        <xdr:cNvSpPr>
          <a:spLocks noChangeAspect="1" noChangeArrowheads="1"/>
        </xdr:cNvSpPr>
      </xdr:nvSpPr>
      <xdr:spPr bwMode="auto">
        <a:xfrm>
          <a:off x="0" y="6562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0" name="AutoShape 1" descr="index_files/images/status_PASS.png"/>
        <xdr:cNvSpPr>
          <a:spLocks noChangeAspect="1" noChangeArrowheads="1"/>
        </xdr:cNvSpPr>
      </xdr:nvSpPr>
      <xdr:spPr bwMode="auto">
        <a:xfrm>
          <a:off x="0" y="6562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1" name="AutoShape 2" descr="index_files/images/status_PASS.png"/>
        <xdr:cNvSpPr>
          <a:spLocks noChangeAspect="1" noChangeArrowheads="1"/>
        </xdr:cNvSpPr>
      </xdr:nvSpPr>
      <xdr:spPr bwMode="auto">
        <a:xfrm>
          <a:off x="0" y="6562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2" name="AutoShape 3" descr="index_files/images/status_PASS.png"/>
        <xdr:cNvSpPr>
          <a:spLocks noChangeAspect="1" noChangeArrowheads="1"/>
        </xdr:cNvSpPr>
      </xdr:nvSpPr>
      <xdr:spPr bwMode="auto">
        <a:xfrm>
          <a:off x="0" y="6562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3" name="AutoShape 1" descr="index_files/images/status_PASS.png"/>
        <xdr:cNvSpPr>
          <a:spLocks noChangeAspect="1" noChangeArrowheads="1"/>
        </xdr:cNvSpPr>
      </xdr:nvSpPr>
      <xdr:spPr bwMode="auto">
        <a:xfrm>
          <a:off x="0" y="6562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4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190500</xdr:rowOff>
    </xdr:to>
    <xdr:sp macro="" textlink="">
      <xdr:nvSpPr>
        <xdr:cNvPr id="25" name="AutoShape 1" descr="index_files/images/status_PASS.png"/>
        <xdr:cNvSpPr>
          <a:spLocks noChangeAspect="1" noChangeArrowheads="1"/>
        </xdr:cNvSpPr>
      </xdr:nvSpPr>
      <xdr:spPr bwMode="auto">
        <a:xfrm>
          <a:off x="0" y="61626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190500</xdr:rowOff>
    </xdr:to>
    <xdr:sp macro="" textlink="">
      <xdr:nvSpPr>
        <xdr:cNvPr id="26" name="AutoShape 2" descr="index_files/images/status_PASS.png"/>
        <xdr:cNvSpPr>
          <a:spLocks noChangeAspect="1" noChangeArrowheads="1"/>
        </xdr:cNvSpPr>
      </xdr:nvSpPr>
      <xdr:spPr bwMode="auto">
        <a:xfrm>
          <a:off x="0" y="61626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30</xdr:row>
      <xdr:rowOff>180975</xdr:rowOff>
    </xdr:from>
    <xdr:to>
      <xdr:col>0</xdr:col>
      <xdr:colOff>304800</xdr:colOff>
      <xdr:row>30</xdr:row>
      <xdr:rowOff>381000</xdr:rowOff>
    </xdr:to>
    <xdr:sp macro="" textlink="">
      <xdr:nvSpPr>
        <xdr:cNvPr id="27" name="AutoShape 3" descr="index_files/images/status_PASS.png"/>
        <xdr:cNvSpPr>
          <a:spLocks noChangeAspect="1" noChangeArrowheads="1"/>
        </xdr:cNvSpPr>
      </xdr:nvSpPr>
      <xdr:spPr bwMode="auto">
        <a:xfrm>
          <a:off x="0" y="6076950"/>
          <a:ext cx="304800" cy="390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28" name="AutoShape 4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29" name="AutoShape 5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0" name="AutoShape 6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1" name="AutoShape 7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2" name="AutoShape 8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3" name="AutoShape 9" descr="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4" name="AutoShape 10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5" name="AutoShape 11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6" name="AutoShape 12" descr="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7" name="AutoShape 13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8" name="AutoShape 14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9" name="AutoShape 15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0" name="AutoShape 16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1" name="AutoShape 17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2" name="AutoShape 18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3" name="AutoShape 19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4" name="AutoShape 20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5" name="AutoShape 21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6" name="AutoShape 23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7" name="AutoShape 24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8" name="AutoShape 25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9" name="AutoShape 1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0" name="AutoShape 2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1" name="AutoShape 3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2" name="AutoShape 4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3" name="AutoShape 5" descr="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4" name="AutoShape 6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5" name="AutoShape 7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6" name="AutoShape 8" descr="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7" name="AutoShape 9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8" name="AutoShape 10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9" name="AutoShape 11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0" name="AutoShape 13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1" name="AutoShape 14" descr="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2" name="AutoShape 15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3" name="AutoShape 16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4" name="AutoShape 17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5" name="AutoShape 18" descr="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6" name="AutoShape 19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7" name="AutoShape 20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8" name="AutoShape 21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9" name="AutoShape 22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0" name="AutoShape 23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1" name="AutoShape 24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2" name="AutoShape 25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3" name="AutoShape 26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4" name="AutoShape 27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5" name="AutoShape 28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6" name="AutoShape 29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7" name="AutoShape 30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8" name="AutoShape 31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9" name="AutoShape 32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0" name="AutoShape 33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1" name="AutoShape 34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2" name="AutoShape 35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3" name="AutoShape 36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4" name="AutoShape 37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5" name="AutoShape 38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6" name="AutoShape 39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7" name="AutoShape 40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8" name="AutoShape 41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9" name="AutoShape 42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0" name="AutoShape 43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1" name="AutoShape 44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2" name="AutoShape 45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3" name="AutoShape 46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4" name="AutoShape 47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5" name="AutoShape 48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6" name="AutoShape 49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7" name="AutoShape 50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8" name="AutoShape 51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9" name="AutoShape 52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0" name="AutoShape 53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1" name="AutoShape 54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2" name="AutoShape 55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3" name="AutoShape 56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4" name="AutoShape 57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5" name="AutoShape 58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6" name="AutoShape 59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7" name="AutoShape 60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8" name="AutoShape 61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9" name="AutoShape 62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10" name="AutoShape 63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11" name="AutoShape 64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12" name="AutoShape 65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13" name="AutoShape 66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14" name="AutoShape 67" descr="index_files/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15" name="AutoShape 68" descr="images/status_PASS.png"/>
        <xdr:cNvSpPr>
          <a:spLocks noChangeAspect="1" noChangeArrowheads="1"/>
        </xdr:cNvSpPr>
      </xdr:nvSpPr>
      <xdr:spPr bwMode="auto">
        <a:xfrm>
          <a:off x="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116" name="AutoShape 1" descr="index_files/images/status_PASS.png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117" name="AutoShape 1" descr="index_files/images/status_PASS.png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118" name="AutoShape 1" descr="index_files/images/status_PASS.png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104775</xdr:rowOff>
    </xdr:to>
    <xdr:sp macro="" textlink="">
      <xdr:nvSpPr>
        <xdr:cNvPr id="2" name="AutoShape 1" descr="index_files/images/status_PASS.png"/>
        <xdr:cNvSpPr>
          <a:spLocks noChangeAspect="1" noChangeArrowheads="1"/>
        </xdr:cNvSpPr>
      </xdr:nvSpPr>
      <xdr:spPr bwMode="auto">
        <a:xfrm>
          <a:off x="0" y="2200275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" name="AutoShape 2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" name="AutoShape 3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" name="AutoShape 1" descr="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" name="AutoShape 2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7" name="AutoShape 3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8" name="AutoShape 4" descr="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171450</xdr:rowOff>
    </xdr:from>
    <xdr:to>
      <xdr:col>0</xdr:col>
      <xdr:colOff>304800</xdr:colOff>
      <xdr:row>31</xdr:row>
      <xdr:rowOff>190500</xdr:rowOff>
    </xdr:to>
    <xdr:sp macro="" textlink="">
      <xdr:nvSpPr>
        <xdr:cNvPr id="9" name="AutoShape 5" descr="index_files/images/status_PASS.png"/>
        <xdr:cNvSpPr>
          <a:spLocks noChangeAspect="1" noChangeArrowheads="1"/>
        </xdr:cNvSpPr>
      </xdr:nvSpPr>
      <xdr:spPr bwMode="auto">
        <a:xfrm>
          <a:off x="0" y="6829425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0" name="AutoShape 6" descr="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1" name="AutoShape 7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2" name="AutoShape 8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3" name="AutoShape 9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4" name="AutoShape 1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5" name="AutoShape 2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6" name="AutoShape 2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7" name="AutoShape 1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8" name="AutoShape 1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9" name="AutoShape 1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0" name="AutoShape 1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1" name="AutoShape 2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2" name="AutoShape 3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3" name="AutoShape 1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4" name="AutoShape 1" descr="index_files/images/status_PASS.png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190500</xdr:rowOff>
    </xdr:to>
    <xdr:sp macro="" textlink="">
      <xdr:nvSpPr>
        <xdr:cNvPr id="25" name="AutoShape 1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190500</xdr:rowOff>
    </xdr:to>
    <xdr:sp macro="" textlink="">
      <xdr:nvSpPr>
        <xdr:cNvPr id="26" name="AutoShape 2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30</xdr:row>
      <xdr:rowOff>180975</xdr:rowOff>
    </xdr:from>
    <xdr:to>
      <xdr:col>0</xdr:col>
      <xdr:colOff>304800</xdr:colOff>
      <xdr:row>30</xdr:row>
      <xdr:rowOff>190500</xdr:rowOff>
    </xdr:to>
    <xdr:sp macro="" textlink="">
      <xdr:nvSpPr>
        <xdr:cNvPr id="27" name="AutoShape 3" descr="index_files/images/status_PASS.png"/>
        <xdr:cNvSpPr>
          <a:spLocks noChangeAspect="1" noChangeArrowheads="1"/>
        </xdr:cNvSpPr>
      </xdr:nvSpPr>
      <xdr:spPr bwMode="auto">
        <a:xfrm>
          <a:off x="0" y="6438900"/>
          <a:ext cx="304800" cy="2000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28" name="AutoShape 4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29" name="AutoShape 5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0" name="AutoShape 6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1" name="AutoShape 7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2" name="AutoShape 8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3" name="AutoShape 9" descr="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4" name="AutoShape 10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5" name="AutoShape 11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6" name="AutoShape 12" descr="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7" name="AutoShape 13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8" name="AutoShape 14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9" name="AutoShape 15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0" name="AutoShape 16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1" name="AutoShape 17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2" name="AutoShape 18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3" name="AutoShape 19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4" name="AutoShape 20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5" name="AutoShape 21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6" name="AutoShape 23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7" name="AutoShape 24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8" name="AutoShape 25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9" name="AutoShape 1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0" name="AutoShape 2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1" name="AutoShape 3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2" name="AutoShape 4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3" name="AutoShape 5" descr="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4" name="AutoShape 6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5" name="AutoShape 7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6" name="AutoShape 8" descr="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7" name="AutoShape 9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8" name="AutoShape 10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9" name="AutoShape 11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0" name="AutoShape 13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1" name="AutoShape 14" descr="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2" name="AutoShape 15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3" name="AutoShape 16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4" name="AutoShape 17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5" name="AutoShape 18" descr="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6" name="AutoShape 19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7" name="AutoShape 20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8" name="AutoShape 21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9" name="AutoShape 22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0" name="AutoShape 23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1" name="AutoShape 24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2" name="AutoShape 25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3" name="AutoShape 26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4" name="AutoShape 27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5" name="AutoShape 28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6" name="AutoShape 29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7" name="AutoShape 30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8" name="AutoShape 31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9" name="AutoShape 32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0" name="AutoShape 33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1" name="AutoShape 34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2" name="AutoShape 35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3" name="AutoShape 36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4" name="AutoShape 37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5" name="AutoShape 38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6" name="AutoShape 39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7" name="AutoShape 40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8" name="AutoShape 41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9" name="AutoShape 42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0" name="AutoShape 43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1" name="AutoShape 44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2" name="AutoShape 45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3" name="AutoShape 46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4" name="AutoShape 47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5" name="AutoShape 48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6" name="AutoShape 49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7" name="AutoShape 50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8" name="AutoShape 51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9" name="AutoShape 52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0" name="AutoShape 53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1" name="AutoShape 54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2" name="AutoShape 55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3" name="AutoShape 56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4" name="AutoShape 57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5" name="AutoShape 58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6" name="AutoShape 59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7" name="AutoShape 60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8" name="AutoShape 61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9" name="AutoShape 62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10" name="AutoShape 63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11" name="AutoShape 64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12" name="AutoShape 65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13" name="AutoShape 66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14" name="AutoShape 67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15" name="AutoShape 68" descr="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116" name="AutoShape 1" descr="index_files/images/status_PASS.png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117" name="AutoShape 1" descr="index_files/images/status_PASS.png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104775</xdr:rowOff>
    </xdr:to>
    <xdr:sp macro="" textlink="">
      <xdr:nvSpPr>
        <xdr:cNvPr id="2" name="AutoShape 1" descr="index_files/images/status_PASS.png"/>
        <xdr:cNvSpPr>
          <a:spLocks noChangeAspect="1" noChangeArrowheads="1"/>
        </xdr:cNvSpPr>
      </xdr:nvSpPr>
      <xdr:spPr bwMode="auto">
        <a:xfrm>
          <a:off x="0" y="2200275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" name="AutoShape 2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" name="AutoShape 3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" name="AutoShape 1" descr="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" name="AutoShape 2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7" name="AutoShape 3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8" name="AutoShape 4" descr="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171450</xdr:rowOff>
    </xdr:from>
    <xdr:to>
      <xdr:col>0</xdr:col>
      <xdr:colOff>304800</xdr:colOff>
      <xdr:row>31</xdr:row>
      <xdr:rowOff>190500</xdr:rowOff>
    </xdr:to>
    <xdr:sp macro="" textlink="">
      <xdr:nvSpPr>
        <xdr:cNvPr id="9" name="AutoShape 5" descr="index_files/images/status_PASS.png"/>
        <xdr:cNvSpPr>
          <a:spLocks noChangeAspect="1" noChangeArrowheads="1"/>
        </xdr:cNvSpPr>
      </xdr:nvSpPr>
      <xdr:spPr bwMode="auto">
        <a:xfrm>
          <a:off x="0" y="6829425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0" name="AutoShape 6" descr="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1" name="AutoShape 7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2" name="AutoShape 8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3" name="AutoShape 9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4" name="AutoShape 1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5" name="AutoShape 2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6" name="AutoShape 2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7" name="AutoShape 1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8" name="AutoShape 1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9" name="AutoShape 1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0" name="AutoShape 1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1" name="AutoShape 2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2" name="AutoShape 3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3" name="AutoShape 1" descr="index_files/images/status_PASS.png"/>
        <xdr:cNvSpPr>
          <a:spLocks noChangeAspect="1" noChangeArrowheads="1"/>
        </xdr:cNvSpPr>
      </xdr:nvSpPr>
      <xdr:spPr bwMode="auto">
        <a:xfrm>
          <a:off x="0" y="73247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4" name="AutoShape 1" descr="index_files/images/status_PASS.png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190500</xdr:rowOff>
    </xdr:to>
    <xdr:sp macro="" textlink="">
      <xdr:nvSpPr>
        <xdr:cNvPr id="25" name="AutoShape 1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190500</xdr:rowOff>
    </xdr:to>
    <xdr:sp macro="" textlink="">
      <xdr:nvSpPr>
        <xdr:cNvPr id="26" name="AutoShape 2" descr="index_files/images/status_PASS.png"/>
        <xdr:cNvSpPr>
          <a:spLocks noChangeAspect="1" noChangeArrowheads="1"/>
        </xdr:cNvSpPr>
      </xdr:nvSpPr>
      <xdr:spPr bwMode="auto">
        <a:xfrm>
          <a:off x="0" y="665797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30</xdr:row>
      <xdr:rowOff>180975</xdr:rowOff>
    </xdr:from>
    <xdr:to>
      <xdr:col>0</xdr:col>
      <xdr:colOff>304800</xdr:colOff>
      <xdr:row>30</xdr:row>
      <xdr:rowOff>190500</xdr:rowOff>
    </xdr:to>
    <xdr:sp macro="" textlink="">
      <xdr:nvSpPr>
        <xdr:cNvPr id="27" name="AutoShape 3" descr="index_files/images/status_PASS.png"/>
        <xdr:cNvSpPr>
          <a:spLocks noChangeAspect="1" noChangeArrowheads="1"/>
        </xdr:cNvSpPr>
      </xdr:nvSpPr>
      <xdr:spPr bwMode="auto">
        <a:xfrm>
          <a:off x="0" y="6438900"/>
          <a:ext cx="30480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28" name="AutoShape 4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29" name="AutoShape 5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0" name="AutoShape 6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1" name="AutoShape 7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2" name="AutoShape 8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3" name="AutoShape 9" descr="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4" name="AutoShape 10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5" name="AutoShape 11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6" name="AutoShape 12" descr="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7" name="AutoShape 13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8" name="AutoShape 14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39" name="AutoShape 15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0" name="AutoShape 16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1" name="AutoShape 17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2" name="AutoShape 18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3" name="AutoShape 19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4" name="AutoShape 20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5" name="AutoShape 21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6" name="AutoShape 23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7" name="AutoShape 24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8" name="AutoShape 25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49" name="AutoShape 1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0" name="AutoShape 2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1" name="AutoShape 3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2" name="AutoShape 4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3" name="AutoShape 5" descr="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4" name="AutoShape 6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5" name="AutoShape 7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6" name="AutoShape 8" descr="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7" name="AutoShape 9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8" name="AutoShape 10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59" name="AutoShape 11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0" name="AutoShape 13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1" name="AutoShape 14" descr="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2" name="AutoShape 15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3" name="AutoShape 16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4" name="AutoShape 17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5" name="AutoShape 18" descr="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6" name="AutoShape 19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7" name="AutoShape 20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8" name="AutoShape 21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69" name="AutoShape 22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0" name="AutoShape 23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1" name="AutoShape 24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2" name="AutoShape 25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3" name="AutoShape 26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4" name="AutoShape 27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5" name="AutoShape 28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6" name="AutoShape 29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7" name="AutoShape 30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8" name="AutoShape 31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79" name="AutoShape 32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0" name="AutoShape 33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1" name="AutoShape 34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2" name="AutoShape 35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3" name="AutoShape 36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4" name="AutoShape 37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5" name="AutoShape 38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6" name="AutoShape 39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7" name="AutoShape 40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8" name="AutoShape 41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89" name="AutoShape 42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0" name="AutoShape 43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1" name="AutoShape 44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2" name="AutoShape 45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3" name="AutoShape 46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4" name="AutoShape 47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5" name="AutoShape 48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6" name="AutoShape 49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7" name="AutoShape 50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8" name="AutoShape 51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99" name="AutoShape 52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0" name="AutoShape 53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1" name="AutoShape 54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2" name="AutoShape 55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3" name="AutoShape 56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4" name="AutoShape 57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5" name="AutoShape 58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6" name="AutoShape 59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7" name="AutoShape 60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8" name="AutoShape 61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09" name="AutoShape 62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10" name="AutoShape 63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11" name="AutoShape 64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12" name="AutoShape 65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13" name="AutoShape 66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14" name="AutoShape 67" descr="index_files/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190500</xdr:rowOff>
    </xdr:to>
    <xdr:sp macro="" textlink="">
      <xdr:nvSpPr>
        <xdr:cNvPr id="115" name="AutoShape 68" descr="images/status_PASS.png"/>
        <xdr:cNvSpPr>
          <a:spLocks noChangeAspect="1" noChangeArrowheads="1"/>
        </xdr:cNvSpPr>
      </xdr:nvSpPr>
      <xdr:spPr bwMode="auto">
        <a:xfrm>
          <a:off x="0" y="7858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116" name="AutoShape 1" descr="index_files/images/status_PASS.png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117" name="AutoShape 1" descr="index_files/images/status_PASS.png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114300</xdr:rowOff>
    </xdr:to>
    <xdr:sp macro="" textlink="">
      <xdr:nvSpPr>
        <xdr:cNvPr id="5121" name="AutoShape 1" descr="index_files/images/status_PASS.png"/>
        <xdr:cNvSpPr>
          <a:spLocks noChangeAspect="1" noChangeArrowheads="1"/>
        </xdr:cNvSpPr>
      </xdr:nvSpPr>
      <xdr:spPr bwMode="auto">
        <a:xfrm>
          <a:off x="609600" y="21336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114300</xdr:rowOff>
    </xdr:to>
    <xdr:sp macro="" textlink="">
      <xdr:nvSpPr>
        <xdr:cNvPr id="5122" name="AutoShape 2" descr="index_files/images/status_PASS.png"/>
        <xdr:cNvSpPr>
          <a:spLocks noChangeAspect="1" noChangeArrowheads="1"/>
        </xdr:cNvSpPr>
      </xdr:nvSpPr>
      <xdr:spPr bwMode="auto">
        <a:xfrm>
          <a:off x="609600" y="21336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0</xdr:row>
      <xdr:rowOff>180975</xdr:rowOff>
    </xdr:from>
    <xdr:to>
      <xdr:col>0</xdr:col>
      <xdr:colOff>304800</xdr:colOff>
      <xdr:row>2</xdr:row>
      <xdr:rowOff>104775</xdr:rowOff>
    </xdr:to>
    <xdr:sp macro="" textlink="">
      <xdr:nvSpPr>
        <xdr:cNvPr id="5123" name="AutoShape 3" descr="index_files/images/status_PASS.png"/>
        <xdr:cNvSpPr>
          <a:spLocks noChangeAspect="1" noChangeArrowheads="1"/>
        </xdr:cNvSpPr>
      </xdr:nvSpPr>
      <xdr:spPr bwMode="auto">
        <a:xfrm>
          <a:off x="9525" y="180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5124" name="AutoShape 4" descr="index_files/images/status_PASS.png"/>
        <xdr:cNvSpPr>
          <a:spLocks noChangeAspect="1" noChangeArrowheads="1"/>
        </xdr:cNvSpPr>
      </xdr:nvSpPr>
      <xdr:spPr bwMode="auto">
        <a:xfrm>
          <a:off x="609600" y="1924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5125" name="AutoShape 5" descr="index_files/images/status_PASS.png"/>
        <xdr:cNvSpPr>
          <a:spLocks noChangeAspect="1" noChangeArrowheads="1"/>
        </xdr:cNvSpPr>
      </xdr:nvSpPr>
      <xdr:spPr bwMode="auto">
        <a:xfrm>
          <a:off x="609600" y="1924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5126" name="AutoShape 6" descr="index_files/images/status_PASS.png"/>
        <xdr:cNvSpPr>
          <a:spLocks noChangeAspect="1" noChangeArrowheads="1"/>
        </xdr:cNvSpPr>
      </xdr:nvSpPr>
      <xdr:spPr bwMode="auto">
        <a:xfrm>
          <a:off x="609600" y="1924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5127" name="AutoShape 7" descr="index_files/images/status_PASS.png"/>
        <xdr:cNvSpPr>
          <a:spLocks noChangeAspect="1" noChangeArrowheads="1"/>
        </xdr:cNvSpPr>
      </xdr:nvSpPr>
      <xdr:spPr bwMode="auto">
        <a:xfrm>
          <a:off x="609600" y="1924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5128" name="AutoShape 8" descr="index_files/images/status_PASS.png"/>
        <xdr:cNvSpPr>
          <a:spLocks noChangeAspect="1" noChangeArrowheads="1"/>
        </xdr:cNvSpPr>
      </xdr:nvSpPr>
      <xdr:spPr bwMode="auto">
        <a:xfrm>
          <a:off x="609600" y="1924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5129" name="AutoShape 9" descr="images/status_PASS.png"/>
        <xdr:cNvSpPr>
          <a:spLocks noChangeAspect="1" noChangeArrowheads="1"/>
        </xdr:cNvSpPr>
      </xdr:nvSpPr>
      <xdr:spPr bwMode="auto">
        <a:xfrm>
          <a:off x="609600" y="1924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5130" name="AutoShape 10" descr="index_files/images/status_PASS.png"/>
        <xdr:cNvSpPr>
          <a:spLocks noChangeAspect="1" noChangeArrowheads="1"/>
        </xdr:cNvSpPr>
      </xdr:nvSpPr>
      <xdr:spPr bwMode="auto">
        <a:xfrm>
          <a:off x="609600" y="1924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5131" name="AutoShape 11" descr="index_files/images/status_PASS.png"/>
        <xdr:cNvSpPr>
          <a:spLocks noChangeAspect="1" noChangeArrowheads="1"/>
        </xdr:cNvSpPr>
      </xdr:nvSpPr>
      <xdr:spPr bwMode="auto">
        <a:xfrm>
          <a:off x="609600" y="1924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5132" name="AutoShape 12" descr="images/status_PASS.png"/>
        <xdr:cNvSpPr>
          <a:spLocks noChangeAspect="1" noChangeArrowheads="1"/>
        </xdr:cNvSpPr>
      </xdr:nvSpPr>
      <xdr:spPr bwMode="auto">
        <a:xfrm>
          <a:off x="609600" y="1924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5133" name="AutoShape 13" descr="index_files/images/status_PASS.png"/>
        <xdr:cNvSpPr>
          <a:spLocks noChangeAspect="1" noChangeArrowheads="1"/>
        </xdr:cNvSpPr>
      </xdr:nvSpPr>
      <xdr:spPr bwMode="auto">
        <a:xfrm>
          <a:off x="609600" y="1924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5134" name="AutoShape 14" descr="index_files/images/status_PASS.png"/>
        <xdr:cNvSpPr>
          <a:spLocks noChangeAspect="1" noChangeArrowheads="1"/>
        </xdr:cNvSpPr>
      </xdr:nvSpPr>
      <xdr:spPr bwMode="auto">
        <a:xfrm>
          <a:off x="609600" y="1924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5135" name="AutoShape 15" descr="index_files/images/status_PASS.png"/>
        <xdr:cNvSpPr>
          <a:spLocks noChangeAspect="1" noChangeArrowheads="1"/>
        </xdr:cNvSpPr>
      </xdr:nvSpPr>
      <xdr:spPr bwMode="auto">
        <a:xfrm>
          <a:off x="609600" y="2057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5136" name="AutoShape 16" descr="index_files/images/status_PASS.png"/>
        <xdr:cNvSpPr>
          <a:spLocks noChangeAspect="1" noChangeArrowheads="1"/>
        </xdr:cNvSpPr>
      </xdr:nvSpPr>
      <xdr:spPr bwMode="auto">
        <a:xfrm>
          <a:off x="609600" y="2057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5137" name="AutoShape 17" descr="index_files/images/status_PASS.png"/>
        <xdr:cNvSpPr>
          <a:spLocks noChangeAspect="1" noChangeArrowheads="1"/>
        </xdr:cNvSpPr>
      </xdr:nvSpPr>
      <xdr:spPr bwMode="auto">
        <a:xfrm>
          <a:off x="609600" y="2057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5138" name="AutoShape 18" descr="index_files/images/status_PASS.png"/>
        <xdr:cNvSpPr>
          <a:spLocks noChangeAspect="1" noChangeArrowheads="1"/>
        </xdr:cNvSpPr>
      </xdr:nvSpPr>
      <xdr:spPr bwMode="auto">
        <a:xfrm>
          <a:off x="609600" y="1924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5139" name="AutoShape 19" descr="index_files/images/status_PASS.png"/>
        <xdr:cNvSpPr>
          <a:spLocks noChangeAspect="1" noChangeArrowheads="1"/>
        </xdr:cNvSpPr>
      </xdr:nvSpPr>
      <xdr:spPr bwMode="auto">
        <a:xfrm>
          <a:off x="609600" y="1924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5140" name="AutoShape 20" descr="index_files/images/status_PASS.png"/>
        <xdr:cNvSpPr>
          <a:spLocks noChangeAspect="1" noChangeArrowheads="1"/>
        </xdr:cNvSpPr>
      </xdr:nvSpPr>
      <xdr:spPr bwMode="auto">
        <a:xfrm>
          <a:off x="609600" y="1924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5141" name="AutoShape 21" descr="index_files/images/status_PASS.png"/>
        <xdr:cNvSpPr>
          <a:spLocks noChangeAspect="1" noChangeArrowheads="1"/>
        </xdr:cNvSpPr>
      </xdr:nvSpPr>
      <xdr:spPr bwMode="auto">
        <a:xfrm>
          <a:off x="609600" y="2057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5143" name="AutoShape 23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5144" name="AutoShape 24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5145" name="AutoShape 25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25" name="AutoShape 1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26" name="AutoShape 2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27" name="AutoShape 3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28" name="AutoShape 4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29" name="AutoShape 5" descr="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30" name="AutoShape 6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31" name="AutoShape 7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32" name="AutoShape 8" descr="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33" name="AutoShape 9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34" name="AutoShape 10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35" name="AutoShape 11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37" name="AutoShape 13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38" name="AutoShape 14" descr="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39" name="AutoShape 15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40" name="AutoShape 16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41" name="AutoShape 17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42" name="AutoShape 18" descr="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43" name="AutoShape 19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44" name="AutoShape 20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45" name="AutoShape 21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46" name="AutoShape 22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47" name="AutoShape 23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48" name="AutoShape 24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49" name="AutoShape 25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50" name="AutoShape 26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51" name="AutoShape 27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52" name="AutoShape 28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53" name="AutoShape 29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54" name="AutoShape 30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55" name="AutoShape 31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56" name="AutoShape 32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57" name="AutoShape 33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58" name="AutoShape 34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59" name="AutoShape 35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60" name="AutoShape 36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61" name="AutoShape 37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62" name="AutoShape 38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63" name="AutoShape 39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64" name="AutoShape 40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65" name="AutoShape 41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66" name="AutoShape 42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67" name="AutoShape 43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68" name="AutoShape 44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69" name="AutoShape 45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70" name="AutoShape 46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71" name="AutoShape 47" descr="index_files/images/status_PASS.png"/>
        <xdr:cNvSpPr>
          <a:spLocks noChangeAspect="1" noChangeArrowheads="1"/>
        </xdr:cNvSpPr>
      </xdr:nvSpPr>
      <xdr:spPr bwMode="auto">
        <a:xfrm>
          <a:off x="609600" y="144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72" name="AutoShape 48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73" name="AutoShape 49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74" name="AutoShape 50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75" name="AutoShape 51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76" name="AutoShape 52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77" name="AutoShape 53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78" name="AutoShape 54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79" name="AutoShape 55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80" name="AutoShape 56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81" name="AutoShape 57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82" name="AutoShape 58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83" name="AutoShape 59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84" name="AutoShape 60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85" name="AutoShape 61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86" name="AutoShape 62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87" name="AutoShape 63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88" name="AutoShape 64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89" name="AutoShape 65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90" name="AutoShape 66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91" name="AutoShape 67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92" name="AutoShape 68" descr="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93" name="AutoShape 69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94" name="AutoShape 70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95" name="AutoShape 71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96" name="AutoShape 72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97" name="AutoShape 73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98" name="AutoShape 74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99" name="AutoShape 75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00" name="AutoShape 76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01" name="AutoShape 77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02" name="AutoShape 78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03" name="AutoShape 79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04" name="AutoShape 80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05" name="AutoShape 81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06" name="AutoShape 82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07" name="AutoShape 83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08" name="AutoShape 84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09" name="AutoShape 85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10" name="AutoShape 86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11" name="AutoShape 87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12" name="AutoShape 88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13" name="AutoShape 89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14" name="AutoShape 90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15" name="AutoShape 91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16" name="AutoShape 92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17" name="AutoShape 93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18" name="AutoShape 94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19" name="AutoShape 95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20" name="AutoShape 96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21" name="AutoShape 97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22" name="AutoShape 98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23" name="AutoShape 99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24" name="AutoShape 100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25" name="AutoShape 101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26" name="AutoShape 102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27" name="AutoShape 103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28" name="AutoShape 104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29" name="AutoShape 105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30" name="AutoShape 106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31" name="AutoShape 107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132" name="AutoShape 108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049" name="AutoShape 1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050" name="AutoShape 2" descr="index_files/images/status_PASS.png"/>
        <xdr:cNvSpPr>
          <a:spLocks noChangeAspect="1" noChangeArrowheads="1"/>
        </xdr:cNvSpPr>
      </xdr:nvSpPr>
      <xdr:spPr bwMode="auto">
        <a:xfrm>
          <a:off x="609600" y="155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051" name="AutoShape 3" descr="index_files/images/status_PASS.png"/>
        <xdr:cNvSpPr>
          <a:spLocks noChangeAspect="1" noChangeArrowheads="1"/>
        </xdr:cNvSpPr>
      </xdr:nvSpPr>
      <xdr:spPr bwMode="auto">
        <a:xfrm>
          <a:off x="60960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052" name="AutoShape 4" descr="index_files/images/status_PASS.png"/>
        <xdr:cNvSpPr>
          <a:spLocks noChangeAspect="1" noChangeArrowheads="1"/>
        </xdr:cNvSpPr>
      </xdr:nvSpPr>
      <xdr:spPr bwMode="auto">
        <a:xfrm>
          <a:off x="60960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053" name="AutoShape 5" descr="index_files/images/status_PASS.png"/>
        <xdr:cNvSpPr>
          <a:spLocks noChangeAspect="1" noChangeArrowheads="1"/>
        </xdr:cNvSpPr>
      </xdr:nvSpPr>
      <xdr:spPr bwMode="auto">
        <a:xfrm>
          <a:off x="60960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054" name="AutoShape 6" descr="index_files/images/status_PASS.png"/>
        <xdr:cNvSpPr>
          <a:spLocks noChangeAspect="1" noChangeArrowheads="1"/>
        </xdr:cNvSpPr>
      </xdr:nvSpPr>
      <xdr:spPr bwMode="auto">
        <a:xfrm>
          <a:off x="60960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055" name="AutoShape 7" descr="index_files/images/status_PASS.png"/>
        <xdr:cNvSpPr>
          <a:spLocks noChangeAspect="1" noChangeArrowheads="1"/>
        </xdr:cNvSpPr>
      </xdr:nvSpPr>
      <xdr:spPr bwMode="auto">
        <a:xfrm>
          <a:off x="60960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056" name="AutoShape 8" descr="index_files/images/status_PASS.png"/>
        <xdr:cNvSpPr>
          <a:spLocks noChangeAspect="1" noChangeArrowheads="1"/>
        </xdr:cNvSpPr>
      </xdr:nvSpPr>
      <xdr:spPr bwMode="auto">
        <a:xfrm>
          <a:off x="60960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057" name="AutoShape 9" descr="index_files/images/status_PASS.png"/>
        <xdr:cNvSpPr>
          <a:spLocks noChangeAspect="1" noChangeArrowheads="1"/>
        </xdr:cNvSpPr>
      </xdr:nvSpPr>
      <xdr:spPr bwMode="auto">
        <a:xfrm>
          <a:off x="60960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058" name="AutoShape 10" descr="index_files/images/status_PASS.png"/>
        <xdr:cNvSpPr>
          <a:spLocks noChangeAspect="1" noChangeArrowheads="1"/>
        </xdr:cNvSpPr>
      </xdr:nvSpPr>
      <xdr:spPr bwMode="auto">
        <a:xfrm>
          <a:off x="60960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059" name="AutoShape 11" descr="index_files/images/status_PASS.png"/>
        <xdr:cNvSpPr>
          <a:spLocks noChangeAspect="1" noChangeArrowheads="1"/>
        </xdr:cNvSpPr>
      </xdr:nvSpPr>
      <xdr:spPr bwMode="auto">
        <a:xfrm>
          <a:off x="60960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060" name="AutoShape 12" descr="index_files/images/status_PASS.png"/>
        <xdr:cNvSpPr>
          <a:spLocks noChangeAspect="1" noChangeArrowheads="1"/>
        </xdr:cNvSpPr>
      </xdr:nvSpPr>
      <xdr:spPr bwMode="auto">
        <a:xfrm>
          <a:off x="60960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061" name="AutoShape 13" descr="index_files/images/status_PASS.png"/>
        <xdr:cNvSpPr>
          <a:spLocks noChangeAspect="1" noChangeArrowheads="1"/>
        </xdr:cNvSpPr>
      </xdr:nvSpPr>
      <xdr:spPr bwMode="auto">
        <a:xfrm>
          <a:off x="60960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062" name="AutoShape 14" descr="index_files/images/status_PASS.png"/>
        <xdr:cNvSpPr>
          <a:spLocks noChangeAspect="1" noChangeArrowheads="1"/>
        </xdr:cNvSpPr>
      </xdr:nvSpPr>
      <xdr:spPr bwMode="auto">
        <a:xfrm>
          <a:off x="60960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063" name="AutoShape 15" descr="index_files/images/status_PASS.png"/>
        <xdr:cNvSpPr>
          <a:spLocks noChangeAspect="1" noChangeArrowheads="1"/>
        </xdr:cNvSpPr>
      </xdr:nvSpPr>
      <xdr:spPr bwMode="auto">
        <a:xfrm>
          <a:off x="60960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064" name="AutoShape 16" descr="index_files/images/status_PASS.png"/>
        <xdr:cNvSpPr>
          <a:spLocks noChangeAspect="1" noChangeArrowheads="1"/>
        </xdr:cNvSpPr>
      </xdr:nvSpPr>
      <xdr:spPr bwMode="auto">
        <a:xfrm>
          <a:off x="60960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065" name="AutoShape 17" descr="index_files/images/status_PASS.png"/>
        <xdr:cNvSpPr>
          <a:spLocks noChangeAspect="1" noChangeArrowheads="1"/>
        </xdr:cNvSpPr>
      </xdr:nvSpPr>
      <xdr:spPr bwMode="auto">
        <a:xfrm>
          <a:off x="619125" y="1733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066" name="AutoShape 18" descr="index_files/images/status_PASS.png"/>
        <xdr:cNvSpPr>
          <a:spLocks noChangeAspect="1" noChangeArrowheads="1"/>
        </xdr:cNvSpPr>
      </xdr:nvSpPr>
      <xdr:spPr bwMode="auto">
        <a:xfrm>
          <a:off x="619125" y="1733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067" name="AutoShape 19" descr="index_files/images/status_PASS.png"/>
        <xdr:cNvSpPr>
          <a:spLocks noChangeAspect="1" noChangeArrowheads="1"/>
        </xdr:cNvSpPr>
      </xdr:nvSpPr>
      <xdr:spPr bwMode="auto">
        <a:xfrm>
          <a:off x="619125" y="1733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068" name="AutoShape 20" descr="index_files/images/status_PASS.png"/>
        <xdr:cNvSpPr>
          <a:spLocks noChangeAspect="1" noChangeArrowheads="1"/>
        </xdr:cNvSpPr>
      </xdr:nvSpPr>
      <xdr:spPr bwMode="auto">
        <a:xfrm>
          <a:off x="619125" y="1733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069" name="AutoShape 21" descr="index_files/images/status_PASS.png"/>
        <xdr:cNvSpPr>
          <a:spLocks noChangeAspect="1" noChangeArrowheads="1"/>
        </xdr:cNvSpPr>
      </xdr:nvSpPr>
      <xdr:spPr bwMode="auto">
        <a:xfrm>
          <a:off x="619125" y="1733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2070" name="AutoShape 22" descr="index_files/images/status_PASS.png"/>
        <xdr:cNvSpPr>
          <a:spLocks noChangeAspect="1" noChangeArrowheads="1"/>
        </xdr:cNvSpPr>
      </xdr:nvSpPr>
      <xdr:spPr bwMode="auto">
        <a:xfrm>
          <a:off x="619125" y="173355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3073" name="AutoShape 1" descr="index_files/images/status_PASS.png"/>
        <xdr:cNvSpPr>
          <a:spLocks noChangeAspect="1" noChangeArrowheads="1"/>
        </xdr:cNvSpPr>
      </xdr:nvSpPr>
      <xdr:spPr bwMode="auto">
        <a:xfrm>
          <a:off x="609600" y="21336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3074" name="AutoShape 2" descr="index_files/images/status_PASS.png"/>
        <xdr:cNvSpPr>
          <a:spLocks noChangeAspect="1" noChangeArrowheads="1"/>
        </xdr:cNvSpPr>
      </xdr:nvSpPr>
      <xdr:spPr bwMode="auto">
        <a:xfrm>
          <a:off x="609600" y="21336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104775</xdr:rowOff>
    </xdr:to>
    <xdr:sp macro="" textlink="">
      <xdr:nvSpPr>
        <xdr:cNvPr id="4" name="AutoShape 1" descr="index_files/images/status_PASS.png"/>
        <xdr:cNvSpPr>
          <a:spLocks noChangeAspect="1" noChangeArrowheads="1"/>
        </xdr:cNvSpPr>
      </xdr:nvSpPr>
      <xdr:spPr bwMode="auto">
        <a:xfrm>
          <a:off x="0" y="2066925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" name="AutoShape 2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" name="AutoShape 3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7" name="AutoShape 1" descr="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8" name="AutoShape 2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9" name="AutoShape 3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0" name="AutoShape 4" descr="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171450</xdr:rowOff>
    </xdr:from>
    <xdr:to>
      <xdr:col>0</xdr:col>
      <xdr:colOff>304800</xdr:colOff>
      <xdr:row>31</xdr:row>
      <xdr:rowOff>190500</xdr:rowOff>
    </xdr:to>
    <xdr:sp macro="" textlink="">
      <xdr:nvSpPr>
        <xdr:cNvPr id="11" name="AutoShape 5" descr="index_files/images/status_PASS.png"/>
        <xdr:cNvSpPr>
          <a:spLocks noChangeAspect="1" noChangeArrowheads="1"/>
        </xdr:cNvSpPr>
      </xdr:nvSpPr>
      <xdr:spPr bwMode="auto">
        <a:xfrm>
          <a:off x="0" y="6343650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2" name="AutoShape 6" descr="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3" name="AutoShape 7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4" name="AutoShape 8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5" name="AutoShape 9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6" name="AutoShape 1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7" name="AutoShape 2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8" name="AutoShape 2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9" name="AutoShape 1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0" name="AutoShape 1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1" name="AutoShape 1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2" name="AutoShape 1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3" name="AutoShape 2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4" name="AutoShape 3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5" name="AutoShape 1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6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7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28" name="AutoShape 1" descr="index_files/images/status_PASS.png"/>
        <xdr:cNvSpPr>
          <a:spLocks noChangeAspect="1" noChangeArrowheads="1"/>
        </xdr:cNvSpPr>
      </xdr:nvSpPr>
      <xdr:spPr bwMode="auto">
        <a:xfrm>
          <a:off x="84105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29" name="AutoShape 1" descr="index_files/images/status_PASS.png"/>
        <xdr:cNvSpPr>
          <a:spLocks noChangeAspect="1" noChangeArrowheads="1"/>
        </xdr:cNvSpPr>
      </xdr:nvSpPr>
      <xdr:spPr bwMode="auto">
        <a:xfrm>
          <a:off x="84105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30" name="AutoShape 1" descr="index_files/images/status_PASS.png"/>
        <xdr:cNvSpPr>
          <a:spLocks noChangeAspect="1" noChangeArrowheads="1"/>
        </xdr:cNvSpPr>
      </xdr:nvSpPr>
      <xdr:spPr bwMode="auto">
        <a:xfrm>
          <a:off x="84105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31" name="AutoShape 1" descr="index_files/images/status_PASS.png"/>
        <xdr:cNvSpPr>
          <a:spLocks noChangeAspect="1" noChangeArrowheads="1"/>
        </xdr:cNvSpPr>
      </xdr:nvSpPr>
      <xdr:spPr bwMode="auto">
        <a:xfrm>
          <a:off x="84105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40</xdr:col>
      <xdr:colOff>304800</xdr:colOff>
      <xdr:row>2</xdr:row>
      <xdr:rowOff>114300</xdr:rowOff>
    </xdr:to>
    <xdr:sp macro="" textlink="">
      <xdr:nvSpPr>
        <xdr:cNvPr id="32" name="AutoShape 1" descr="index_files/images/status_PASS.png"/>
        <xdr:cNvSpPr>
          <a:spLocks noChangeAspect="1" noChangeArrowheads="1"/>
        </xdr:cNvSpPr>
      </xdr:nvSpPr>
      <xdr:spPr bwMode="auto">
        <a:xfrm>
          <a:off x="157353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40</xdr:col>
      <xdr:colOff>304800</xdr:colOff>
      <xdr:row>2</xdr:row>
      <xdr:rowOff>114300</xdr:rowOff>
    </xdr:to>
    <xdr:sp macro="" textlink="">
      <xdr:nvSpPr>
        <xdr:cNvPr id="33" name="AutoShape 1" descr="index_files/images/status_PASS.png"/>
        <xdr:cNvSpPr>
          <a:spLocks noChangeAspect="1" noChangeArrowheads="1"/>
        </xdr:cNvSpPr>
      </xdr:nvSpPr>
      <xdr:spPr bwMode="auto">
        <a:xfrm>
          <a:off x="157353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53</xdr:col>
      <xdr:colOff>0</xdr:colOff>
      <xdr:row>1</xdr:row>
      <xdr:rowOff>0</xdr:rowOff>
    </xdr:from>
    <xdr:to>
      <xdr:col>53</xdr:col>
      <xdr:colOff>304800</xdr:colOff>
      <xdr:row>2</xdr:row>
      <xdr:rowOff>114300</xdr:rowOff>
    </xdr:to>
    <xdr:sp macro="" textlink="">
      <xdr:nvSpPr>
        <xdr:cNvPr id="34" name="AutoShape 1" descr="index_files/images/status_PASS.png"/>
        <xdr:cNvSpPr>
          <a:spLocks noChangeAspect="1" noChangeArrowheads="1"/>
        </xdr:cNvSpPr>
      </xdr:nvSpPr>
      <xdr:spPr bwMode="auto">
        <a:xfrm>
          <a:off x="157353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53</xdr:col>
      <xdr:colOff>0</xdr:colOff>
      <xdr:row>1</xdr:row>
      <xdr:rowOff>0</xdr:rowOff>
    </xdr:from>
    <xdr:to>
      <xdr:col>53</xdr:col>
      <xdr:colOff>304800</xdr:colOff>
      <xdr:row>2</xdr:row>
      <xdr:rowOff>114300</xdr:rowOff>
    </xdr:to>
    <xdr:sp macro="" textlink="">
      <xdr:nvSpPr>
        <xdr:cNvPr id="35" name="AutoShape 1" descr="index_files/images/status_PASS.png"/>
        <xdr:cNvSpPr>
          <a:spLocks noChangeAspect="1" noChangeArrowheads="1"/>
        </xdr:cNvSpPr>
      </xdr:nvSpPr>
      <xdr:spPr bwMode="auto">
        <a:xfrm>
          <a:off x="157353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66</xdr:col>
      <xdr:colOff>0</xdr:colOff>
      <xdr:row>1</xdr:row>
      <xdr:rowOff>0</xdr:rowOff>
    </xdr:from>
    <xdr:to>
      <xdr:col>66</xdr:col>
      <xdr:colOff>304800</xdr:colOff>
      <xdr:row>2</xdr:row>
      <xdr:rowOff>114300</xdr:rowOff>
    </xdr:to>
    <xdr:sp macro="" textlink="">
      <xdr:nvSpPr>
        <xdr:cNvPr id="36" name="AutoShape 1" descr="index_files/images/status_PASS.png"/>
        <xdr:cNvSpPr>
          <a:spLocks noChangeAspect="1" noChangeArrowheads="1"/>
        </xdr:cNvSpPr>
      </xdr:nvSpPr>
      <xdr:spPr bwMode="auto">
        <a:xfrm>
          <a:off x="303942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66</xdr:col>
      <xdr:colOff>0</xdr:colOff>
      <xdr:row>1</xdr:row>
      <xdr:rowOff>0</xdr:rowOff>
    </xdr:from>
    <xdr:to>
      <xdr:col>66</xdr:col>
      <xdr:colOff>304800</xdr:colOff>
      <xdr:row>2</xdr:row>
      <xdr:rowOff>114300</xdr:rowOff>
    </xdr:to>
    <xdr:sp macro="" textlink="">
      <xdr:nvSpPr>
        <xdr:cNvPr id="37" name="AutoShape 1" descr="index_files/images/status_PASS.png"/>
        <xdr:cNvSpPr>
          <a:spLocks noChangeAspect="1" noChangeArrowheads="1"/>
        </xdr:cNvSpPr>
      </xdr:nvSpPr>
      <xdr:spPr bwMode="auto">
        <a:xfrm>
          <a:off x="303942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79</xdr:col>
      <xdr:colOff>0</xdr:colOff>
      <xdr:row>1</xdr:row>
      <xdr:rowOff>0</xdr:rowOff>
    </xdr:from>
    <xdr:to>
      <xdr:col>79</xdr:col>
      <xdr:colOff>304800</xdr:colOff>
      <xdr:row>2</xdr:row>
      <xdr:rowOff>114300</xdr:rowOff>
    </xdr:to>
    <xdr:sp macro="" textlink="">
      <xdr:nvSpPr>
        <xdr:cNvPr id="38" name="AutoShape 1" descr="index_files/images/status_PASS.png"/>
        <xdr:cNvSpPr>
          <a:spLocks noChangeAspect="1" noChangeArrowheads="1"/>
        </xdr:cNvSpPr>
      </xdr:nvSpPr>
      <xdr:spPr bwMode="auto">
        <a:xfrm>
          <a:off x="377190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79</xdr:col>
      <xdr:colOff>0</xdr:colOff>
      <xdr:row>1</xdr:row>
      <xdr:rowOff>0</xdr:rowOff>
    </xdr:from>
    <xdr:to>
      <xdr:col>79</xdr:col>
      <xdr:colOff>304800</xdr:colOff>
      <xdr:row>2</xdr:row>
      <xdr:rowOff>114300</xdr:rowOff>
    </xdr:to>
    <xdr:sp macro="" textlink="">
      <xdr:nvSpPr>
        <xdr:cNvPr id="39" name="AutoShape 1" descr="index_files/images/status_PASS.png"/>
        <xdr:cNvSpPr>
          <a:spLocks noChangeAspect="1" noChangeArrowheads="1"/>
        </xdr:cNvSpPr>
      </xdr:nvSpPr>
      <xdr:spPr bwMode="auto">
        <a:xfrm>
          <a:off x="3771900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92</xdr:col>
      <xdr:colOff>0</xdr:colOff>
      <xdr:row>1</xdr:row>
      <xdr:rowOff>0</xdr:rowOff>
    </xdr:from>
    <xdr:to>
      <xdr:col>92</xdr:col>
      <xdr:colOff>304800</xdr:colOff>
      <xdr:row>2</xdr:row>
      <xdr:rowOff>114300</xdr:rowOff>
    </xdr:to>
    <xdr:sp macro="" textlink="">
      <xdr:nvSpPr>
        <xdr:cNvPr id="40" name="AutoShape 1" descr="index_files/images/status_PASS.png"/>
        <xdr:cNvSpPr>
          <a:spLocks noChangeAspect="1" noChangeArrowheads="1"/>
        </xdr:cNvSpPr>
      </xdr:nvSpPr>
      <xdr:spPr bwMode="auto">
        <a:xfrm>
          <a:off x="4505325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92</xdr:col>
      <xdr:colOff>0</xdr:colOff>
      <xdr:row>1</xdr:row>
      <xdr:rowOff>0</xdr:rowOff>
    </xdr:from>
    <xdr:to>
      <xdr:col>92</xdr:col>
      <xdr:colOff>304800</xdr:colOff>
      <xdr:row>2</xdr:row>
      <xdr:rowOff>114300</xdr:rowOff>
    </xdr:to>
    <xdr:sp macro="" textlink="">
      <xdr:nvSpPr>
        <xdr:cNvPr id="41" name="AutoShape 1" descr="index_files/images/status_PASS.png"/>
        <xdr:cNvSpPr>
          <a:spLocks noChangeAspect="1" noChangeArrowheads="1"/>
        </xdr:cNvSpPr>
      </xdr:nvSpPr>
      <xdr:spPr bwMode="auto">
        <a:xfrm>
          <a:off x="45053250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104775</xdr:rowOff>
    </xdr:to>
    <xdr:sp macro="" textlink="">
      <xdr:nvSpPr>
        <xdr:cNvPr id="2" name="AutoShape 1" descr="index_files/images/status_PASS.png"/>
        <xdr:cNvSpPr>
          <a:spLocks noChangeAspect="1" noChangeArrowheads="1"/>
        </xdr:cNvSpPr>
      </xdr:nvSpPr>
      <xdr:spPr bwMode="auto">
        <a:xfrm>
          <a:off x="0" y="2066925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" name="AutoShape 2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" name="AutoShape 3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" name="AutoShape 1" descr="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" name="AutoShape 2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7" name="AutoShape 3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8" name="AutoShape 4" descr="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171450</xdr:rowOff>
    </xdr:from>
    <xdr:to>
      <xdr:col>0</xdr:col>
      <xdr:colOff>304800</xdr:colOff>
      <xdr:row>31</xdr:row>
      <xdr:rowOff>190500</xdr:rowOff>
    </xdr:to>
    <xdr:sp macro="" textlink="">
      <xdr:nvSpPr>
        <xdr:cNvPr id="9" name="AutoShape 5" descr="index_files/images/status_PASS.png"/>
        <xdr:cNvSpPr>
          <a:spLocks noChangeAspect="1" noChangeArrowheads="1"/>
        </xdr:cNvSpPr>
      </xdr:nvSpPr>
      <xdr:spPr bwMode="auto">
        <a:xfrm>
          <a:off x="0" y="6343650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0" name="AutoShape 6" descr="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1" name="AutoShape 7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2" name="AutoShape 8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3" name="AutoShape 9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4" name="AutoShape 1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5" name="AutoShape 2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6" name="AutoShape 2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7" name="AutoShape 1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8" name="AutoShape 1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9" name="AutoShape 1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0" name="AutoShape 1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1" name="AutoShape 2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2" name="AutoShape 3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3" name="AutoShape 1" descr="index_files/images/status_PASS.png"/>
        <xdr:cNvSpPr>
          <a:spLocks noChangeAspect="1" noChangeArrowheads="1"/>
        </xdr:cNvSpPr>
      </xdr:nvSpPr>
      <xdr:spPr bwMode="auto">
        <a:xfrm>
          <a:off x="0" y="67056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4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5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26" name="AutoShape 1" descr="index_files/images/status_PASS.png"/>
        <xdr:cNvSpPr>
          <a:spLocks noChangeAspect="1" noChangeArrowheads="1"/>
        </xdr:cNvSpPr>
      </xdr:nvSpPr>
      <xdr:spPr bwMode="auto">
        <a:xfrm>
          <a:off x="84105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27" name="AutoShape 1" descr="index_files/images/status_PASS.png"/>
        <xdr:cNvSpPr>
          <a:spLocks noChangeAspect="1" noChangeArrowheads="1"/>
        </xdr:cNvSpPr>
      </xdr:nvSpPr>
      <xdr:spPr bwMode="auto">
        <a:xfrm>
          <a:off x="84105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30" name="AutoShape 1" descr="index_files/images/status_PASS.png"/>
        <xdr:cNvSpPr>
          <a:spLocks noChangeAspect="1" noChangeArrowheads="1"/>
        </xdr:cNvSpPr>
      </xdr:nvSpPr>
      <xdr:spPr bwMode="auto">
        <a:xfrm>
          <a:off x="84105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31" name="AutoShape 1" descr="index_files/images/status_PASS.png"/>
        <xdr:cNvSpPr>
          <a:spLocks noChangeAspect="1" noChangeArrowheads="1"/>
        </xdr:cNvSpPr>
      </xdr:nvSpPr>
      <xdr:spPr bwMode="auto">
        <a:xfrm>
          <a:off x="84105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40</xdr:col>
      <xdr:colOff>304800</xdr:colOff>
      <xdr:row>2</xdr:row>
      <xdr:rowOff>114300</xdr:rowOff>
    </xdr:to>
    <xdr:sp macro="" textlink="">
      <xdr:nvSpPr>
        <xdr:cNvPr id="32" name="AutoShape 1" descr="index_files/images/status_PASS.png"/>
        <xdr:cNvSpPr>
          <a:spLocks noChangeAspect="1" noChangeArrowheads="1"/>
        </xdr:cNvSpPr>
      </xdr:nvSpPr>
      <xdr:spPr bwMode="auto">
        <a:xfrm>
          <a:off x="157448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40</xdr:col>
      <xdr:colOff>304800</xdr:colOff>
      <xdr:row>2</xdr:row>
      <xdr:rowOff>114300</xdr:rowOff>
    </xdr:to>
    <xdr:sp macro="" textlink="">
      <xdr:nvSpPr>
        <xdr:cNvPr id="33" name="AutoShape 1" descr="index_files/images/status_PASS.png"/>
        <xdr:cNvSpPr>
          <a:spLocks noChangeAspect="1" noChangeArrowheads="1"/>
        </xdr:cNvSpPr>
      </xdr:nvSpPr>
      <xdr:spPr bwMode="auto">
        <a:xfrm>
          <a:off x="157448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53</xdr:col>
      <xdr:colOff>0</xdr:colOff>
      <xdr:row>1</xdr:row>
      <xdr:rowOff>0</xdr:rowOff>
    </xdr:from>
    <xdr:to>
      <xdr:col>53</xdr:col>
      <xdr:colOff>304800</xdr:colOff>
      <xdr:row>2</xdr:row>
      <xdr:rowOff>114300</xdr:rowOff>
    </xdr:to>
    <xdr:sp macro="" textlink="">
      <xdr:nvSpPr>
        <xdr:cNvPr id="34" name="AutoShape 1" descr="index_files/images/status_PASS.png"/>
        <xdr:cNvSpPr>
          <a:spLocks noChangeAspect="1" noChangeArrowheads="1"/>
        </xdr:cNvSpPr>
      </xdr:nvSpPr>
      <xdr:spPr bwMode="auto">
        <a:xfrm>
          <a:off x="230790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53</xdr:col>
      <xdr:colOff>0</xdr:colOff>
      <xdr:row>1</xdr:row>
      <xdr:rowOff>0</xdr:rowOff>
    </xdr:from>
    <xdr:to>
      <xdr:col>53</xdr:col>
      <xdr:colOff>304800</xdr:colOff>
      <xdr:row>2</xdr:row>
      <xdr:rowOff>114300</xdr:rowOff>
    </xdr:to>
    <xdr:sp macro="" textlink="">
      <xdr:nvSpPr>
        <xdr:cNvPr id="35" name="AutoShape 1" descr="index_files/images/status_PASS.png"/>
        <xdr:cNvSpPr>
          <a:spLocks noChangeAspect="1" noChangeArrowheads="1"/>
        </xdr:cNvSpPr>
      </xdr:nvSpPr>
      <xdr:spPr bwMode="auto">
        <a:xfrm>
          <a:off x="230790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66</xdr:col>
      <xdr:colOff>0</xdr:colOff>
      <xdr:row>1</xdr:row>
      <xdr:rowOff>0</xdr:rowOff>
    </xdr:from>
    <xdr:to>
      <xdr:col>66</xdr:col>
      <xdr:colOff>304800</xdr:colOff>
      <xdr:row>2</xdr:row>
      <xdr:rowOff>114300</xdr:rowOff>
    </xdr:to>
    <xdr:sp macro="" textlink="">
      <xdr:nvSpPr>
        <xdr:cNvPr id="36" name="AutoShape 1" descr="index_files/images/status_PASS.png"/>
        <xdr:cNvSpPr>
          <a:spLocks noChangeAspect="1" noChangeArrowheads="1"/>
        </xdr:cNvSpPr>
      </xdr:nvSpPr>
      <xdr:spPr bwMode="auto">
        <a:xfrm>
          <a:off x="230790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66</xdr:col>
      <xdr:colOff>0</xdr:colOff>
      <xdr:row>1</xdr:row>
      <xdr:rowOff>0</xdr:rowOff>
    </xdr:from>
    <xdr:to>
      <xdr:col>66</xdr:col>
      <xdr:colOff>304800</xdr:colOff>
      <xdr:row>2</xdr:row>
      <xdr:rowOff>114300</xdr:rowOff>
    </xdr:to>
    <xdr:sp macro="" textlink="">
      <xdr:nvSpPr>
        <xdr:cNvPr id="37" name="AutoShape 1" descr="index_files/images/status_PASS.png"/>
        <xdr:cNvSpPr>
          <a:spLocks noChangeAspect="1" noChangeArrowheads="1"/>
        </xdr:cNvSpPr>
      </xdr:nvSpPr>
      <xdr:spPr bwMode="auto">
        <a:xfrm>
          <a:off x="230790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79</xdr:col>
      <xdr:colOff>0</xdr:colOff>
      <xdr:row>1</xdr:row>
      <xdr:rowOff>0</xdr:rowOff>
    </xdr:from>
    <xdr:to>
      <xdr:col>79</xdr:col>
      <xdr:colOff>304800</xdr:colOff>
      <xdr:row>2</xdr:row>
      <xdr:rowOff>114300</xdr:rowOff>
    </xdr:to>
    <xdr:sp macro="" textlink="">
      <xdr:nvSpPr>
        <xdr:cNvPr id="38" name="AutoShape 1" descr="index_files/images/status_PASS.png"/>
        <xdr:cNvSpPr>
          <a:spLocks noChangeAspect="1" noChangeArrowheads="1"/>
        </xdr:cNvSpPr>
      </xdr:nvSpPr>
      <xdr:spPr bwMode="auto">
        <a:xfrm>
          <a:off x="230790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79</xdr:col>
      <xdr:colOff>0</xdr:colOff>
      <xdr:row>1</xdr:row>
      <xdr:rowOff>0</xdr:rowOff>
    </xdr:from>
    <xdr:to>
      <xdr:col>79</xdr:col>
      <xdr:colOff>304800</xdr:colOff>
      <xdr:row>2</xdr:row>
      <xdr:rowOff>114300</xdr:rowOff>
    </xdr:to>
    <xdr:sp macro="" textlink="">
      <xdr:nvSpPr>
        <xdr:cNvPr id="39" name="AutoShape 1" descr="index_files/images/status_PASS.png"/>
        <xdr:cNvSpPr>
          <a:spLocks noChangeAspect="1" noChangeArrowheads="1"/>
        </xdr:cNvSpPr>
      </xdr:nvSpPr>
      <xdr:spPr bwMode="auto">
        <a:xfrm>
          <a:off x="23079075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104775</xdr:rowOff>
    </xdr:to>
    <xdr:sp macro="" textlink="">
      <xdr:nvSpPr>
        <xdr:cNvPr id="2" name="AutoShape 1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" name="AutoShape 2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" name="AutoShape 3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" name="AutoShape 1" descr="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" name="AutoShape 2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7" name="AutoShape 3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8" name="AutoShape 4" descr="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171450</xdr:rowOff>
    </xdr:from>
    <xdr:to>
      <xdr:col>0</xdr:col>
      <xdr:colOff>304800</xdr:colOff>
      <xdr:row>31</xdr:row>
      <xdr:rowOff>190500</xdr:rowOff>
    </xdr:to>
    <xdr:sp macro="" textlink="">
      <xdr:nvSpPr>
        <xdr:cNvPr id="9" name="AutoShape 5" descr="index_files/images/status_PASS.png"/>
        <xdr:cNvSpPr>
          <a:spLocks noChangeAspect="1" noChangeArrowheads="1"/>
        </xdr:cNvSpPr>
      </xdr:nvSpPr>
      <xdr:spPr bwMode="auto">
        <a:xfrm>
          <a:off x="0" y="6772275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0" name="AutoShape 6" descr="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1" name="AutoShape 7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2" name="AutoShape 8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3" name="AutoShape 9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4" name="AutoShape 1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5" name="AutoShape 2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6" name="AutoShape 2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7" name="AutoShape 1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8" name="AutoShape 1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9" name="AutoShape 1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0" name="AutoShape 1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1" name="AutoShape 2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2" name="AutoShape 3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3" name="AutoShape 1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4" name="AutoShape 1" descr="index_files/images/status_PASS.png"/>
        <xdr:cNvSpPr>
          <a:spLocks noChangeAspect="1" noChangeArrowheads="1"/>
        </xdr:cNvSpPr>
      </xdr:nvSpPr>
      <xdr:spPr bwMode="auto">
        <a:xfrm>
          <a:off x="1076325" y="390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25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26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40</xdr:col>
      <xdr:colOff>304800</xdr:colOff>
      <xdr:row>2</xdr:row>
      <xdr:rowOff>114300</xdr:rowOff>
    </xdr:to>
    <xdr:sp macro="" textlink="">
      <xdr:nvSpPr>
        <xdr:cNvPr id="27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53</xdr:col>
      <xdr:colOff>0</xdr:colOff>
      <xdr:row>1</xdr:row>
      <xdr:rowOff>0</xdr:rowOff>
    </xdr:from>
    <xdr:to>
      <xdr:col>53</xdr:col>
      <xdr:colOff>304800</xdr:colOff>
      <xdr:row>2</xdr:row>
      <xdr:rowOff>114300</xdr:rowOff>
    </xdr:to>
    <xdr:sp macro="" textlink="">
      <xdr:nvSpPr>
        <xdr:cNvPr id="28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66</xdr:col>
      <xdr:colOff>0</xdr:colOff>
      <xdr:row>1</xdr:row>
      <xdr:rowOff>0</xdr:rowOff>
    </xdr:from>
    <xdr:to>
      <xdr:col>66</xdr:col>
      <xdr:colOff>304800</xdr:colOff>
      <xdr:row>2</xdr:row>
      <xdr:rowOff>114300</xdr:rowOff>
    </xdr:to>
    <xdr:sp macro="" textlink="">
      <xdr:nvSpPr>
        <xdr:cNvPr id="29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78</xdr:col>
      <xdr:colOff>0</xdr:colOff>
      <xdr:row>1</xdr:row>
      <xdr:rowOff>0</xdr:rowOff>
    </xdr:from>
    <xdr:to>
      <xdr:col>78</xdr:col>
      <xdr:colOff>304800</xdr:colOff>
      <xdr:row>2</xdr:row>
      <xdr:rowOff>114300</xdr:rowOff>
    </xdr:to>
    <xdr:sp macro="" textlink="">
      <xdr:nvSpPr>
        <xdr:cNvPr id="30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78</xdr:col>
      <xdr:colOff>0</xdr:colOff>
      <xdr:row>1</xdr:row>
      <xdr:rowOff>0</xdr:rowOff>
    </xdr:from>
    <xdr:to>
      <xdr:col>78</xdr:col>
      <xdr:colOff>304800</xdr:colOff>
      <xdr:row>2</xdr:row>
      <xdr:rowOff>114300</xdr:rowOff>
    </xdr:to>
    <xdr:sp macro="" textlink="">
      <xdr:nvSpPr>
        <xdr:cNvPr id="31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78</xdr:col>
      <xdr:colOff>0</xdr:colOff>
      <xdr:row>1</xdr:row>
      <xdr:rowOff>0</xdr:rowOff>
    </xdr:from>
    <xdr:to>
      <xdr:col>78</xdr:col>
      <xdr:colOff>304800</xdr:colOff>
      <xdr:row>2</xdr:row>
      <xdr:rowOff>114300</xdr:rowOff>
    </xdr:to>
    <xdr:sp macro="" textlink="">
      <xdr:nvSpPr>
        <xdr:cNvPr id="32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304800</xdr:rowOff>
    </xdr:to>
    <xdr:sp macro="" textlink="">
      <xdr:nvSpPr>
        <xdr:cNvPr id="33" name="AutoShape 1" descr="index_files/images/status_PASS.png"/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304800</xdr:rowOff>
    </xdr:to>
    <xdr:sp macro="" textlink="">
      <xdr:nvSpPr>
        <xdr:cNvPr id="34" name="AutoShape 2" descr="index_files/images/status_PASS.png"/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180975</xdr:rowOff>
    </xdr:from>
    <xdr:to>
      <xdr:col>0</xdr:col>
      <xdr:colOff>304800</xdr:colOff>
      <xdr:row>33</xdr:row>
      <xdr:rowOff>28575</xdr:rowOff>
    </xdr:to>
    <xdr:sp macro="" textlink="">
      <xdr:nvSpPr>
        <xdr:cNvPr id="35" name="AutoShape 3" descr="index_files/images/status_PASS.png"/>
        <xdr:cNvSpPr>
          <a:spLocks noChangeAspect="1" noChangeArrowheads="1"/>
        </xdr:cNvSpPr>
      </xdr:nvSpPr>
      <xdr:spPr bwMode="auto">
        <a:xfrm>
          <a:off x="0" y="180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36" name="AutoShape 4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37" name="AutoShape 5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38" name="AutoShape 6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39" name="AutoShape 7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40" name="AutoShape 8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41" name="AutoShape 9" descr="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42" name="AutoShape 10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43" name="AutoShape 11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44" name="AutoShape 12" descr="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45" name="AutoShape 13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46" name="AutoShape 14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47" name="AutoShape 15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48" name="AutoShape 16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49" name="AutoShape 17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50" name="AutoShape 18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51" name="AutoShape 19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52" name="AutoShape 20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53" name="AutoShape 21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54" name="AutoShape 23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55" name="AutoShape 24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56" name="AutoShape 25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57" name="AutoShape 1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58" name="AutoShape 2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59" name="AutoShape 3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60" name="AutoShape 4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61" name="AutoShape 5" descr="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62" name="AutoShape 6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63" name="AutoShape 7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64" name="AutoShape 8" descr="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65" name="AutoShape 9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66" name="AutoShape 10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67" name="AutoShape 11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68" name="AutoShape 13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69" name="AutoShape 14" descr="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70" name="AutoShape 15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71" name="AutoShape 16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72" name="AutoShape 17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73" name="AutoShape 18" descr="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74" name="AutoShape 19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75" name="AutoShape 20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76" name="AutoShape 21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77" name="AutoShape 22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78" name="AutoShape 23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79" name="AutoShape 24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0" name="AutoShape 25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1" name="AutoShape 26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2" name="AutoShape 27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3" name="AutoShape 28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4" name="AutoShape 29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5" name="AutoShape 30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6" name="AutoShape 31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7" name="AutoShape 32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8" name="AutoShape 33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9" name="AutoShape 34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0" name="AutoShape 35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1" name="AutoShape 36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2" name="AutoShape 37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3" name="AutoShape 38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4" name="AutoShape 39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5" name="AutoShape 40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6" name="AutoShape 41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7" name="AutoShape 42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8" name="AutoShape 43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9" name="AutoShape 44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0" name="AutoShape 45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1" name="AutoShape 46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2" name="AutoShape 47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3" name="AutoShape 48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4" name="AutoShape 49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104775</xdr:rowOff>
    </xdr:to>
    <xdr:sp macro="" textlink="">
      <xdr:nvSpPr>
        <xdr:cNvPr id="2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" name="AutoShape 2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" name="AutoShape 3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" name="AutoShape 1" descr="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" name="AutoShape 2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7" name="AutoShape 3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8" name="AutoShape 4" descr="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171450</xdr:rowOff>
    </xdr:from>
    <xdr:to>
      <xdr:col>0</xdr:col>
      <xdr:colOff>304800</xdr:colOff>
      <xdr:row>31</xdr:row>
      <xdr:rowOff>190500</xdr:rowOff>
    </xdr:to>
    <xdr:sp macro="" textlink="">
      <xdr:nvSpPr>
        <xdr:cNvPr id="9" name="AutoShape 5" descr="index_files/images/status_PASS.png"/>
        <xdr:cNvSpPr>
          <a:spLocks noChangeAspect="1" noChangeArrowheads="1"/>
        </xdr:cNvSpPr>
      </xdr:nvSpPr>
      <xdr:spPr bwMode="auto">
        <a:xfrm>
          <a:off x="0" y="6353175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0" name="AutoShape 6" descr="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1" name="AutoShape 7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2" name="AutoShape 8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3" name="AutoShape 9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4" name="AutoShape 1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5" name="AutoShape 2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6" name="AutoShape 2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7" name="AutoShape 1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8" name="AutoShape 1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9" name="AutoShape 1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0" name="AutoShape 1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1" name="AutoShape 2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2" name="AutoShape 3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3" name="AutoShape 1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4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5" name="AutoShape 2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6" name="AutoShape 3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7" name="AutoShape 1" descr="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8" name="AutoShape 2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9" name="AutoShape 3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0" name="AutoShape 4" descr="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171450</xdr:rowOff>
    </xdr:from>
    <xdr:to>
      <xdr:col>0</xdr:col>
      <xdr:colOff>304800</xdr:colOff>
      <xdr:row>31</xdr:row>
      <xdr:rowOff>190500</xdr:rowOff>
    </xdr:to>
    <xdr:sp macro="" textlink="">
      <xdr:nvSpPr>
        <xdr:cNvPr id="31" name="AutoShape 5" descr="index_files/images/status_PASS.png"/>
        <xdr:cNvSpPr>
          <a:spLocks noChangeAspect="1" noChangeArrowheads="1"/>
        </xdr:cNvSpPr>
      </xdr:nvSpPr>
      <xdr:spPr bwMode="auto">
        <a:xfrm>
          <a:off x="0" y="6343650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2" name="AutoShape 6" descr="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3" name="AutoShape 7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4" name="AutoShape 8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5" name="AutoShape 9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6" name="AutoShape 1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7" name="AutoShape 2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8" name="AutoShape 2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9" name="AutoShape 1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0" name="AutoShape 1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1" name="AutoShape 1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2" name="AutoShape 1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3" name="AutoShape 2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4" name="AutoShape 3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5" name="AutoShape 1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304800</xdr:rowOff>
    </xdr:to>
    <xdr:sp macro="" textlink="">
      <xdr:nvSpPr>
        <xdr:cNvPr id="46" name="AutoShape 1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304800</xdr:rowOff>
    </xdr:to>
    <xdr:sp macro="" textlink="">
      <xdr:nvSpPr>
        <xdr:cNvPr id="47" name="AutoShape 2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180975</xdr:rowOff>
    </xdr:from>
    <xdr:to>
      <xdr:col>0</xdr:col>
      <xdr:colOff>304800</xdr:colOff>
      <xdr:row>34</xdr:row>
      <xdr:rowOff>28575</xdr:rowOff>
    </xdr:to>
    <xdr:sp macro="" textlink="">
      <xdr:nvSpPr>
        <xdr:cNvPr id="48" name="AutoShape 3" descr="index_files/images/status_PASS.png"/>
        <xdr:cNvSpPr>
          <a:spLocks noChangeAspect="1" noChangeArrowheads="1"/>
        </xdr:cNvSpPr>
      </xdr:nvSpPr>
      <xdr:spPr bwMode="auto">
        <a:xfrm>
          <a:off x="0" y="6353175"/>
          <a:ext cx="304800" cy="6477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49" name="AutoShape 4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50" name="AutoShape 5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51" name="AutoShape 6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52" name="AutoShape 7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53" name="AutoShape 8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54" name="AutoShape 9" descr="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55" name="AutoShape 10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56" name="AutoShape 11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57" name="AutoShape 12" descr="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58" name="AutoShape 13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59" name="AutoShape 14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60" name="AutoShape 15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61" name="AutoShape 16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62" name="AutoShape 17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63" name="AutoShape 18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64" name="AutoShape 19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65" name="AutoShape 20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66" name="AutoShape 21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67" name="AutoShape 23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68" name="AutoShape 24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69" name="AutoShape 25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70" name="AutoShape 1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71" name="AutoShape 2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72" name="AutoShape 3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73" name="AutoShape 4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74" name="AutoShape 5" descr="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75" name="AutoShape 6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76" name="AutoShape 7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77" name="AutoShape 8" descr="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78" name="AutoShape 9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79" name="AutoShape 10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0" name="AutoShape 11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1" name="AutoShape 13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2" name="AutoShape 14" descr="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3" name="AutoShape 15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4" name="AutoShape 16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5" name="AutoShape 17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6" name="AutoShape 18" descr="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7" name="AutoShape 19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8" name="AutoShape 20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9" name="AutoShape 21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0" name="AutoShape 22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1" name="AutoShape 23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2" name="AutoShape 24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3" name="AutoShape 25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4" name="AutoShape 26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5" name="AutoShape 27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6" name="AutoShape 28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7" name="AutoShape 29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8" name="AutoShape 30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9" name="AutoShape 31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0" name="AutoShape 32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1" name="AutoShape 33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2" name="AutoShape 34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3" name="AutoShape 35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4" name="AutoShape 36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5" name="AutoShape 37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6" name="AutoShape 38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7" name="AutoShape 39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8" name="AutoShape 40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9" name="AutoShape 41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10" name="AutoShape 42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11" name="AutoShape 43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12" name="AutoShape 44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13" name="AutoShape 45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14" name="AutoShape 46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15" name="AutoShape 47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16" name="AutoShape 48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17" name="AutoShape 49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118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119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40</xdr:col>
      <xdr:colOff>304800</xdr:colOff>
      <xdr:row>2</xdr:row>
      <xdr:rowOff>114300</xdr:rowOff>
    </xdr:to>
    <xdr:sp macro="" textlink="">
      <xdr:nvSpPr>
        <xdr:cNvPr id="120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53</xdr:col>
      <xdr:colOff>0</xdr:colOff>
      <xdr:row>1</xdr:row>
      <xdr:rowOff>0</xdr:rowOff>
    </xdr:from>
    <xdr:to>
      <xdr:col>53</xdr:col>
      <xdr:colOff>304800</xdr:colOff>
      <xdr:row>2</xdr:row>
      <xdr:rowOff>114300</xdr:rowOff>
    </xdr:to>
    <xdr:sp macro="" textlink="">
      <xdr:nvSpPr>
        <xdr:cNvPr id="121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66</xdr:col>
      <xdr:colOff>0</xdr:colOff>
      <xdr:row>1</xdr:row>
      <xdr:rowOff>0</xdr:rowOff>
    </xdr:from>
    <xdr:to>
      <xdr:col>66</xdr:col>
      <xdr:colOff>304800</xdr:colOff>
      <xdr:row>2</xdr:row>
      <xdr:rowOff>114300</xdr:rowOff>
    </xdr:to>
    <xdr:sp macro="" textlink="">
      <xdr:nvSpPr>
        <xdr:cNvPr id="122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104775</xdr:rowOff>
    </xdr:to>
    <xdr:sp macro="" textlink="">
      <xdr:nvSpPr>
        <xdr:cNvPr id="2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" name="AutoShape 2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" name="AutoShape 3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" name="AutoShape 1" descr="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" name="AutoShape 2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7" name="AutoShape 3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8" name="AutoShape 4" descr="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171450</xdr:rowOff>
    </xdr:from>
    <xdr:to>
      <xdr:col>0</xdr:col>
      <xdr:colOff>304800</xdr:colOff>
      <xdr:row>31</xdr:row>
      <xdr:rowOff>190500</xdr:rowOff>
    </xdr:to>
    <xdr:sp macro="" textlink="">
      <xdr:nvSpPr>
        <xdr:cNvPr id="9" name="AutoShape 5" descr="index_files/images/status_PASS.png"/>
        <xdr:cNvSpPr>
          <a:spLocks noChangeAspect="1" noChangeArrowheads="1"/>
        </xdr:cNvSpPr>
      </xdr:nvSpPr>
      <xdr:spPr bwMode="auto">
        <a:xfrm>
          <a:off x="0" y="6353175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0" name="AutoShape 6" descr="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1" name="AutoShape 7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2" name="AutoShape 8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3" name="AutoShape 9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4" name="AutoShape 1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5" name="AutoShape 2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6" name="AutoShape 2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7" name="AutoShape 1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8" name="AutoShape 1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9" name="AutoShape 1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0" name="AutoShape 1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1" name="AutoShape 2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2" name="AutoShape 3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3" name="AutoShape 1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4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25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26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40</xdr:col>
      <xdr:colOff>304800</xdr:colOff>
      <xdr:row>2</xdr:row>
      <xdr:rowOff>114300</xdr:rowOff>
    </xdr:to>
    <xdr:sp macro="" textlink="">
      <xdr:nvSpPr>
        <xdr:cNvPr id="27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53</xdr:col>
      <xdr:colOff>0</xdr:colOff>
      <xdr:row>1</xdr:row>
      <xdr:rowOff>0</xdr:rowOff>
    </xdr:from>
    <xdr:to>
      <xdr:col>53</xdr:col>
      <xdr:colOff>304800</xdr:colOff>
      <xdr:row>2</xdr:row>
      <xdr:rowOff>114300</xdr:rowOff>
    </xdr:to>
    <xdr:sp macro="" textlink="">
      <xdr:nvSpPr>
        <xdr:cNvPr id="28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66</xdr:col>
      <xdr:colOff>0</xdr:colOff>
      <xdr:row>1</xdr:row>
      <xdr:rowOff>0</xdr:rowOff>
    </xdr:from>
    <xdr:to>
      <xdr:col>66</xdr:col>
      <xdr:colOff>304800</xdr:colOff>
      <xdr:row>2</xdr:row>
      <xdr:rowOff>114300</xdr:rowOff>
    </xdr:to>
    <xdr:sp macro="" textlink="">
      <xdr:nvSpPr>
        <xdr:cNvPr id="29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0" name="AutoShape 2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1" name="AutoShape 3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2" name="AutoShape 1" descr="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3" name="AutoShape 2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4" name="AutoShape 3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5" name="AutoShape 4" descr="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171450</xdr:rowOff>
    </xdr:from>
    <xdr:to>
      <xdr:col>0</xdr:col>
      <xdr:colOff>304800</xdr:colOff>
      <xdr:row>31</xdr:row>
      <xdr:rowOff>190500</xdr:rowOff>
    </xdr:to>
    <xdr:sp macro="" textlink="">
      <xdr:nvSpPr>
        <xdr:cNvPr id="36" name="AutoShape 5" descr="index_files/images/status_PASS.png"/>
        <xdr:cNvSpPr>
          <a:spLocks noChangeAspect="1" noChangeArrowheads="1"/>
        </xdr:cNvSpPr>
      </xdr:nvSpPr>
      <xdr:spPr bwMode="auto">
        <a:xfrm>
          <a:off x="0" y="6343650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7" name="AutoShape 6" descr="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8" name="AutoShape 7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9" name="AutoShape 8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0" name="AutoShape 9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1" name="AutoShape 1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2" name="AutoShape 2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3" name="AutoShape 2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4" name="AutoShape 1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5" name="AutoShape 1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6" name="AutoShape 1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7" name="AutoShape 1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8" name="AutoShape 2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9" name="AutoShape 3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0" name="AutoShape 1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1" name="AutoShape 2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2" name="AutoShape 3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3" name="AutoShape 1" descr="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4" name="AutoShape 2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5" name="AutoShape 3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6" name="AutoShape 4" descr="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171450</xdr:rowOff>
    </xdr:from>
    <xdr:to>
      <xdr:col>0</xdr:col>
      <xdr:colOff>304800</xdr:colOff>
      <xdr:row>31</xdr:row>
      <xdr:rowOff>190500</xdr:rowOff>
    </xdr:to>
    <xdr:sp macro="" textlink="">
      <xdr:nvSpPr>
        <xdr:cNvPr id="57" name="AutoShape 5" descr="index_files/images/status_PASS.png"/>
        <xdr:cNvSpPr>
          <a:spLocks noChangeAspect="1" noChangeArrowheads="1"/>
        </xdr:cNvSpPr>
      </xdr:nvSpPr>
      <xdr:spPr bwMode="auto">
        <a:xfrm>
          <a:off x="0" y="6343650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8" name="AutoShape 6" descr="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9" name="AutoShape 7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0" name="AutoShape 8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1" name="AutoShape 9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2" name="AutoShape 1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3" name="AutoShape 2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4" name="AutoShape 2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5" name="AutoShape 1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6" name="AutoShape 1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7" name="AutoShape 1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8" name="AutoShape 1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9" name="AutoShape 2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70" name="AutoShape 3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71" name="AutoShape 1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304800</xdr:rowOff>
    </xdr:to>
    <xdr:sp macro="" textlink="">
      <xdr:nvSpPr>
        <xdr:cNvPr id="72" name="AutoShape 1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304800</xdr:rowOff>
    </xdr:to>
    <xdr:sp macro="" textlink="">
      <xdr:nvSpPr>
        <xdr:cNvPr id="73" name="AutoShape 2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180975</xdr:rowOff>
    </xdr:from>
    <xdr:to>
      <xdr:col>0</xdr:col>
      <xdr:colOff>304800</xdr:colOff>
      <xdr:row>35</xdr:row>
      <xdr:rowOff>161925</xdr:rowOff>
    </xdr:to>
    <xdr:sp macro="" textlink="">
      <xdr:nvSpPr>
        <xdr:cNvPr id="74" name="AutoShape 3" descr="index_files/images/status_PASS.png"/>
        <xdr:cNvSpPr>
          <a:spLocks noChangeAspect="1" noChangeArrowheads="1"/>
        </xdr:cNvSpPr>
      </xdr:nvSpPr>
      <xdr:spPr bwMode="auto">
        <a:xfrm>
          <a:off x="0" y="6353175"/>
          <a:ext cx="304800" cy="10477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75" name="AutoShape 4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76" name="AutoShape 5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77" name="AutoShape 6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78" name="AutoShape 7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79" name="AutoShape 8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0" name="AutoShape 9" descr="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1" name="AutoShape 10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2" name="AutoShape 11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3" name="AutoShape 12" descr="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4" name="AutoShape 13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5" name="AutoShape 14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6" name="AutoShape 15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7" name="AutoShape 16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8" name="AutoShape 17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89" name="AutoShape 18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0" name="AutoShape 19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1" name="AutoShape 20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2" name="AutoShape 21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3" name="AutoShape 23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4" name="AutoShape 24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5" name="AutoShape 25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6" name="AutoShape 1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7" name="AutoShape 2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8" name="AutoShape 3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99" name="AutoShape 4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0" name="AutoShape 5" descr="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1" name="AutoShape 6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2" name="AutoShape 7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3" name="AutoShape 8" descr="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4" name="AutoShape 9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5" name="AutoShape 10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6" name="AutoShape 11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7" name="AutoShape 13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8" name="AutoShape 14" descr="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9" name="AutoShape 15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10" name="AutoShape 16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11" name="AutoShape 17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12" name="AutoShape 18" descr="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13" name="AutoShape 19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14" name="AutoShape 20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15" name="AutoShape 21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16" name="AutoShape 22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17" name="AutoShape 23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18" name="AutoShape 24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19" name="AutoShape 25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20" name="AutoShape 26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21" name="AutoShape 27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22" name="AutoShape 28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23" name="AutoShape 29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24" name="AutoShape 30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25" name="AutoShape 31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26" name="AutoShape 32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27" name="AutoShape 33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28" name="AutoShape 34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29" name="AutoShape 35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30" name="AutoShape 36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31" name="AutoShape 37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32" name="AutoShape 38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33" name="AutoShape 39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34" name="AutoShape 40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35" name="AutoShape 41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36" name="AutoShape 42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37" name="AutoShape 43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38" name="AutoShape 44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39" name="AutoShape 45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40" name="AutoShape 46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41" name="AutoShape 47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42" name="AutoShape 48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43" name="AutoShape 49" descr="index_files/images/status_PASS.png"/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104775</xdr:rowOff>
    </xdr:to>
    <xdr:sp macro="" textlink="">
      <xdr:nvSpPr>
        <xdr:cNvPr id="2" name="AutoShape 1" descr="index_files/images/status_PASS.png"/>
        <xdr:cNvSpPr>
          <a:spLocks noChangeAspect="1" noChangeArrowheads="1"/>
        </xdr:cNvSpPr>
      </xdr:nvSpPr>
      <xdr:spPr bwMode="auto">
        <a:xfrm>
          <a:off x="0" y="2276475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" name="AutoShape 2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" name="AutoShape 3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" name="AutoShape 1" descr="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" name="AutoShape 2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7" name="AutoShape 3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8" name="AutoShape 4" descr="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171450</xdr:rowOff>
    </xdr:from>
    <xdr:to>
      <xdr:col>0</xdr:col>
      <xdr:colOff>304800</xdr:colOff>
      <xdr:row>31</xdr:row>
      <xdr:rowOff>190500</xdr:rowOff>
    </xdr:to>
    <xdr:sp macro="" textlink="">
      <xdr:nvSpPr>
        <xdr:cNvPr id="9" name="AutoShape 5" descr="index_files/images/status_PASS.png"/>
        <xdr:cNvSpPr>
          <a:spLocks noChangeAspect="1" noChangeArrowheads="1"/>
        </xdr:cNvSpPr>
      </xdr:nvSpPr>
      <xdr:spPr bwMode="auto">
        <a:xfrm>
          <a:off x="0" y="6772275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0" name="AutoShape 6" descr="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1" name="AutoShape 7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2" name="AutoShape 8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3" name="AutoShape 9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4" name="AutoShape 1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5" name="AutoShape 2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6" name="AutoShape 2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7" name="AutoShape 1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8" name="AutoShape 1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9" name="AutoShape 1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0" name="AutoShape 1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1" name="AutoShape 2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2" name="AutoShape 3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3" name="AutoShape 1" descr="index_files/images/status_PASS.png"/>
        <xdr:cNvSpPr>
          <a:spLocks noChangeAspect="1" noChangeArrowheads="1"/>
        </xdr:cNvSpPr>
      </xdr:nvSpPr>
      <xdr:spPr bwMode="auto">
        <a:xfrm>
          <a:off x="0" y="71342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4" name="AutoShape 1" descr="index_files/images/status_PASS.png"/>
        <xdr:cNvSpPr>
          <a:spLocks noChangeAspect="1" noChangeArrowheads="1"/>
        </xdr:cNvSpPr>
      </xdr:nvSpPr>
      <xdr:spPr bwMode="auto">
        <a:xfrm>
          <a:off x="1076325" y="390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25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26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40</xdr:col>
      <xdr:colOff>304800</xdr:colOff>
      <xdr:row>2</xdr:row>
      <xdr:rowOff>114300</xdr:rowOff>
    </xdr:to>
    <xdr:sp macro="" textlink="">
      <xdr:nvSpPr>
        <xdr:cNvPr id="27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53</xdr:col>
      <xdr:colOff>0</xdr:colOff>
      <xdr:row>1</xdr:row>
      <xdr:rowOff>0</xdr:rowOff>
    </xdr:from>
    <xdr:to>
      <xdr:col>53</xdr:col>
      <xdr:colOff>304800</xdr:colOff>
      <xdr:row>2</xdr:row>
      <xdr:rowOff>114300</xdr:rowOff>
    </xdr:to>
    <xdr:sp macro="" textlink="">
      <xdr:nvSpPr>
        <xdr:cNvPr id="28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66</xdr:col>
      <xdr:colOff>0</xdr:colOff>
      <xdr:row>1</xdr:row>
      <xdr:rowOff>0</xdr:rowOff>
    </xdr:from>
    <xdr:to>
      <xdr:col>66</xdr:col>
      <xdr:colOff>304800</xdr:colOff>
      <xdr:row>2</xdr:row>
      <xdr:rowOff>114300</xdr:rowOff>
    </xdr:to>
    <xdr:sp macro="" textlink="">
      <xdr:nvSpPr>
        <xdr:cNvPr id="29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304800</xdr:rowOff>
    </xdr:to>
    <xdr:sp macro="" textlink="">
      <xdr:nvSpPr>
        <xdr:cNvPr id="30" name="AutoShape 1" descr="index_files/images/status_PASS.png"/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304800</xdr:rowOff>
    </xdr:to>
    <xdr:sp macro="" textlink="">
      <xdr:nvSpPr>
        <xdr:cNvPr id="31" name="AutoShape 2" descr="index_files/images/status_PASS.png"/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30</xdr:row>
      <xdr:rowOff>180975</xdr:rowOff>
    </xdr:from>
    <xdr:to>
      <xdr:col>0</xdr:col>
      <xdr:colOff>304800</xdr:colOff>
      <xdr:row>31</xdr:row>
      <xdr:rowOff>304800</xdr:rowOff>
    </xdr:to>
    <xdr:sp macro="" textlink="">
      <xdr:nvSpPr>
        <xdr:cNvPr id="32" name="AutoShape 3" descr="index_files/images/status_PASS.png"/>
        <xdr:cNvSpPr>
          <a:spLocks noChangeAspect="1" noChangeArrowheads="1"/>
        </xdr:cNvSpPr>
      </xdr:nvSpPr>
      <xdr:spPr bwMode="auto">
        <a:xfrm>
          <a:off x="0" y="180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33" name="AutoShape 4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34" name="AutoShape 5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35" name="AutoShape 6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36" name="AutoShape 7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37" name="AutoShape 8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38" name="AutoShape 9" descr="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39" name="AutoShape 10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40" name="AutoShape 11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41" name="AutoShape 12" descr="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42" name="AutoShape 13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43" name="AutoShape 14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44" name="AutoShape 15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45" name="AutoShape 16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46" name="AutoShape 17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47" name="AutoShape 18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48" name="AutoShape 19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49" name="AutoShape 20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50" name="AutoShape 21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51" name="AutoShape 23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52" name="AutoShape 24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53" name="AutoShape 25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54" name="AutoShape 1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55" name="AutoShape 2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56" name="AutoShape 3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57" name="AutoShape 4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58" name="AutoShape 5" descr="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59" name="AutoShape 6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60" name="AutoShape 7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61" name="AutoShape 8" descr="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62" name="AutoShape 9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63" name="AutoShape 10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64" name="AutoShape 11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65" name="AutoShape 13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66" name="AutoShape 14" descr="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67" name="AutoShape 15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68" name="AutoShape 16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69" name="AutoShape 17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0" name="AutoShape 18" descr="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1" name="AutoShape 19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2" name="AutoShape 20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3" name="AutoShape 21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4" name="AutoShape 22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5" name="AutoShape 23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6" name="AutoShape 24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7" name="AutoShape 25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8" name="AutoShape 26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9" name="AutoShape 27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0" name="AutoShape 28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1" name="AutoShape 29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2" name="AutoShape 30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3" name="AutoShape 31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4" name="AutoShape 32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5" name="AutoShape 33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6" name="AutoShape 34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7" name="AutoShape 35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8" name="AutoShape 36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9" name="AutoShape 37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0" name="AutoShape 38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1" name="AutoShape 39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2" name="AutoShape 40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3" name="AutoShape 41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4" name="AutoShape 42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5" name="AutoShape 43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6" name="AutoShape 44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7" name="AutoShape 45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8" name="AutoShape 46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9" name="AutoShape 47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0" name="AutoShape 48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1" name="AutoShape 49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2" name="AutoShape 50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3" name="AutoShape 51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4" name="AutoShape 52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5" name="AutoShape 53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6" name="AutoShape 54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7" name="AutoShape 55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8" name="AutoShape 56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9" name="AutoShape 57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0" name="AutoShape 58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1" name="AutoShape 59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2" name="AutoShape 60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3" name="AutoShape 61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4" name="AutoShape 62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5" name="AutoShape 63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6" name="AutoShape 64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7" name="AutoShape 65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8" name="AutoShape 66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9" name="AutoShape 67" descr="index_files/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20" name="AutoShape 68" descr="images/status_PASS.png"/>
        <xdr:cNvSpPr>
          <a:spLocks noChangeAspect="1" noChangeArrowheads="1"/>
        </xdr:cNvSpPr>
      </xdr:nvSpPr>
      <xdr:spPr bwMode="auto">
        <a:xfrm>
          <a:off x="0" y="204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79</xdr:col>
      <xdr:colOff>0</xdr:colOff>
      <xdr:row>1</xdr:row>
      <xdr:rowOff>0</xdr:rowOff>
    </xdr:from>
    <xdr:to>
      <xdr:col>79</xdr:col>
      <xdr:colOff>304800</xdr:colOff>
      <xdr:row>2</xdr:row>
      <xdr:rowOff>114300</xdr:rowOff>
    </xdr:to>
    <xdr:sp macro="" textlink="">
      <xdr:nvSpPr>
        <xdr:cNvPr id="121" name="AutoShape 1" descr="index_files/images/status_PASS.png"/>
        <xdr:cNvSpPr>
          <a:spLocks noChangeAspect="1" noChangeArrowheads="1"/>
        </xdr:cNvSpPr>
      </xdr:nvSpPr>
      <xdr:spPr bwMode="auto">
        <a:xfrm>
          <a:off x="3830955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92</xdr:col>
      <xdr:colOff>0</xdr:colOff>
      <xdr:row>1</xdr:row>
      <xdr:rowOff>0</xdr:rowOff>
    </xdr:from>
    <xdr:to>
      <xdr:col>92</xdr:col>
      <xdr:colOff>304800</xdr:colOff>
      <xdr:row>2</xdr:row>
      <xdr:rowOff>114300</xdr:rowOff>
    </xdr:to>
    <xdr:sp macro="" textlink="">
      <xdr:nvSpPr>
        <xdr:cNvPr id="122" name="AutoShape 1" descr="index_files/images/status_PASS.png"/>
        <xdr:cNvSpPr>
          <a:spLocks noChangeAspect="1" noChangeArrowheads="1"/>
        </xdr:cNvSpPr>
      </xdr:nvSpPr>
      <xdr:spPr bwMode="auto">
        <a:xfrm>
          <a:off x="38309550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104775</xdr:rowOff>
    </xdr:to>
    <xdr:sp macro="" textlink="">
      <xdr:nvSpPr>
        <xdr:cNvPr id="2" name="AutoShape 1" descr="index_files/images/status_PASS.png"/>
        <xdr:cNvSpPr>
          <a:spLocks noChangeAspect="1" noChangeArrowheads="1"/>
        </xdr:cNvSpPr>
      </xdr:nvSpPr>
      <xdr:spPr bwMode="auto">
        <a:xfrm>
          <a:off x="0" y="207645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" name="AutoShape 2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" name="AutoShape 3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" name="AutoShape 1" descr="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6" name="AutoShape 2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7" name="AutoShape 3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8" name="AutoShape 4" descr="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171450</xdr:rowOff>
    </xdr:from>
    <xdr:to>
      <xdr:col>0</xdr:col>
      <xdr:colOff>304800</xdr:colOff>
      <xdr:row>31</xdr:row>
      <xdr:rowOff>190500</xdr:rowOff>
    </xdr:to>
    <xdr:sp macro="" textlink="">
      <xdr:nvSpPr>
        <xdr:cNvPr id="9" name="AutoShape 5" descr="index_files/images/status_PASS.png"/>
        <xdr:cNvSpPr>
          <a:spLocks noChangeAspect="1" noChangeArrowheads="1"/>
        </xdr:cNvSpPr>
      </xdr:nvSpPr>
      <xdr:spPr bwMode="auto">
        <a:xfrm>
          <a:off x="0" y="6353175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0" name="AutoShape 6" descr="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1" name="AutoShape 7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2" name="AutoShape 8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3" name="AutoShape 9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4" name="AutoShape 1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5" name="AutoShape 2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6" name="AutoShape 2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7" name="AutoShape 1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8" name="AutoShape 1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19" name="AutoShape 1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0" name="AutoShape 1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1" name="AutoShape 2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2" name="AutoShape 3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23" name="AutoShape 1" descr="index_files/images/status_PASS.png"/>
        <xdr:cNvSpPr>
          <a:spLocks noChangeAspect="1" noChangeArrowheads="1"/>
        </xdr:cNvSpPr>
      </xdr:nvSpPr>
      <xdr:spPr bwMode="auto">
        <a:xfrm>
          <a:off x="0" y="6715125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4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304800</xdr:colOff>
      <xdr:row>2</xdr:row>
      <xdr:rowOff>114300</xdr:rowOff>
    </xdr:to>
    <xdr:sp macro="" textlink="">
      <xdr:nvSpPr>
        <xdr:cNvPr id="25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304800</xdr:colOff>
      <xdr:row>2</xdr:row>
      <xdr:rowOff>114300</xdr:rowOff>
    </xdr:to>
    <xdr:sp macro="" textlink="">
      <xdr:nvSpPr>
        <xdr:cNvPr id="26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40</xdr:col>
      <xdr:colOff>0</xdr:colOff>
      <xdr:row>1</xdr:row>
      <xdr:rowOff>0</xdr:rowOff>
    </xdr:from>
    <xdr:to>
      <xdr:col>40</xdr:col>
      <xdr:colOff>304800</xdr:colOff>
      <xdr:row>2</xdr:row>
      <xdr:rowOff>114300</xdr:rowOff>
    </xdr:to>
    <xdr:sp macro="" textlink="">
      <xdr:nvSpPr>
        <xdr:cNvPr id="27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53</xdr:col>
      <xdr:colOff>0</xdr:colOff>
      <xdr:row>1</xdr:row>
      <xdr:rowOff>0</xdr:rowOff>
    </xdr:from>
    <xdr:to>
      <xdr:col>53</xdr:col>
      <xdr:colOff>304800</xdr:colOff>
      <xdr:row>2</xdr:row>
      <xdr:rowOff>114300</xdr:rowOff>
    </xdr:to>
    <xdr:sp macro="" textlink="">
      <xdr:nvSpPr>
        <xdr:cNvPr id="28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66</xdr:col>
      <xdr:colOff>0</xdr:colOff>
      <xdr:row>1</xdr:row>
      <xdr:rowOff>0</xdr:rowOff>
    </xdr:from>
    <xdr:to>
      <xdr:col>66</xdr:col>
      <xdr:colOff>304800</xdr:colOff>
      <xdr:row>2</xdr:row>
      <xdr:rowOff>114300</xdr:rowOff>
    </xdr:to>
    <xdr:sp macro="" textlink="">
      <xdr:nvSpPr>
        <xdr:cNvPr id="29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79</xdr:col>
      <xdr:colOff>0</xdr:colOff>
      <xdr:row>1</xdr:row>
      <xdr:rowOff>0</xdr:rowOff>
    </xdr:from>
    <xdr:to>
      <xdr:col>79</xdr:col>
      <xdr:colOff>304800</xdr:colOff>
      <xdr:row>2</xdr:row>
      <xdr:rowOff>114300</xdr:rowOff>
    </xdr:to>
    <xdr:sp macro="" textlink="">
      <xdr:nvSpPr>
        <xdr:cNvPr id="30" name="AutoShape 1" descr="index_files/images/status_PASS.png"/>
        <xdr:cNvSpPr>
          <a:spLocks noChangeAspect="1" noChangeArrowheads="1"/>
        </xdr:cNvSpPr>
      </xdr:nvSpPr>
      <xdr:spPr bwMode="auto">
        <a:xfrm>
          <a:off x="10763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2" name="AutoShape 2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3" name="AutoShape 3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4" name="AutoShape 1" descr="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5" name="AutoShape 2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6" name="AutoShape 3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7" name="AutoShape 4" descr="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171450</xdr:rowOff>
    </xdr:from>
    <xdr:to>
      <xdr:col>0</xdr:col>
      <xdr:colOff>304800</xdr:colOff>
      <xdr:row>31</xdr:row>
      <xdr:rowOff>190500</xdr:rowOff>
    </xdr:to>
    <xdr:sp macro="" textlink="">
      <xdr:nvSpPr>
        <xdr:cNvPr id="38" name="AutoShape 5" descr="index_files/images/status_PASS.png"/>
        <xdr:cNvSpPr>
          <a:spLocks noChangeAspect="1" noChangeArrowheads="1"/>
        </xdr:cNvSpPr>
      </xdr:nvSpPr>
      <xdr:spPr bwMode="auto">
        <a:xfrm>
          <a:off x="0" y="6343650"/>
          <a:ext cx="304800" cy="190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39" name="AutoShape 6" descr="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0" name="AutoShape 7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1" name="AutoShape 8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2" name="AutoShape 9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3" name="AutoShape 1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4" name="AutoShape 2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5" name="AutoShape 2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6" name="AutoShape 1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7" name="AutoShape 1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8" name="AutoShape 1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49" name="AutoShape 1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0" name="AutoShape 2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1" name="AutoShape 3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190500</xdr:rowOff>
    </xdr:to>
    <xdr:sp macro="" textlink="">
      <xdr:nvSpPr>
        <xdr:cNvPr id="52" name="AutoShape 1" descr="index_files/images/status_PASS.png"/>
        <xdr:cNvSpPr>
          <a:spLocks noChangeAspect="1" noChangeArrowheads="1"/>
        </xdr:cNvSpPr>
      </xdr:nvSpPr>
      <xdr:spPr bwMode="auto">
        <a:xfrm>
          <a:off x="0" y="657225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304800</xdr:rowOff>
    </xdr:to>
    <xdr:sp macro="" textlink="">
      <xdr:nvSpPr>
        <xdr:cNvPr id="53" name="AutoShape 1" descr="index_files/images/status_PASS.png"/>
        <xdr:cNvSpPr>
          <a:spLocks noChangeAspect="1" noChangeArrowheads="1"/>
        </xdr:cNvSpPr>
      </xdr:nvSpPr>
      <xdr:spPr bwMode="auto">
        <a:xfrm>
          <a:off x="0" y="6172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304800</xdr:rowOff>
    </xdr:to>
    <xdr:sp macro="" textlink="">
      <xdr:nvSpPr>
        <xdr:cNvPr id="54" name="AutoShape 2" descr="index_files/images/status_PASS.png"/>
        <xdr:cNvSpPr>
          <a:spLocks noChangeAspect="1" noChangeArrowheads="1"/>
        </xdr:cNvSpPr>
      </xdr:nvSpPr>
      <xdr:spPr bwMode="auto">
        <a:xfrm>
          <a:off x="0" y="6172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30</xdr:row>
      <xdr:rowOff>180975</xdr:rowOff>
    </xdr:from>
    <xdr:to>
      <xdr:col>0</xdr:col>
      <xdr:colOff>304800</xdr:colOff>
      <xdr:row>31</xdr:row>
      <xdr:rowOff>304800</xdr:rowOff>
    </xdr:to>
    <xdr:sp macro="" textlink="">
      <xdr:nvSpPr>
        <xdr:cNvPr id="55" name="AutoShape 3" descr="index_files/images/status_PASS.png"/>
        <xdr:cNvSpPr>
          <a:spLocks noChangeAspect="1" noChangeArrowheads="1"/>
        </xdr:cNvSpPr>
      </xdr:nvSpPr>
      <xdr:spPr bwMode="auto">
        <a:xfrm>
          <a:off x="0" y="6086475"/>
          <a:ext cx="304800" cy="390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56" name="AutoShape 4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57" name="AutoShape 5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58" name="AutoShape 6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59" name="AutoShape 7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60" name="AutoShape 8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61" name="AutoShape 9" descr="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62" name="AutoShape 10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63" name="AutoShape 11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64" name="AutoShape 12" descr="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65" name="AutoShape 13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66" name="AutoShape 14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67" name="AutoShape 15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68" name="AutoShape 16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69" name="AutoShape 17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0" name="AutoShape 18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1" name="AutoShape 19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2" name="AutoShape 20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3" name="AutoShape 21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4" name="AutoShape 23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5" name="AutoShape 24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6" name="AutoShape 25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7" name="AutoShape 1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8" name="AutoShape 2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9" name="AutoShape 3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0" name="AutoShape 4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1" name="AutoShape 5" descr="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2" name="AutoShape 6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3" name="AutoShape 7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4" name="AutoShape 8" descr="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5" name="AutoShape 9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6" name="AutoShape 10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7" name="AutoShape 11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8" name="AutoShape 13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89" name="AutoShape 14" descr="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0" name="AutoShape 15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1" name="AutoShape 16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2" name="AutoShape 17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3" name="AutoShape 18" descr="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4" name="AutoShape 19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5" name="AutoShape 20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6" name="AutoShape 21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7" name="AutoShape 22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8" name="AutoShape 23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99" name="AutoShape 24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0" name="AutoShape 25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1" name="AutoShape 26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2" name="AutoShape 27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3" name="AutoShape 28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4" name="AutoShape 29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5" name="AutoShape 30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6" name="AutoShape 31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7" name="AutoShape 32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8" name="AutoShape 33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9" name="AutoShape 34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0" name="AutoShape 35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1" name="AutoShape 36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2" name="AutoShape 37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3" name="AutoShape 38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4" name="AutoShape 39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5" name="AutoShape 40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6" name="AutoShape 41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7" name="AutoShape 42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8" name="AutoShape 43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19" name="AutoShape 44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20" name="AutoShape 45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21" name="AutoShape 46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22" name="AutoShape 47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23" name="AutoShape 48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24" name="AutoShape 49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25" name="AutoShape 50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26" name="AutoShape 51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27" name="AutoShape 52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28" name="AutoShape 53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29" name="AutoShape 54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30" name="AutoShape 55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31" name="AutoShape 56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32" name="AutoShape 57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33" name="AutoShape 58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34" name="AutoShape 59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35" name="AutoShape 60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36" name="AutoShape 61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37" name="AutoShape 62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38" name="AutoShape 63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39" name="AutoShape 64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40" name="AutoShape 65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41" name="AutoShape 66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42" name="AutoShape 67" descr="index_files/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43" name="AutoShape 68" descr="images/status_PASS.png"/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B4:E48"/>
  <sheetViews>
    <sheetView topLeftCell="A10" workbookViewId="0">
      <selection activeCell="B36" sqref="B36:B41"/>
    </sheetView>
  </sheetViews>
  <sheetFormatPr defaultRowHeight="15"/>
  <cols>
    <col min="2" max="2" width="19.140625" bestFit="1" customWidth="1"/>
    <col min="3" max="3" width="10.85546875" customWidth="1"/>
    <col min="4" max="4" width="10.7109375" bestFit="1" customWidth="1"/>
    <col min="5" max="5" width="9.42578125" bestFit="1" customWidth="1"/>
  </cols>
  <sheetData>
    <row r="4" spans="2:5" ht="15.75" thickBot="1"/>
    <row r="5" spans="2:5" ht="30" customHeight="1" thickBot="1">
      <c r="B5" s="195" t="s">
        <v>484</v>
      </c>
      <c r="C5" s="195" t="s">
        <v>482</v>
      </c>
      <c r="D5" s="117" t="s">
        <v>478</v>
      </c>
      <c r="E5" s="116" t="s">
        <v>480</v>
      </c>
    </row>
    <row r="6" spans="2:5" ht="15.75" thickBot="1">
      <c r="B6" s="196"/>
      <c r="C6" s="196"/>
      <c r="D6" s="193" t="s">
        <v>479</v>
      </c>
      <c r="E6" s="194"/>
    </row>
    <row r="7" spans="2:5">
      <c r="B7" s="197" t="s">
        <v>481</v>
      </c>
      <c r="C7" s="131" t="s">
        <v>472</v>
      </c>
      <c r="D7" s="118">
        <v>3.5000000000000001E-3</v>
      </c>
      <c r="E7" s="119">
        <v>8.0999999999999996E-3</v>
      </c>
    </row>
    <row r="8" spans="2:5">
      <c r="B8" s="198"/>
      <c r="C8" s="132" t="s">
        <v>473</v>
      </c>
      <c r="D8" s="110">
        <v>6.8999999999999999E-3</v>
      </c>
      <c r="E8" s="112">
        <v>1.5900000000000001E-2</v>
      </c>
    </row>
    <row r="9" spans="2:5">
      <c r="B9" s="198"/>
      <c r="C9" s="132" t="s">
        <v>474</v>
      </c>
      <c r="D9" s="110">
        <v>1.5900000000000001E-2</v>
      </c>
      <c r="E9" s="112">
        <v>3.1899999999999998E-2</v>
      </c>
    </row>
    <row r="10" spans="2:5">
      <c r="B10" s="198"/>
      <c r="C10" s="132" t="s">
        <v>475</v>
      </c>
      <c r="D10" s="110">
        <v>2.8299999999999999E-2</v>
      </c>
      <c r="E10" s="112">
        <v>5.5800000000000002E-2</v>
      </c>
    </row>
    <row r="11" spans="2:5">
      <c r="B11" s="198"/>
      <c r="C11" s="132" t="s">
        <v>476</v>
      </c>
      <c r="D11" s="110">
        <v>5.57E-2</v>
      </c>
      <c r="E11" s="112">
        <v>9.6699999999999994E-2</v>
      </c>
    </row>
    <row r="12" spans="2:5">
      <c r="B12" s="198"/>
      <c r="C12" s="132" t="s">
        <v>477</v>
      </c>
      <c r="D12" s="110">
        <v>0.1114</v>
      </c>
      <c r="E12" s="112">
        <v>0.1734</v>
      </c>
    </row>
    <row r="13" spans="2:5" ht="0.75" customHeight="1">
      <c r="B13" s="113"/>
      <c r="C13" s="133"/>
      <c r="D13" s="125" t="s">
        <v>552</v>
      </c>
      <c r="E13" s="126"/>
    </row>
    <row r="14" spans="2:5">
      <c r="B14" s="199" t="s">
        <v>483</v>
      </c>
      <c r="C14" s="132" t="s">
        <v>472</v>
      </c>
      <c r="D14" s="110">
        <v>4.1000000000000003E-3</v>
      </c>
      <c r="E14" s="112">
        <v>8.6999999999999994E-3</v>
      </c>
    </row>
    <row r="15" spans="2:5">
      <c r="B15" s="199"/>
      <c r="C15" s="132" t="s">
        <v>473</v>
      </c>
      <c r="D15" s="110">
        <v>8.3000000000000001E-3</v>
      </c>
      <c r="E15" s="112">
        <v>1.7500000000000002E-2</v>
      </c>
    </row>
    <row r="16" spans="2:5">
      <c r="B16" s="199"/>
      <c r="C16" s="132" t="s">
        <v>474</v>
      </c>
      <c r="D16" s="110">
        <v>1.66E-2</v>
      </c>
      <c r="E16" s="112">
        <v>3.4599999999999999E-2</v>
      </c>
    </row>
    <row r="17" spans="2:5">
      <c r="B17" s="199"/>
      <c r="C17" s="132" t="s">
        <v>475</v>
      </c>
      <c r="D17" s="110">
        <v>3.3099999999999997E-2</v>
      </c>
      <c r="E17" s="112">
        <v>6.1100000000000002E-2</v>
      </c>
    </row>
    <row r="18" spans="2:5">
      <c r="B18" s="199"/>
      <c r="C18" s="132" t="s">
        <v>476</v>
      </c>
      <c r="D18" s="110">
        <v>6.6199999999999995E-2</v>
      </c>
      <c r="E18" s="112">
        <v>0.1072</v>
      </c>
    </row>
    <row r="19" spans="2:5">
      <c r="B19" s="199"/>
      <c r="C19" s="132" t="s">
        <v>477</v>
      </c>
      <c r="D19" s="110">
        <v>0.13250000000000001</v>
      </c>
      <c r="E19" s="112">
        <v>0.19450000000000001</v>
      </c>
    </row>
    <row r="20" spans="2:5" ht="0.75" customHeight="1">
      <c r="B20" s="114"/>
      <c r="C20" s="134"/>
      <c r="D20" s="127"/>
      <c r="E20" s="128"/>
    </row>
    <row r="21" spans="2:5">
      <c r="B21" s="200" t="s">
        <v>485</v>
      </c>
      <c r="C21" s="135" t="s">
        <v>472</v>
      </c>
      <c r="D21" s="111">
        <v>3.7000000000000002E-3</v>
      </c>
      <c r="E21" s="115">
        <v>8.3000000000000001E-3</v>
      </c>
    </row>
    <row r="22" spans="2:5">
      <c r="B22" s="200"/>
      <c r="C22" s="135" t="s">
        <v>473</v>
      </c>
      <c r="D22" s="111">
        <v>7.4000000000000003E-3</v>
      </c>
      <c r="E22" s="115">
        <v>1.66E-2</v>
      </c>
    </row>
    <row r="23" spans="2:5">
      <c r="B23" s="200"/>
      <c r="C23" s="135" t="s">
        <v>474</v>
      </c>
      <c r="D23" s="111">
        <v>1.5800000000000002E-2</v>
      </c>
      <c r="E23" s="115">
        <v>3.2899999999999999E-2</v>
      </c>
    </row>
    <row r="24" spans="2:5">
      <c r="B24" s="200"/>
      <c r="C24" s="135" t="s">
        <v>475</v>
      </c>
      <c r="D24" s="111">
        <v>2.98E-2</v>
      </c>
      <c r="E24" s="115">
        <v>5.7799999999999997E-2</v>
      </c>
    </row>
    <row r="25" spans="2:5">
      <c r="B25" s="200"/>
      <c r="C25" s="135" t="s">
        <v>476</v>
      </c>
      <c r="D25" s="111">
        <v>5.9499999999999997E-2</v>
      </c>
      <c r="E25" s="115">
        <v>0.10050000000000001</v>
      </c>
    </row>
    <row r="26" spans="2:5">
      <c r="B26" s="200"/>
      <c r="C26" s="135" t="s">
        <v>477</v>
      </c>
      <c r="D26" s="111">
        <v>0.11899999999999999</v>
      </c>
      <c r="E26" s="115">
        <v>0.18099999999999999</v>
      </c>
    </row>
    <row r="27" spans="2:5" ht="0.75" customHeight="1">
      <c r="B27" s="114"/>
      <c r="C27" s="134"/>
      <c r="D27" s="127"/>
      <c r="E27" s="128"/>
    </row>
    <row r="28" spans="2:5">
      <c r="B28" s="187" t="s">
        <v>486</v>
      </c>
      <c r="C28" s="135" t="s">
        <v>472</v>
      </c>
      <c r="D28" s="111">
        <v>4.0000000000000001E-3</v>
      </c>
      <c r="E28" s="115">
        <v>8.6E-3</v>
      </c>
    </row>
    <row r="29" spans="2:5">
      <c r="B29" s="188"/>
      <c r="C29" s="135" t="s">
        <v>473</v>
      </c>
      <c r="D29" s="111">
        <v>7.7999999999999996E-3</v>
      </c>
      <c r="E29" s="115">
        <v>1.7000000000000001E-2</v>
      </c>
    </row>
    <row r="30" spans="2:5">
      <c r="B30" s="188"/>
      <c r="C30" s="135" t="s">
        <v>474</v>
      </c>
      <c r="D30" s="111">
        <v>1.5599999999999999E-2</v>
      </c>
      <c r="E30" s="115">
        <v>3.4000000000000002E-2</v>
      </c>
    </row>
    <row r="31" spans="2:5">
      <c r="B31" s="188"/>
      <c r="C31" s="135" t="s">
        <v>475</v>
      </c>
      <c r="D31" s="111">
        <v>3.1699999999999999E-2</v>
      </c>
      <c r="E31" s="115">
        <v>5.9700000000000003E-2</v>
      </c>
    </row>
    <row r="32" spans="2:5">
      <c r="B32" s="188"/>
      <c r="C32" s="135" t="s">
        <v>476</v>
      </c>
      <c r="D32" s="111">
        <v>6.3399999999999998E-2</v>
      </c>
      <c r="E32" s="115">
        <v>0.10440000000000001</v>
      </c>
    </row>
    <row r="33" spans="2:5">
      <c r="B33" s="189"/>
      <c r="C33" s="135" t="s">
        <v>477</v>
      </c>
      <c r="D33" s="111">
        <v>0.12670000000000001</v>
      </c>
      <c r="E33" s="115">
        <v>0.18870000000000001</v>
      </c>
    </row>
    <row r="34" spans="2:5" hidden="1">
      <c r="B34" s="114"/>
      <c r="C34" s="134"/>
      <c r="D34" s="127"/>
      <c r="E34" s="128"/>
    </row>
    <row r="35" spans="2:5" ht="1.5" customHeight="1">
      <c r="B35" s="114"/>
      <c r="C35" s="134"/>
      <c r="D35" s="127"/>
      <c r="E35" s="128"/>
    </row>
    <row r="36" spans="2:5">
      <c r="B36" s="190" t="s">
        <v>487</v>
      </c>
      <c r="C36" s="135" t="s">
        <v>472</v>
      </c>
      <c r="D36" s="111">
        <v>4.0000000000000001E-3</v>
      </c>
      <c r="E36" s="115">
        <v>8.6E-3</v>
      </c>
    </row>
    <row r="37" spans="2:5">
      <c r="B37" s="190"/>
      <c r="C37" s="135" t="s">
        <v>473</v>
      </c>
      <c r="D37" s="111">
        <v>7.9000000000000008E-3</v>
      </c>
      <c r="E37" s="115">
        <v>1.7100000000000001E-2</v>
      </c>
    </row>
    <row r="38" spans="2:5">
      <c r="B38" s="190"/>
      <c r="C38" s="135" t="s">
        <v>474</v>
      </c>
      <c r="D38" s="111">
        <v>1.5800000000000002E-2</v>
      </c>
      <c r="E38" s="115">
        <v>3.3799999999999997E-2</v>
      </c>
    </row>
    <row r="39" spans="2:5">
      <c r="B39" s="190"/>
      <c r="C39" s="135" t="s">
        <v>475</v>
      </c>
      <c r="D39" s="111">
        <v>3.1699999999999999E-2</v>
      </c>
      <c r="E39" s="115">
        <v>5.9700000000000003E-2</v>
      </c>
    </row>
    <row r="40" spans="2:5">
      <c r="B40" s="190"/>
      <c r="C40" s="135" t="s">
        <v>476</v>
      </c>
      <c r="D40" s="111">
        <v>6.3399999999999998E-2</v>
      </c>
      <c r="E40" s="115">
        <v>0.10440000000000001</v>
      </c>
    </row>
    <row r="41" spans="2:5">
      <c r="B41" s="190"/>
      <c r="C41" s="135" t="s">
        <v>477</v>
      </c>
      <c r="D41" s="111">
        <v>0.12670000000000001</v>
      </c>
      <c r="E41" s="115">
        <v>0.18870000000000001</v>
      </c>
    </row>
    <row r="42" spans="2:5" ht="0.75" customHeight="1">
      <c r="B42" s="114"/>
      <c r="C42" s="134"/>
      <c r="D42" s="127"/>
      <c r="E42" s="128"/>
    </row>
    <row r="43" spans="2:5">
      <c r="B43" s="191" t="s">
        <v>488</v>
      </c>
      <c r="C43" s="135" t="s">
        <v>472</v>
      </c>
      <c r="D43" s="111">
        <v>3.5000000000000001E-3</v>
      </c>
      <c r="E43" s="115">
        <v>8.0999999999999996E-3</v>
      </c>
    </row>
    <row r="44" spans="2:5">
      <c r="B44" s="191"/>
      <c r="C44" s="135" t="s">
        <v>473</v>
      </c>
      <c r="D44" s="111">
        <v>6.8999999999999999E-3</v>
      </c>
      <c r="E44" s="115">
        <v>1.5900000000000001E-2</v>
      </c>
    </row>
    <row r="45" spans="2:5">
      <c r="B45" s="191"/>
      <c r="C45" s="135" t="s">
        <v>474</v>
      </c>
      <c r="D45" s="111">
        <v>1.4E-2</v>
      </c>
      <c r="E45" s="115">
        <v>3.1899999999999998E-2</v>
      </c>
    </row>
    <row r="46" spans="2:5">
      <c r="B46" s="191"/>
      <c r="C46" s="135" t="s">
        <v>475</v>
      </c>
      <c r="D46" s="111">
        <v>2.7799999999999998E-2</v>
      </c>
      <c r="E46" s="115">
        <v>5.5800000000000002E-2</v>
      </c>
    </row>
    <row r="47" spans="2:5">
      <c r="B47" s="191"/>
      <c r="C47" s="135" t="s">
        <v>476</v>
      </c>
      <c r="D47" s="111">
        <v>5.57E-2</v>
      </c>
      <c r="E47" s="115">
        <v>9.6699999999999994E-2</v>
      </c>
    </row>
    <row r="48" spans="2:5" ht="15.75" thickBot="1">
      <c r="B48" s="192"/>
      <c r="C48" s="136" t="s">
        <v>477</v>
      </c>
      <c r="D48" s="129">
        <v>0.1114</v>
      </c>
      <c r="E48" s="130">
        <v>0.1734</v>
      </c>
    </row>
  </sheetData>
  <mergeCells count="9">
    <mergeCell ref="B28:B33"/>
    <mergeCell ref="B36:B41"/>
    <mergeCell ref="B43:B48"/>
    <mergeCell ref="D6:E6"/>
    <mergeCell ref="C5:C6"/>
    <mergeCell ref="B7:B12"/>
    <mergeCell ref="B14:B19"/>
    <mergeCell ref="B5:B6"/>
    <mergeCell ref="B21:B2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M43"/>
  <sheetViews>
    <sheetView workbookViewId="0">
      <pane xSplit="1" ySplit="10" topLeftCell="AY25" activePane="bottomRight" state="frozen"/>
      <selection pane="topRight" activeCell="B1" sqref="B1"/>
      <selection pane="bottomLeft" activeCell="A11" sqref="A11"/>
      <selection pane="bottomRight" activeCell="BO10" sqref="BO1:BO1048576"/>
    </sheetView>
  </sheetViews>
  <sheetFormatPr defaultRowHeight="15"/>
  <cols>
    <col min="1" max="1" width="16.140625" bestFit="1" customWidth="1"/>
    <col min="27" max="27" width="0.140625" customWidth="1"/>
    <col min="53" max="53" width="0.140625" customWidth="1"/>
  </cols>
  <sheetData>
    <row r="1" spans="1:65">
      <c r="A1" s="23" t="s">
        <v>0</v>
      </c>
      <c r="B1" s="306" t="s">
        <v>307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8"/>
      <c r="O1" s="306" t="s">
        <v>316</v>
      </c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  <c r="AB1" s="306" t="s">
        <v>325</v>
      </c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8"/>
      <c r="AO1" s="306" t="s">
        <v>340</v>
      </c>
      <c r="AP1" s="307"/>
      <c r="AQ1" s="307"/>
      <c r="AR1" s="307"/>
      <c r="AS1" s="307"/>
      <c r="AT1" s="307"/>
      <c r="AU1" s="307"/>
      <c r="AV1" s="307"/>
      <c r="AW1" s="307"/>
      <c r="AX1" s="307"/>
      <c r="AY1" s="307"/>
      <c r="AZ1" s="308"/>
      <c r="BB1" s="306" t="s">
        <v>349</v>
      </c>
      <c r="BC1" s="307"/>
      <c r="BD1" s="307"/>
      <c r="BE1" s="307"/>
      <c r="BF1" s="307"/>
      <c r="BG1" s="307"/>
      <c r="BH1" s="307"/>
      <c r="BI1" s="307"/>
      <c r="BJ1" s="307"/>
      <c r="BK1" s="307"/>
      <c r="BL1" s="307"/>
      <c r="BM1" s="308"/>
    </row>
    <row r="2" spans="1:65">
      <c r="A2" s="24" t="s">
        <v>1</v>
      </c>
      <c r="B2" s="309" t="s">
        <v>51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  <c r="O2" s="309" t="s">
        <v>51</v>
      </c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1"/>
      <c r="AB2" s="309" t="s">
        <v>51</v>
      </c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1"/>
      <c r="AO2" s="309" t="s">
        <v>51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1"/>
      <c r="BB2" s="309" t="s">
        <v>51</v>
      </c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1"/>
    </row>
    <row r="3" spans="1:65">
      <c r="A3" s="24" t="s">
        <v>2</v>
      </c>
      <c r="B3" s="312" t="s">
        <v>308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4"/>
      <c r="O3" s="312" t="s">
        <v>317</v>
      </c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4"/>
      <c r="AB3" s="312" t="s">
        <v>326</v>
      </c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4"/>
      <c r="AO3" s="312" t="s">
        <v>341</v>
      </c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4"/>
      <c r="BB3" s="312" t="s">
        <v>350</v>
      </c>
      <c r="BC3" s="313"/>
      <c r="BD3" s="313"/>
      <c r="BE3" s="313"/>
      <c r="BF3" s="313"/>
      <c r="BG3" s="313"/>
      <c r="BH3" s="313"/>
      <c r="BI3" s="313"/>
      <c r="BJ3" s="313"/>
      <c r="BK3" s="313"/>
      <c r="BL3" s="313"/>
      <c r="BM3" s="314"/>
    </row>
    <row r="4" spans="1:65">
      <c r="A4" s="24" t="s">
        <v>3</v>
      </c>
      <c r="B4" s="312" t="s">
        <v>309</v>
      </c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4"/>
      <c r="O4" s="312" t="s">
        <v>318</v>
      </c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4"/>
      <c r="AB4" s="312" t="s">
        <v>327</v>
      </c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4"/>
      <c r="AO4" s="312" t="s">
        <v>342</v>
      </c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4"/>
      <c r="BB4" s="312" t="s">
        <v>351</v>
      </c>
      <c r="BC4" s="313"/>
      <c r="BD4" s="313"/>
      <c r="BE4" s="313"/>
      <c r="BF4" s="313"/>
      <c r="BG4" s="313"/>
      <c r="BH4" s="313"/>
      <c r="BI4" s="313"/>
      <c r="BJ4" s="313"/>
      <c r="BK4" s="313"/>
      <c r="BL4" s="313"/>
      <c r="BM4" s="314"/>
    </row>
    <row r="5" spans="1:65">
      <c r="A5" s="24" t="s">
        <v>4</v>
      </c>
      <c r="B5" s="315">
        <v>5.0173611111111106E-2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7"/>
      <c r="O5" s="315">
        <v>5.0173611111111106E-2</v>
      </c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7"/>
      <c r="AB5" s="315">
        <v>5.0173611111111106E-2</v>
      </c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7"/>
      <c r="AO5" s="315">
        <v>5.0173611111111106E-2</v>
      </c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7"/>
      <c r="BB5" s="315">
        <v>5.0173611111111106E-2</v>
      </c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7"/>
    </row>
    <row r="6" spans="1:65">
      <c r="A6" s="24" t="s">
        <v>5</v>
      </c>
      <c r="B6" s="294" t="s">
        <v>222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6"/>
      <c r="O6" s="294" t="s">
        <v>222</v>
      </c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6"/>
      <c r="AB6" s="294" t="s">
        <v>222</v>
      </c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6"/>
      <c r="AO6" s="294" t="s">
        <v>222</v>
      </c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6"/>
      <c r="BB6" s="294" t="s">
        <v>222</v>
      </c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96"/>
    </row>
    <row r="7" spans="1:65">
      <c r="A7" s="24" t="s">
        <v>6</v>
      </c>
      <c r="B7" s="297" t="s">
        <v>55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9"/>
      <c r="O7" s="297" t="s">
        <v>55</v>
      </c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9"/>
      <c r="AB7" s="297" t="s">
        <v>55</v>
      </c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9"/>
      <c r="AO7" s="297" t="s">
        <v>55</v>
      </c>
      <c r="AP7" s="298"/>
      <c r="AQ7" s="298"/>
      <c r="AR7" s="298"/>
      <c r="AS7" s="298"/>
      <c r="AT7" s="298"/>
      <c r="AU7" s="298"/>
      <c r="AV7" s="298"/>
      <c r="AW7" s="298"/>
      <c r="AX7" s="298"/>
      <c r="AY7" s="298"/>
      <c r="AZ7" s="299"/>
      <c r="BB7" s="297" t="s">
        <v>55</v>
      </c>
      <c r="BC7" s="298"/>
      <c r="BD7" s="298"/>
      <c r="BE7" s="298"/>
      <c r="BF7" s="298"/>
      <c r="BG7" s="298"/>
      <c r="BH7" s="298"/>
      <c r="BI7" s="298"/>
      <c r="BJ7" s="298"/>
      <c r="BK7" s="298"/>
      <c r="BL7" s="298"/>
      <c r="BM7" s="299"/>
    </row>
    <row r="8" spans="1:65">
      <c r="A8" s="24" t="s">
        <v>7</v>
      </c>
      <c r="B8" s="300" t="s">
        <v>111</v>
      </c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2"/>
      <c r="O8" s="300" t="s">
        <v>111</v>
      </c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B8" s="300" t="s">
        <v>111</v>
      </c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2"/>
      <c r="AO8" s="300" t="s">
        <v>111</v>
      </c>
      <c r="AP8" s="301"/>
      <c r="AQ8" s="301"/>
      <c r="AR8" s="301"/>
      <c r="AS8" s="301"/>
      <c r="AT8" s="301"/>
      <c r="AU8" s="301"/>
      <c r="AV8" s="301"/>
      <c r="AW8" s="301"/>
      <c r="AX8" s="301"/>
      <c r="AY8" s="301"/>
      <c r="AZ8" s="302"/>
      <c r="BB8" s="300" t="s">
        <v>111</v>
      </c>
      <c r="BC8" s="301"/>
      <c r="BD8" s="301"/>
      <c r="BE8" s="301"/>
      <c r="BF8" s="301"/>
      <c r="BG8" s="301"/>
      <c r="BH8" s="301"/>
      <c r="BI8" s="301"/>
      <c r="BJ8" s="301"/>
      <c r="BK8" s="301"/>
      <c r="BL8" s="301"/>
      <c r="BM8" s="302"/>
    </row>
    <row r="9" spans="1:65" ht="21.75" thickBot="1">
      <c r="A9" s="40" t="s">
        <v>8</v>
      </c>
      <c r="B9" s="303" t="s">
        <v>57</v>
      </c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5"/>
      <c r="O9" s="303" t="s">
        <v>57</v>
      </c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5"/>
      <c r="AB9" s="303" t="s">
        <v>57</v>
      </c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5"/>
      <c r="AO9" s="303" t="s">
        <v>57</v>
      </c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5"/>
      <c r="BB9" s="303" t="s">
        <v>57</v>
      </c>
      <c r="BC9" s="304"/>
      <c r="BD9" s="304"/>
      <c r="BE9" s="304"/>
      <c r="BF9" s="304"/>
      <c r="BG9" s="304"/>
      <c r="BH9" s="304"/>
      <c r="BI9" s="304"/>
      <c r="BJ9" s="304"/>
      <c r="BK9" s="304"/>
      <c r="BL9" s="304"/>
      <c r="BM9" s="305"/>
    </row>
    <row r="10" spans="1:65" ht="21">
      <c r="A10" s="41" t="s">
        <v>9</v>
      </c>
      <c r="B10" s="27" t="s">
        <v>58</v>
      </c>
      <c r="C10" s="18" t="s">
        <v>59</v>
      </c>
      <c r="D10" s="18" t="s">
        <v>60</v>
      </c>
      <c r="E10" s="18" t="s">
        <v>61</v>
      </c>
      <c r="F10" s="18" t="s">
        <v>62</v>
      </c>
      <c r="G10" s="18" t="s">
        <v>63</v>
      </c>
      <c r="H10" s="18" t="s">
        <v>64</v>
      </c>
      <c r="I10" s="18" t="s">
        <v>65</v>
      </c>
      <c r="J10" s="18" t="s">
        <v>66</v>
      </c>
      <c r="K10" s="18" t="s">
        <v>67</v>
      </c>
      <c r="L10" s="18" t="s">
        <v>68</v>
      </c>
      <c r="M10" s="19" t="s">
        <v>69</v>
      </c>
      <c r="O10" s="27" t="s">
        <v>58</v>
      </c>
      <c r="P10" s="18" t="s">
        <v>59</v>
      </c>
      <c r="Q10" s="18" t="s">
        <v>60</v>
      </c>
      <c r="R10" s="18" t="s">
        <v>61</v>
      </c>
      <c r="S10" s="18" t="s">
        <v>62</v>
      </c>
      <c r="T10" s="18" t="s">
        <v>63</v>
      </c>
      <c r="U10" s="18" t="s">
        <v>64</v>
      </c>
      <c r="V10" s="18" t="s">
        <v>65</v>
      </c>
      <c r="W10" s="18" t="s">
        <v>66</v>
      </c>
      <c r="X10" s="18" t="s">
        <v>67</v>
      </c>
      <c r="Y10" s="18" t="s">
        <v>68</v>
      </c>
      <c r="Z10" s="19" t="s">
        <v>69</v>
      </c>
      <c r="AB10" s="27" t="s">
        <v>58</v>
      </c>
      <c r="AC10" s="18" t="s">
        <v>59</v>
      </c>
      <c r="AD10" s="18" t="s">
        <v>60</v>
      </c>
      <c r="AE10" s="18" t="s">
        <v>61</v>
      </c>
      <c r="AF10" s="18" t="s">
        <v>62</v>
      </c>
      <c r="AG10" s="18" t="s">
        <v>63</v>
      </c>
      <c r="AH10" s="18" t="s">
        <v>64</v>
      </c>
      <c r="AI10" s="18" t="s">
        <v>65</v>
      </c>
      <c r="AJ10" s="18" t="s">
        <v>66</v>
      </c>
      <c r="AK10" s="18" t="s">
        <v>67</v>
      </c>
      <c r="AL10" s="18" t="s">
        <v>68</v>
      </c>
      <c r="AM10" s="19" t="s">
        <v>69</v>
      </c>
      <c r="AO10" s="27" t="s">
        <v>58</v>
      </c>
      <c r="AP10" s="18" t="s">
        <v>59</v>
      </c>
      <c r="AQ10" s="18" t="s">
        <v>60</v>
      </c>
      <c r="AR10" s="18" t="s">
        <v>61</v>
      </c>
      <c r="AS10" s="18" t="s">
        <v>62</v>
      </c>
      <c r="AT10" s="18" t="s">
        <v>63</v>
      </c>
      <c r="AU10" s="18" t="s">
        <v>64</v>
      </c>
      <c r="AV10" s="18" t="s">
        <v>65</v>
      </c>
      <c r="AW10" s="18" t="s">
        <v>66</v>
      </c>
      <c r="AX10" s="18" t="s">
        <v>67</v>
      </c>
      <c r="AY10" s="18" t="s">
        <v>68</v>
      </c>
      <c r="AZ10" s="19" t="s">
        <v>69</v>
      </c>
      <c r="BB10" s="27" t="s">
        <v>58</v>
      </c>
      <c r="BC10" s="18" t="s">
        <v>59</v>
      </c>
      <c r="BD10" s="18" t="s">
        <v>60</v>
      </c>
      <c r="BE10" s="18" t="s">
        <v>61</v>
      </c>
      <c r="BF10" s="18" t="s">
        <v>62</v>
      </c>
      <c r="BG10" s="18" t="s">
        <v>63</v>
      </c>
      <c r="BH10" s="18" t="s">
        <v>64</v>
      </c>
      <c r="BI10" s="18" t="s">
        <v>65</v>
      </c>
      <c r="BJ10" s="18" t="s">
        <v>66</v>
      </c>
      <c r="BK10" s="18" t="s">
        <v>67</v>
      </c>
      <c r="BL10" s="18" t="s">
        <v>68</v>
      </c>
      <c r="BM10" s="19" t="s">
        <v>69</v>
      </c>
    </row>
    <row r="11" spans="1:65">
      <c r="A11" s="16" t="s">
        <v>10</v>
      </c>
      <c r="B11" s="28">
        <v>0</v>
      </c>
      <c r="C11" s="9">
        <v>0</v>
      </c>
      <c r="D11" s="9">
        <v>0</v>
      </c>
      <c r="E11" s="9">
        <v>50</v>
      </c>
      <c r="F11" s="9">
        <v>0</v>
      </c>
      <c r="G11" s="9">
        <v>0</v>
      </c>
      <c r="H11" s="9" t="s">
        <v>73</v>
      </c>
      <c r="I11" s="9" t="s">
        <v>73</v>
      </c>
      <c r="J11" s="9" t="s">
        <v>73</v>
      </c>
      <c r="K11" s="9" t="s">
        <v>73</v>
      </c>
      <c r="L11" s="22" t="s">
        <v>74</v>
      </c>
      <c r="M11" s="10" t="s">
        <v>74</v>
      </c>
      <c r="O11" s="28">
        <v>0</v>
      </c>
      <c r="P11" s="9">
        <v>0</v>
      </c>
      <c r="Q11" s="9">
        <v>0</v>
      </c>
      <c r="R11" s="9">
        <v>50</v>
      </c>
      <c r="S11" s="9">
        <v>0</v>
      </c>
      <c r="T11" s="9">
        <v>0</v>
      </c>
      <c r="U11" s="9" t="s">
        <v>73</v>
      </c>
      <c r="V11" s="9" t="s">
        <v>73</v>
      </c>
      <c r="W11" s="9" t="s">
        <v>73</v>
      </c>
      <c r="X11" s="9" t="s">
        <v>73</v>
      </c>
      <c r="Y11" s="22" t="s">
        <v>74</v>
      </c>
      <c r="Z11" s="10" t="s">
        <v>74</v>
      </c>
      <c r="AB11" s="28">
        <v>0</v>
      </c>
      <c r="AC11" s="9">
        <v>0</v>
      </c>
      <c r="AD11" s="9">
        <v>0</v>
      </c>
      <c r="AE11" s="9">
        <v>50</v>
      </c>
      <c r="AF11" s="9">
        <v>0</v>
      </c>
      <c r="AG11" s="9">
        <v>0</v>
      </c>
      <c r="AH11" s="9" t="s">
        <v>73</v>
      </c>
      <c r="AI11" s="9" t="s">
        <v>73</v>
      </c>
      <c r="AJ11" s="9" t="s">
        <v>73</v>
      </c>
      <c r="AK11" s="9" t="s">
        <v>73</v>
      </c>
      <c r="AL11" s="22" t="s">
        <v>74</v>
      </c>
      <c r="AM11" s="10" t="s">
        <v>74</v>
      </c>
      <c r="AO11" s="28">
        <v>0</v>
      </c>
      <c r="AP11" s="9">
        <v>0</v>
      </c>
      <c r="AQ11" s="9">
        <v>0</v>
      </c>
      <c r="AR11" s="9">
        <v>50</v>
      </c>
      <c r="AS11" s="9">
        <v>0</v>
      </c>
      <c r="AT11" s="9">
        <v>0</v>
      </c>
      <c r="AU11" s="9" t="s">
        <v>73</v>
      </c>
      <c r="AV11" s="9" t="s">
        <v>73</v>
      </c>
      <c r="AW11" s="9" t="s">
        <v>73</v>
      </c>
      <c r="AX11" s="9" t="s">
        <v>73</v>
      </c>
      <c r="AY11" s="22" t="s">
        <v>74</v>
      </c>
      <c r="AZ11" s="10" t="s">
        <v>74</v>
      </c>
      <c r="BB11" s="28">
        <v>0</v>
      </c>
      <c r="BC11" s="9">
        <v>0</v>
      </c>
      <c r="BD11" s="9">
        <v>0</v>
      </c>
      <c r="BE11" s="9">
        <v>50</v>
      </c>
      <c r="BF11" s="9">
        <v>0</v>
      </c>
      <c r="BG11" s="9">
        <v>0</v>
      </c>
      <c r="BH11" s="9" t="s">
        <v>73</v>
      </c>
      <c r="BI11" s="9" t="s">
        <v>73</v>
      </c>
      <c r="BJ11" s="9" t="s">
        <v>73</v>
      </c>
      <c r="BK11" s="9" t="s">
        <v>73</v>
      </c>
      <c r="BL11" s="22" t="s">
        <v>74</v>
      </c>
      <c r="BM11" s="10" t="s">
        <v>74</v>
      </c>
    </row>
    <row r="12" spans="1:65">
      <c r="A12" s="16" t="s">
        <v>11</v>
      </c>
      <c r="B12" s="28">
        <v>8.51</v>
      </c>
      <c r="C12" s="9">
        <v>9.48</v>
      </c>
      <c r="D12" s="9">
        <v>13.2</v>
      </c>
      <c r="E12" s="9">
        <v>465</v>
      </c>
      <c r="F12" s="9">
        <v>0</v>
      </c>
      <c r="G12" s="9">
        <v>0</v>
      </c>
      <c r="H12" s="9" t="s">
        <v>73</v>
      </c>
      <c r="I12" s="9" t="s">
        <v>73</v>
      </c>
      <c r="J12" s="9" t="s">
        <v>73</v>
      </c>
      <c r="K12" s="9" t="s">
        <v>73</v>
      </c>
      <c r="L12" s="22" t="s">
        <v>74</v>
      </c>
      <c r="M12" s="10" t="s">
        <v>74</v>
      </c>
      <c r="O12" s="28">
        <v>8.7799999999999994</v>
      </c>
      <c r="P12" s="9">
        <v>9.8800000000000008</v>
      </c>
      <c r="Q12" s="9">
        <v>11.8</v>
      </c>
      <c r="R12" s="9">
        <v>465</v>
      </c>
      <c r="S12" s="9">
        <v>0</v>
      </c>
      <c r="T12" s="9">
        <v>0</v>
      </c>
      <c r="U12" s="9" t="s">
        <v>73</v>
      </c>
      <c r="V12" s="9" t="s">
        <v>73</v>
      </c>
      <c r="W12" s="9" t="s">
        <v>73</v>
      </c>
      <c r="X12" s="9" t="s">
        <v>73</v>
      </c>
      <c r="Y12" s="22" t="s">
        <v>74</v>
      </c>
      <c r="Z12" s="10" t="s">
        <v>74</v>
      </c>
      <c r="AB12" s="28">
        <v>8.4700000000000006</v>
      </c>
      <c r="AC12" s="9">
        <v>9.3000000000000007</v>
      </c>
      <c r="AD12" s="9">
        <v>10.74</v>
      </c>
      <c r="AE12" s="9">
        <v>465</v>
      </c>
      <c r="AF12" s="9">
        <v>0</v>
      </c>
      <c r="AG12" s="9">
        <v>0</v>
      </c>
      <c r="AH12" s="9" t="s">
        <v>73</v>
      </c>
      <c r="AI12" s="9" t="s">
        <v>73</v>
      </c>
      <c r="AJ12" s="9" t="s">
        <v>73</v>
      </c>
      <c r="AK12" s="9" t="s">
        <v>73</v>
      </c>
      <c r="AL12" s="22" t="s">
        <v>74</v>
      </c>
      <c r="AM12" s="10" t="s">
        <v>74</v>
      </c>
      <c r="AO12" s="28">
        <v>8.1999999999999993</v>
      </c>
      <c r="AP12" s="9">
        <v>9.4499999999999993</v>
      </c>
      <c r="AQ12" s="9">
        <v>11.3</v>
      </c>
      <c r="AR12" s="9">
        <v>465</v>
      </c>
      <c r="AS12" s="9">
        <v>0</v>
      </c>
      <c r="AT12" s="9">
        <v>0</v>
      </c>
      <c r="AU12" s="9" t="s">
        <v>73</v>
      </c>
      <c r="AV12" s="9" t="s">
        <v>73</v>
      </c>
      <c r="AW12" s="9" t="s">
        <v>73</v>
      </c>
      <c r="AX12" s="9" t="s">
        <v>73</v>
      </c>
      <c r="AY12" s="22" t="s">
        <v>74</v>
      </c>
      <c r="AZ12" s="10" t="s">
        <v>74</v>
      </c>
      <c r="BB12" s="28">
        <v>8.2200000000000006</v>
      </c>
      <c r="BC12" s="9">
        <v>9.59</v>
      </c>
      <c r="BD12" s="9">
        <v>11.6</v>
      </c>
      <c r="BE12" s="9">
        <v>465</v>
      </c>
      <c r="BF12" s="9">
        <v>0</v>
      </c>
      <c r="BG12" s="9">
        <v>0</v>
      </c>
      <c r="BH12" s="9" t="s">
        <v>73</v>
      </c>
      <c r="BI12" s="9" t="s">
        <v>73</v>
      </c>
      <c r="BJ12" s="9" t="s">
        <v>73</v>
      </c>
      <c r="BK12" s="9" t="s">
        <v>73</v>
      </c>
      <c r="BL12" s="22" t="s">
        <v>74</v>
      </c>
      <c r="BM12" s="10" t="s">
        <v>74</v>
      </c>
    </row>
    <row r="13" spans="1:65">
      <c r="A13" s="16" t="s">
        <v>12</v>
      </c>
      <c r="B13" s="28">
        <v>0.76200000000000001</v>
      </c>
      <c r="C13" s="9">
        <v>1.19</v>
      </c>
      <c r="D13" s="9">
        <v>4.12</v>
      </c>
      <c r="E13" s="9">
        <v>511</v>
      </c>
      <c r="F13" s="9">
        <v>0</v>
      </c>
      <c r="G13" s="9">
        <v>0</v>
      </c>
      <c r="H13" s="9">
        <v>1.17</v>
      </c>
      <c r="I13" s="9">
        <v>1.36</v>
      </c>
      <c r="J13" s="9">
        <v>1.48</v>
      </c>
      <c r="K13" s="9">
        <v>0.17899999999999999</v>
      </c>
      <c r="L13" s="22">
        <v>1.18</v>
      </c>
      <c r="M13" s="10" t="s">
        <v>74</v>
      </c>
      <c r="O13" s="28">
        <v>0.81399999999999995</v>
      </c>
      <c r="P13" s="9">
        <v>1.22</v>
      </c>
      <c r="Q13" s="9">
        <v>2.23</v>
      </c>
      <c r="R13" s="9">
        <v>510</v>
      </c>
      <c r="S13" s="9">
        <v>0</v>
      </c>
      <c r="T13" s="9">
        <v>0</v>
      </c>
      <c r="U13" s="9">
        <v>1.21</v>
      </c>
      <c r="V13" s="9">
        <v>1.41</v>
      </c>
      <c r="W13" s="9">
        <v>1.58</v>
      </c>
      <c r="X13" s="9">
        <v>0.128</v>
      </c>
      <c r="Y13" s="22">
        <v>1.22</v>
      </c>
      <c r="Z13" s="10" t="s">
        <v>74</v>
      </c>
      <c r="AB13" s="28">
        <v>0.72899999999999998</v>
      </c>
      <c r="AC13" s="9">
        <v>1.1499999999999999</v>
      </c>
      <c r="AD13" s="9">
        <v>2.12</v>
      </c>
      <c r="AE13" s="9">
        <v>511</v>
      </c>
      <c r="AF13" s="9">
        <v>0</v>
      </c>
      <c r="AG13" s="9">
        <v>0</v>
      </c>
      <c r="AH13" s="9">
        <v>1.1499999999999999</v>
      </c>
      <c r="AI13" s="9">
        <v>1.31</v>
      </c>
      <c r="AJ13" s="9">
        <v>1.4</v>
      </c>
      <c r="AK13" s="9">
        <v>0.107</v>
      </c>
      <c r="AL13" s="22">
        <v>1.1499999999999999</v>
      </c>
      <c r="AM13" s="10" t="s">
        <v>74</v>
      </c>
      <c r="AO13" s="28">
        <v>0.77600000000000002</v>
      </c>
      <c r="AP13" s="9">
        <v>1.2</v>
      </c>
      <c r="AQ13" s="9">
        <v>2.2400000000000002</v>
      </c>
      <c r="AR13" s="9">
        <v>511</v>
      </c>
      <c r="AS13" s="9">
        <v>0</v>
      </c>
      <c r="AT13" s="9">
        <v>0</v>
      </c>
      <c r="AU13" s="9">
        <v>1.19</v>
      </c>
      <c r="AV13" s="9">
        <v>1.38</v>
      </c>
      <c r="AW13" s="9">
        <v>1.51</v>
      </c>
      <c r="AX13" s="9">
        <v>0.122</v>
      </c>
      <c r="AY13" s="22">
        <v>1.19</v>
      </c>
      <c r="AZ13" s="10" t="s">
        <v>74</v>
      </c>
      <c r="BB13" s="28">
        <v>0.76900000000000002</v>
      </c>
      <c r="BC13" s="9">
        <v>1.1399999999999999</v>
      </c>
      <c r="BD13" s="9">
        <v>2.73</v>
      </c>
      <c r="BE13" s="9">
        <v>511</v>
      </c>
      <c r="BF13" s="9">
        <v>0</v>
      </c>
      <c r="BG13" s="9">
        <v>0</v>
      </c>
      <c r="BH13" s="9">
        <v>1.1299999999999999</v>
      </c>
      <c r="BI13" s="9">
        <v>1.32</v>
      </c>
      <c r="BJ13" s="9">
        <v>1.49</v>
      </c>
      <c r="BK13" s="9">
        <v>0.13800000000000001</v>
      </c>
      <c r="BL13" s="22">
        <v>1.1399999999999999</v>
      </c>
      <c r="BM13" s="10" t="s">
        <v>74</v>
      </c>
    </row>
    <row r="14" spans="1:65">
      <c r="A14" s="16" t="s">
        <v>13</v>
      </c>
      <c r="B14" s="28">
        <v>1.7999999999999999E-2</v>
      </c>
      <c r="C14" s="9">
        <v>3.1E-2</v>
      </c>
      <c r="D14" s="9">
        <v>8.2000000000000003E-2</v>
      </c>
      <c r="E14" s="9">
        <v>509</v>
      </c>
      <c r="F14" s="9">
        <v>0</v>
      </c>
      <c r="G14" s="9">
        <v>0</v>
      </c>
      <c r="H14" s="9">
        <v>0.03</v>
      </c>
      <c r="I14" s="9">
        <v>4.3999999999999997E-2</v>
      </c>
      <c r="J14" s="9">
        <v>6.7000000000000004E-2</v>
      </c>
      <c r="K14" s="9">
        <v>8.9999999999999993E-3</v>
      </c>
      <c r="L14" s="22">
        <v>0.03</v>
      </c>
      <c r="M14" s="10" t="s">
        <v>74</v>
      </c>
      <c r="O14" s="28">
        <v>1.9E-2</v>
      </c>
      <c r="P14" s="9">
        <v>3.4000000000000002E-2</v>
      </c>
      <c r="Q14" s="9">
        <v>0.16400000000000001</v>
      </c>
      <c r="R14" s="9">
        <v>509</v>
      </c>
      <c r="S14" s="9">
        <v>0</v>
      </c>
      <c r="T14" s="9">
        <v>0</v>
      </c>
      <c r="U14" s="9">
        <v>3.4000000000000002E-2</v>
      </c>
      <c r="V14" s="9">
        <v>4.8000000000000001E-2</v>
      </c>
      <c r="W14" s="9">
        <v>7.3999999999999996E-2</v>
      </c>
      <c r="X14" s="9">
        <v>0.01</v>
      </c>
      <c r="Y14" s="22">
        <v>3.3000000000000002E-2</v>
      </c>
      <c r="Z14" s="10" t="s">
        <v>74</v>
      </c>
      <c r="AB14" s="28">
        <v>1.7999999999999999E-2</v>
      </c>
      <c r="AC14" s="9">
        <v>3.2000000000000001E-2</v>
      </c>
      <c r="AD14" s="9">
        <v>7.1999999999999995E-2</v>
      </c>
      <c r="AE14" s="9">
        <v>510</v>
      </c>
      <c r="AF14" s="9">
        <v>0</v>
      </c>
      <c r="AG14" s="9">
        <v>0</v>
      </c>
      <c r="AH14" s="9">
        <v>3.3000000000000002E-2</v>
      </c>
      <c r="AI14" s="9">
        <v>4.2999999999999997E-2</v>
      </c>
      <c r="AJ14" s="9">
        <v>5.2999999999999999E-2</v>
      </c>
      <c r="AK14" s="9">
        <v>8.0000000000000002E-3</v>
      </c>
      <c r="AL14" s="22">
        <v>3.1E-2</v>
      </c>
      <c r="AM14" s="10" t="s">
        <v>74</v>
      </c>
      <c r="AO14" s="28">
        <v>1.9E-2</v>
      </c>
      <c r="AP14" s="9">
        <v>3.4000000000000002E-2</v>
      </c>
      <c r="AQ14" s="9">
        <v>0.308</v>
      </c>
      <c r="AR14" s="9">
        <v>509</v>
      </c>
      <c r="AS14" s="9">
        <v>0</v>
      </c>
      <c r="AT14" s="9">
        <v>0</v>
      </c>
      <c r="AU14" s="9">
        <v>3.4000000000000002E-2</v>
      </c>
      <c r="AV14" s="9">
        <v>4.2999999999999997E-2</v>
      </c>
      <c r="AW14" s="9">
        <v>6.5000000000000002E-2</v>
      </c>
      <c r="AX14" s="9">
        <v>1.4E-2</v>
      </c>
      <c r="AY14" s="22">
        <v>3.3000000000000002E-2</v>
      </c>
      <c r="AZ14" s="10" t="s">
        <v>74</v>
      </c>
      <c r="BB14" s="28">
        <v>1.9E-2</v>
      </c>
      <c r="BC14" s="9">
        <v>3.1E-2</v>
      </c>
      <c r="BD14" s="9">
        <v>0.33900000000000002</v>
      </c>
      <c r="BE14" s="9">
        <v>509</v>
      </c>
      <c r="BF14" s="9">
        <v>0</v>
      </c>
      <c r="BG14" s="9">
        <v>0</v>
      </c>
      <c r="BH14" s="9">
        <v>2.9000000000000001E-2</v>
      </c>
      <c r="BI14" s="9">
        <v>0.04</v>
      </c>
      <c r="BJ14" s="9">
        <v>7.0000000000000007E-2</v>
      </c>
      <c r="BK14" s="9">
        <v>1.6E-2</v>
      </c>
      <c r="BL14" s="22">
        <v>2.9000000000000001E-2</v>
      </c>
      <c r="BM14" s="10" t="s">
        <v>74</v>
      </c>
    </row>
    <row r="15" spans="1:65">
      <c r="A15" s="16" t="s">
        <v>14</v>
      </c>
      <c r="B15" s="28">
        <v>1.04</v>
      </c>
      <c r="C15" s="9">
        <v>1.29</v>
      </c>
      <c r="D15" s="9">
        <v>2.04</v>
      </c>
      <c r="E15" s="9">
        <v>497</v>
      </c>
      <c r="F15" s="9">
        <v>0</v>
      </c>
      <c r="G15" s="9">
        <v>0</v>
      </c>
      <c r="H15" s="9">
        <v>1.28</v>
      </c>
      <c r="I15" s="9">
        <v>1.49</v>
      </c>
      <c r="J15" s="9">
        <v>1.66</v>
      </c>
      <c r="K15" s="9">
        <v>0.115</v>
      </c>
      <c r="L15" s="22">
        <v>1.28</v>
      </c>
      <c r="M15" s="10" t="s">
        <v>74</v>
      </c>
      <c r="O15" s="28">
        <v>1.07</v>
      </c>
      <c r="P15" s="9">
        <v>1.34</v>
      </c>
      <c r="Q15" s="9">
        <v>1.93</v>
      </c>
      <c r="R15" s="9">
        <v>497</v>
      </c>
      <c r="S15" s="9">
        <v>0</v>
      </c>
      <c r="T15" s="9">
        <v>0</v>
      </c>
      <c r="U15" s="9">
        <v>1.33</v>
      </c>
      <c r="V15" s="9">
        <v>1.57</v>
      </c>
      <c r="W15" s="9">
        <v>1.74</v>
      </c>
      <c r="X15" s="9">
        <v>0.121</v>
      </c>
      <c r="Y15" s="22">
        <v>1.33</v>
      </c>
      <c r="Z15" s="10" t="s">
        <v>74</v>
      </c>
      <c r="AB15" s="28">
        <v>1.04</v>
      </c>
      <c r="AC15" s="9">
        <v>1.27</v>
      </c>
      <c r="AD15" s="9">
        <v>2.0299999999999998</v>
      </c>
      <c r="AE15" s="9">
        <v>497</v>
      </c>
      <c r="AF15" s="9">
        <v>0</v>
      </c>
      <c r="AG15" s="9">
        <v>0</v>
      </c>
      <c r="AH15" s="9">
        <v>1.25</v>
      </c>
      <c r="AI15" s="9">
        <v>1.47</v>
      </c>
      <c r="AJ15" s="9">
        <v>1.64</v>
      </c>
      <c r="AK15" s="9">
        <v>0.11700000000000001</v>
      </c>
      <c r="AL15" s="22">
        <v>1.26</v>
      </c>
      <c r="AM15" s="10" t="s">
        <v>74</v>
      </c>
      <c r="AO15" s="28">
        <v>1.07</v>
      </c>
      <c r="AP15" s="9">
        <v>1.27</v>
      </c>
      <c r="AQ15" s="9">
        <v>1.79</v>
      </c>
      <c r="AR15" s="9">
        <v>497</v>
      </c>
      <c r="AS15" s="9">
        <v>0</v>
      </c>
      <c r="AT15" s="9">
        <v>0</v>
      </c>
      <c r="AU15" s="9">
        <v>1.26</v>
      </c>
      <c r="AV15" s="9">
        <v>1.45</v>
      </c>
      <c r="AW15" s="9">
        <v>1.55</v>
      </c>
      <c r="AX15" s="9">
        <v>9.2999999999999999E-2</v>
      </c>
      <c r="AY15" s="22">
        <v>1.27</v>
      </c>
      <c r="AZ15" s="10" t="s">
        <v>74</v>
      </c>
      <c r="BB15" s="28">
        <v>1.05</v>
      </c>
      <c r="BC15" s="9">
        <v>1.32</v>
      </c>
      <c r="BD15" s="9">
        <v>2.23</v>
      </c>
      <c r="BE15" s="9">
        <v>497</v>
      </c>
      <c r="BF15" s="9">
        <v>0</v>
      </c>
      <c r="BG15" s="9">
        <v>0</v>
      </c>
      <c r="BH15" s="9">
        <v>1.3</v>
      </c>
      <c r="BI15" s="9">
        <v>1.52</v>
      </c>
      <c r="BJ15" s="9">
        <v>1.62</v>
      </c>
      <c r="BK15" s="9">
        <v>0.11600000000000001</v>
      </c>
      <c r="BL15" s="22">
        <v>1.31</v>
      </c>
      <c r="BM15" s="10" t="s">
        <v>74</v>
      </c>
    </row>
    <row r="16" spans="1:65">
      <c r="A16" s="16" t="s">
        <v>15</v>
      </c>
      <c r="B16" s="28">
        <v>0.47099999999999997</v>
      </c>
      <c r="C16" s="9">
        <v>0.65400000000000003</v>
      </c>
      <c r="D16" s="9">
        <v>1.1299999999999999</v>
      </c>
      <c r="E16" s="9">
        <v>493</v>
      </c>
      <c r="F16" s="9">
        <v>0</v>
      </c>
      <c r="G16" s="9">
        <v>0</v>
      </c>
      <c r="H16" s="9">
        <v>0.64700000000000002</v>
      </c>
      <c r="I16" s="9">
        <v>0.78700000000000003</v>
      </c>
      <c r="J16" s="9">
        <v>0.85699999999999998</v>
      </c>
      <c r="K16" s="9">
        <v>7.3999999999999996E-2</v>
      </c>
      <c r="L16" s="22">
        <v>0.65</v>
      </c>
      <c r="M16" s="10" t="s">
        <v>74</v>
      </c>
      <c r="O16" s="28">
        <v>0.53300000000000003</v>
      </c>
      <c r="P16" s="9">
        <v>0.69299999999999995</v>
      </c>
      <c r="Q16" s="9">
        <v>1.47</v>
      </c>
      <c r="R16" s="9">
        <v>493</v>
      </c>
      <c r="S16" s="9">
        <v>0</v>
      </c>
      <c r="T16" s="9">
        <v>0</v>
      </c>
      <c r="U16" s="9">
        <v>0.67900000000000005</v>
      </c>
      <c r="V16" s="9">
        <v>0.84199999999999997</v>
      </c>
      <c r="W16" s="9">
        <v>0.96599999999999997</v>
      </c>
      <c r="X16" s="9">
        <v>8.6999999999999994E-2</v>
      </c>
      <c r="Y16" s="22">
        <v>0.68700000000000006</v>
      </c>
      <c r="Z16" s="10" t="s">
        <v>74</v>
      </c>
      <c r="AB16" s="28">
        <v>0.47699999999999998</v>
      </c>
      <c r="AC16" s="9">
        <v>0.64700000000000002</v>
      </c>
      <c r="AD16" s="9">
        <v>1.26</v>
      </c>
      <c r="AE16" s="9">
        <v>493</v>
      </c>
      <c r="AF16" s="9">
        <v>0</v>
      </c>
      <c r="AG16" s="9">
        <v>0</v>
      </c>
      <c r="AH16" s="9">
        <v>0.63400000000000001</v>
      </c>
      <c r="AI16" s="9">
        <v>0.78600000000000003</v>
      </c>
      <c r="AJ16" s="9">
        <v>0.88100000000000001</v>
      </c>
      <c r="AK16" s="9">
        <v>7.6999999999999999E-2</v>
      </c>
      <c r="AL16" s="22">
        <v>0.64200000000000002</v>
      </c>
      <c r="AM16" s="10" t="s">
        <v>74</v>
      </c>
      <c r="AO16" s="28">
        <v>0.51400000000000001</v>
      </c>
      <c r="AP16" s="9">
        <v>0.66</v>
      </c>
      <c r="AQ16" s="9">
        <v>1.07</v>
      </c>
      <c r="AR16" s="9">
        <v>493</v>
      </c>
      <c r="AS16" s="9">
        <v>0</v>
      </c>
      <c r="AT16" s="9">
        <v>0</v>
      </c>
      <c r="AU16" s="9">
        <v>0.65200000000000002</v>
      </c>
      <c r="AV16" s="9">
        <v>0.79300000000000004</v>
      </c>
      <c r="AW16" s="9">
        <v>0.88300000000000001</v>
      </c>
      <c r="AX16" s="9">
        <v>7.0999999999999994E-2</v>
      </c>
      <c r="AY16" s="22">
        <v>0.65500000000000003</v>
      </c>
      <c r="AZ16" s="10" t="s">
        <v>74</v>
      </c>
      <c r="BB16" s="28">
        <v>0.52500000000000002</v>
      </c>
      <c r="BC16" s="9">
        <v>0.68799999999999994</v>
      </c>
      <c r="BD16" s="9">
        <v>1.1000000000000001</v>
      </c>
      <c r="BE16" s="9">
        <v>493</v>
      </c>
      <c r="BF16" s="9">
        <v>0</v>
      </c>
      <c r="BG16" s="9">
        <v>0</v>
      </c>
      <c r="BH16" s="9">
        <v>0.67700000000000005</v>
      </c>
      <c r="BI16" s="9">
        <v>0.84</v>
      </c>
      <c r="BJ16" s="9">
        <v>0.95799999999999996</v>
      </c>
      <c r="BK16" s="9">
        <v>8.4000000000000005E-2</v>
      </c>
      <c r="BL16" s="22">
        <v>0.68400000000000005</v>
      </c>
      <c r="BM16" s="10" t="s">
        <v>74</v>
      </c>
    </row>
    <row r="17" spans="1:65">
      <c r="A17" s="16" t="s">
        <v>16</v>
      </c>
      <c r="B17" s="28">
        <v>0.34300000000000003</v>
      </c>
      <c r="C17" s="9">
        <v>0.43099999999999999</v>
      </c>
      <c r="D17" s="9">
        <v>0.72699999999999998</v>
      </c>
      <c r="E17" s="9">
        <v>491</v>
      </c>
      <c r="F17" s="9">
        <v>0</v>
      </c>
      <c r="G17" s="9">
        <v>0</v>
      </c>
      <c r="H17" s="9">
        <v>0.42099999999999999</v>
      </c>
      <c r="I17" s="9">
        <v>0.51800000000000002</v>
      </c>
      <c r="J17" s="9">
        <v>0.58699999999999997</v>
      </c>
      <c r="K17" s="9">
        <v>4.5999999999999999E-2</v>
      </c>
      <c r="L17" s="22">
        <v>0.42699999999999999</v>
      </c>
      <c r="M17" s="10" t="s">
        <v>74</v>
      </c>
      <c r="O17" s="28">
        <v>0.33300000000000002</v>
      </c>
      <c r="P17" s="9">
        <v>0.45</v>
      </c>
      <c r="Q17" s="9">
        <v>0.67700000000000005</v>
      </c>
      <c r="R17" s="9">
        <v>491</v>
      </c>
      <c r="S17" s="9">
        <v>0</v>
      </c>
      <c r="T17" s="9">
        <v>0</v>
      </c>
      <c r="U17" s="9">
        <v>0.44</v>
      </c>
      <c r="V17" s="9">
        <v>0.55100000000000005</v>
      </c>
      <c r="W17" s="9">
        <v>0.626</v>
      </c>
      <c r="X17" s="9">
        <v>5.2999999999999999E-2</v>
      </c>
      <c r="Y17" s="22">
        <v>0.44600000000000001</v>
      </c>
      <c r="Z17" s="10" t="s">
        <v>74</v>
      </c>
      <c r="AB17" s="28">
        <v>0.33600000000000002</v>
      </c>
      <c r="AC17" s="9">
        <v>0.42599999999999999</v>
      </c>
      <c r="AD17" s="9">
        <v>0.88300000000000001</v>
      </c>
      <c r="AE17" s="9">
        <v>491</v>
      </c>
      <c r="AF17" s="9">
        <v>0</v>
      </c>
      <c r="AG17" s="9">
        <v>0</v>
      </c>
      <c r="AH17" s="9">
        <v>0.41799999999999998</v>
      </c>
      <c r="AI17" s="9">
        <v>0.51700000000000002</v>
      </c>
      <c r="AJ17" s="9">
        <v>0.59399999999999997</v>
      </c>
      <c r="AK17" s="9">
        <v>5.1999999999999998E-2</v>
      </c>
      <c r="AL17" s="22">
        <v>0.42099999999999999</v>
      </c>
      <c r="AM17" s="10" t="s">
        <v>74</v>
      </c>
      <c r="AO17" s="28">
        <v>0.34399999999999997</v>
      </c>
      <c r="AP17" s="9">
        <v>0.443</v>
      </c>
      <c r="AQ17" s="9">
        <v>0.67500000000000004</v>
      </c>
      <c r="AR17" s="9">
        <v>491</v>
      </c>
      <c r="AS17" s="9">
        <v>0</v>
      </c>
      <c r="AT17" s="9">
        <v>0</v>
      </c>
      <c r="AU17" s="9">
        <v>0.432</v>
      </c>
      <c r="AV17" s="9">
        <v>0.54500000000000004</v>
      </c>
      <c r="AW17" s="9">
        <v>0.60899999999999999</v>
      </c>
      <c r="AX17" s="9">
        <v>0.05</v>
      </c>
      <c r="AY17" s="22">
        <v>0.439</v>
      </c>
      <c r="AZ17" s="10" t="s">
        <v>74</v>
      </c>
      <c r="BB17" s="28">
        <v>0.34200000000000003</v>
      </c>
      <c r="BC17" s="9">
        <v>0.44500000000000001</v>
      </c>
      <c r="BD17" s="9">
        <v>0.72399999999999998</v>
      </c>
      <c r="BE17" s="9">
        <v>491</v>
      </c>
      <c r="BF17" s="9">
        <v>0</v>
      </c>
      <c r="BG17" s="9">
        <v>0</v>
      </c>
      <c r="BH17" s="9">
        <v>0.435</v>
      </c>
      <c r="BI17" s="9">
        <v>0.54400000000000004</v>
      </c>
      <c r="BJ17" s="9">
        <v>0.60599999999999998</v>
      </c>
      <c r="BK17" s="9">
        <v>5.3999999999999999E-2</v>
      </c>
      <c r="BL17" s="22">
        <v>0.441</v>
      </c>
      <c r="BM17" s="10" t="s">
        <v>74</v>
      </c>
    </row>
    <row r="18" spans="1:65">
      <c r="A18" s="16" t="s">
        <v>17</v>
      </c>
      <c r="B18" s="28">
        <v>0.436</v>
      </c>
      <c r="C18" s="9">
        <v>0.55000000000000004</v>
      </c>
      <c r="D18" s="9">
        <v>0.89800000000000002</v>
      </c>
      <c r="E18" s="9">
        <v>489</v>
      </c>
      <c r="F18" s="9">
        <v>0</v>
      </c>
      <c r="G18" s="9">
        <v>0</v>
      </c>
      <c r="H18" s="9">
        <v>0.54</v>
      </c>
      <c r="I18" s="9">
        <v>0.67900000000000005</v>
      </c>
      <c r="J18" s="9">
        <v>0.75700000000000001</v>
      </c>
      <c r="K18" s="9">
        <v>6.5000000000000002E-2</v>
      </c>
      <c r="L18" s="22">
        <v>0.54500000000000004</v>
      </c>
      <c r="M18" s="10" t="s">
        <v>74</v>
      </c>
      <c r="O18" s="28">
        <v>0.45700000000000002</v>
      </c>
      <c r="P18" s="9">
        <v>0.57799999999999996</v>
      </c>
      <c r="Q18" s="9">
        <v>1.02</v>
      </c>
      <c r="R18" s="9">
        <v>489</v>
      </c>
      <c r="S18" s="9">
        <v>0</v>
      </c>
      <c r="T18" s="9">
        <v>0</v>
      </c>
      <c r="U18" s="9">
        <v>0.56299999999999994</v>
      </c>
      <c r="V18" s="9">
        <v>0.71299999999999997</v>
      </c>
      <c r="W18" s="9">
        <v>0.83499999999999996</v>
      </c>
      <c r="X18" s="9">
        <v>7.1999999999999995E-2</v>
      </c>
      <c r="Y18" s="22">
        <v>0.57199999999999995</v>
      </c>
      <c r="Z18" s="10" t="s">
        <v>74</v>
      </c>
      <c r="AB18" s="28">
        <v>0.442</v>
      </c>
      <c r="AC18" s="9">
        <v>0.55100000000000005</v>
      </c>
      <c r="AD18" s="9">
        <v>0.94499999999999995</v>
      </c>
      <c r="AE18" s="9">
        <v>489</v>
      </c>
      <c r="AF18" s="9">
        <v>0</v>
      </c>
      <c r="AG18" s="9">
        <v>0</v>
      </c>
      <c r="AH18" s="9">
        <v>0.53800000000000003</v>
      </c>
      <c r="AI18" s="9">
        <v>0.67300000000000004</v>
      </c>
      <c r="AJ18" s="9">
        <v>0.78500000000000003</v>
      </c>
      <c r="AK18" s="9">
        <v>6.6000000000000003E-2</v>
      </c>
      <c r="AL18" s="22">
        <v>0.54500000000000004</v>
      </c>
      <c r="AM18" s="10" t="s">
        <v>74</v>
      </c>
      <c r="AO18" s="28">
        <v>0.44700000000000001</v>
      </c>
      <c r="AP18" s="9">
        <v>0.55200000000000005</v>
      </c>
      <c r="AQ18" s="9">
        <v>1</v>
      </c>
      <c r="AR18" s="9">
        <v>489</v>
      </c>
      <c r="AS18" s="9">
        <v>0</v>
      </c>
      <c r="AT18" s="9">
        <v>0</v>
      </c>
      <c r="AU18" s="9">
        <v>0.54200000000000004</v>
      </c>
      <c r="AV18" s="9">
        <v>0.64700000000000002</v>
      </c>
      <c r="AW18" s="9">
        <v>0.77</v>
      </c>
      <c r="AX18" s="9">
        <v>5.8999999999999997E-2</v>
      </c>
      <c r="AY18" s="22">
        <v>0.54700000000000004</v>
      </c>
      <c r="AZ18" s="10" t="s">
        <v>74</v>
      </c>
      <c r="BB18" s="28">
        <v>0.41599999999999998</v>
      </c>
      <c r="BC18" s="9">
        <v>0.55700000000000005</v>
      </c>
      <c r="BD18" s="9">
        <v>0.93700000000000006</v>
      </c>
      <c r="BE18" s="9">
        <v>489</v>
      </c>
      <c r="BF18" s="9">
        <v>0</v>
      </c>
      <c r="BG18" s="9">
        <v>0</v>
      </c>
      <c r="BH18" s="9">
        <v>0.55100000000000005</v>
      </c>
      <c r="BI18" s="9">
        <v>0.68500000000000005</v>
      </c>
      <c r="BJ18" s="9">
        <v>0.78500000000000003</v>
      </c>
      <c r="BK18" s="9">
        <v>6.8000000000000005E-2</v>
      </c>
      <c r="BL18" s="22">
        <v>0.55300000000000005</v>
      </c>
      <c r="BM18" s="10" t="s">
        <v>74</v>
      </c>
    </row>
    <row r="19" spans="1:65">
      <c r="A19" s="16" t="s">
        <v>18</v>
      </c>
      <c r="B19" s="28">
        <v>3.2000000000000001E-2</v>
      </c>
      <c r="C19" s="9">
        <v>6.5000000000000002E-2</v>
      </c>
      <c r="D19" s="9">
        <v>0.19</v>
      </c>
      <c r="E19" s="9">
        <v>487</v>
      </c>
      <c r="F19" s="9">
        <v>0</v>
      </c>
      <c r="G19" s="9">
        <v>0</v>
      </c>
      <c r="H19" s="9">
        <v>5.0999999999999997E-2</v>
      </c>
      <c r="I19" s="9">
        <v>0.16600000000000001</v>
      </c>
      <c r="J19" s="9">
        <v>0.17799999999999999</v>
      </c>
      <c r="K19" s="9">
        <v>3.5000000000000003E-2</v>
      </c>
      <c r="L19" s="22">
        <v>0.06</v>
      </c>
      <c r="M19" s="10" t="s">
        <v>74</v>
      </c>
      <c r="O19" s="28">
        <v>3.2000000000000001E-2</v>
      </c>
      <c r="P19" s="9">
        <v>6.6000000000000003E-2</v>
      </c>
      <c r="Q19" s="9">
        <v>0.49099999999999999</v>
      </c>
      <c r="R19" s="9">
        <v>487</v>
      </c>
      <c r="S19" s="9">
        <v>0</v>
      </c>
      <c r="T19" s="9">
        <v>0</v>
      </c>
      <c r="U19" s="9">
        <v>5.5E-2</v>
      </c>
      <c r="V19" s="9">
        <v>0.16</v>
      </c>
      <c r="W19" s="9">
        <v>0.17699999999999999</v>
      </c>
      <c r="X19" s="9">
        <v>3.7999999999999999E-2</v>
      </c>
      <c r="Y19" s="22">
        <v>6.0999999999999999E-2</v>
      </c>
      <c r="Z19" s="10" t="s">
        <v>74</v>
      </c>
      <c r="AB19" s="28">
        <v>3.3000000000000002E-2</v>
      </c>
      <c r="AC19" s="9">
        <v>7.0000000000000007E-2</v>
      </c>
      <c r="AD19" s="9">
        <v>0.216</v>
      </c>
      <c r="AE19" s="9">
        <v>487</v>
      </c>
      <c r="AF19" s="9">
        <v>0</v>
      </c>
      <c r="AG19" s="9">
        <v>0</v>
      </c>
      <c r="AH19" s="9">
        <v>5.6000000000000001E-2</v>
      </c>
      <c r="AI19" s="9">
        <v>0.16400000000000001</v>
      </c>
      <c r="AJ19" s="9">
        <v>0.17399999999999999</v>
      </c>
      <c r="AK19" s="9">
        <v>3.6999999999999998E-2</v>
      </c>
      <c r="AL19" s="22">
        <v>6.6000000000000003E-2</v>
      </c>
      <c r="AM19" s="10" t="s">
        <v>74</v>
      </c>
      <c r="AO19" s="28">
        <v>3.3000000000000002E-2</v>
      </c>
      <c r="AP19" s="9">
        <v>6.2E-2</v>
      </c>
      <c r="AQ19" s="9">
        <v>0.33200000000000002</v>
      </c>
      <c r="AR19" s="9">
        <v>487</v>
      </c>
      <c r="AS19" s="9">
        <v>0</v>
      </c>
      <c r="AT19" s="9">
        <v>0</v>
      </c>
      <c r="AU19" s="9">
        <v>5.3999999999999999E-2</v>
      </c>
      <c r="AV19" s="9">
        <v>0.104</v>
      </c>
      <c r="AW19" s="9">
        <v>0.17299999999999999</v>
      </c>
      <c r="AX19" s="9">
        <v>3.2000000000000001E-2</v>
      </c>
      <c r="AY19" s="22">
        <v>5.8000000000000003E-2</v>
      </c>
      <c r="AZ19" s="10" t="s">
        <v>74</v>
      </c>
      <c r="BB19" s="28">
        <v>3.2000000000000001E-2</v>
      </c>
      <c r="BC19" s="9">
        <v>6.5000000000000002E-2</v>
      </c>
      <c r="BD19" s="9">
        <v>0.47499999999999998</v>
      </c>
      <c r="BE19" s="9">
        <v>487</v>
      </c>
      <c r="BF19" s="9">
        <v>0</v>
      </c>
      <c r="BG19" s="9">
        <v>0</v>
      </c>
      <c r="BH19" s="9">
        <v>5.8999999999999997E-2</v>
      </c>
      <c r="BI19" s="9">
        <v>0.16</v>
      </c>
      <c r="BJ19" s="9">
        <v>0.16900000000000001</v>
      </c>
      <c r="BK19" s="9">
        <v>4.1000000000000002E-2</v>
      </c>
      <c r="BL19" s="22">
        <v>0.06</v>
      </c>
      <c r="BM19" s="10" t="s">
        <v>74</v>
      </c>
    </row>
    <row r="20" spans="1:65">
      <c r="A20" s="16" t="s">
        <v>19</v>
      </c>
      <c r="B20" s="28">
        <v>1.9E-2</v>
      </c>
      <c r="C20" s="9">
        <v>2.5999999999999999E-2</v>
      </c>
      <c r="D20" s="9">
        <v>6.3E-2</v>
      </c>
      <c r="E20" s="9">
        <v>485</v>
      </c>
      <c r="F20" s="9">
        <v>0</v>
      </c>
      <c r="G20" s="9">
        <v>0</v>
      </c>
      <c r="H20" s="9">
        <v>2.5000000000000001E-2</v>
      </c>
      <c r="I20" s="9">
        <v>0.04</v>
      </c>
      <c r="J20" s="9">
        <v>5.6000000000000001E-2</v>
      </c>
      <c r="K20" s="9">
        <v>7.0000000000000001E-3</v>
      </c>
      <c r="L20" s="22">
        <v>2.5999999999999999E-2</v>
      </c>
      <c r="M20" s="10" t="s">
        <v>74</v>
      </c>
      <c r="O20" s="28">
        <v>0.02</v>
      </c>
      <c r="P20" s="9">
        <v>2.8000000000000001E-2</v>
      </c>
      <c r="Q20" s="9">
        <v>6.6000000000000003E-2</v>
      </c>
      <c r="R20" s="9">
        <v>485</v>
      </c>
      <c r="S20" s="9">
        <v>0</v>
      </c>
      <c r="T20" s="9">
        <v>0</v>
      </c>
      <c r="U20" s="9">
        <v>2.5999999999999999E-2</v>
      </c>
      <c r="V20" s="9">
        <v>3.9E-2</v>
      </c>
      <c r="W20" s="9">
        <v>5.1999999999999998E-2</v>
      </c>
      <c r="X20" s="9">
        <v>6.0000000000000001E-3</v>
      </c>
      <c r="Y20" s="22">
        <v>2.7E-2</v>
      </c>
      <c r="Z20" s="10" t="s">
        <v>74</v>
      </c>
      <c r="AB20" s="28">
        <v>1.9E-2</v>
      </c>
      <c r="AC20" s="9">
        <v>2.5999999999999999E-2</v>
      </c>
      <c r="AD20" s="9">
        <v>7.2999999999999995E-2</v>
      </c>
      <c r="AE20" s="9">
        <v>486</v>
      </c>
      <c r="AF20" s="9">
        <v>0</v>
      </c>
      <c r="AG20" s="9">
        <v>0</v>
      </c>
      <c r="AH20" s="9">
        <v>2.5000000000000001E-2</v>
      </c>
      <c r="AI20" s="9">
        <v>3.7999999999999999E-2</v>
      </c>
      <c r="AJ20" s="9">
        <v>0.05</v>
      </c>
      <c r="AK20" s="9">
        <v>6.0000000000000001E-3</v>
      </c>
      <c r="AL20" s="22">
        <v>2.5000000000000001E-2</v>
      </c>
      <c r="AM20" s="10" t="s">
        <v>74</v>
      </c>
      <c r="AO20" s="28">
        <v>1.9E-2</v>
      </c>
      <c r="AP20" s="9">
        <v>2.8000000000000001E-2</v>
      </c>
      <c r="AQ20" s="9">
        <v>6.0999999999999999E-2</v>
      </c>
      <c r="AR20" s="9">
        <v>485</v>
      </c>
      <c r="AS20" s="9">
        <v>0</v>
      </c>
      <c r="AT20" s="9">
        <v>0</v>
      </c>
      <c r="AU20" s="9">
        <v>2.7E-2</v>
      </c>
      <c r="AV20" s="9">
        <v>4.1000000000000002E-2</v>
      </c>
      <c r="AW20" s="9">
        <v>5.2999999999999999E-2</v>
      </c>
      <c r="AX20" s="9">
        <v>6.0000000000000001E-3</v>
      </c>
      <c r="AY20" s="22">
        <v>2.8000000000000001E-2</v>
      </c>
      <c r="AZ20" s="10" t="s">
        <v>74</v>
      </c>
      <c r="BB20" s="28">
        <v>1.9E-2</v>
      </c>
      <c r="BC20" s="9">
        <v>2.5999999999999999E-2</v>
      </c>
      <c r="BD20" s="9">
        <v>7.9000000000000001E-2</v>
      </c>
      <c r="BE20" s="9">
        <v>485</v>
      </c>
      <c r="BF20" s="9">
        <v>0</v>
      </c>
      <c r="BG20" s="9">
        <v>0</v>
      </c>
      <c r="BH20" s="9">
        <v>2.5000000000000001E-2</v>
      </c>
      <c r="BI20" s="9">
        <v>3.6999999999999998E-2</v>
      </c>
      <c r="BJ20" s="9">
        <v>5.1999999999999998E-2</v>
      </c>
      <c r="BK20" s="9">
        <v>6.0000000000000001E-3</v>
      </c>
      <c r="BL20" s="22">
        <v>2.5000000000000001E-2</v>
      </c>
      <c r="BM20" s="10" t="s">
        <v>74</v>
      </c>
    </row>
    <row r="21" spans="1:65">
      <c r="A21" s="16" t="s">
        <v>20</v>
      </c>
      <c r="B21" s="28">
        <v>0.44800000000000001</v>
      </c>
      <c r="C21" s="9">
        <v>0.54400000000000004</v>
      </c>
      <c r="D21" s="9">
        <v>1.1499999999999999</v>
      </c>
      <c r="E21" s="9">
        <v>484</v>
      </c>
      <c r="F21" s="9">
        <v>0</v>
      </c>
      <c r="G21" s="9">
        <v>0</v>
      </c>
      <c r="H21" s="9">
        <v>0.53100000000000003</v>
      </c>
      <c r="I21" s="9">
        <v>0.65400000000000003</v>
      </c>
      <c r="J21" s="9">
        <v>0.73499999999999999</v>
      </c>
      <c r="K21" s="9">
        <v>6.0999999999999999E-2</v>
      </c>
      <c r="L21" s="22">
        <v>0.53900000000000003</v>
      </c>
      <c r="M21" s="10" t="s">
        <v>74</v>
      </c>
      <c r="O21" s="28">
        <v>0.47599999999999998</v>
      </c>
      <c r="P21" s="9">
        <v>0.56699999999999995</v>
      </c>
      <c r="Q21" s="9">
        <v>0.90300000000000002</v>
      </c>
      <c r="R21" s="9">
        <v>483</v>
      </c>
      <c r="S21" s="9">
        <v>0</v>
      </c>
      <c r="T21" s="9">
        <v>0</v>
      </c>
      <c r="U21" s="9">
        <v>0.55400000000000005</v>
      </c>
      <c r="V21" s="9">
        <v>0.68700000000000006</v>
      </c>
      <c r="W21" s="9">
        <v>0.84099999999999997</v>
      </c>
      <c r="X21" s="9">
        <v>6.2E-2</v>
      </c>
      <c r="Y21" s="22">
        <v>0.56100000000000005</v>
      </c>
      <c r="Z21" s="10" t="s">
        <v>74</v>
      </c>
      <c r="AB21" s="28">
        <v>0.439</v>
      </c>
      <c r="AC21" s="9">
        <v>0.54100000000000004</v>
      </c>
      <c r="AD21" s="9">
        <v>0.76600000000000001</v>
      </c>
      <c r="AE21" s="9">
        <v>485</v>
      </c>
      <c r="AF21" s="9">
        <v>0</v>
      </c>
      <c r="AG21" s="9">
        <v>0</v>
      </c>
      <c r="AH21" s="9">
        <v>0.53100000000000003</v>
      </c>
      <c r="AI21" s="9">
        <v>0.63400000000000001</v>
      </c>
      <c r="AJ21" s="9">
        <v>0.72099999999999997</v>
      </c>
      <c r="AK21" s="9">
        <v>0.05</v>
      </c>
      <c r="AL21" s="22">
        <v>0.53700000000000003</v>
      </c>
      <c r="AM21" s="10" t="s">
        <v>74</v>
      </c>
      <c r="AO21" s="28">
        <v>0.45600000000000002</v>
      </c>
      <c r="AP21" s="9">
        <v>0.54500000000000004</v>
      </c>
      <c r="AQ21" s="9">
        <v>0.99099999999999999</v>
      </c>
      <c r="AR21" s="9">
        <v>485</v>
      </c>
      <c r="AS21" s="9">
        <v>0</v>
      </c>
      <c r="AT21" s="9">
        <v>0</v>
      </c>
      <c r="AU21" s="9">
        <v>0.53600000000000003</v>
      </c>
      <c r="AV21" s="9">
        <v>0.63200000000000001</v>
      </c>
      <c r="AW21" s="9">
        <v>0.69599999999999995</v>
      </c>
      <c r="AX21" s="9">
        <v>5.2999999999999999E-2</v>
      </c>
      <c r="AY21" s="22">
        <v>0.54</v>
      </c>
      <c r="AZ21" s="10" t="s">
        <v>74</v>
      </c>
      <c r="BB21" s="28">
        <v>0.45600000000000002</v>
      </c>
      <c r="BC21" s="9">
        <v>0.55700000000000005</v>
      </c>
      <c r="BD21" s="9">
        <v>0.85299999999999998</v>
      </c>
      <c r="BE21" s="9">
        <v>484</v>
      </c>
      <c r="BF21" s="9">
        <v>0</v>
      </c>
      <c r="BG21" s="9">
        <v>0</v>
      </c>
      <c r="BH21" s="9">
        <v>0.54400000000000004</v>
      </c>
      <c r="BI21" s="9">
        <v>0.67600000000000005</v>
      </c>
      <c r="BJ21" s="9">
        <v>0.78400000000000003</v>
      </c>
      <c r="BK21" s="9">
        <v>0.06</v>
      </c>
      <c r="BL21" s="22">
        <v>0.55100000000000005</v>
      </c>
      <c r="BM21" s="10" t="s">
        <v>74</v>
      </c>
    </row>
    <row r="22" spans="1:65">
      <c r="A22" s="16" t="s">
        <v>21</v>
      </c>
      <c r="B22" s="28">
        <v>0.91600000000000004</v>
      </c>
      <c r="C22" s="9">
        <v>1.1299999999999999</v>
      </c>
      <c r="D22" s="9">
        <v>1.53</v>
      </c>
      <c r="E22" s="9">
        <v>481</v>
      </c>
      <c r="F22" s="9">
        <v>0</v>
      </c>
      <c r="G22" s="9">
        <v>0</v>
      </c>
      <c r="H22" s="9">
        <v>1.1200000000000001</v>
      </c>
      <c r="I22" s="9">
        <v>1.33</v>
      </c>
      <c r="J22" s="9">
        <v>1.48</v>
      </c>
      <c r="K22" s="9">
        <v>0.106</v>
      </c>
      <c r="L22" s="22">
        <v>1.1200000000000001</v>
      </c>
      <c r="M22" s="10" t="s">
        <v>74</v>
      </c>
      <c r="O22" s="28">
        <v>0.93600000000000005</v>
      </c>
      <c r="P22" s="9">
        <v>1.17</v>
      </c>
      <c r="Q22" s="9">
        <v>1.67</v>
      </c>
      <c r="R22" s="9">
        <v>480</v>
      </c>
      <c r="S22" s="9">
        <v>0</v>
      </c>
      <c r="T22" s="9">
        <v>0</v>
      </c>
      <c r="U22" s="9">
        <v>1.1499999999999999</v>
      </c>
      <c r="V22" s="9">
        <v>1.43</v>
      </c>
      <c r="W22" s="9">
        <v>1.61</v>
      </c>
      <c r="X22" s="9">
        <v>0.129</v>
      </c>
      <c r="Y22" s="22">
        <v>1.17</v>
      </c>
      <c r="Z22" s="10" t="s">
        <v>74</v>
      </c>
      <c r="AB22" s="28">
        <v>0.84899999999999998</v>
      </c>
      <c r="AC22" s="9">
        <v>1.1100000000000001</v>
      </c>
      <c r="AD22" s="9">
        <v>1.56</v>
      </c>
      <c r="AE22" s="9">
        <v>481</v>
      </c>
      <c r="AF22" s="9">
        <v>0</v>
      </c>
      <c r="AG22" s="9">
        <v>0</v>
      </c>
      <c r="AH22" s="9">
        <v>1.0900000000000001</v>
      </c>
      <c r="AI22" s="9">
        <v>1.32</v>
      </c>
      <c r="AJ22" s="9">
        <v>1.47</v>
      </c>
      <c r="AK22" s="9">
        <v>0.111</v>
      </c>
      <c r="AL22" s="22">
        <v>1.1000000000000001</v>
      </c>
      <c r="AM22" s="10" t="s">
        <v>74</v>
      </c>
      <c r="AO22" s="28">
        <v>0.90500000000000003</v>
      </c>
      <c r="AP22" s="9">
        <v>1.1599999999999999</v>
      </c>
      <c r="AQ22" s="9">
        <v>2</v>
      </c>
      <c r="AR22" s="9">
        <v>481</v>
      </c>
      <c r="AS22" s="9">
        <v>0</v>
      </c>
      <c r="AT22" s="9">
        <v>0</v>
      </c>
      <c r="AU22" s="9">
        <v>1.1499999999999999</v>
      </c>
      <c r="AV22" s="9">
        <v>1.36</v>
      </c>
      <c r="AW22" s="9">
        <v>1.5</v>
      </c>
      <c r="AX22" s="9">
        <v>0.114</v>
      </c>
      <c r="AY22" s="22">
        <v>1.1499999999999999</v>
      </c>
      <c r="AZ22" s="10" t="s">
        <v>74</v>
      </c>
      <c r="BB22" s="28">
        <v>0.94</v>
      </c>
      <c r="BC22" s="9">
        <v>1.19</v>
      </c>
      <c r="BD22" s="9">
        <v>1.63</v>
      </c>
      <c r="BE22" s="9">
        <v>481</v>
      </c>
      <c r="BF22" s="9">
        <v>0</v>
      </c>
      <c r="BG22" s="9">
        <v>0</v>
      </c>
      <c r="BH22" s="9">
        <v>1.18</v>
      </c>
      <c r="BI22" s="9">
        <v>1.39</v>
      </c>
      <c r="BJ22" s="9">
        <v>1.5</v>
      </c>
      <c r="BK22" s="9">
        <v>0.113</v>
      </c>
      <c r="BL22" s="22">
        <v>1.19</v>
      </c>
      <c r="BM22" s="10" t="s">
        <v>74</v>
      </c>
    </row>
    <row r="23" spans="1:65">
      <c r="A23" s="16" t="s">
        <v>22</v>
      </c>
      <c r="B23" s="28">
        <v>0.42399999999999999</v>
      </c>
      <c r="C23" s="9">
        <v>0.59199999999999997</v>
      </c>
      <c r="D23" s="9">
        <v>0.89500000000000002</v>
      </c>
      <c r="E23" s="9">
        <v>477</v>
      </c>
      <c r="F23" s="9">
        <v>0</v>
      </c>
      <c r="G23" s="9">
        <v>0</v>
      </c>
      <c r="H23" s="9">
        <v>0.58099999999999996</v>
      </c>
      <c r="I23" s="9">
        <v>0.71599999999999997</v>
      </c>
      <c r="J23" s="9">
        <v>0.80500000000000005</v>
      </c>
      <c r="K23" s="9">
        <v>6.5000000000000002E-2</v>
      </c>
      <c r="L23" s="22">
        <v>0.58799999999999997</v>
      </c>
      <c r="M23" s="10" t="s">
        <v>74</v>
      </c>
      <c r="O23" s="28">
        <v>0.434</v>
      </c>
      <c r="P23" s="9">
        <v>0.60299999999999998</v>
      </c>
      <c r="Q23" s="9">
        <v>1.08</v>
      </c>
      <c r="R23" s="9">
        <v>477</v>
      </c>
      <c r="S23" s="9">
        <v>0</v>
      </c>
      <c r="T23" s="9">
        <v>0</v>
      </c>
      <c r="U23" s="9">
        <v>0.59699999999999998</v>
      </c>
      <c r="V23" s="9">
        <v>0.72099999999999997</v>
      </c>
      <c r="W23" s="9">
        <v>0.80700000000000005</v>
      </c>
      <c r="X23" s="9">
        <v>6.9000000000000006E-2</v>
      </c>
      <c r="Y23" s="22">
        <v>0.59799999999999998</v>
      </c>
      <c r="Z23" s="10" t="s">
        <v>74</v>
      </c>
      <c r="AB23" s="28">
        <v>0.441</v>
      </c>
      <c r="AC23" s="9">
        <v>0.57399999999999995</v>
      </c>
      <c r="AD23" s="9">
        <v>0.92200000000000004</v>
      </c>
      <c r="AE23" s="9">
        <v>477</v>
      </c>
      <c r="AF23" s="9">
        <v>0</v>
      </c>
      <c r="AG23" s="9">
        <v>0</v>
      </c>
      <c r="AH23" s="9">
        <v>0.56200000000000006</v>
      </c>
      <c r="AI23" s="9">
        <v>0.69899999999999995</v>
      </c>
      <c r="AJ23" s="9">
        <v>0.77200000000000002</v>
      </c>
      <c r="AK23" s="9">
        <v>6.7000000000000004E-2</v>
      </c>
      <c r="AL23" s="22">
        <v>0.56999999999999995</v>
      </c>
      <c r="AM23" s="10" t="s">
        <v>74</v>
      </c>
      <c r="AO23" s="28">
        <v>0.49299999999999999</v>
      </c>
      <c r="AP23" s="9">
        <v>0.65200000000000002</v>
      </c>
      <c r="AQ23" s="9">
        <v>1.1599999999999999</v>
      </c>
      <c r="AR23" s="9">
        <v>477</v>
      </c>
      <c r="AS23" s="9">
        <v>0</v>
      </c>
      <c r="AT23" s="9">
        <v>0</v>
      </c>
      <c r="AU23" s="9">
        <v>0.64300000000000002</v>
      </c>
      <c r="AV23" s="9">
        <v>0.78400000000000003</v>
      </c>
      <c r="AW23" s="9">
        <v>0.93200000000000005</v>
      </c>
      <c r="AX23" s="9">
        <v>7.2999999999999995E-2</v>
      </c>
      <c r="AY23" s="22">
        <v>0.64700000000000002</v>
      </c>
      <c r="AZ23" s="10" t="s">
        <v>74</v>
      </c>
      <c r="BB23" s="28">
        <v>0.436</v>
      </c>
      <c r="BC23" s="9">
        <v>0.61499999999999999</v>
      </c>
      <c r="BD23" s="9">
        <v>0.95299999999999996</v>
      </c>
      <c r="BE23" s="9">
        <v>477</v>
      </c>
      <c r="BF23" s="9">
        <v>0</v>
      </c>
      <c r="BG23" s="9">
        <v>0</v>
      </c>
      <c r="BH23" s="9">
        <v>0.60799999999999998</v>
      </c>
      <c r="BI23" s="9">
        <v>0.753</v>
      </c>
      <c r="BJ23" s="9">
        <v>0.88800000000000001</v>
      </c>
      <c r="BK23" s="9">
        <v>7.5999999999999998E-2</v>
      </c>
      <c r="BL23" s="22">
        <v>0.61</v>
      </c>
      <c r="BM23" s="10" t="s">
        <v>74</v>
      </c>
    </row>
    <row r="24" spans="1:65">
      <c r="A24" s="16" t="s">
        <v>23</v>
      </c>
      <c r="B24" s="28">
        <v>0.91500000000000004</v>
      </c>
      <c r="C24" s="9">
        <v>1.1299999999999999</v>
      </c>
      <c r="D24" s="9">
        <v>1.55</v>
      </c>
      <c r="E24" s="9">
        <v>473</v>
      </c>
      <c r="F24" s="9">
        <v>0</v>
      </c>
      <c r="G24" s="9">
        <v>0</v>
      </c>
      <c r="H24" s="9">
        <v>1.1200000000000001</v>
      </c>
      <c r="I24" s="9">
        <v>1.31</v>
      </c>
      <c r="J24" s="9">
        <v>1.4</v>
      </c>
      <c r="K24" s="9">
        <v>9.4E-2</v>
      </c>
      <c r="L24" s="22">
        <v>1.1200000000000001</v>
      </c>
      <c r="M24" s="10" t="s">
        <v>74</v>
      </c>
      <c r="O24" s="28">
        <v>0.97699999999999998</v>
      </c>
      <c r="P24" s="9">
        <v>1.2</v>
      </c>
      <c r="Q24" s="9">
        <v>2</v>
      </c>
      <c r="R24" s="9">
        <v>473</v>
      </c>
      <c r="S24" s="9">
        <v>0</v>
      </c>
      <c r="T24" s="9">
        <v>0</v>
      </c>
      <c r="U24" s="9">
        <v>1.18</v>
      </c>
      <c r="V24" s="9">
        <v>1.4</v>
      </c>
      <c r="W24" s="9">
        <v>1.58</v>
      </c>
      <c r="X24" s="9">
        <v>0.121</v>
      </c>
      <c r="Y24" s="22">
        <v>1.19</v>
      </c>
      <c r="Z24" s="10" t="s">
        <v>74</v>
      </c>
      <c r="AB24" s="28">
        <v>0.91500000000000004</v>
      </c>
      <c r="AC24" s="9">
        <v>1.0900000000000001</v>
      </c>
      <c r="AD24" s="9">
        <v>1.53</v>
      </c>
      <c r="AE24" s="9">
        <v>474</v>
      </c>
      <c r="AF24" s="9">
        <v>0</v>
      </c>
      <c r="AG24" s="9">
        <v>0</v>
      </c>
      <c r="AH24" s="9">
        <v>1.08</v>
      </c>
      <c r="AI24" s="9">
        <v>1.26</v>
      </c>
      <c r="AJ24" s="9">
        <v>1.35</v>
      </c>
      <c r="AK24" s="9">
        <v>9.0999999999999998E-2</v>
      </c>
      <c r="AL24" s="22">
        <v>1.08</v>
      </c>
      <c r="AM24" s="10" t="s">
        <v>74</v>
      </c>
      <c r="AO24" s="28">
        <v>0.85299999999999998</v>
      </c>
      <c r="AP24" s="9">
        <v>1.04</v>
      </c>
      <c r="AQ24" s="9">
        <v>2.16</v>
      </c>
      <c r="AR24" s="9">
        <v>474</v>
      </c>
      <c r="AS24" s="9">
        <v>0</v>
      </c>
      <c r="AT24" s="9">
        <v>0</v>
      </c>
      <c r="AU24" s="9">
        <v>1.02</v>
      </c>
      <c r="AV24" s="9">
        <v>1.18</v>
      </c>
      <c r="AW24" s="9">
        <v>1.28</v>
      </c>
      <c r="AX24" s="9">
        <v>9.8000000000000004E-2</v>
      </c>
      <c r="AY24" s="22">
        <v>1.03</v>
      </c>
      <c r="AZ24" s="10" t="s">
        <v>74</v>
      </c>
      <c r="BB24" s="28">
        <v>0.86599999999999999</v>
      </c>
      <c r="BC24" s="9">
        <v>1.1000000000000001</v>
      </c>
      <c r="BD24" s="9">
        <v>1.52</v>
      </c>
      <c r="BE24" s="9">
        <v>474</v>
      </c>
      <c r="BF24" s="9">
        <v>0</v>
      </c>
      <c r="BG24" s="9">
        <v>0</v>
      </c>
      <c r="BH24" s="9">
        <v>1.1000000000000001</v>
      </c>
      <c r="BI24" s="9">
        <v>1.29</v>
      </c>
      <c r="BJ24" s="9">
        <v>1.37</v>
      </c>
      <c r="BK24" s="9">
        <v>0.104</v>
      </c>
      <c r="BL24" s="22">
        <v>1.0900000000000001</v>
      </c>
      <c r="BM24" s="10" t="s">
        <v>74</v>
      </c>
    </row>
    <row r="25" spans="1:65">
      <c r="A25" s="16" t="s">
        <v>24</v>
      </c>
      <c r="B25" s="28">
        <v>0.45800000000000002</v>
      </c>
      <c r="C25" s="9">
        <v>0.57899999999999996</v>
      </c>
      <c r="D25" s="9">
        <v>0.91500000000000004</v>
      </c>
      <c r="E25" s="9">
        <v>471</v>
      </c>
      <c r="F25" s="9">
        <v>0</v>
      </c>
      <c r="G25" s="9">
        <v>0</v>
      </c>
      <c r="H25" s="9">
        <v>0.56899999999999995</v>
      </c>
      <c r="I25" s="9">
        <v>0.68500000000000005</v>
      </c>
      <c r="J25" s="9">
        <v>0.75900000000000001</v>
      </c>
      <c r="K25" s="9">
        <v>6.0999999999999999E-2</v>
      </c>
      <c r="L25" s="22">
        <v>0.57599999999999996</v>
      </c>
      <c r="M25" s="10" t="s">
        <v>74</v>
      </c>
      <c r="O25" s="28">
        <v>0.47499999999999998</v>
      </c>
      <c r="P25" s="9">
        <v>0.60499999999999998</v>
      </c>
      <c r="Q25" s="9">
        <v>1.39</v>
      </c>
      <c r="R25" s="9">
        <v>471</v>
      </c>
      <c r="S25" s="9">
        <v>0</v>
      </c>
      <c r="T25" s="9">
        <v>0</v>
      </c>
      <c r="U25" s="9">
        <v>0.58899999999999997</v>
      </c>
      <c r="V25" s="9">
        <v>0.747</v>
      </c>
      <c r="W25" s="9">
        <v>0.80100000000000005</v>
      </c>
      <c r="X25" s="9">
        <v>7.3999999999999996E-2</v>
      </c>
      <c r="Y25" s="22">
        <v>0.59899999999999998</v>
      </c>
      <c r="Z25" s="10" t="s">
        <v>74</v>
      </c>
      <c r="AB25" s="28">
        <v>0.46</v>
      </c>
      <c r="AC25" s="9">
        <v>0.58299999999999996</v>
      </c>
      <c r="AD25" s="9">
        <v>1.2</v>
      </c>
      <c r="AE25" s="9">
        <v>471</v>
      </c>
      <c r="AF25" s="9">
        <v>0</v>
      </c>
      <c r="AG25" s="9">
        <v>0</v>
      </c>
      <c r="AH25" s="9">
        <v>0.57099999999999995</v>
      </c>
      <c r="AI25" s="9">
        <v>0.69799999999999995</v>
      </c>
      <c r="AJ25" s="9">
        <v>0.8</v>
      </c>
      <c r="AK25" s="9">
        <v>7.0000000000000007E-2</v>
      </c>
      <c r="AL25" s="22">
        <v>0.57699999999999996</v>
      </c>
      <c r="AM25" s="10" t="s">
        <v>74</v>
      </c>
      <c r="AO25" s="28">
        <v>0.46400000000000002</v>
      </c>
      <c r="AP25" s="9">
        <v>0.61899999999999999</v>
      </c>
      <c r="AQ25" s="9">
        <v>0.92500000000000004</v>
      </c>
      <c r="AR25" s="9">
        <v>471</v>
      </c>
      <c r="AS25" s="9">
        <v>0</v>
      </c>
      <c r="AT25" s="9">
        <v>0</v>
      </c>
      <c r="AU25" s="9">
        <v>0.61099999999999999</v>
      </c>
      <c r="AV25" s="9">
        <v>0.74199999999999999</v>
      </c>
      <c r="AW25" s="9">
        <v>0.84899999999999998</v>
      </c>
      <c r="AX25" s="9">
        <v>6.9000000000000006E-2</v>
      </c>
      <c r="AY25" s="22">
        <v>0.61499999999999999</v>
      </c>
      <c r="AZ25" s="10" t="s">
        <v>74</v>
      </c>
      <c r="BB25" s="28">
        <v>0.47199999999999998</v>
      </c>
      <c r="BC25" s="9">
        <v>0.61799999999999999</v>
      </c>
      <c r="BD25" s="9">
        <v>1.06</v>
      </c>
      <c r="BE25" s="9">
        <v>471</v>
      </c>
      <c r="BF25" s="9">
        <v>0</v>
      </c>
      <c r="BG25" s="9">
        <v>0</v>
      </c>
      <c r="BH25" s="9">
        <v>0.61099999999999999</v>
      </c>
      <c r="BI25" s="9">
        <v>0.746</v>
      </c>
      <c r="BJ25" s="9">
        <v>0.85399999999999998</v>
      </c>
      <c r="BK25" s="9">
        <v>7.2999999999999995E-2</v>
      </c>
      <c r="BL25" s="22">
        <v>0.61299999999999999</v>
      </c>
      <c r="BM25" s="10" t="s">
        <v>74</v>
      </c>
    </row>
    <row r="26" spans="1:65">
      <c r="A26" s="16" t="s">
        <v>25</v>
      </c>
      <c r="B26" s="28">
        <v>1.01</v>
      </c>
      <c r="C26" s="9">
        <v>1.28</v>
      </c>
      <c r="D26" s="9">
        <v>1.68</v>
      </c>
      <c r="E26" s="9">
        <v>465</v>
      </c>
      <c r="F26" s="9">
        <v>0</v>
      </c>
      <c r="G26" s="9">
        <v>0</v>
      </c>
      <c r="H26" s="9">
        <v>1.27</v>
      </c>
      <c r="I26" s="9">
        <v>1.49</v>
      </c>
      <c r="J26" s="9">
        <v>1.6</v>
      </c>
      <c r="K26" s="9">
        <v>0.108</v>
      </c>
      <c r="L26" s="22">
        <v>1.27</v>
      </c>
      <c r="M26" s="10" t="s">
        <v>74</v>
      </c>
      <c r="O26" s="28">
        <v>1.01</v>
      </c>
      <c r="P26" s="9">
        <v>1.32</v>
      </c>
      <c r="Q26" s="9">
        <v>2.0099999999999998</v>
      </c>
      <c r="R26" s="9">
        <v>465</v>
      </c>
      <c r="S26" s="9">
        <v>0</v>
      </c>
      <c r="T26" s="9">
        <v>0</v>
      </c>
      <c r="U26" s="9">
        <v>1.31</v>
      </c>
      <c r="V26" s="9">
        <v>1.57</v>
      </c>
      <c r="W26" s="9">
        <v>1.75</v>
      </c>
      <c r="X26" s="9">
        <v>0.13400000000000001</v>
      </c>
      <c r="Y26" s="22">
        <v>1.31</v>
      </c>
      <c r="Z26" s="10" t="s">
        <v>74</v>
      </c>
      <c r="AB26" s="28">
        <v>1.02</v>
      </c>
      <c r="AC26" s="9">
        <v>1.23</v>
      </c>
      <c r="AD26" s="9">
        <v>1.74</v>
      </c>
      <c r="AE26" s="9">
        <v>465</v>
      </c>
      <c r="AF26" s="9">
        <v>0</v>
      </c>
      <c r="AG26" s="9">
        <v>0</v>
      </c>
      <c r="AH26" s="9">
        <v>1.22</v>
      </c>
      <c r="AI26" s="9">
        <v>1.41</v>
      </c>
      <c r="AJ26" s="9">
        <v>1.59</v>
      </c>
      <c r="AK26" s="9">
        <v>0.10100000000000001</v>
      </c>
      <c r="AL26" s="22">
        <v>1.23</v>
      </c>
      <c r="AM26" s="10" t="s">
        <v>74</v>
      </c>
      <c r="AO26" s="28">
        <v>0.96799999999999997</v>
      </c>
      <c r="AP26" s="9">
        <v>1.17</v>
      </c>
      <c r="AQ26" s="9">
        <v>2.2400000000000002</v>
      </c>
      <c r="AR26" s="9">
        <v>465</v>
      </c>
      <c r="AS26" s="9">
        <v>0</v>
      </c>
      <c r="AT26" s="9">
        <v>0</v>
      </c>
      <c r="AU26" s="9">
        <v>1.1599999999999999</v>
      </c>
      <c r="AV26" s="9">
        <v>1.33</v>
      </c>
      <c r="AW26" s="9">
        <v>1.45</v>
      </c>
      <c r="AX26" s="9">
        <v>0.10299999999999999</v>
      </c>
      <c r="AY26" s="22">
        <v>1.17</v>
      </c>
      <c r="AZ26" s="10" t="s">
        <v>74</v>
      </c>
      <c r="BB26" s="28">
        <v>0.96199999999999997</v>
      </c>
      <c r="BC26" s="9">
        <v>1.23</v>
      </c>
      <c r="BD26" s="9">
        <v>1.71</v>
      </c>
      <c r="BE26" s="9">
        <v>465</v>
      </c>
      <c r="BF26" s="9">
        <v>0</v>
      </c>
      <c r="BG26" s="9">
        <v>0</v>
      </c>
      <c r="BH26" s="9">
        <v>1.23</v>
      </c>
      <c r="BI26" s="9">
        <v>1.43</v>
      </c>
      <c r="BJ26" s="9">
        <v>1.59</v>
      </c>
      <c r="BK26" s="9">
        <v>0.11600000000000001</v>
      </c>
      <c r="BL26" s="22">
        <v>1.23</v>
      </c>
      <c r="BM26" s="10" t="s">
        <v>74</v>
      </c>
    </row>
    <row r="27" spans="1:65" ht="15.75" thickBot="1">
      <c r="A27" s="17" t="s">
        <v>26</v>
      </c>
      <c r="B27" s="29">
        <v>0</v>
      </c>
      <c r="C27" s="30">
        <v>0</v>
      </c>
      <c r="D27" s="30">
        <v>0</v>
      </c>
      <c r="E27" s="30">
        <v>50</v>
      </c>
      <c r="F27" s="30">
        <v>0</v>
      </c>
      <c r="G27" s="30">
        <v>0</v>
      </c>
      <c r="H27" s="30" t="s">
        <v>73</v>
      </c>
      <c r="I27" s="30" t="s">
        <v>73</v>
      </c>
      <c r="J27" s="30" t="s">
        <v>73</v>
      </c>
      <c r="K27" s="30" t="s">
        <v>73</v>
      </c>
      <c r="L27" s="31" t="s">
        <v>74</v>
      </c>
      <c r="M27" s="32"/>
      <c r="O27" s="29">
        <v>0</v>
      </c>
      <c r="P27" s="30">
        <v>0</v>
      </c>
      <c r="Q27" s="30">
        <v>0</v>
      </c>
      <c r="R27" s="30">
        <v>50</v>
      </c>
      <c r="S27" s="30">
        <v>0</v>
      </c>
      <c r="T27" s="30">
        <v>0</v>
      </c>
      <c r="U27" s="30" t="s">
        <v>73</v>
      </c>
      <c r="V27" s="30" t="s">
        <v>73</v>
      </c>
      <c r="W27" s="30" t="s">
        <v>73</v>
      </c>
      <c r="X27" s="30" t="s">
        <v>73</v>
      </c>
      <c r="Y27" s="31" t="s">
        <v>74</v>
      </c>
      <c r="Z27" s="32"/>
      <c r="AB27" s="29">
        <v>0</v>
      </c>
      <c r="AC27" s="30">
        <v>0</v>
      </c>
      <c r="AD27" s="30">
        <v>0</v>
      </c>
      <c r="AE27" s="30">
        <v>50</v>
      </c>
      <c r="AF27" s="30">
        <v>0</v>
      </c>
      <c r="AG27" s="30">
        <v>0</v>
      </c>
      <c r="AH27" s="30" t="s">
        <v>73</v>
      </c>
      <c r="AI27" s="30" t="s">
        <v>73</v>
      </c>
      <c r="AJ27" s="30" t="s">
        <v>73</v>
      </c>
      <c r="AK27" s="30" t="s">
        <v>73</v>
      </c>
      <c r="AL27" s="31" t="s">
        <v>74</v>
      </c>
      <c r="AM27" s="32"/>
      <c r="AO27" s="29">
        <v>0</v>
      </c>
      <c r="AP27" s="30">
        <v>0</v>
      </c>
      <c r="AQ27" s="30">
        <v>0</v>
      </c>
      <c r="AR27" s="30">
        <v>50</v>
      </c>
      <c r="AS27" s="30">
        <v>0</v>
      </c>
      <c r="AT27" s="30">
        <v>0</v>
      </c>
      <c r="AU27" s="30" t="s">
        <v>73</v>
      </c>
      <c r="AV27" s="30" t="s">
        <v>73</v>
      </c>
      <c r="AW27" s="30" t="s">
        <v>73</v>
      </c>
      <c r="AX27" s="30" t="s">
        <v>73</v>
      </c>
      <c r="AY27" s="31" t="s">
        <v>74</v>
      </c>
      <c r="AZ27" s="32"/>
      <c r="BB27" s="29">
        <v>0</v>
      </c>
      <c r="BC27" s="30">
        <v>0</v>
      </c>
      <c r="BD27" s="30">
        <v>0</v>
      </c>
      <c r="BE27" s="30">
        <v>50</v>
      </c>
      <c r="BF27" s="30">
        <v>0</v>
      </c>
      <c r="BG27" s="30">
        <v>0</v>
      </c>
      <c r="BH27" s="30" t="s">
        <v>73</v>
      </c>
      <c r="BI27" s="30" t="s">
        <v>73</v>
      </c>
      <c r="BJ27" s="30" t="s">
        <v>73</v>
      </c>
      <c r="BK27" s="30" t="s">
        <v>73</v>
      </c>
      <c r="BL27" s="31" t="s">
        <v>74</v>
      </c>
      <c r="BM27" s="32"/>
    </row>
    <row r="30" spans="1:65" ht="15.75" thickBot="1"/>
    <row r="31" spans="1:65" ht="21.75" thickBot="1">
      <c r="A31" s="46" t="s">
        <v>35</v>
      </c>
      <c r="B31" s="27" t="s">
        <v>58</v>
      </c>
      <c r="C31" s="18" t="s">
        <v>59</v>
      </c>
      <c r="D31" s="18" t="s">
        <v>60</v>
      </c>
      <c r="E31" s="18" t="s">
        <v>75</v>
      </c>
      <c r="F31" s="18" t="s">
        <v>68</v>
      </c>
      <c r="G31" s="19" t="s">
        <v>67</v>
      </c>
      <c r="O31" s="27" t="s">
        <v>58</v>
      </c>
      <c r="P31" s="18" t="s">
        <v>59</v>
      </c>
      <c r="Q31" s="18" t="s">
        <v>60</v>
      </c>
      <c r="R31" s="18" t="s">
        <v>75</v>
      </c>
      <c r="S31" s="18" t="s">
        <v>68</v>
      </c>
      <c r="T31" s="19" t="s">
        <v>67</v>
      </c>
      <c r="AB31" s="27" t="s">
        <v>58</v>
      </c>
      <c r="AC31" s="18" t="s">
        <v>59</v>
      </c>
      <c r="AD31" s="18" t="s">
        <v>60</v>
      </c>
      <c r="AE31" s="18" t="s">
        <v>75</v>
      </c>
      <c r="AF31" s="18" t="s">
        <v>68</v>
      </c>
      <c r="AG31" s="19" t="s">
        <v>67</v>
      </c>
      <c r="AO31" s="27" t="s">
        <v>58</v>
      </c>
      <c r="AP31" s="18" t="s">
        <v>59</v>
      </c>
      <c r="AQ31" s="18" t="s">
        <v>60</v>
      </c>
      <c r="AR31" s="18" t="s">
        <v>75</v>
      </c>
      <c r="AS31" s="18" t="s">
        <v>68</v>
      </c>
      <c r="AT31" s="19" t="s">
        <v>67</v>
      </c>
      <c r="BB31" s="27" t="s">
        <v>58</v>
      </c>
      <c r="BC31" s="18" t="s">
        <v>59</v>
      </c>
      <c r="BD31" s="18" t="s">
        <v>60</v>
      </c>
      <c r="BE31" s="18" t="s">
        <v>75</v>
      </c>
      <c r="BF31" s="18" t="s">
        <v>68</v>
      </c>
      <c r="BG31" s="19" t="s">
        <v>67</v>
      </c>
    </row>
    <row r="32" spans="1:65" ht="31.5">
      <c r="A32" s="38" t="s">
        <v>223</v>
      </c>
      <c r="B32" s="47">
        <v>0</v>
      </c>
      <c r="C32" s="22">
        <v>9.66</v>
      </c>
      <c r="D32" s="22">
        <v>79</v>
      </c>
      <c r="E32" s="22">
        <v>6</v>
      </c>
      <c r="F32" s="22">
        <v>8.99</v>
      </c>
      <c r="G32" s="48">
        <v>8.16</v>
      </c>
      <c r="O32" s="47">
        <v>0</v>
      </c>
      <c r="P32" s="22">
        <v>23.4</v>
      </c>
      <c r="Q32" s="22">
        <v>95</v>
      </c>
      <c r="R32" s="22">
        <v>20</v>
      </c>
      <c r="S32" s="22">
        <v>22.5</v>
      </c>
      <c r="T32" s="48">
        <v>19.100000000000001</v>
      </c>
      <c r="AB32" s="47">
        <v>0</v>
      </c>
      <c r="AC32" s="22">
        <v>8.9</v>
      </c>
      <c r="AD32" s="22">
        <v>67</v>
      </c>
      <c r="AE32" s="22">
        <v>5</v>
      </c>
      <c r="AF32" s="22">
        <v>8.18</v>
      </c>
      <c r="AG32" s="48">
        <v>8.2200000000000006</v>
      </c>
      <c r="AO32" s="47">
        <v>0</v>
      </c>
      <c r="AP32" s="22">
        <v>16.899999999999999</v>
      </c>
      <c r="AQ32" s="22">
        <v>98</v>
      </c>
      <c r="AR32" s="22">
        <v>10</v>
      </c>
      <c r="AS32" s="22">
        <v>16.399999999999999</v>
      </c>
      <c r="AT32" s="48">
        <v>13.5</v>
      </c>
      <c r="BB32" s="47">
        <v>0</v>
      </c>
      <c r="BC32" s="22">
        <v>12.1</v>
      </c>
      <c r="BD32" s="22">
        <v>96</v>
      </c>
      <c r="BE32" s="22">
        <v>8</v>
      </c>
      <c r="BF32" s="22">
        <v>11.2</v>
      </c>
      <c r="BG32" s="48">
        <v>10.78</v>
      </c>
    </row>
    <row r="33" spans="1:59" ht="31.5">
      <c r="A33" s="38" t="s">
        <v>224</v>
      </c>
      <c r="B33" s="47">
        <v>7</v>
      </c>
      <c r="C33" s="22">
        <v>43.8</v>
      </c>
      <c r="D33" s="22">
        <v>80</v>
      </c>
      <c r="E33" s="22">
        <v>44</v>
      </c>
      <c r="F33" s="22">
        <v>44</v>
      </c>
      <c r="G33" s="48">
        <v>13.9</v>
      </c>
      <c r="O33" s="47">
        <v>0</v>
      </c>
      <c r="P33" s="22">
        <v>43.9</v>
      </c>
      <c r="Q33" s="22">
        <v>78</v>
      </c>
      <c r="R33" s="22">
        <v>45</v>
      </c>
      <c r="S33" s="22">
        <v>44.1</v>
      </c>
      <c r="T33" s="48">
        <v>14.9</v>
      </c>
      <c r="AB33" s="47">
        <v>0</v>
      </c>
      <c r="AC33" s="22">
        <v>43.1</v>
      </c>
      <c r="AD33" s="22">
        <v>80</v>
      </c>
      <c r="AE33" s="22">
        <v>43</v>
      </c>
      <c r="AF33" s="22">
        <v>43.2</v>
      </c>
      <c r="AG33" s="48">
        <v>14</v>
      </c>
      <c r="AO33" s="47">
        <v>0</v>
      </c>
      <c r="AP33" s="22">
        <v>45.4</v>
      </c>
      <c r="AQ33" s="22">
        <v>84</v>
      </c>
      <c r="AR33" s="22">
        <v>46</v>
      </c>
      <c r="AS33" s="22">
        <v>45.7</v>
      </c>
      <c r="AT33" s="48">
        <v>15.2</v>
      </c>
      <c r="BB33" s="47">
        <v>0</v>
      </c>
      <c r="BC33" s="22">
        <v>44.9</v>
      </c>
      <c r="BD33" s="22">
        <v>80</v>
      </c>
      <c r="BE33" s="22">
        <v>46</v>
      </c>
      <c r="BF33" s="22">
        <v>45.2</v>
      </c>
      <c r="BG33" s="48">
        <v>15.7</v>
      </c>
    </row>
    <row r="34" spans="1:59" ht="31.5">
      <c r="A34" s="38" t="s">
        <v>225</v>
      </c>
      <c r="B34" s="28">
        <v>0</v>
      </c>
      <c r="C34" s="9">
        <v>5.18</v>
      </c>
      <c r="D34" s="9">
        <v>42.3</v>
      </c>
      <c r="E34" s="9">
        <v>2.98</v>
      </c>
      <c r="F34" s="9">
        <v>4.3899999999999997</v>
      </c>
      <c r="G34" s="10">
        <v>6.01</v>
      </c>
      <c r="O34" s="28">
        <v>0</v>
      </c>
      <c r="P34" s="9">
        <v>5.16</v>
      </c>
      <c r="Q34" s="9">
        <v>40.5</v>
      </c>
      <c r="R34" s="9">
        <v>3.08</v>
      </c>
      <c r="S34" s="9">
        <v>4.43</v>
      </c>
      <c r="T34" s="10">
        <v>5.81</v>
      </c>
      <c r="AB34" s="28">
        <v>0</v>
      </c>
      <c r="AC34" s="9">
        <v>5.18</v>
      </c>
      <c r="AD34" s="9">
        <v>35.5</v>
      </c>
      <c r="AE34" s="9">
        <v>3.13</v>
      </c>
      <c r="AF34" s="9">
        <v>4.45</v>
      </c>
      <c r="AG34" s="10">
        <v>5.75</v>
      </c>
      <c r="AO34" s="28">
        <v>0</v>
      </c>
      <c r="AP34" s="9">
        <v>5.18</v>
      </c>
      <c r="AQ34" s="9">
        <v>41.9</v>
      </c>
      <c r="AR34" s="9">
        <v>2.82</v>
      </c>
      <c r="AS34" s="9">
        <v>4.33</v>
      </c>
      <c r="AT34" s="10">
        <v>6.16</v>
      </c>
      <c r="BB34" s="28">
        <v>0</v>
      </c>
      <c r="BC34" s="9">
        <v>5.18</v>
      </c>
      <c r="BD34" s="9">
        <v>40.799999999999997</v>
      </c>
      <c r="BE34" s="9">
        <v>2.95</v>
      </c>
      <c r="BF34" s="9">
        <v>4.38</v>
      </c>
      <c r="BG34" s="10">
        <v>6</v>
      </c>
    </row>
    <row r="35" spans="1:59" ht="31.5">
      <c r="A35" s="38" t="s">
        <v>226</v>
      </c>
      <c r="B35" s="28">
        <v>0</v>
      </c>
      <c r="C35" s="9">
        <v>45.7</v>
      </c>
      <c r="D35" s="9">
        <v>50</v>
      </c>
      <c r="E35" s="9">
        <v>50</v>
      </c>
      <c r="F35" s="9">
        <v>47.6</v>
      </c>
      <c r="G35" s="10">
        <v>11.1</v>
      </c>
      <c r="O35" s="28">
        <v>0</v>
      </c>
      <c r="P35" s="9">
        <v>45.7</v>
      </c>
      <c r="Q35" s="9">
        <v>50</v>
      </c>
      <c r="R35" s="9">
        <v>50</v>
      </c>
      <c r="S35" s="9">
        <v>47.6</v>
      </c>
      <c r="T35" s="10">
        <v>11.1</v>
      </c>
      <c r="AB35" s="28">
        <v>0</v>
      </c>
      <c r="AC35" s="9">
        <v>45.7</v>
      </c>
      <c r="AD35" s="9">
        <v>50</v>
      </c>
      <c r="AE35" s="9">
        <v>50</v>
      </c>
      <c r="AF35" s="9">
        <v>47.6</v>
      </c>
      <c r="AG35" s="10">
        <v>11.1</v>
      </c>
      <c r="AO35" s="28">
        <v>0</v>
      </c>
      <c r="AP35" s="9">
        <v>45.7</v>
      </c>
      <c r="AQ35" s="9">
        <v>50</v>
      </c>
      <c r="AR35" s="9">
        <v>50</v>
      </c>
      <c r="AS35" s="9">
        <v>47.6</v>
      </c>
      <c r="AT35" s="10">
        <v>11.1</v>
      </c>
      <c r="BB35" s="28">
        <v>0</v>
      </c>
      <c r="BC35" s="9">
        <v>45.7</v>
      </c>
      <c r="BD35" s="9">
        <v>50</v>
      </c>
      <c r="BE35" s="9">
        <v>50</v>
      </c>
      <c r="BF35" s="9">
        <v>47.6</v>
      </c>
      <c r="BG35" s="10">
        <v>11.1</v>
      </c>
    </row>
    <row r="36" spans="1:59" ht="31.5">
      <c r="A36" s="38" t="s">
        <v>227</v>
      </c>
      <c r="B36" s="28">
        <v>22</v>
      </c>
      <c r="C36" s="9">
        <v>108.2</v>
      </c>
      <c r="D36" s="9">
        <v>114</v>
      </c>
      <c r="E36" s="9">
        <v>113</v>
      </c>
      <c r="F36" s="9">
        <v>110.2</v>
      </c>
      <c r="G36" s="10">
        <v>12.1</v>
      </c>
      <c r="O36" s="28">
        <v>0</v>
      </c>
      <c r="P36" s="9">
        <v>108.3</v>
      </c>
      <c r="Q36" s="9">
        <v>115</v>
      </c>
      <c r="R36" s="9">
        <v>113</v>
      </c>
      <c r="S36" s="9">
        <v>110.3</v>
      </c>
      <c r="T36" s="10">
        <v>12.2</v>
      </c>
      <c r="AB36" s="28">
        <v>0</v>
      </c>
      <c r="AC36" s="9">
        <v>107.9</v>
      </c>
      <c r="AD36" s="9">
        <v>114</v>
      </c>
      <c r="AE36" s="9">
        <v>112</v>
      </c>
      <c r="AF36" s="9">
        <v>109.8</v>
      </c>
      <c r="AG36" s="10">
        <v>12.1</v>
      </c>
      <c r="AO36" s="28">
        <v>0</v>
      </c>
      <c r="AP36" s="9">
        <v>108.2</v>
      </c>
      <c r="AQ36" s="9">
        <v>114</v>
      </c>
      <c r="AR36" s="9">
        <v>113</v>
      </c>
      <c r="AS36" s="9">
        <v>110.2</v>
      </c>
      <c r="AT36" s="10">
        <v>12.2</v>
      </c>
      <c r="BB36" s="28">
        <v>0</v>
      </c>
      <c r="BC36" s="9">
        <v>108.5</v>
      </c>
      <c r="BD36" s="9">
        <v>114</v>
      </c>
      <c r="BE36" s="9">
        <v>113</v>
      </c>
      <c r="BF36" s="9">
        <v>110.5</v>
      </c>
      <c r="BG36" s="10">
        <v>12.3</v>
      </c>
    </row>
    <row r="37" spans="1:59" ht="42">
      <c r="A37" s="38" t="s">
        <v>228</v>
      </c>
      <c r="B37" s="28">
        <v>0.1</v>
      </c>
      <c r="C37" s="9">
        <v>0.1</v>
      </c>
      <c r="D37" s="9">
        <v>0.1</v>
      </c>
      <c r="E37" s="9">
        <v>0.1</v>
      </c>
      <c r="F37" s="9">
        <v>0.1</v>
      </c>
      <c r="G37" s="10">
        <v>0</v>
      </c>
      <c r="O37" s="28">
        <v>0</v>
      </c>
      <c r="P37" s="9">
        <v>0.1</v>
      </c>
      <c r="Q37" s="9">
        <v>0.1</v>
      </c>
      <c r="R37" s="9">
        <v>0.1</v>
      </c>
      <c r="S37" s="9">
        <v>0.1</v>
      </c>
      <c r="T37" s="10">
        <v>2E-3</v>
      </c>
      <c r="AB37" s="28">
        <v>0</v>
      </c>
      <c r="AC37" s="9">
        <v>0.1</v>
      </c>
      <c r="AD37" s="9">
        <v>0.1</v>
      </c>
      <c r="AE37" s="9">
        <v>0.1</v>
      </c>
      <c r="AF37" s="9">
        <v>0.1</v>
      </c>
      <c r="AG37" s="10">
        <v>2E-3</v>
      </c>
      <c r="AO37" s="28">
        <v>0</v>
      </c>
      <c r="AP37" s="9">
        <v>0.1</v>
      </c>
      <c r="AQ37" s="9">
        <v>0.1</v>
      </c>
      <c r="AR37" s="9">
        <v>0.1</v>
      </c>
      <c r="AS37" s="9">
        <v>0.1</v>
      </c>
      <c r="AT37" s="10">
        <v>2E-3</v>
      </c>
      <c r="BB37" s="28">
        <v>0</v>
      </c>
      <c r="BC37" s="9">
        <v>0.1</v>
      </c>
      <c r="BD37" s="9">
        <v>0.1</v>
      </c>
      <c r="BE37" s="9">
        <v>0.1</v>
      </c>
      <c r="BF37" s="9">
        <v>0.1</v>
      </c>
      <c r="BG37" s="10">
        <v>2E-3</v>
      </c>
    </row>
    <row r="38" spans="1:59" ht="42">
      <c r="A38" s="38" t="s">
        <v>229</v>
      </c>
      <c r="B38" s="28">
        <v>0</v>
      </c>
      <c r="C38" s="9">
        <v>0</v>
      </c>
      <c r="D38" s="9">
        <v>3.3000000000000002E-2</v>
      </c>
      <c r="E38" s="9">
        <v>0</v>
      </c>
      <c r="F38" s="9">
        <v>0</v>
      </c>
      <c r="G38" s="10">
        <v>3.0000000000000001E-3</v>
      </c>
      <c r="O38" s="28">
        <v>0</v>
      </c>
      <c r="P38" s="9">
        <v>0</v>
      </c>
      <c r="Q38" s="9">
        <v>0.05</v>
      </c>
      <c r="R38" s="9">
        <v>0</v>
      </c>
      <c r="S38" s="9">
        <v>0</v>
      </c>
      <c r="T38" s="10">
        <v>2E-3</v>
      </c>
      <c r="AB38" s="28">
        <v>0</v>
      </c>
      <c r="AC38" s="9">
        <v>0</v>
      </c>
      <c r="AD38" s="9">
        <v>6.7000000000000004E-2</v>
      </c>
      <c r="AE38" s="9">
        <v>0</v>
      </c>
      <c r="AF38" s="9">
        <v>0</v>
      </c>
      <c r="AG38" s="10">
        <v>3.0000000000000001E-3</v>
      </c>
      <c r="AO38" s="28">
        <v>0</v>
      </c>
      <c r="AP38" s="9">
        <v>1E-3</v>
      </c>
      <c r="AQ38" s="9">
        <v>8.3000000000000004E-2</v>
      </c>
      <c r="AR38" s="9">
        <v>0</v>
      </c>
      <c r="AS38" s="9">
        <v>0</v>
      </c>
      <c r="AT38" s="10">
        <v>3.0000000000000001E-3</v>
      </c>
      <c r="BB38" s="28">
        <v>0</v>
      </c>
      <c r="BC38" s="9">
        <v>0</v>
      </c>
      <c r="BD38" s="9">
        <v>3.3000000000000002E-2</v>
      </c>
      <c r="BE38" s="9">
        <v>0</v>
      </c>
      <c r="BF38" s="9">
        <v>0</v>
      </c>
      <c r="BG38" s="10">
        <v>3.0000000000000001E-3</v>
      </c>
    </row>
    <row r="39" spans="1:59" ht="52.5">
      <c r="A39" s="38" t="s">
        <v>230</v>
      </c>
      <c r="B39" s="28">
        <v>0</v>
      </c>
      <c r="C39" s="9">
        <v>0</v>
      </c>
      <c r="D39" s="9">
        <v>0</v>
      </c>
      <c r="E39" s="9">
        <v>0</v>
      </c>
      <c r="F39" s="9">
        <v>0</v>
      </c>
      <c r="G39" s="10" t="s">
        <v>73</v>
      </c>
      <c r="O39" s="28">
        <v>0</v>
      </c>
      <c r="P39" s="9">
        <v>0</v>
      </c>
      <c r="Q39" s="9">
        <v>0</v>
      </c>
      <c r="R39" s="9">
        <v>0</v>
      </c>
      <c r="S39" s="9">
        <v>0</v>
      </c>
      <c r="T39" s="10" t="s">
        <v>73</v>
      </c>
      <c r="AB39" s="28">
        <v>0</v>
      </c>
      <c r="AC39" s="9">
        <v>0</v>
      </c>
      <c r="AD39" s="9">
        <v>0</v>
      </c>
      <c r="AE39" s="9">
        <v>0</v>
      </c>
      <c r="AF39" s="9">
        <v>0</v>
      </c>
      <c r="AG39" s="10" t="s">
        <v>73</v>
      </c>
      <c r="AO39" s="28">
        <v>0</v>
      </c>
      <c r="AP39" s="9">
        <v>0</v>
      </c>
      <c r="AQ39" s="9">
        <v>0</v>
      </c>
      <c r="AR39" s="9">
        <v>0</v>
      </c>
      <c r="AS39" s="9">
        <v>0</v>
      </c>
      <c r="AT39" s="10" t="s">
        <v>73</v>
      </c>
      <c r="BB39" s="28">
        <v>0</v>
      </c>
      <c r="BC39" s="9">
        <v>0</v>
      </c>
      <c r="BD39" s="9">
        <v>0</v>
      </c>
      <c r="BE39" s="9">
        <v>0</v>
      </c>
      <c r="BF39" s="9">
        <v>0</v>
      </c>
      <c r="BG39" s="10" t="s">
        <v>73</v>
      </c>
    </row>
    <row r="40" spans="1:59" ht="52.5">
      <c r="A40" s="38" t="s">
        <v>231</v>
      </c>
      <c r="B40" s="28">
        <v>0</v>
      </c>
      <c r="C40" s="9">
        <v>0</v>
      </c>
      <c r="D40" s="9">
        <v>0</v>
      </c>
      <c r="E40" s="9">
        <v>0</v>
      </c>
      <c r="F40" s="9">
        <v>0</v>
      </c>
      <c r="G40" s="10" t="s">
        <v>73</v>
      </c>
      <c r="O40" s="28">
        <v>0</v>
      </c>
      <c r="P40" s="9">
        <v>0</v>
      </c>
      <c r="Q40" s="9">
        <v>0</v>
      </c>
      <c r="R40" s="9">
        <v>0</v>
      </c>
      <c r="S40" s="9">
        <v>0</v>
      </c>
      <c r="T40" s="10" t="s">
        <v>73</v>
      </c>
      <c r="AB40" s="28">
        <v>0</v>
      </c>
      <c r="AC40" s="9">
        <v>0</v>
      </c>
      <c r="AD40" s="9">
        <v>0</v>
      </c>
      <c r="AE40" s="9">
        <v>0</v>
      </c>
      <c r="AF40" s="9">
        <v>0</v>
      </c>
      <c r="AG40" s="10" t="s">
        <v>73</v>
      </c>
      <c r="AO40" s="28">
        <v>0</v>
      </c>
      <c r="AP40" s="9">
        <v>0</v>
      </c>
      <c r="AQ40" s="9">
        <v>0</v>
      </c>
      <c r="AR40" s="9">
        <v>0</v>
      </c>
      <c r="AS40" s="9">
        <v>0</v>
      </c>
      <c r="AT40" s="10" t="s">
        <v>73</v>
      </c>
      <c r="BB40" s="28">
        <v>0</v>
      </c>
      <c r="BC40" s="9">
        <v>0</v>
      </c>
      <c r="BD40" s="9">
        <v>0</v>
      </c>
      <c r="BE40" s="9">
        <v>0</v>
      </c>
      <c r="BF40" s="9">
        <v>0</v>
      </c>
      <c r="BG40" s="10" t="s">
        <v>73</v>
      </c>
    </row>
    <row r="41" spans="1:59" ht="52.5">
      <c r="A41" s="38" t="s">
        <v>232</v>
      </c>
      <c r="B41" s="28">
        <v>1</v>
      </c>
      <c r="C41" s="9">
        <v>4.0599999999999996</v>
      </c>
      <c r="D41" s="9">
        <v>43</v>
      </c>
      <c r="E41" s="9">
        <v>3</v>
      </c>
      <c r="F41" s="9">
        <v>2.5299999999999998</v>
      </c>
      <c r="G41" s="10">
        <v>7.53</v>
      </c>
      <c r="O41" s="28">
        <v>1</v>
      </c>
      <c r="P41" s="9">
        <v>3.1</v>
      </c>
      <c r="Q41" s="9">
        <v>47</v>
      </c>
      <c r="R41" s="9">
        <v>2</v>
      </c>
      <c r="S41" s="9">
        <v>1.74</v>
      </c>
      <c r="T41" s="10">
        <v>7.29</v>
      </c>
      <c r="AB41" s="28">
        <v>1</v>
      </c>
      <c r="AC41" s="9">
        <v>3.82</v>
      </c>
      <c r="AD41" s="9">
        <v>40</v>
      </c>
      <c r="AE41" s="9">
        <v>2</v>
      </c>
      <c r="AF41" s="9">
        <v>1.97</v>
      </c>
      <c r="AG41" s="10">
        <v>8.77</v>
      </c>
      <c r="AO41" s="28">
        <v>1</v>
      </c>
      <c r="AP41" s="9">
        <v>3.78</v>
      </c>
      <c r="AQ41" s="9">
        <v>40</v>
      </c>
      <c r="AR41" s="9">
        <v>2</v>
      </c>
      <c r="AS41" s="9">
        <v>1.92</v>
      </c>
      <c r="AT41" s="10">
        <v>8.7799999999999994</v>
      </c>
      <c r="BB41" s="28">
        <v>1</v>
      </c>
      <c r="BC41" s="9">
        <v>3.04</v>
      </c>
      <c r="BD41" s="9">
        <v>40</v>
      </c>
      <c r="BE41" s="9">
        <v>2</v>
      </c>
      <c r="BF41" s="9">
        <v>1.71</v>
      </c>
      <c r="BG41" s="10">
        <v>6.98</v>
      </c>
    </row>
    <row r="42" spans="1:59" ht="42">
      <c r="A42" s="38" t="s">
        <v>233</v>
      </c>
      <c r="B42" s="28">
        <v>0</v>
      </c>
      <c r="C42" s="9">
        <v>905.4</v>
      </c>
      <c r="D42" s="45">
        <v>6224</v>
      </c>
      <c r="E42" s="9">
        <v>419.8</v>
      </c>
      <c r="F42" s="9">
        <v>753</v>
      </c>
      <c r="G42" s="49">
        <v>1216</v>
      </c>
      <c r="O42" s="28">
        <v>65</v>
      </c>
      <c r="P42" s="45">
        <v>2865</v>
      </c>
      <c r="Q42" s="45">
        <v>11379</v>
      </c>
      <c r="R42" s="45">
        <v>1016</v>
      </c>
      <c r="S42" s="45">
        <v>2639</v>
      </c>
      <c r="T42" s="49">
        <v>3142</v>
      </c>
      <c r="AB42" s="28">
        <v>27</v>
      </c>
      <c r="AC42" s="45">
        <v>1159</v>
      </c>
      <c r="AD42" s="45">
        <v>4549</v>
      </c>
      <c r="AE42" s="9">
        <v>517.20000000000005</v>
      </c>
      <c r="AF42" s="45">
        <v>1064</v>
      </c>
      <c r="AG42" s="49">
        <v>1295</v>
      </c>
      <c r="AO42" s="28">
        <v>10.16</v>
      </c>
      <c r="AP42" s="9">
        <v>250.9</v>
      </c>
      <c r="AQ42" s="45">
        <v>1410</v>
      </c>
      <c r="AR42" s="9">
        <v>188.1</v>
      </c>
      <c r="AS42" s="9">
        <v>228.7</v>
      </c>
      <c r="AT42" s="10">
        <v>196.2</v>
      </c>
      <c r="BB42" s="28">
        <v>82</v>
      </c>
      <c r="BC42" s="9">
        <v>783.8</v>
      </c>
      <c r="BD42" s="45">
        <v>23614</v>
      </c>
      <c r="BE42" s="9">
        <v>457</v>
      </c>
      <c r="BF42" s="9">
        <v>566.1</v>
      </c>
      <c r="BG42" s="49">
        <v>1315</v>
      </c>
    </row>
    <row r="43" spans="1:59" ht="53.25" thickBot="1">
      <c r="A43" s="39" t="s">
        <v>234</v>
      </c>
      <c r="B43" s="29">
        <v>0</v>
      </c>
      <c r="C43" s="30">
        <v>0.80500000000000005</v>
      </c>
      <c r="D43" s="30">
        <v>85</v>
      </c>
      <c r="E43" s="30">
        <v>0</v>
      </c>
      <c r="F43" s="30">
        <v>0.16300000000000001</v>
      </c>
      <c r="G43" s="42">
        <v>3.65</v>
      </c>
      <c r="O43" s="29">
        <v>0</v>
      </c>
      <c r="P43" s="30">
        <v>2.04</v>
      </c>
      <c r="Q43" s="30">
        <v>170</v>
      </c>
      <c r="R43" s="30">
        <v>0</v>
      </c>
      <c r="S43" s="30">
        <v>0.78500000000000003</v>
      </c>
      <c r="T43" s="42">
        <v>7.59</v>
      </c>
      <c r="AB43" s="29">
        <v>0</v>
      </c>
      <c r="AC43" s="30">
        <v>1.17</v>
      </c>
      <c r="AD43" s="30">
        <v>557</v>
      </c>
      <c r="AE43" s="30">
        <v>0</v>
      </c>
      <c r="AF43" s="30">
        <v>0.20699999999999999</v>
      </c>
      <c r="AG43" s="42">
        <v>9.92</v>
      </c>
      <c r="AO43" s="29">
        <v>0</v>
      </c>
      <c r="AP43" s="30">
        <v>4.8000000000000001E-2</v>
      </c>
      <c r="AQ43" s="30">
        <v>107.2</v>
      </c>
      <c r="AR43" s="30">
        <v>0</v>
      </c>
      <c r="AS43" s="30">
        <v>0</v>
      </c>
      <c r="AT43" s="42">
        <v>1.68</v>
      </c>
      <c r="BB43" s="29">
        <v>0</v>
      </c>
      <c r="BC43" s="30">
        <v>2.0699999999999998</v>
      </c>
      <c r="BD43" s="30">
        <v>62</v>
      </c>
      <c r="BE43" s="30">
        <v>0</v>
      </c>
      <c r="BF43" s="30">
        <v>1.1100000000000001</v>
      </c>
      <c r="BG43" s="42">
        <v>5.82</v>
      </c>
    </row>
  </sheetData>
  <mergeCells count="45">
    <mergeCell ref="B7:M7"/>
    <mergeCell ref="B8:M8"/>
    <mergeCell ref="B9:M9"/>
    <mergeCell ref="B1:M1"/>
    <mergeCell ref="B2:M2"/>
    <mergeCell ref="B3:M3"/>
    <mergeCell ref="B4:M4"/>
    <mergeCell ref="B5:M5"/>
    <mergeCell ref="B6:M6"/>
    <mergeCell ref="O9:Z9"/>
    <mergeCell ref="AB1:AM1"/>
    <mergeCell ref="AB2:AM2"/>
    <mergeCell ref="AB3:AM3"/>
    <mergeCell ref="AB4:AM4"/>
    <mergeCell ref="AB5:AM5"/>
    <mergeCell ref="AB6:AM6"/>
    <mergeCell ref="AB7:AM7"/>
    <mergeCell ref="AB8:AM8"/>
    <mergeCell ref="AB9:AM9"/>
    <mergeCell ref="O1:Z1"/>
    <mergeCell ref="O2:Z2"/>
    <mergeCell ref="O3:Z3"/>
    <mergeCell ref="O4:Z4"/>
    <mergeCell ref="O5:Z5"/>
    <mergeCell ref="O6:Z6"/>
    <mergeCell ref="O7:Z7"/>
    <mergeCell ref="O8:Z8"/>
    <mergeCell ref="AO6:AZ6"/>
    <mergeCell ref="AO7:AZ7"/>
    <mergeCell ref="AO8:AZ8"/>
    <mergeCell ref="AO9:AZ9"/>
    <mergeCell ref="BB1:BM1"/>
    <mergeCell ref="BB2:BM2"/>
    <mergeCell ref="BB3:BM3"/>
    <mergeCell ref="BB4:BM4"/>
    <mergeCell ref="BB5:BM5"/>
    <mergeCell ref="BB6:BM6"/>
    <mergeCell ref="BB7:BM7"/>
    <mergeCell ref="BB8:BM8"/>
    <mergeCell ref="BB9:BM9"/>
    <mergeCell ref="AO1:AZ1"/>
    <mergeCell ref="AO2:AZ2"/>
    <mergeCell ref="AO3:AZ3"/>
    <mergeCell ref="AO4:AZ4"/>
    <mergeCell ref="AO5:AZ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M43"/>
  <sheetViews>
    <sheetView workbookViewId="0">
      <pane xSplit="1" ySplit="10" topLeftCell="B41" activePane="bottomRight" state="frozen"/>
      <selection pane="topRight" activeCell="B1" sqref="B1"/>
      <selection pane="bottomLeft" activeCell="A11" sqref="A11"/>
      <selection pane="bottomRight" sqref="A1:M43"/>
    </sheetView>
  </sheetViews>
  <sheetFormatPr defaultRowHeight="15"/>
  <cols>
    <col min="1" max="1" width="16.140625" bestFit="1" customWidth="1"/>
    <col min="14" max="14" width="0.140625" customWidth="1"/>
    <col min="27" max="27" width="0.140625" customWidth="1"/>
    <col min="39" max="39" width="9.140625" customWidth="1"/>
    <col min="40" max="40" width="0.28515625" customWidth="1"/>
    <col min="52" max="52" width="9.140625" customWidth="1"/>
    <col min="53" max="53" width="0.140625" customWidth="1"/>
    <col min="66" max="66" width="0.140625" customWidth="1"/>
    <col min="79" max="79" width="0.28515625" customWidth="1"/>
    <col min="92" max="92" width="0.140625" customWidth="1"/>
  </cols>
  <sheetData>
    <row r="1" spans="1:91">
      <c r="A1" s="23" t="s">
        <v>0</v>
      </c>
      <c r="B1" s="306" t="s">
        <v>352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8"/>
      <c r="O1" s="306" t="s">
        <v>361</v>
      </c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  <c r="AB1" s="306" t="s">
        <v>367</v>
      </c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8"/>
      <c r="AO1" s="306" t="s">
        <v>376</v>
      </c>
      <c r="AP1" s="307"/>
      <c r="AQ1" s="307"/>
      <c r="AR1" s="307"/>
      <c r="AS1" s="307"/>
      <c r="AT1" s="307"/>
      <c r="AU1" s="307"/>
      <c r="AV1" s="307"/>
      <c r="AW1" s="307"/>
      <c r="AX1" s="307"/>
      <c r="AY1" s="307"/>
      <c r="AZ1" s="308"/>
      <c r="BB1" s="306" t="s">
        <v>385</v>
      </c>
      <c r="BC1" s="307"/>
      <c r="BD1" s="307"/>
      <c r="BE1" s="307"/>
      <c r="BF1" s="307"/>
      <c r="BG1" s="307"/>
      <c r="BH1" s="307"/>
      <c r="BI1" s="307"/>
      <c r="BJ1" s="307"/>
      <c r="BK1" s="307"/>
      <c r="BL1" s="307"/>
      <c r="BM1" s="308"/>
      <c r="BO1" s="306" t="s">
        <v>394</v>
      </c>
      <c r="BP1" s="307"/>
      <c r="BQ1" s="307"/>
      <c r="BR1" s="307"/>
      <c r="BS1" s="307"/>
      <c r="BT1" s="307"/>
      <c r="BU1" s="307"/>
      <c r="BV1" s="307"/>
      <c r="BW1" s="307"/>
      <c r="BX1" s="307"/>
      <c r="BY1" s="307"/>
      <c r="BZ1" s="308"/>
      <c r="CB1" s="306" t="s">
        <v>403</v>
      </c>
      <c r="CC1" s="307"/>
      <c r="CD1" s="307"/>
      <c r="CE1" s="307"/>
      <c r="CF1" s="307"/>
      <c r="CG1" s="307"/>
      <c r="CH1" s="307"/>
      <c r="CI1" s="307"/>
      <c r="CJ1" s="307"/>
      <c r="CK1" s="307"/>
      <c r="CL1" s="307"/>
      <c r="CM1" s="308"/>
    </row>
    <row r="2" spans="1:91">
      <c r="A2" s="24" t="s">
        <v>1</v>
      </c>
      <c r="B2" s="309" t="s">
        <v>51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  <c r="O2" s="309" t="s">
        <v>51</v>
      </c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1"/>
      <c r="AB2" s="309" t="s">
        <v>51</v>
      </c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1"/>
      <c r="AO2" s="309" t="s">
        <v>51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1"/>
      <c r="BB2" s="309" t="s">
        <v>51</v>
      </c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1"/>
      <c r="BO2" s="309" t="s">
        <v>51</v>
      </c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1"/>
      <c r="CB2" s="309" t="s">
        <v>51</v>
      </c>
      <c r="CC2" s="310"/>
      <c r="CD2" s="310"/>
      <c r="CE2" s="310"/>
      <c r="CF2" s="310"/>
      <c r="CG2" s="310"/>
      <c r="CH2" s="310"/>
      <c r="CI2" s="310"/>
      <c r="CJ2" s="310"/>
      <c r="CK2" s="310"/>
      <c r="CL2" s="310"/>
      <c r="CM2" s="311"/>
    </row>
    <row r="3" spans="1:91">
      <c r="A3" s="24" t="s">
        <v>2</v>
      </c>
      <c r="B3" s="312" t="s">
        <v>353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4"/>
      <c r="O3" s="312" t="s">
        <v>362</v>
      </c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4"/>
      <c r="AB3" s="312" t="s">
        <v>368</v>
      </c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4"/>
      <c r="AO3" s="312" t="s">
        <v>377</v>
      </c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4"/>
      <c r="BB3" s="312" t="s">
        <v>386</v>
      </c>
      <c r="BC3" s="313"/>
      <c r="BD3" s="313"/>
      <c r="BE3" s="313"/>
      <c r="BF3" s="313"/>
      <c r="BG3" s="313"/>
      <c r="BH3" s="313"/>
      <c r="BI3" s="313"/>
      <c r="BJ3" s="313"/>
      <c r="BK3" s="313"/>
      <c r="BL3" s="313"/>
      <c r="BM3" s="314"/>
      <c r="BO3" s="312" t="s">
        <v>395</v>
      </c>
      <c r="BP3" s="313"/>
      <c r="BQ3" s="313"/>
      <c r="BR3" s="313"/>
      <c r="BS3" s="313"/>
      <c r="BT3" s="313"/>
      <c r="BU3" s="313"/>
      <c r="BV3" s="313"/>
      <c r="BW3" s="313"/>
      <c r="BX3" s="313"/>
      <c r="BY3" s="313"/>
      <c r="BZ3" s="314"/>
      <c r="CB3" s="312" t="s">
        <v>404</v>
      </c>
      <c r="CC3" s="313"/>
      <c r="CD3" s="313"/>
      <c r="CE3" s="313"/>
      <c r="CF3" s="313"/>
      <c r="CG3" s="313"/>
      <c r="CH3" s="313"/>
      <c r="CI3" s="313"/>
      <c r="CJ3" s="313"/>
      <c r="CK3" s="313"/>
      <c r="CL3" s="313"/>
      <c r="CM3" s="314"/>
    </row>
    <row r="4" spans="1:91">
      <c r="A4" s="24" t="s">
        <v>3</v>
      </c>
      <c r="B4" s="312" t="s">
        <v>354</v>
      </c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4"/>
      <c r="O4" s="312" t="s">
        <v>363</v>
      </c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4"/>
      <c r="AB4" s="312" t="s">
        <v>369</v>
      </c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4"/>
      <c r="AO4" s="312" t="s">
        <v>378</v>
      </c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4"/>
      <c r="BB4" s="312" t="s">
        <v>387</v>
      </c>
      <c r="BC4" s="313"/>
      <c r="BD4" s="313"/>
      <c r="BE4" s="313"/>
      <c r="BF4" s="313"/>
      <c r="BG4" s="313"/>
      <c r="BH4" s="313"/>
      <c r="BI4" s="313"/>
      <c r="BJ4" s="313"/>
      <c r="BK4" s="313"/>
      <c r="BL4" s="313"/>
      <c r="BM4" s="314"/>
      <c r="BO4" s="312" t="s">
        <v>396</v>
      </c>
      <c r="BP4" s="313"/>
      <c r="BQ4" s="313"/>
      <c r="BR4" s="313"/>
      <c r="BS4" s="313"/>
      <c r="BT4" s="313"/>
      <c r="BU4" s="313"/>
      <c r="BV4" s="313"/>
      <c r="BW4" s="313"/>
      <c r="BX4" s="313"/>
      <c r="BY4" s="313"/>
      <c r="BZ4" s="314"/>
      <c r="CB4" s="312" t="s">
        <v>405</v>
      </c>
      <c r="CC4" s="313"/>
      <c r="CD4" s="313"/>
      <c r="CE4" s="313"/>
      <c r="CF4" s="313"/>
      <c r="CG4" s="313"/>
      <c r="CH4" s="313"/>
      <c r="CI4" s="313"/>
      <c r="CJ4" s="313"/>
      <c r="CK4" s="313"/>
      <c r="CL4" s="313"/>
      <c r="CM4" s="314"/>
    </row>
    <row r="5" spans="1:91">
      <c r="A5" s="24" t="s">
        <v>4</v>
      </c>
      <c r="B5" s="315">
        <v>5.0173611111111106E-2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7"/>
      <c r="O5" s="315">
        <v>5.0173611111111106E-2</v>
      </c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7"/>
      <c r="AB5" s="315">
        <v>5.0173611111111106E-2</v>
      </c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7"/>
      <c r="AO5" s="315">
        <v>5.0173611111111106E-2</v>
      </c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7"/>
      <c r="BB5" s="315">
        <v>5.0173611111111106E-2</v>
      </c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7"/>
      <c r="BO5" s="315">
        <v>5.0173611111111106E-2</v>
      </c>
      <c r="BP5" s="316"/>
      <c r="BQ5" s="316"/>
      <c r="BR5" s="316"/>
      <c r="BS5" s="316"/>
      <c r="BT5" s="316"/>
      <c r="BU5" s="316"/>
      <c r="BV5" s="316"/>
      <c r="BW5" s="316"/>
      <c r="BX5" s="316"/>
      <c r="BY5" s="316"/>
      <c r="BZ5" s="317"/>
      <c r="CB5" s="315">
        <v>5.0173611111111106E-2</v>
      </c>
      <c r="CC5" s="316"/>
      <c r="CD5" s="316"/>
      <c r="CE5" s="316"/>
      <c r="CF5" s="316"/>
      <c r="CG5" s="316"/>
      <c r="CH5" s="316"/>
      <c r="CI5" s="316"/>
      <c r="CJ5" s="316"/>
      <c r="CK5" s="316"/>
      <c r="CL5" s="316"/>
      <c r="CM5" s="317"/>
    </row>
    <row r="6" spans="1:91">
      <c r="A6" s="24" t="s">
        <v>5</v>
      </c>
      <c r="B6" s="294" t="s">
        <v>222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6"/>
      <c r="O6" s="294" t="s">
        <v>222</v>
      </c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6"/>
      <c r="AB6" s="294" t="s">
        <v>222</v>
      </c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6"/>
      <c r="AO6" s="294" t="s">
        <v>222</v>
      </c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6"/>
      <c r="BB6" s="294" t="s">
        <v>222</v>
      </c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96"/>
      <c r="BO6" s="294" t="s">
        <v>222</v>
      </c>
      <c r="BP6" s="295"/>
      <c r="BQ6" s="295"/>
      <c r="BR6" s="295"/>
      <c r="BS6" s="295"/>
      <c r="BT6" s="295"/>
      <c r="BU6" s="295"/>
      <c r="BV6" s="295"/>
      <c r="BW6" s="295"/>
      <c r="BX6" s="295"/>
      <c r="BY6" s="295"/>
      <c r="BZ6" s="296"/>
      <c r="CB6" s="294" t="s">
        <v>222</v>
      </c>
      <c r="CC6" s="295"/>
      <c r="CD6" s="295"/>
      <c r="CE6" s="295"/>
      <c r="CF6" s="295"/>
      <c r="CG6" s="295"/>
      <c r="CH6" s="295"/>
      <c r="CI6" s="295"/>
      <c r="CJ6" s="295"/>
      <c r="CK6" s="295"/>
      <c r="CL6" s="295"/>
      <c r="CM6" s="296"/>
    </row>
    <row r="7" spans="1:91">
      <c r="A7" s="24" t="s">
        <v>6</v>
      </c>
      <c r="B7" s="297" t="s">
        <v>55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9"/>
      <c r="O7" s="297" t="s">
        <v>55</v>
      </c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9"/>
      <c r="AB7" s="297" t="s">
        <v>55</v>
      </c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9"/>
      <c r="AO7" s="297" t="s">
        <v>55</v>
      </c>
      <c r="AP7" s="298"/>
      <c r="AQ7" s="298"/>
      <c r="AR7" s="298"/>
      <c r="AS7" s="298"/>
      <c r="AT7" s="298"/>
      <c r="AU7" s="298"/>
      <c r="AV7" s="298"/>
      <c r="AW7" s="298"/>
      <c r="AX7" s="298"/>
      <c r="AY7" s="298"/>
      <c r="AZ7" s="299"/>
      <c r="BB7" s="297" t="s">
        <v>55</v>
      </c>
      <c r="BC7" s="298"/>
      <c r="BD7" s="298"/>
      <c r="BE7" s="298"/>
      <c r="BF7" s="298"/>
      <c r="BG7" s="298"/>
      <c r="BH7" s="298"/>
      <c r="BI7" s="298"/>
      <c r="BJ7" s="298"/>
      <c r="BK7" s="298"/>
      <c r="BL7" s="298"/>
      <c r="BM7" s="299"/>
      <c r="BO7" s="297" t="s">
        <v>55</v>
      </c>
      <c r="BP7" s="298"/>
      <c r="BQ7" s="298"/>
      <c r="BR7" s="298"/>
      <c r="BS7" s="298"/>
      <c r="BT7" s="298"/>
      <c r="BU7" s="298"/>
      <c r="BV7" s="298"/>
      <c r="BW7" s="298"/>
      <c r="BX7" s="298"/>
      <c r="BY7" s="298"/>
      <c r="BZ7" s="299"/>
      <c r="CB7" s="297" t="s">
        <v>55</v>
      </c>
      <c r="CC7" s="298"/>
      <c r="CD7" s="298"/>
      <c r="CE7" s="298"/>
      <c r="CF7" s="298"/>
      <c r="CG7" s="298"/>
      <c r="CH7" s="298"/>
      <c r="CI7" s="298"/>
      <c r="CJ7" s="298"/>
      <c r="CK7" s="298"/>
      <c r="CL7" s="298"/>
      <c r="CM7" s="299"/>
    </row>
    <row r="8" spans="1:91">
      <c r="A8" s="24" t="s">
        <v>7</v>
      </c>
      <c r="B8" s="300" t="s">
        <v>102</v>
      </c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2"/>
      <c r="O8" s="300" t="s">
        <v>102</v>
      </c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B8" s="300" t="s">
        <v>102</v>
      </c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2"/>
      <c r="AO8" s="300" t="s">
        <v>102</v>
      </c>
      <c r="AP8" s="301"/>
      <c r="AQ8" s="301"/>
      <c r="AR8" s="301"/>
      <c r="AS8" s="301"/>
      <c r="AT8" s="301"/>
      <c r="AU8" s="301"/>
      <c r="AV8" s="301"/>
      <c r="AW8" s="301"/>
      <c r="AX8" s="301"/>
      <c r="AY8" s="301"/>
      <c r="AZ8" s="302"/>
      <c r="BB8" s="300" t="s">
        <v>102</v>
      </c>
      <c r="BC8" s="301"/>
      <c r="BD8" s="301"/>
      <c r="BE8" s="301"/>
      <c r="BF8" s="301"/>
      <c r="BG8" s="301"/>
      <c r="BH8" s="301"/>
      <c r="BI8" s="301"/>
      <c r="BJ8" s="301"/>
      <c r="BK8" s="301"/>
      <c r="BL8" s="301"/>
      <c r="BM8" s="302"/>
      <c r="BO8" s="300" t="s">
        <v>102</v>
      </c>
      <c r="BP8" s="301"/>
      <c r="BQ8" s="301"/>
      <c r="BR8" s="301"/>
      <c r="BS8" s="301"/>
      <c r="BT8" s="301"/>
      <c r="BU8" s="301"/>
      <c r="BV8" s="301"/>
      <c r="BW8" s="301"/>
      <c r="BX8" s="301"/>
      <c r="BY8" s="301"/>
      <c r="BZ8" s="302"/>
      <c r="CB8" s="300" t="s">
        <v>102</v>
      </c>
      <c r="CC8" s="301"/>
      <c r="CD8" s="301"/>
      <c r="CE8" s="301"/>
      <c r="CF8" s="301"/>
      <c r="CG8" s="301"/>
      <c r="CH8" s="301"/>
      <c r="CI8" s="301"/>
      <c r="CJ8" s="301"/>
      <c r="CK8" s="301"/>
      <c r="CL8" s="301"/>
      <c r="CM8" s="302"/>
    </row>
    <row r="9" spans="1:91" ht="21.75" thickBot="1">
      <c r="A9" s="40" t="s">
        <v>8</v>
      </c>
      <c r="B9" s="303" t="s">
        <v>72</v>
      </c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5"/>
      <c r="O9" s="303" t="s">
        <v>72</v>
      </c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5"/>
      <c r="AB9" s="303" t="s">
        <v>72</v>
      </c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5"/>
      <c r="AO9" s="303" t="s">
        <v>72</v>
      </c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5"/>
      <c r="BB9" s="303" t="s">
        <v>72</v>
      </c>
      <c r="BC9" s="304"/>
      <c r="BD9" s="304"/>
      <c r="BE9" s="304"/>
      <c r="BF9" s="304"/>
      <c r="BG9" s="304"/>
      <c r="BH9" s="304"/>
      <c r="BI9" s="304"/>
      <c r="BJ9" s="304"/>
      <c r="BK9" s="304"/>
      <c r="BL9" s="304"/>
      <c r="BM9" s="305"/>
      <c r="BO9" s="303" t="s">
        <v>72</v>
      </c>
      <c r="BP9" s="304"/>
      <c r="BQ9" s="304"/>
      <c r="BR9" s="304"/>
      <c r="BS9" s="304"/>
      <c r="BT9" s="304"/>
      <c r="BU9" s="304"/>
      <c r="BV9" s="304"/>
      <c r="BW9" s="304"/>
      <c r="BX9" s="304"/>
      <c r="BY9" s="304"/>
      <c r="BZ9" s="305"/>
      <c r="CB9" s="303" t="s">
        <v>72</v>
      </c>
      <c r="CC9" s="304"/>
      <c r="CD9" s="304"/>
      <c r="CE9" s="304"/>
      <c r="CF9" s="304"/>
      <c r="CG9" s="304"/>
      <c r="CH9" s="304"/>
      <c r="CI9" s="304"/>
      <c r="CJ9" s="304"/>
      <c r="CK9" s="304"/>
      <c r="CL9" s="304"/>
      <c r="CM9" s="305"/>
    </row>
    <row r="10" spans="1:91" ht="21">
      <c r="A10" s="41" t="s">
        <v>9</v>
      </c>
      <c r="B10" s="27" t="s">
        <v>58</v>
      </c>
      <c r="C10" s="18" t="s">
        <v>59</v>
      </c>
      <c r="D10" s="18" t="s">
        <v>60</v>
      </c>
      <c r="E10" s="18" t="s">
        <v>61</v>
      </c>
      <c r="F10" s="18" t="s">
        <v>62</v>
      </c>
      <c r="G10" s="18" t="s">
        <v>63</v>
      </c>
      <c r="H10" s="18" t="s">
        <v>64</v>
      </c>
      <c r="I10" s="18" t="s">
        <v>65</v>
      </c>
      <c r="J10" s="18" t="s">
        <v>66</v>
      </c>
      <c r="K10" s="18" t="s">
        <v>67</v>
      </c>
      <c r="L10" s="18" t="s">
        <v>68</v>
      </c>
      <c r="M10" s="19" t="s">
        <v>69</v>
      </c>
      <c r="O10" s="27" t="s">
        <v>58</v>
      </c>
      <c r="P10" s="18" t="s">
        <v>59</v>
      </c>
      <c r="Q10" s="18" t="s">
        <v>60</v>
      </c>
      <c r="R10" s="18" t="s">
        <v>61</v>
      </c>
      <c r="S10" s="18" t="s">
        <v>62</v>
      </c>
      <c r="T10" s="18" t="s">
        <v>63</v>
      </c>
      <c r="U10" s="18" t="s">
        <v>64</v>
      </c>
      <c r="V10" s="18" t="s">
        <v>65</v>
      </c>
      <c r="W10" s="18" t="s">
        <v>66</v>
      </c>
      <c r="X10" s="18" t="s">
        <v>67</v>
      </c>
      <c r="Y10" s="18" t="s">
        <v>68</v>
      </c>
      <c r="Z10" s="19" t="s">
        <v>69</v>
      </c>
      <c r="AB10" s="27" t="s">
        <v>58</v>
      </c>
      <c r="AC10" s="18" t="s">
        <v>59</v>
      </c>
      <c r="AD10" s="18" t="s">
        <v>60</v>
      </c>
      <c r="AE10" s="18" t="s">
        <v>61</v>
      </c>
      <c r="AF10" s="18" t="s">
        <v>62</v>
      </c>
      <c r="AG10" s="18" t="s">
        <v>63</v>
      </c>
      <c r="AH10" s="18" t="s">
        <v>64</v>
      </c>
      <c r="AI10" s="18" t="s">
        <v>65</v>
      </c>
      <c r="AJ10" s="18" t="s">
        <v>66</v>
      </c>
      <c r="AK10" s="18" t="s">
        <v>67</v>
      </c>
      <c r="AL10" s="18" t="s">
        <v>68</v>
      </c>
      <c r="AM10" s="19" t="s">
        <v>69</v>
      </c>
      <c r="AO10" s="27" t="s">
        <v>58</v>
      </c>
      <c r="AP10" s="18" t="s">
        <v>59</v>
      </c>
      <c r="AQ10" s="18" t="s">
        <v>60</v>
      </c>
      <c r="AR10" s="18" t="s">
        <v>61</v>
      </c>
      <c r="AS10" s="18" t="s">
        <v>62</v>
      </c>
      <c r="AT10" s="18" t="s">
        <v>63</v>
      </c>
      <c r="AU10" s="18" t="s">
        <v>64</v>
      </c>
      <c r="AV10" s="18" t="s">
        <v>65</v>
      </c>
      <c r="AW10" s="18" t="s">
        <v>66</v>
      </c>
      <c r="AX10" s="18" t="s">
        <v>67</v>
      </c>
      <c r="AY10" s="18" t="s">
        <v>68</v>
      </c>
      <c r="AZ10" s="19" t="s">
        <v>69</v>
      </c>
      <c r="BB10" s="27" t="s">
        <v>58</v>
      </c>
      <c r="BC10" s="18" t="s">
        <v>59</v>
      </c>
      <c r="BD10" s="18" t="s">
        <v>60</v>
      </c>
      <c r="BE10" s="18" t="s">
        <v>61</v>
      </c>
      <c r="BF10" s="18" t="s">
        <v>62</v>
      </c>
      <c r="BG10" s="18" t="s">
        <v>63</v>
      </c>
      <c r="BH10" s="18" t="s">
        <v>64</v>
      </c>
      <c r="BI10" s="18" t="s">
        <v>65</v>
      </c>
      <c r="BJ10" s="18" t="s">
        <v>66</v>
      </c>
      <c r="BK10" s="18" t="s">
        <v>67</v>
      </c>
      <c r="BL10" s="18" t="s">
        <v>68</v>
      </c>
      <c r="BM10" s="19" t="s">
        <v>69</v>
      </c>
      <c r="BO10" s="27" t="s">
        <v>58</v>
      </c>
      <c r="BP10" s="18" t="s">
        <v>59</v>
      </c>
      <c r="BQ10" s="18" t="s">
        <v>60</v>
      </c>
      <c r="BR10" s="18" t="s">
        <v>61</v>
      </c>
      <c r="BS10" s="18" t="s">
        <v>62</v>
      </c>
      <c r="BT10" s="18" t="s">
        <v>63</v>
      </c>
      <c r="BU10" s="18" t="s">
        <v>64</v>
      </c>
      <c r="BV10" s="18" t="s">
        <v>65</v>
      </c>
      <c r="BW10" s="18" t="s">
        <v>66</v>
      </c>
      <c r="BX10" s="18" t="s">
        <v>67</v>
      </c>
      <c r="BY10" s="18" t="s">
        <v>68</v>
      </c>
      <c r="BZ10" s="19" t="s">
        <v>69</v>
      </c>
      <c r="CB10" s="27" t="s">
        <v>58</v>
      </c>
      <c r="CC10" s="18" t="s">
        <v>59</v>
      </c>
      <c r="CD10" s="18" t="s">
        <v>60</v>
      </c>
      <c r="CE10" s="18" t="s">
        <v>61</v>
      </c>
      <c r="CF10" s="18" t="s">
        <v>62</v>
      </c>
      <c r="CG10" s="18" t="s">
        <v>63</v>
      </c>
      <c r="CH10" s="18" t="s">
        <v>64</v>
      </c>
      <c r="CI10" s="18" t="s">
        <v>65</v>
      </c>
      <c r="CJ10" s="18" t="s">
        <v>66</v>
      </c>
      <c r="CK10" s="18" t="s">
        <v>67</v>
      </c>
      <c r="CL10" s="18" t="s">
        <v>68</v>
      </c>
      <c r="CM10" s="19" t="s">
        <v>69</v>
      </c>
    </row>
    <row r="11" spans="1:91">
      <c r="A11" s="16" t="s">
        <v>10</v>
      </c>
      <c r="B11" s="28">
        <v>0</v>
      </c>
      <c r="C11" s="9">
        <v>0</v>
      </c>
      <c r="D11" s="9">
        <v>0</v>
      </c>
      <c r="E11" s="9">
        <v>30</v>
      </c>
      <c r="F11" s="9">
        <v>0</v>
      </c>
      <c r="G11" s="9">
        <v>0</v>
      </c>
      <c r="H11" s="9" t="s">
        <v>73</v>
      </c>
      <c r="I11" s="9" t="s">
        <v>73</v>
      </c>
      <c r="J11" s="9" t="s">
        <v>73</v>
      </c>
      <c r="K11" s="9" t="s">
        <v>73</v>
      </c>
      <c r="L11" s="22" t="s">
        <v>74</v>
      </c>
      <c r="M11" s="10" t="s">
        <v>74</v>
      </c>
      <c r="O11" s="28">
        <v>0</v>
      </c>
      <c r="P11" s="9">
        <v>0</v>
      </c>
      <c r="Q11" s="9">
        <v>0</v>
      </c>
      <c r="R11" s="9">
        <v>30</v>
      </c>
      <c r="S11" s="9">
        <v>0</v>
      </c>
      <c r="T11" s="9">
        <v>0</v>
      </c>
      <c r="U11" s="9" t="s">
        <v>73</v>
      </c>
      <c r="V11" s="9" t="s">
        <v>73</v>
      </c>
      <c r="W11" s="9" t="s">
        <v>73</v>
      </c>
      <c r="X11" s="9" t="s">
        <v>73</v>
      </c>
      <c r="Y11" s="22" t="s">
        <v>74</v>
      </c>
      <c r="Z11" s="10" t="s">
        <v>74</v>
      </c>
      <c r="AB11" s="28">
        <v>0</v>
      </c>
      <c r="AC11" s="9">
        <v>0</v>
      </c>
      <c r="AD11" s="9">
        <v>0</v>
      </c>
      <c r="AE11" s="9">
        <v>30</v>
      </c>
      <c r="AF11" s="9">
        <v>0</v>
      </c>
      <c r="AG11" s="9">
        <v>0</v>
      </c>
      <c r="AH11" s="9" t="s">
        <v>73</v>
      </c>
      <c r="AI11" s="9" t="s">
        <v>73</v>
      </c>
      <c r="AJ11" s="9" t="s">
        <v>73</v>
      </c>
      <c r="AK11" s="9" t="s">
        <v>73</v>
      </c>
      <c r="AL11" s="22" t="s">
        <v>74</v>
      </c>
      <c r="AM11" s="10" t="s">
        <v>74</v>
      </c>
      <c r="AO11" s="28">
        <v>0</v>
      </c>
      <c r="AP11" s="9">
        <v>0</v>
      </c>
      <c r="AQ11" s="9">
        <v>0</v>
      </c>
      <c r="AR11" s="9">
        <v>30</v>
      </c>
      <c r="AS11" s="9">
        <v>0</v>
      </c>
      <c r="AT11" s="9">
        <v>0</v>
      </c>
      <c r="AU11" s="9" t="s">
        <v>73</v>
      </c>
      <c r="AV11" s="9" t="s">
        <v>73</v>
      </c>
      <c r="AW11" s="9" t="s">
        <v>73</v>
      </c>
      <c r="AX11" s="9" t="s">
        <v>73</v>
      </c>
      <c r="AY11" s="22" t="s">
        <v>74</v>
      </c>
      <c r="AZ11" s="10" t="s">
        <v>74</v>
      </c>
      <c r="BB11" s="28">
        <v>0</v>
      </c>
      <c r="BC11" s="9">
        <v>0</v>
      </c>
      <c r="BD11" s="9">
        <v>0</v>
      </c>
      <c r="BE11" s="9">
        <v>30</v>
      </c>
      <c r="BF11" s="9">
        <v>0</v>
      </c>
      <c r="BG11" s="9">
        <v>0</v>
      </c>
      <c r="BH11" s="9" t="s">
        <v>73</v>
      </c>
      <c r="BI11" s="9" t="s">
        <v>73</v>
      </c>
      <c r="BJ11" s="9" t="s">
        <v>73</v>
      </c>
      <c r="BK11" s="9" t="s">
        <v>73</v>
      </c>
      <c r="BL11" s="22" t="s">
        <v>74</v>
      </c>
      <c r="BM11" s="10" t="s">
        <v>74</v>
      </c>
      <c r="BO11" s="28">
        <v>0</v>
      </c>
      <c r="BP11" s="9">
        <v>0</v>
      </c>
      <c r="BQ11" s="9">
        <v>0</v>
      </c>
      <c r="BR11" s="9">
        <v>30</v>
      </c>
      <c r="BS11" s="9">
        <v>0</v>
      </c>
      <c r="BT11" s="9">
        <v>0</v>
      </c>
      <c r="BU11" s="9" t="s">
        <v>73</v>
      </c>
      <c r="BV11" s="9" t="s">
        <v>73</v>
      </c>
      <c r="BW11" s="9" t="s">
        <v>73</v>
      </c>
      <c r="BX11" s="9" t="s">
        <v>73</v>
      </c>
      <c r="BY11" s="22" t="s">
        <v>74</v>
      </c>
      <c r="BZ11" s="10" t="s">
        <v>74</v>
      </c>
      <c r="CB11" s="28">
        <v>0</v>
      </c>
      <c r="CC11" s="9">
        <v>0</v>
      </c>
      <c r="CD11" s="9">
        <v>0</v>
      </c>
      <c r="CE11" s="9">
        <v>30</v>
      </c>
      <c r="CF11" s="9">
        <v>0</v>
      </c>
      <c r="CG11" s="9">
        <v>0</v>
      </c>
      <c r="CH11" s="9" t="s">
        <v>73</v>
      </c>
      <c r="CI11" s="9" t="s">
        <v>73</v>
      </c>
      <c r="CJ11" s="9" t="s">
        <v>73</v>
      </c>
      <c r="CK11" s="9" t="s">
        <v>73</v>
      </c>
      <c r="CL11" s="22" t="s">
        <v>74</v>
      </c>
      <c r="CM11" s="10" t="s">
        <v>74</v>
      </c>
    </row>
    <row r="12" spans="1:91">
      <c r="A12" s="16" t="s">
        <v>11</v>
      </c>
      <c r="B12" s="28">
        <v>8.1</v>
      </c>
      <c r="C12" s="9">
        <v>9.39</v>
      </c>
      <c r="D12" s="9">
        <v>11.6</v>
      </c>
      <c r="E12" s="9">
        <v>285</v>
      </c>
      <c r="F12" s="9">
        <v>285</v>
      </c>
      <c r="G12" s="9">
        <v>100</v>
      </c>
      <c r="H12" s="9" t="s">
        <v>73</v>
      </c>
      <c r="I12" s="9" t="s">
        <v>73</v>
      </c>
      <c r="J12" s="9" t="s">
        <v>73</v>
      </c>
      <c r="K12" s="9" t="s">
        <v>73</v>
      </c>
      <c r="L12" s="22" t="s">
        <v>74</v>
      </c>
      <c r="M12" s="10" t="s">
        <v>74</v>
      </c>
      <c r="O12" s="28">
        <v>8.9</v>
      </c>
      <c r="P12" s="9">
        <v>10.31</v>
      </c>
      <c r="Q12" s="9">
        <v>13.9</v>
      </c>
      <c r="R12" s="9">
        <v>289</v>
      </c>
      <c r="S12" s="9">
        <v>0</v>
      </c>
      <c r="T12" s="9">
        <v>0</v>
      </c>
      <c r="U12" s="9" t="s">
        <v>73</v>
      </c>
      <c r="V12" s="9" t="s">
        <v>73</v>
      </c>
      <c r="W12" s="9" t="s">
        <v>73</v>
      </c>
      <c r="X12" s="9" t="s">
        <v>73</v>
      </c>
      <c r="Y12" s="22" t="s">
        <v>74</v>
      </c>
      <c r="Z12" s="10" t="s">
        <v>74</v>
      </c>
      <c r="AB12" s="28">
        <v>8.8000000000000007</v>
      </c>
      <c r="AC12" s="9">
        <v>9.83</v>
      </c>
      <c r="AD12" s="9">
        <v>11.9</v>
      </c>
      <c r="AE12" s="9">
        <v>289</v>
      </c>
      <c r="AF12" s="9">
        <v>0</v>
      </c>
      <c r="AG12" s="9">
        <v>0</v>
      </c>
      <c r="AH12" s="9" t="s">
        <v>73</v>
      </c>
      <c r="AI12" s="9" t="s">
        <v>73</v>
      </c>
      <c r="AJ12" s="9" t="s">
        <v>73</v>
      </c>
      <c r="AK12" s="9" t="s">
        <v>73</v>
      </c>
      <c r="AL12" s="22" t="s">
        <v>74</v>
      </c>
      <c r="AM12" s="10" t="s">
        <v>74</v>
      </c>
      <c r="AO12" s="28">
        <v>7.87</v>
      </c>
      <c r="AP12" s="9">
        <v>8.8699999999999992</v>
      </c>
      <c r="AQ12" s="9">
        <v>12.2</v>
      </c>
      <c r="AR12" s="9">
        <v>290</v>
      </c>
      <c r="AS12" s="9">
        <v>0</v>
      </c>
      <c r="AT12" s="9">
        <v>0</v>
      </c>
      <c r="AU12" s="9" t="s">
        <v>73</v>
      </c>
      <c r="AV12" s="9" t="s">
        <v>73</v>
      </c>
      <c r="AW12" s="9" t="s">
        <v>73</v>
      </c>
      <c r="AX12" s="9" t="s">
        <v>73</v>
      </c>
      <c r="AY12" s="22" t="s">
        <v>74</v>
      </c>
      <c r="AZ12" s="10" t="s">
        <v>74</v>
      </c>
      <c r="BB12" s="28">
        <v>8.26</v>
      </c>
      <c r="BC12" s="9">
        <v>9.39</v>
      </c>
      <c r="BD12" s="9">
        <v>10.75</v>
      </c>
      <c r="BE12" s="9">
        <v>289</v>
      </c>
      <c r="BF12" s="9">
        <v>0</v>
      </c>
      <c r="BG12" s="9">
        <v>0</v>
      </c>
      <c r="BH12" s="9" t="s">
        <v>73</v>
      </c>
      <c r="BI12" s="9" t="s">
        <v>73</v>
      </c>
      <c r="BJ12" s="9" t="s">
        <v>73</v>
      </c>
      <c r="BK12" s="9" t="s">
        <v>73</v>
      </c>
      <c r="BL12" s="22" t="s">
        <v>74</v>
      </c>
      <c r="BM12" s="10" t="s">
        <v>74</v>
      </c>
      <c r="BO12" s="28">
        <v>9.08</v>
      </c>
      <c r="BP12" s="9">
        <v>10.09</v>
      </c>
      <c r="BQ12" s="9">
        <v>12.2</v>
      </c>
      <c r="BR12" s="9">
        <v>288</v>
      </c>
      <c r="BS12" s="9">
        <v>1</v>
      </c>
      <c r="BT12" s="9">
        <v>0.3</v>
      </c>
      <c r="BU12" s="9" t="s">
        <v>73</v>
      </c>
      <c r="BV12" s="9" t="s">
        <v>73</v>
      </c>
      <c r="BW12" s="9" t="s">
        <v>73</v>
      </c>
      <c r="BX12" s="9" t="s">
        <v>73</v>
      </c>
      <c r="BY12" s="22" t="s">
        <v>74</v>
      </c>
      <c r="BZ12" s="10" t="s">
        <v>74</v>
      </c>
      <c r="CB12" s="28">
        <v>8</v>
      </c>
      <c r="CC12" s="9">
        <v>9.1300000000000008</v>
      </c>
      <c r="CD12" s="9">
        <v>16.5</v>
      </c>
      <c r="CE12" s="9">
        <v>289</v>
      </c>
      <c r="CF12" s="9">
        <v>0</v>
      </c>
      <c r="CG12" s="9">
        <v>0</v>
      </c>
      <c r="CH12" s="9" t="s">
        <v>73</v>
      </c>
      <c r="CI12" s="9" t="s">
        <v>73</v>
      </c>
      <c r="CJ12" s="9" t="s">
        <v>73</v>
      </c>
      <c r="CK12" s="9" t="s">
        <v>73</v>
      </c>
      <c r="CL12" s="22" t="s">
        <v>74</v>
      </c>
      <c r="CM12" s="10" t="s">
        <v>74</v>
      </c>
    </row>
    <row r="13" spans="1:91">
      <c r="A13" s="16" t="s">
        <v>12</v>
      </c>
      <c r="B13" s="28">
        <v>0.77300000000000002</v>
      </c>
      <c r="C13" s="9">
        <v>1.1399999999999999</v>
      </c>
      <c r="D13" s="9">
        <v>1.86</v>
      </c>
      <c r="E13" s="9">
        <v>313</v>
      </c>
      <c r="F13" s="9">
        <v>0</v>
      </c>
      <c r="G13" s="9">
        <v>0</v>
      </c>
      <c r="H13" s="9">
        <v>1.1299999999999999</v>
      </c>
      <c r="I13" s="9">
        <v>1.31</v>
      </c>
      <c r="J13" s="9">
        <v>1.5</v>
      </c>
      <c r="K13" s="9">
        <v>0.111</v>
      </c>
      <c r="L13" s="22">
        <v>1.1299999999999999</v>
      </c>
      <c r="M13" s="10" t="s">
        <v>74</v>
      </c>
      <c r="O13" s="28">
        <v>0.76200000000000001</v>
      </c>
      <c r="P13" s="9">
        <v>1.21</v>
      </c>
      <c r="Q13" s="9">
        <v>1.85</v>
      </c>
      <c r="R13" s="9">
        <v>316</v>
      </c>
      <c r="S13" s="9">
        <v>0</v>
      </c>
      <c r="T13" s="9">
        <v>0</v>
      </c>
      <c r="U13" s="9">
        <v>1.19</v>
      </c>
      <c r="V13" s="9">
        <v>1.43</v>
      </c>
      <c r="W13" s="9">
        <v>1.64</v>
      </c>
      <c r="X13" s="9">
        <v>0.13100000000000001</v>
      </c>
      <c r="Y13" s="22">
        <v>1.2</v>
      </c>
      <c r="Z13" s="10" t="s">
        <v>74</v>
      </c>
      <c r="AB13" s="28">
        <v>0.77700000000000002</v>
      </c>
      <c r="AC13" s="9">
        <v>1.21</v>
      </c>
      <c r="AD13" s="9">
        <v>2.12</v>
      </c>
      <c r="AE13" s="9">
        <v>316</v>
      </c>
      <c r="AF13" s="9">
        <v>0</v>
      </c>
      <c r="AG13" s="9">
        <v>0</v>
      </c>
      <c r="AH13" s="9">
        <v>1.2</v>
      </c>
      <c r="AI13" s="9">
        <v>1.42</v>
      </c>
      <c r="AJ13" s="9">
        <v>1.55</v>
      </c>
      <c r="AK13" s="9">
        <v>0.122</v>
      </c>
      <c r="AL13" s="22">
        <v>1.2</v>
      </c>
      <c r="AM13" s="10" t="s">
        <v>74</v>
      </c>
      <c r="AO13" s="28">
        <v>0.76700000000000002</v>
      </c>
      <c r="AP13" s="9">
        <v>1.1399999999999999</v>
      </c>
      <c r="AQ13" s="9">
        <v>2.2000000000000002</v>
      </c>
      <c r="AR13" s="9">
        <v>317</v>
      </c>
      <c r="AS13" s="9">
        <v>0</v>
      </c>
      <c r="AT13" s="9">
        <v>0</v>
      </c>
      <c r="AU13" s="9">
        <v>1.1299999999999999</v>
      </c>
      <c r="AV13" s="9">
        <v>1.31</v>
      </c>
      <c r="AW13" s="9">
        <v>1.49</v>
      </c>
      <c r="AX13" s="9">
        <v>0.13</v>
      </c>
      <c r="AY13" s="22">
        <v>1.1399999999999999</v>
      </c>
      <c r="AZ13" s="10" t="s">
        <v>74</v>
      </c>
      <c r="BB13" s="28">
        <v>0.79200000000000004</v>
      </c>
      <c r="BC13" s="9">
        <v>1.19</v>
      </c>
      <c r="BD13" s="9">
        <v>2.15</v>
      </c>
      <c r="BE13" s="9">
        <v>317</v>
      </c>
      <c r="BF13" s="9">
        <v>0</v>
      </c>
      <c r="BG13" s="9">
        <v>0</v>
      </c>
      <c r="BH13" s="9">
        <v>1.19</v>
      </c>
      <c r="BI13" s="9">
        <v>1.35</v>
      </c>
      <c r="BJ13" s="9">
        <v>1.49</v>
      </c>
      <c r="BK13" s="9">
        <v>0.108</v>
      </c>
      <c r="BL13" s="22">
        <v>1.19</v>
      </c>
      <c r="BM13" s="10" t="s">
        <v>74</v>
      </c>
      <c r="BO13" s="28">
        <v>0.77100000000000002</v>
      </c>
      <c r="BP13" s="9">
        <v>1.1200000000000001</v>
      </c>
      <c r="BQ13" s="9">
        <v>2.67</v>
      </c>
      <c r="BR13" s="9">
        <v>316</v>
      </c>
      <c r="BS13" s="9">
        <v>1</v>
      </c>
      <c r="BT13" s="9">
        <v>0.3</v>
      </c>
      <c r="BU13" s="9">
        <v>1.1000000000000001</v>
      </c>
      <c r="BV13" s="9">
        <v>1.26</v>
      </c>
      <c r="BW13" s="9">
        <v>1.59</v>
      </c>
      <c r="BX13" s="9">
        <v>0.14299999999999999</v>
      </c>
      <c r="BY13" s="22">
        <v>1.1100000000000001</v>
      </c>
      <c r="BZ13" s="10" t="s">
        <v>74</v>
      </c>
      <c r="CB13" s="28">
        <v>0.89400000000000002</v>
      </c>
      <c r="CC13" s="9">
        <v>1.1200000000000001</v>
      </c>
      <c r="CD13" s="9">
        <v>8.1199999999999992</v>
      </c>
      <c r="CE13" s="9">
        <v>317</v>
      </c>
      <c r="CF13" s="9">
        <v>0</v>
      </c>
      <c r="CG13" s="9">
        <v>0</v>
      </c>
      <c r="CH13" s="9">
        <v>1.1000000000000001</v>
      </c>
      <c r="CI13" s="9">
        <v>1.23</v>
      </c>
      <c r="CJ13" s="9">
        <v>1.38</v>
      </c>
      <c r="CK13" s="9">
        <v>0.40400000000000003</v>
      </c>
      <c r="CL13" s="22">
        <v>1.1000000000000001</v>
      </c>
      <c r="CM13" s="10" t="s">
        <v>74</v>
      </c>
    </row>
    <row r="14" spans="1:91">
      <c r="A14" s="16" t="s">
        <v>13</v>
      </c>
      <c r="B14" s="28">
        <v>5.5E-2</v>
      </c>
      <c r="C14" s="9">
        <v>7.9000000000000001E-2</v>
      </c>
      <c r="D14" s="9">
        <v>0.40200000000000002</v>
      </c>
      <c r="E14" s="9">
        <v>312</v>
      </c>
      <c r="F14" s="9">
        <v>312</v>
      </c>
      <c r="G14" s="9">
        <v>100</v>
      </c>
      <c r="H14" s="9">
        <v>7.8E-2</v>
      </c>
      <c r="I14" s="9">
        <v>9.2999999999999999E-2</v>
      </c>
      <c r="J14" s="9">
        <v>0.13400000000000001</v>
      </c>
      <c r="K14" s="9">
        <v>2.3E-2</v>
      </c>
      <c r="L14" s="22">
        <v>7.6999999999999999E-2</v>
      </c>
      <c r="M14" s="10" t="s">
        <v>74</v>
      </c>
      <c r="O14" s="28">
        <v>1.9E-2</v>
      </c>
      <c r="P14" s="9">
        <v>3.4000000000000002E-2</v>
      </c>
      <c r="Q14" s="9">
        <v>0.40100000000000002</v>
      </c>
      <c r="R14" s="9">
        <v>315</v>
      </c>
      <c r="S14" s="9">
        <v>0</v>
      </c>
      <c r="T14" s="9">
        <v>0</v>
      </c>
      <c r="U14" s="9">
        <v>3.4000000000000002E-2</v>
      </c>
      <c r="V14" s="9">
        <v>0.04</v>
      </c>
      <c r="W14" s="9">
        <v>7.3999999999999996E-2</v>
      </c>
      <c r="X14" s="9">
        <v>2.3E-2</v>
      </c>
      <c r="Y14" s="22">
        <v>3.2000000000000001E-2</v>
      </c>
      <c r="Z14" s="10" t="s">
        <v>74</v>
      </c>
      <c r="AB14" s="28">
        <v>1.9E-2</v>
      </c>
      <c r="AC14" s="9">
        <v>3.2000000000000001E-2</v>
      </c>
      <c r="AD14" s="9">
        <v>7.8E-2</v>
      </c>
      <c r="AE14" s="9">
        <v>316</v>
      </c>
      <c r="AF14" s="9">
        <v>0</v>
      </c>
      <c r="AG14" s="9">
        <v>0</v>
      </c>
      <c r="AH14" s="9">
        <v>3.2000000000000001E-2</v>
      </c>
      <c r="AI14" s="9">
        <v>4.1000000000000002E-2</v>
      </c>
      <c r="AJ14" s="9">
        <v>5.8999999999999997E-2</v>
      </c>
      <c r="AK14" s="9">
        <v>7.0000000000000001E-3</v>
      </c>
      <c r="AL14" s="22">
        <v>3.1E-2</v>
      </c>
      <c r="AM14" s="10" t="s">
        <v>74</v>
      </c>
      <c r="AO14" s="28">
        <v>1.7000000000000001E-2</v>
      </c>
      <c r="AP14" s="9">
        <v>3.2000000000000001E-2</v>
      </c>
      <c r="AQ14" s="9">
        <v>0.42</v>
      </c>
      <c r="AR14" s="9">
        <v>317</v>
      </c>
      <c r="AS14" s="9">
        <v>0</v>
      </c>
      <c r="AT14" s="9">
        <v>0</v>
      </c>
      <c r="AU14" s="9">
        <v>2.8000000000000001E-2</v>
      </c>
      <c r="AV14" s="9">
        <v>0.04</v>
      </c>
      <c r="AW14" s="9">
        <v>8.8999999999999996E-2</v>
      </c>
      <c r="AX14" s="9">
        <v>2.5000000000000001E-2</v>
      </c>
      <c r="AY14" s="22">
        <v>2.9000000000000001E-2</v>
      </c>
      <c r="AZ14" s="10" t="s">
        <v>74</v>
      </c>
      <c r="BB14" s="28">
        <v>1.9E-2</v>
      </c>
      <c r="BC14" s="9">
        <v>3.2000000000000001E-2</v>
      </c>
      <c r="BD14" s="9">
        <v>0.113</v>
      </c>
      <c r="BE14" s="9">
        <v>316</v>
      </c>
      <c r="BF14" s="9">
        <v>0</v>
      </c>
      <c r="BG14" s="9">
        <v>0</v>
      </c>
      <c r="BH14" s="9">
        <v>3.1E-2</v>
      </c>
      <c r="BI14" s="9">
        <v>4.1000000000000002E-2</v>
      </c>
      <c r="BJ14" s="9">
        <v>4.7E-2</v>
      </c>
      <c r="BK14" s="9">
        <v>8.0000000000000002E-3</v>
      </c>
      <c r="BL14" s="22">
        <v>3.1E-2</v>
      </c>
      <c r="BM14" s="10" t="s">
        <v>74</v>
      </c>
      <c r="BO14" s="28">
        <v>0.02</v>
      </c>
      <c r="BP14" s="9">
        <v>3.1E-2</v>
      </c>
      <c r="BQ14" s="9">
        <v>7.9000000000000001E-2</v>
      </c>
      <c r="BR14" s="9">
        <v>316</v>
      </c>
      <c r="BS14" s="9">
        <v>0</v>
      </c>
      <c r="BT14" s="9">
        <v>0</v>
      </c>
      <c r="BU14" s="9">
        <v>0.03</v>
      </c>
      <c r="BV14" s="9">
        <v>0.04</v>
      </c>
      <c r="BW14" s="9">
        <v>5.6000000000000001E-2</v>
      </c>
      <c r="BX14" s="9">
        <v>7.0000000000000001E-3</v>
      </c>
      <c r="BY14" s="22">
        <v>0.03</v>
      </c>
      <c r="BZ14" s="10" t="s">
        <v>74</v>
      </c>
      <c r="CB14" s="28">
        <v>1.9E-2</v>
      </c>
      <c r="CC14" s="9">
        <v>2.9000000000000001E-2</v>
      </c>
      <c r="CD14" s="9">
        <v>6.6000000000000003E-2</v>
      </c>
      <c r="CE14" s="9">
        <v>316</v>
      </c>
      <c r="CF14" s="9">
        <v>0</v>
      </c>
      <c r="CG14" s="9">
        <v>0</v>
      </c>
      <c r="CH14" s="9">
        <v>2.7E-2</v>
      </c>
      <c r="CI14" s="9">
        <v>3.9E-2</v>
      </c>
      <c r="CJ14" s="9">
        <v>4.2999999999999997E-2</v>
      </c>
      <c r="CK14" s="9">
        <v>6.0000000000000001E-3</v>
      </c>
      <c r="CL14" s="22">
        <v>2.8000000000000001E-2</v>
      </c>
      <c r="CM14" s="10" t="s">
        <v>74</v>
      </c>
    </row>
    <row r="15" spans="1:91">
      <c r="A15" s="16" t="s">
        <v>14</v>
      </c>
      <c r="B15" s="28">
        <v>0.999</v>
      </c>
      <c r="C15" s="9">
        <v>1.24</v>
      </c>
      <c r="D15" s="9">
        <v>1.69</v>
      </c>
      <c r="E15" s="9">
        <v>306</v>
      </c>
      <c r="F15" s="9">
        <v>0</v>
      </c>
      <c r="G15" s="9">
        <v>0</v>
      </c>
      <c r="H15" s="9">
        <v>1.23</v>
      </c>
      <c r="I15" s="9">
        <v>1.42</v>
      </c>
      <c r="J15" s="9">
        <v>1.54</v>
      </c>
      <c r="K15" s="9">
        <v>0.108</v>
      </c>
      <c r="L15" s="22">
        <v>1.24</v>
      </c>
      <c r="M15" s="10" t="s">
        <v>74</v>
      </c>
      <c r="O15" s="28">
        <v>1.07</v>
      </c>
      <c r="P15" s="9">
        <v>1.36</v>
      </c>
      <c r="Q15" s="9">
        <v>1.78</v>
      </c>
      <c r="R15" s="9">
        <v>310</v>
      </c>
      <c r="S15" s="9">
        <v>0</v>
      </c>
      <c r="T15" s="9">
        <v>0</v>
      </c>
      <c r="U15" s="9">
        <v>1.35</v>
      </c>
      <c r="V15" s="9">
        <v>1.58</v>
      </c>
      <c r="W15" s="9">
        <v>1.71</v>
      </c>
      <c r="X15" s="9">
        <v>0.11899999999999999</v>
      </c>
      <c r="Y15" s="22">
        <v>1.36</v>
      </c>
      <c r="Z15" s="10" t="s">
        <v>74</v>
      </c>
      <c r="AB15" s="28">
        <v>1.07</v>
      </c>
      <c r="AC15" s="9">
        <v>1.31</v>
      </c>
      <c r="AD15" s="9">
        <v>1.75</v>
      </c>
      <c r="AE15" s="9">
        <v>310</v>
      </c>
      <c r="AF15" s="9">
        <v>0</v>
      </c>
      <c r="AG15" s="9">
        <v>0</v>
      </c>
      <c r="AH15" s="9">
        <v>1.29</v>
      </c>
      <c r="AI15" s="9">
        <v>1.53</v>
      </c>
      <c r="AJ15" s="9">
        <v>1.63</v>
      </c>
      <c r="AK15" s="9">
        <v>0.11600000000000001</v>
      </c>
      <c r="AL15" s="22">
        <v>1.3</v>
      </c>
      <c r="AM15" s="10" t="s">
        <v>74</v>
      </c>
      <c r="AO15" s="28">
        <v>1.01</v>
      </c>
      <c r="AP15" s="9">
        <v>1.22</v>
      </c>
      <c r="AQ15" s="9">
        <v>1.66</v>
      </c>
      <c r="AR15" s="9">
        <v>310</v>
      </c>
      <c r="AS15" s="9">
        <v>0</v>
      </c>
      <c r="AT15" s="9">
        <v>0</v>
      </c>
      <c r="AU15" s="9">
        <v>1.2</v>
      </c>
      <c r="AV15" s="9">
        <v>1.38</v>
      </c>
      <c r="AW15" s="9">
        <v>1.56</v>
      </c>
      <c r="AX15" s="9">
        <v>0.104</v>
      </c>
      <c r="AY15" s="22">
        <v>1.21</v>
      </c>
      <c r="AZ15" s="10" t="s">
        <v>74</v>
      </c>
      <c r="BB15" s="28">
        <v>1.02</v>
      </c>
      <c r="BC15" s="9">
        <v>1.26</v>
      </c>
      <c r="BD15" s="9">
        <v>1.7</v>
      </c>
      <c r="BE15" s="9">
        <v>310</v>
      </c>
      <c r="BF15" s="9">
        <v>0</v>
      </c>
      <c r="BG15" s="9">
        <v>0</v>
      </c>
      <c r="BH15" s="9">
        <v>1.24</v>
      </c>
      <c r="BI15" s="9">
        <v>1.45</v>
      </c>
      <c r="BJ15" s="9">
        <v>1.57</v>
      </c>
      <c r="BK15" s="9">
        <v>0.105</v>
      </c>
      <c r="BL15" s="22">
        <v>1.25</v>
      </c>
      <c r="BM15" s="10" t="s">
        <v>74</v>
      </c>
      <c r="BO15" s="28">
        <v>1.1100000000000001</v>
      </c>
      <c r="BP15" s="9">
        <v>1.34</v>
      </c>
      <c r="BQ15" s="9">
        <v>2.14</v>
      </c>
      <c r="BR15" s="9">
        <v>310</v>
      </c>
      <c r="BS15" s="9">
        <v>0</v>
      </c>
      <c r="BT15" s="9">
        <v>0</v>
      </c>
      <c r="BU15" s="9">
        <v>1.32</v>
      </c>
      <c r="BV15" s="9">
        <v>1.59</v>
      </c>
      <c r="BW15" s="9">
        <v>1.83</v>
      </c>
      <c r="BX15" s="9">
        <v>0.13500000000000001</v>
      </c>
      <c r="BY15" s="22">
        <v>1.33</v>
      </c>
      <c r="BZ15" s="10" t="s">
        <v>74</v>
      </c>
      <c r="CB15" s="28">
        <v>1.03</v>
      </c>
      <c r="CC15" s="9">
        <v>1.27</v>
      </c>
      <c r="CD15" s="9">
        <v>1.69</v>
      </c>
      <c r="CE15" s="9">
        <v>310</v>
      </c>
      <c r="CF15" s="9">
        <v>0</v>
      </c>
      <c r="CG15" s="9">
        <v>0</v>
      </c>
      <c r="CH15" s="9">
        <v>1.27</v>
      </c>
      <c r="CI15" s="9">
        <v>1.47</v>
      </c>
      <c r="CJ15" s="9">
        <v>1.59</v>
      </c>
      <c r="CK15" s="9">
        <v>0.10100000000000001</v>
      </c>
      <c r="CL15" s="22">
        <v>1.27</v>
      </c>
      <c r="CM15" s="10" t="s">
        <v>74</v>
      </c>
    </row>
    <row r="16" spans="1:91">
      <c r="A16" s="16" t="s">
        <v>15</v>
      </c>
      <c r="B16" s="28">
        <v>0.51900000000000002</v>
      </c>
      <c r="C16" s="9">
        <v>0.67</v>
      </c>
      <c r="D16" s="9">
        <v>0.96299999999999997</v>
      </c>
      <c r="E16" s="9">
        <v>304</v>
      </c>
      <c r="F16" s="9">
        <v>0</v>
      </c>
      <c r="G16" s="9">
        <v>0</v>
      </c>
      <c r="H16" s="9">
        <v>0.66400000000000003</v>
      </c>
      <c r="I16" s="9">
        <v>0.82099999999999995</v>
      </c>
      <c r="J16" s="9">
        <v>0.89500000000000002</v>
      </c>
      <c r="K16" s="9">
        <v>7.9000000000000001E-2</v>
      </c>
      <c r="L16" s="22">
        <v>0.66500000000000004</v>
      </c>
      <c r="M16" s="10" t="s">
        <v>74</v>
      </c>
      <c r="O16" s="28">
        <v>0.498</v>
      </c>
      <c r="P16" s="9">
        <v>0.70299999999999996</v>
      </c>
      <c r="Q16" s="9">
        <v>1.1200000000000001</v>
      </c>
      <c r="R16" s="9">
        <v>308</v>
      </c>
      <c r="S16" s="9">
        <v>0</v>
      </c>
      <c r="T16" s="9">
        <v>0</v>
      </c>
      <c r="U16" s="9">
        <v>0.69099999999999995</v>
      </c>
      <c r="V16" s="9">
        <v>0.873</v>
      </c>
      <c r="W16" s="9">
        <v>0.95399999999999996</v>
      </c>
      <c r="X16" s="9">
        <v>0.09</v>
      </c>
      <c r="Y16" s="22">
        <v>0.69699999999999995</v>
      </c>
      <c r="Z16" s="10" t="s">
        <v>74</v>
      </c>
      <c r="AB16" s="28">
        <v>0.54</v>
      </c>
      <c r="AC16" s="9">
        <v>0.68700000000000006</v>
      </c>
      <c r="AD16" s="9">
        <v>1.1599999999999999</v>
      </c>
      <c r="AE16" s="9">
        <v>308</v>
      </c>
      <c r="AF16" s="9">
        <v>0</v>
      </c>
      <c r="AG16" s="9">
        <v>0</v>
      </c>
      <c r="AH16" s="9">
        <v>0.67100000000000004</v>
      </c>
      <c r="AI16" s="9">
        <v>0.86699999999999999</v>
      </c>
      <c r="AJ16" s="9">
        <v>0.92100000000000004</v>
      </c>
      <c r="AK16" s="9">
        <v>8.5000000000000006E-2</v>
      </c>
      <c r="AL16" s="22">
        <v>0.68200000000000005</v>
      </c>
      <c r="AM16" s="10" t="s">
        <v>74</v>
      </c>
      <c r="AO16" s="28">
        <v>0.45500000000000002</v>
      </c>
      <c r="AP16" s="9">
        <v>0.60199999999999998</v>
      </c>
      <c r="AQ16" s="9">
        <v>0.85</v>
      </c>
      <c r="AR16" s="9">
        <v>309</v>
      </c>
      <c r="AS16" s="9">
        <v>0</v>
      </c>
      <c r="AT16" s="9">
        <v>0</v>
      </c>
      <c r="AU16" s="9">
        <v>0.59399999999999997</v>
      </c>
      <c r="AV16" s="9">
        <v>0.73</v>
      </c>
      <c r="AW16" s="9">
        <v>0.77500000000000002</v>
      </c>
      <c r="AX16" s="9">
        <v>6.5000000000000002E-2</v>
      </c>
      <c r="AY16" s="22">
        <v>0.59899999999999998</v>
      </c>
      <c r="AZ16" s="10" t="s">
        <v>74</v>
      </c>
      <c r="BB16" s="28">
        <v>0.51100000000000001</v>
      </c>
      <c r="BC16" s="9">
        <v>0.64800000000000002</v>
      </c>
      <c r="BD16" s="9">
        <v>0.875</v>
      </c>
      <c r="BE16" s="9">
        <v>308</v>
      </c>
      <c r="BF16" s="9">
        <v>0</v>
      </c>
      <c r="BG16" s="9">
        <v>0</v>
      </c>
      <c r="BH16" s="9">
        <v>0.63600000000000001</v>
      </c>
      <c r="BI16" s="9">
        <v>0.78400000000000003</v>
      </c>
      <c r="BJ16" s="9">
        <v>0.82699999999999996</v>
      </c>
      <c r="BK16" s="9">
        <v>6.7000000000000004E-2</v>
      </c>
      <c r="BL16" s="22">
        <v>0.64400000000000002</v>
      </c>
      <c r="BM16" s="10" t="s">
        <v>74</v>
      </c>
      <c r="BO16" s="28">
        <v>0.56200000000000006</v>
      </c>
      <c r="BP16" s="9">
        <v>0.71599999999999997</v>
      </c>
      <c r="BQ16" s="9">
        <v>1.3</v>
      </c>
      <c r="BR16" s="9">
        <v>308</v>
      </c>
      <c r="BS16" s="9">
        <v>0</v>
      </c>
      <c r="BT16" s="9">
        <v>0</v>
      </c>
      <c r="BU16" s="9">
        <v>0.7</v>
      </c>
      <c r="BV16" s="9">
        <v>0.89800000000000002</v>
      </c>
      <c r="BW16" s="9">
        <v>0.98699999999999999</v>
      </c>
      <c r="BX16" s="9">
        <v>9.0999999999999998E-2</v>
      </c>
      <c r="BY16" s="22">
        <v>0.70899999999999996</v>
      </c>
      <c r="BZ16" s="10" t="s">
        <v>74</v>
      </c>
      <c r="CB16" s="28">
        <v>0.52800000000000002</v>
      </c>
      <c r="CC16" s="9">
        <v>0.67500000000000004</v>
      </c>
      <c r="CD16" s="9">
        <v>0.93700000000000006</v>
      </c>
      <c r="CE16" s="9">
        <v>308</v>
      </c>
      <c r="CF16" s="9">
        <v>0</v>
      </c>
      <c r="CG16" s="9">
        <v>0</v>
      </c>
      <c r="CH16" s="9">
        <v>0.66200000000000003</v>
      </c>
      <c r="CI16" s="9">
        <v>0.81</v>
      </c>
      <c r="CJ16" s="9">
        <v>0.91600000000000004</v>
      </c>
      <c r="CK16" s="9">
        <v>7.3999999999999996E-2</v>
      </c>
      <c r="CL16" s="22">
        <v>0.67100000000000004</v>
      </c>
      <c r="CM16" s="10" t="s">
        <v>74</v>
      </c>
    </row>
    <row r="17" spans="1:91">
      <c r="A17" s="16" t="s">
        <v>16</v>
      </c>
      <c r="B17" s="28">
        <v>0.33500000000000002</v>
      </c>
      <c r="C17" s="9">
        <v>0.43</v>
      </c>
      <c r="D17" s="9">
        <v>0.628</v>
      </c>
      <c r="E17" s="9">
        <v>303</v>
      </c>
      <c r="F17" s="9">
        <v>0</v>
      </c>
      <c r="G17" s="9">
        <v>0</v>
      </c>
      <c r="H17" s="9">
        <v>0.42099999999999999</v>
      </c>
      <c r="I17" s="9">
        <v>0.52600000000000002</v>
      </c>
      <c r="J17" s="9">
        <v>0.57499999999999996</v>
      </c>
      <c r="K17" s="9">
        <v>4.8000000000000001E-2</v>
      </c>
      <c r="L17" s="22">
        <v>0.42699999999999999</v>
      </c>
      <c r="M17" s="10" t="s">
        <v>74</v>
      </c>
      <c r="O17" s="28">
        <v>0.36</v>
      </c>
      <c r="P17" s="9">
        <v>0.46700000000000003</v>
      </c>
      <c r="Q17" s="9">
        <v>0.79</v>
      </c>
      <c r="R17" s="9">
        <v>306</v>
      </c>
      <c r="S17" s="9">
        <v>0</v>
      </c>
      <c r="T17" s="9">
        <v>0</v>
      </c>
      <c r="U17" s="9">
        <v>0.45300000000000001</v>
      </c>
      <c r="V17" s="9">
        <v>0.58399999999999996</v>
      </c>
      <c r="W17" s="9">
        <v>0.65300000000000002</v>
      </c>
      <c r="X17" s="9">
        <v>6.0999999999999999E-2</v>
      </c>
      <c r="Y17" s="22">
        <v>0.46200000000000002</v>
      </c>
      <c r="Z17" s="10" t="s">
        <v>74</v>
      </c>
      <c r="AB17" s="28">
        <v>0.36299999999999999</v>
      </c>
      <c r="AC17" s="9">
        <v>0.45100000000000001</v>
      </c>
      <c r="AD17" s="9">
        <v>0.65500000000000003</v>
      </c>
      <c r="AE17" s="9">
        <v>307</v>
      </c>
      <c r="AF17" s="9">
        <v>0</v>
      </c>
      <c r="AG17" s="9">
        <v>0</v>
      </c>
      <c r="AH17" s="9">
        <v>0.442</v>
      </c>
      <c r="AI17" s="9">
        <v>0.54900000000000004</v>
      </c>
      <c r="AJ17" s="9">
        <v>0.624</v>
      </c>
      <c r="AK17" s="9">
        <v>5.0999999999999997E-2</v>
      </c>
      <c r="AL17" s="22">
        <v>0.44700000000000001</v>
      </c>
      <c r="AM17" s="10" t="s">
        <v>74</v>
      </c>
      <c r="AO17" s="28">
        <v>0.32</v>
      </c>
      <c r="AP17" s="9">
        <v>0.41399999999999998</v>
      </c>
      <c r="AQ17" s="9">
        <v>1.03</v>
      </c>
      <c r="AR17" s="9">
        <v>307</v>
      </c>
      <c r="AS17" s="9">
        <v>0</v>
      </c>
      <c r="AT17" s="9">
        <v>0</v>
      </c>
      <c r="AU17" s="9">
        <v>0.40100000000000002</v>
      </c>
      <c r="AV17" s="9">
        <v>0.51400000000000001</v>
      </c>
      <c r="AW17" s="9">
        <v>0.60199999999999998</v>
      </c>
      <c r="AX17" s="9">
        <v>6.7000000000000004E-2</v>
      </c>
      <c r="AY17" s="22">
        <v>0.40699999999999997</v>
      </c>
      <c r="AZ17" s="10" t="s">
        <v>74</v>
      </c>
      <c r="BB17" s="28">
        <v>0.34599999999999997</v>
      </c>
      <c r="BC17" s="9">
        <v>0.44400000000000001</v>
      </c>
      <c r="BD17" s="9">
        <v>0.63100000000000001</v>
      </c>
      <c r="BE17" s="9">
        <v>307</v>
      </c>
      <c r="BF17" s="9">
        <v>0</v>
      </c>
      <c r="BG17" s="9">
        <v>0</v>
      </c>
      <c r="BH17" s="9">
        <v>0.439</v>
      </c>
      <c r="BI17" s="9">
        <v>0.53100000000000003</v>
      </c>
      <c r="BJ17" s="9">
        <v>0.59299999999999997</v>
      </c>
      <c r="BK17" s="9">
        <v>4.5999999999999999E-2</v>
      </c>
      <c r="BL17" s="22">
        <v>0.441</v>
      </c>
      <c r="BM17" s="10" t="s">
        <v>74</v>
      </c>
      <c r="BO17" s="28">
        <v>0.34899999999999998</v>
      </c>
      <c r="BP17" s="9">
        <v>0.46200000000000002</v>
      </c>
      <c r="BQ17" s="9">
        <v>0.78200000000000003</v>
      </c>
      <c r="BR17" s="9">
        <v>307</v>
      </c>
      <c r="BS17" s="9">
        <v>0</v>
      </c>
      <c r="BT17" s="9">
        <v>0</v>
      </c>
      <c r="BU17" s="9">
        <v>0.45</v>
      </c>
      <c r="BV17" s="9">
        <v>0.56100000000000005</v>
      </c>
      <c r="BW17" s="9">
        <v>0.67</v>
      </c>
      <c r="BX17" s="9">
        <v>6.3E-2</v>
      </c>
      <c r="BY17" s="22">
        <v>0.45600000000000002</v>
      </c>
      <c r="BZ17" s="10" t="s">
        <v>74</v>
      </c>
      <c r="CB17" s="28">
        <v>0.33200000000000002</v>
      </c>
      <c r="CC17" s="9">
        <v>0.42599999999999999</v>
      </c>
      <c r="CD17" s="9">
        <v>0.64</v>
      </c>
      <c r="CE17" s="9">
        <v>307</v>
      </c>
      <c r="CF17" s="9">
        <v>0</v>
      </c>
      <c r="CG17" s="9">
        <v>0</v>
      </c>
      <c r="CH17" s="9">
        <v>0.41799999999999998</v>
      </c>
      <c r="CI17" s="9">
        <v>0.51400000000000001</v>
      </c>
      <c r="CJ17" s="9">
        <v>0.56399999999999995</v>
      </c>
      <c r="CK17" s="9">
        <v>4.8000000000000001E-2</v>
      </c>
      <c r="CL17" s="22">
        <v>0.42299999999999999</v>
      </c>
      <c r="CM17" s="10" t="s">
        <v>74</v>
      </c>
    </row>
    <row r="18" spans="1:91">
      <c r="A18" s="16" t="s">
        <v>17</v>
      </c>
      <c r="B18" s="28">
        <v>0.42099999999999999</v>
      </c>
      <c r="C18" s="9">
        <v>0.55100000000000005</v>
      </c>
      <c r="D18" s="9">
        <v>0.82</v>
      </c>
      <c r="E18" s="9">
        <v>301</v>
      </c>
      <c r="F18" s="9">
        <v>0</v>
      </c>
      <c r="G18" s="9">
        <v>0</v>
      </c>
      <c r="H18" s="9">
        <v>0.54500000000000004</v>
      </c>
      <c r="I18" s="9">
        <v>0.67100000000000004</v>
      </c>
      <c r="J18" s="9">
        <v>0.72399999999999998</v>
      </c>
      <c r="K18" s="9">
        <v>6.0999999999999999E-2</v>
      </c>
      <c r="L18" s="22">
        <v>0.54800000000000004</v>
      </c>
      <c r="M18" s="10" t="s">
        <v>74</v>
      </c>
      <c r="O18" s="28">
        <v>0.45300000000000001</v>
      </c>
      <c r="P18" s="9">
        <v>0.60699999999999998</v>
      </c>
      <c r="Q18" s="9">
        <v>1.6</v>
      </c>
      <c r="R18" s="9">
        <v>306</v>
      </c>
      <c r="S18" s="9">
        <v>0</v>
      </c>
      <c r="T18" s="9">
        <v>0</v>
      </c>
      <c r="U18" s="9">
        <v>0.59899999999999998</v>
      </c>
      <c r="V18" s="9">
        <v>0.75</v>
      </c>
      <c r="W18" s="9">
        <v>0.85299999999999998</v>
      </c>
      <c r="X18" s="9">
        <v>9.4E-2</v>
      </c>
      <c r="Y18" s="22">
        <v>0.59899999999999998</v>
      </c>
      <c r="Z18" s="10" t="s">
        <v>74</v>
      </c>
      <c r="AB18" s="28">
        <v>0.45200000000000001</v>
      </c>
      <c r="AC18" s="9">
        <v>0.58299999999999996</v>
      </c>
      <c r="AD18" s="9">
        <v>1.1299999999999999</v>
      </c>
      <c r="AE18" s="9">
        <v>306</v>
      </c>
      <c r="AF18" s="9">
        <v>0</v>
      </c>
      <c r="AG18" s="9">
        <v>0</v>
      </c>
      <c r="AH18" s="9">
        <v>0.56599999999999995</v>
      </c>
      <c r="AI18" s="9">
        <v>0.72799999999999998</v>
      </c>
      <c r="AJ18" s="9">
        <v>0.81499999999999995</v>
      </c>
      <c r="AK18" s="9">
        <v>8.1000000000000003E-2</v>
      </c>
      <c r="AL18" s="22">
        <v>0.57699999999999996</v>
      </c>
      <c r="AM18" s="10" t="s">
        <v>74</v>
      </c>
      <c r="AO18" s="28">
        <v>0.41499999999999998</v>
      </c>
      <c r="AP18" s="9">
        <v>0.51400000000000001</v>
      </c>
      <c r="AQ18" s="9">
        <v>1.59</v>
      </c>
      <c r="AR18" s="9">
        <v>306</v>
      </c>
      <c r="AS18" s="9">
        <v>0</v>
      </c>
      <c r="AT18" s="9">
        <v>0</v>
      </c>
      <c r="AU18" s="9">
        <v>0.501</v>
      </c>
      <c r="AV18" s="9">
        <v>0.623</v>
      </c>
      <c r="AW18" s="9">
        <v>0.78700000000000003</v>
      </c>
      <c r="AX18" s="9">
        <v>8.5999999999999993E-2</v>
      </c>
      <c r="AY18" s="22">
        <v>0.505</v>
      </c>
      <c r="AZ18" s="10" t="s">
        <v>74</v>
      </c>
      <c r="BB18" s="28">
        <v>0.45300000000000001</v>
      </c>
      <c r="BC18" s="9">
        <v>0.54600000000000004</v>
      </c>
      <c r="BD18" s="9">
        <v>0.76100000000000001</v>
      </c>
      <c r="BE18" s="9">
        <v>306</v>
      </c>
      <c r="BF18" s="9">
        <v>0</v>
      </c>
      <c r="BG18" s="9">
        <v>0</v>
      </c>
      <c r="BH18" s="9">
        <v>0.53600000000000003</v>
      </c>
      <c r="BI18" s="9">
        <v>0.66</v>
      </c>
      <c r="BJ18" s="9">
        <v>0.70899999999999996</v>
      </c>
      <c r="BK18" s="9">
        <v>5.7000000000000002E-2</v>
      </c>
      <c r="BL18" s="22">
        <v>0.54200000000000004</v>
      </c>
      <c r="BM18" s="10" t="s">
        <v>74</v>
      </c>
      <c r="BO18" s="28">
        <v>0.44800000000000001</v>
      </c>
      <c r="BP18" s="9">
        <v>0.59599999999999997</v>
      </c>
      <c r="BQ18" s="9">
        <v>1.1599999999999999</v>
      </c>
      <c r="BR18" s="9">
        <v>306</v>
      </c>
      <c r="BS18" s="9">
        <v>0</v>
      </c>
      <c r="BT18" s="9">
        <v>0</v>
      </c>
      <c r="BU18" s="9">
        <v>0.58399999999999996</v>
      </c>
      <c r="BV18" s="9">
        <v>0.74299999999999999</v>
      </c>
      <c r="BW18" s="9">
        <v>0.81799999999999995</v>
      </c>
      <c r="BX18" s="9">
        <v>7.5999999999999998E-2</v>
      </c>
      <c r="BY18" s="22">
        <v>0.59</v>
      </c>
      <c r="BZ18" s="10" t="s">
        <v>74</v>
      </c>
      <c r="CB18" s="28">
        <v>0.41899999999999998</v>
      </c>
      <c r="CC18" s="9">
        <v>0.54800000000000004</v>
      </c>
      <c r="CD18" s="9">
        <v>0.93100000000000005</v>
      </c>
      <c r="CE18" s="9">
        <v>306</v>
      </c>
      <c r="CF18" s="9">
        <v>0</v>
      </c>
      <c r="CG18" s="9">
        <v>0</v>
      </c>
      <c r="CH18" s="9">
        <v>0.53400000000000003</v>
      </c>
      <c r="CI18" s="9">
        <v>0.66900000000000004</v>
      </c>
      <c r="CJ18" s="9">
        <v>0.745</v>
      </c>
      <c r="CK18" s="9">
        <v>6.9000000000000006E-2</v>
      </c>
      <c r="CL18" s="22">
        <v>0.54300000000000004</v>
      </c>
      <c r="CM18" s="10" t="s">
        <v>74</v>
      </c>
    </row>
    <row r="19" spans="1:91">
      <c r="A19" s="16" t="s">
        <v>18</v>
      </c>
      <c r="B19" s="28">
        <v>3.3000000000000002E-2</v>
      </c>
      <c r="C19" s="9">
        <v>6.0999999999999999E-2</v>
      </c>
      <c r="D19" s="9">
        <v>0.20899999999999999</v>
      </c>
      <c r="E19" s="9">
        <v>299</v>
      </c>
      <c r="F19" s="9">
        <v>0</v>
      </c>
      <c r="G19" s="9">
        <v>0</v>
      </c>
      <c r="H19" s="9">
        <v>5.0999999999999997E-2</v>
      </c>
      <c r="I19" s="9">
        <v>0.16900000000000001</v>
      </c>
      <c r="J19" s="9">
        <v>0.17499999999999999</v>
      </c>
      <c r="K19" s="9">
        <v>3.3000000000000002E-2</v>
      </c>
      <c r="L19" s="22">
        <v>5.7000000000000002E-2</v>
      </c>
      <c r="M19" s="10" t="s">
        <v>74</v>
      </c>
      <c r="O19" s="28">
        <v>3.2000000000000001E-2</v>
      </c>
      <c r="P19" s="9">
        <v>6.6000000000000003E-2</v>
      </c>
      <c r="Q19" s="9">
        <v>0.185</v>
      </c>
      <c r="R19" s="9">
        <v>305</v>
      </c>
      <c r="S19" s="9">
        <v>0</v>
      </c>
      <c r="T19" s="9">
        <v>0</v>
      </c>
      <c r="U19" s="9">
        <v>5.5E-2</v>
      </c>
      <c r="V19" s="9">
        <v>0.161</v>
      </c>
      <c r="W19" s="9">
        <v>0.17599999999999999</v>
      </c>
      <c r="X19" s="9">
        <v>3.4000000000000002E-2</v>
      </c>
      <c r="Y19" s="22">
        <v>6.0999999999999999E-2</v>
      </c>
      <c r="Z19" s="10" t="s">
        <v>74</v>
      </c>
      <c r="AB19" s="28">
        <v>3.2000000000000001E-2</v>
      </c>
      <c r="AC19" s="9">
        <v>6.4000000000000001E-2</v>
      </c>
      <c r="AD19" s="9">
        <v>0.187</v>
      </c>
      <c r="AE19" s="9">
        <v>305</v>
      </c>
      <c r="AF19" s="9">
        <v>0</v>
      </c>
      <c r="AG19" s="9">
        <v>0</v>
      </c>
      <c r="AH19" s="9">
        <v>5.6000000000000001E-2</v>
      </c>
      <c r="AI19" s="9">
        <v>0.104</v>
      </c>
      <c r="AJ19" s="9">
        <v>0.17399999999999999</v>
      </c>
      <c r="AK19" s="9">
        <v>2.9000000000000001E-2</v>
      </c>
      <c r="AL19" s="22">
        <v>6.0999999999999999E-2</v>
      </c>
      <c r="AM19" s="10" t="s">
        <v>74</v>
      </c>
      <c r="AO19" s="28">
        <v>3.2000000000000001E-2</v>
      </c>
      <c r="AP19" s="9">
        <v>6.2E-2</v>
      </c>
      <c r="AQ19" s="9">
        <v>0.27100000000000002</v>
      </c>
      <c r="AR19" s="9">
        <v>306</v>
      </c>
      <c r="AS19" s="9">
        <v>0</v>
      </c>
      <c r="AT19" s="9">
        <v>0</v>
      </c>
      <c r="AU19" s="9">
        <v>0.05</v>
      </c>
      <c r="AV19" s="9">
        <v>0.104</v>
      </c>
      <c r="AW19" s="9">
        <v>0.17699999999999999</v>
      </c>
      <c r="AX19" s="9">
        <v>3.3000000000000002E-2</v>
      </c>
      <c r="AY19" s="22">
        <v>5.7000000000000002E-2</v>
      </c>
      <c r="AZ19" s="10" t="s">
        <v>74</v>
      </c>
      <c r="BB19" s="28">
        <v>0.03</v>
      </c>
      <c r="BC19" s="9">
        <v>0.06</v>
      </c>
      <c r="BD19" s="9">
        <v>0.184</v>
      </c>
      <c r="BE19" s="9">
        <v>305</v>
      </c>
      <c r="BF19" s="9">
        <v>0</v>
      </c>
      <c r="BG19" s="9">
        <v>0</v>
      </c>
      <c r="BH19" s="9">
        <v>5.0999999999999997E-2</v>
      </c>
      <c r="BI19" s="9">
        <v>0.10100000000000001</v>
      </c>
      <c r="BJ19" s="9">
        <v>0.16200000000000001</v>
      </c>
      <c r="BK19" s="9">
        <v>2.5999999999999999E-2</v>
      </c>
      <c r="BL19" s="22">
        <v>5.8000000000000003E-2</v>
      </c>
      <c r="BM19" s="10" t="s">
        <v>74</v>
      </c>
      <c r="BO19" s="28">
        <v>3.1E-2</v>
      </c>
      <c r="BP19" s="9">
        <v>5.8999999999999997E-2</v>
      </c>
      <c r="BQ19" s="9">
        <v>0.26400000000000001</v>
      </c>
      <c r="BR19" s="9">
        <v>305</v>
      </c>
      <c r="BS19" s="9">
        <v>0</v>
      </c>
      <c r="BT19" s="9">
        <v>0</v>
      </c>
      <c r="BU19" s="9">
        <v>0.05</v>
      </c>
      <c r="BV19" s="9">
        <v>0.10100000000000001</v>
      </c>
      <c r="BW19" s="9">
        <v>0.17</v>
      </c>
      <c r="BX19" s="9">
        <v>2.8000000000000001E-2</v>
      </c>
      <c r="BY19" s="22">
        <v>5.6000000000000001E-2</v>
      </c>
      <c r="BZ19" s="10" t="s">
        <v>74</v>
      </c>
      <c r="CB19" s="28">
        <v>3.1E-2</v>
      </c>
      <c r="CC19" s="9">
        <v>6.3E-2</v>
      </c>
      <c r="CD19" s="9">
        <v>0.26500000000000001</v>
      </c>
      <c r="CE19" s="9">
        <v>306</v>
      </c>
      <c r="CF19" s="9">
        <v>0</v>
      </c>
      <c r="CG19" s="9">
        <v>0</v>
      </c>
      <c r="CH19" s="9">
        <v>5.5E-2</v>
      </c>
      <c r="CI19" s="9">
        <v>0.159</v>
      </c>
      <c r="CJ19" s="9">
        <v>0.16600000000000001</v>
      </c>
      <c r="CK19" s="9">
        <v>3.3000000000000002E-2</v>
      </c>
      <c r="CL19" s="22">
        <v>5.8000000000000003E-2</v>
      </c>
      <c r="CM19" s="10" t="s">
        <v>74</v>
      </c>
    </row>
    <row r="20" spans="1:91">
      <c r="A20" s="16" t="s">
        <v>19</v>
      </c>
      <c r="B20" s="28">
        <v>0.02</v>
      </c>
      <c r="C20" s="9">
        <v>2.7E-2</v>
      </c>
      <c r="D20" s="9">
        <v>0.13500000000000001</v>
      </c>
      <c r="E20" s="9">
        <v>298</v>
      </c>
      <c r="F20" s="9">
        <v>0</v>
      </c>
      <c r="G20" s="9">
        <v>0</v>
      </c>
      <c r="H20" s="9">
        <v>2.5000000000000001E-2</v>
      </c>
      <c r="I20" s="9">
        <v>4.1000000000000002E-2</v>
      </c>
      <c r="J20" s="9">
        <v>6.8000000000000005E-2</v>
      </c>
      <c r="K20" s="9">
        <v>8.9999999999999993E-3</v>
      </c>
      <c r="L20" s="22">
        <v>2.5999999999999999E-2</v>
      </c>
      <c r="M20" s="10" t="s">
        <v>74</v>
      </c>
      <c r="O20" s="28">
        <v>1.7999999999999999E-2</v>
      </c>
      <c r="P20" s="9">
        <v>2.8000000000000001E-2</v>
      </c>
      <c r="Q20" s="9">
        <v>0.14299999999999999</v>
      </c>
      <c r="R20" s="9">
        <v>304</v>
      </c>
      <c r="S20" s="9">
        <v>0</v>
      </c>
      <c r="T20" s="9">
        <v>0</v>
      </c>
      <c r="U20" s="9">
        <v>2.5999999999999999E-2</v>
      </c>
      <c r="V20" s="9">
        <v>4.1000000000000002E-2</v>
      </c>
      <c r="W20" s="9">
        <v>9.1999999999999998E-2</v>
      </c>
      <c r="X20" s="9">
        <v>1.0999999999999999E-2</v>
      </c>
      <c r="Y20" s="22">
        <v>2.7E-2</v>
      </c>
      <c r="Z20" s="10" t="s">
        <v>74</v>
      </c>
      <c r="AB20" s="28">
        <v>1.9E-2</v>
      </c>
      <c r="AC20" s="9">
        <v>2.7E-2</v>
      </c>
      <c r="AD20" s="9">
        <v>6.5000000000000002E-2</v>
      </c>
      <c r="AE20" s="9">
        <v>304</v>
      </c>
      <c r="AF20" s="9">
        <v>0</v>
      </c>
      <c r="AG20" s="9">
        <v>0</v>
      </c>
      <c r="AH20" s="9">
        <v>2.5999999999999999E-2</v>
      </c>
      <c r="AI20" s="9">
        <v>3.6999999999999998E-2</v>
      </c>
      <c r="AJ20" s="9">
        <v>4.4999999999999998E-2</v>
      </c>
      <c r="AK20" s="9">
        <v>5.0000000000000001E-3</v>
      </c>
      <c r="AL20" s="22">
        <v>2.5999999999999999E-2</v>
      </c>
      <c r="AM20" s="10" t="s">
        <v>74</v>
      </c>
      <c r="AO20" s="28">
        <v>1.7999999999999999E-2</v>
      </c>
      <c r="AP20" s="9">
        <v>2.5000000000000001E-2</v>
      </c>
      <c r="AQ20" s="9">
        <v>6.5000000000000002E-2</v>
      </c>
      <c r="AR20" s="9">
        <v>305</v>
      </c>
      <c r="AS20" s="9">
        <v>0</v>
      </c>
      <c r="AT20" s="9">
        <v>0</v>
      </c>
      <c r="AU20" s="9">
        <v>2.4E-2</v>
      </c>
      <c r="AV20" s="9">
        <v>3.5000000000000003E-2</v>
      </c>
      <c r="AW20" s="9">
        <v>4.2999999999999997E-2</v>
      </c>
      <c r="AX20" s="9">
        <v>5.0000000000000001E-3</v>
      </c>
      <c r="AY20" s="22">
        <v>2.4E-2</v>
      </c>
      <c r="AZ20" s="10" t="s">
        <v>74</v>
      </c>
      <c r="BB20" s="28">
        <v>2.1000000000000001E-2</v>
      </c>
      <c r="BC20" s="9">
        <v>2.8000000000000001E-2</v>
      </c>
      <c r="BD20" s="9">
        <v>7.0000000000000007E-2</v>
      </c>
      <c r="BE20" s="9">
        <v>305</v>
      </c>
      <c r="BF20" s="9">
        <v>0</v>
      </c>
      <c r="BG20" s="9">
        <v>0</v>
      </c>
      <c r="BH20" s="9">
        <v>2.7E-2</v>
      </c>
      <c r="BI20" s="9">
        <v>3.9E-2</v>
      </c>
      <c r="BJ20" s="9">
        <v>5.5E-2</v>
      </c>
      <c r="BK20" s="9">
        <v>7.0000000000000001E-3</v>
      </c>
      <c r="BL20" s="22">
        <v>2.8000000000000001E-2</v>
      </c>
      <c r="BM20" s="10" t="s">
        <v>74</v>
      </c>
      <c r="BO20" s="28">
        <v>1.9E-2</v>
      </c>
      <c r="BP20" s="9">
        <v>2.7E-2</v>
      </c>
      <c r="BQ20" s="9">
        <v>8.2000000000000003E-2</v>
      </c>
      <c r="BR20" s="9">
        <v>304</v>
      </c>
      <c r="BS20" s="9">
        <v>0</v>
      </c>
      <c r="BT20" s="9">
        <v>0</v>
      </c>
      <c r="BU20" s="9">
        <v>2.5999999999999999E-2</v>
      </c>
      <c r="BV20" s="9">
        <v>4.1000000000000002E-2</v>
      </c>
      <c r="BW20" s="9">
        <v>5.2999999999999999E-2</v>
      </c>
      <c r="BX20" s="9">
        <v>7.0000000000000001E-3</v>
      </c>
      <c r="BY20" s="22">
        <v>2.5999999999999999E-2</v>
      </c>
      <c r="BZ20" s="10" t="s">
        <v>74</v>
      </c>
      <c r="CB20" s="28">
        <v>1.9E-2</v>
      </c>
      <c r="CC20" s="9">
        <v>2.5000000000000001E-2</v>
      </c>
      <c r="CD20" s="9">
        <v>6.3E-2</v>
      </c>
      <c r="CE20" s="9">
        <v>305</v>
      </c>
      <c r="CF20" s="9">
        <v>0</v>
      </c>
      <c r="CG20" s="9">
        <v>0</v>
      </c>
      <c r="CH20" s="9">
        <v>2.4E-2</v>
      </c>
      <c r="CI20" s="9">
        <v>3.4000000000000002E-2</v>
      </c>
      <c r="CJ20" s="9">
        <v>4.2999999999999997E-2</v>
      </c>
      <c r="CK20" s="9">
        <v>5.0000000000000001E-3</v>
      </c>
      <c r="CL20" s="22">
        <v>2.4E-2</v>
      </c>
      <c r="CM20" s="10" t="s">
        <v>74</v>
      </c>
    </row>
    <row r="21" spans="1:91">
      <c r="A21" s="16" t="s">
        <v>20</v>
      </c>
      <c r="B21" s="28">
        <v>0.45700000000000002</v>
      </c>
      <c r="C21" s="9">
        <v>0.54700000000000004</v>
      </c>
      <c r="D21" s="9">
        <v>0.88</v>
      </c>
      <c r="E21" s="9">
        <v>297</v>
      </c>
      <c r="F21" s="9">
        <v>0</v>
      </c>
      <c r="G21" s="9">
        <v>0</v>
      </c>
      <c r="H21" s="9">
        <v>0.53600000000000003</v>
      </c>
      <c r="I21" s="9">
        <v>0.63800000000000001</v>
      </c>
      <c r="J21" s="9">
        <v>0.76</v>
      </c>
      <c r="K21" s="9">
        <v>5.6000000000000001E-2</v>
      </c>
      <c r="L21" s="22">
        <v>0.54200000000000004</v>
      </c>
      <c r="M21" s="10" t="s">
        <v>74</v>
      </c>
      <c r="O21" s="28">
        <v>0.48199999999999998</v>
      </c>
      <c r="P21" s="9">
        <v>0.58099999999999996</v>
      </c>
      <c r="Q21" s="9">
        <v>0.89500000000000002</v>
      </c>
      <c r="R21" s="9">
        <v>303</v>
      </c>
      <c r="S21" s="9">
        <v>0</v>
      </c>
      <c r="T21" s="9">
        <v>0</v>
      </c>
      <c r="U21" s="9">
        <v>0.56599999999999995</v>
      </c>
      <c r="V21" s="9">
        <v>0.71</v>
      </c>
      <c r="W21" s="9">
        <v>0.80700000000000005</v>
      </c>
      <c r="X21" s="9">
        <v>6.7000000000000004E-2</v>
      </c>
      <c r="Y21" s="22">
        <v>0.57499999999999996</v>
      </c>
      <c r="Z21" s="10" t="s">
        <v>74</v>
      </c>
      <c r="AB21" s="28">
        <v>0.46100000000000002</v>
      </c>
      <c r="AC21" s="9">
        <v>0.57099999999999995</v>
      </c>
      <c r="AD21" s="9">
        <v>1.31</v>
      </c>
      <c r="AE21" s="9">
        <v>303</v>
      </c>
      <c r="AF21" s="9">
        <v>0</v>
      </c>
      <c r="AG21" s="9">
        <v>0</v>
      </c>
      <c r="AH21" s="9">
        <v>0.55700000000000005</v>
      </c>
      <c r="AI21" s="9">
        <v>0.71499999999999997</v>
      </c>
      <c r="AJ21" s="9">
        <v>0.81899999999999995</v>
      </c>
      <c r="AK21" s="9">
        <v>0.08</v>
      </c>
      <c r="AL21" s="22">
        <v>0.56299999999999994</v>
      </c>
      <c r="AM21" s="10" t="s">
        <v>74</v>
      </c>
      <c r="AO21" s="28">
        <v>0.42599999999999999</v>
      </c>
      <c r="AP21" s="9">
        <v>0.504</v>
      </c>
      <c r="AQ21" s="9">
        <v>0.86699999999999999</v>
      </c>
      <c r="AR21" s="9">
        <v>304</v>
      </c>
      <c r="AS21" s="9">
        <v>0</v>
      </c>
      <c r="AT21" s="9">
        <v>0</v>
      </c>
      <c r="AU21" s="9">
        <v>0.49399999999999999</v>
      </c>
      <c r="AV21" s="9">
        <v>0.59899999999999998</v>
      </c>
      <c r="AW21" s="9">
        <v>0.64500000000000002</v>
      </c>
      <c r="AX21" s="9">
        <v>5.1999999999999998E-2</v>
      </c>
      <c r="AY21" s="22">
        <v>0.499</v>
      </c>
      <c r="AZ21" s="10" t="s">
        <v>74</v>
      </c>
      <c r="BB21" s="28">
        <v>0.46700000000000003</v>
      </c>
      <c r="BC21" s="9">
        <v>0.54600000000000004</v>
      </c>
      <c r="BD21" s="9">
        <v>0.79100000000000004</v>
      </c>
      <c r="BE21" s="9">
        <v>304</v>
      </c>
      <c r="BF21" s="9">
        <v>0</v>
      </c>
      <c r="BG21" s="9">
        <v>0</v>
      </c>
      <c r="BH21" s="9">
        <v>0.52800000000000002</v>
      </c>
      <c r="BI21" s="9">
        <v>0.65900000000000003</v>
      </c>
      <c r="BJ21" s="9">
        <v>0.74</v>
      </c>
      <c r="BK21" s="9">
        <v>5.8000000000000003E-2</v>
      </c>
      <c r="BL21" s="22">
        <v>0.54100000000000004</v>
      </c>
      <c r="BM21" s="10" t="s">
        <v>74</v>
      </c>
      <c r="BO21" s="28">
        <v>0.48299999999999998</v>
      </c>
      <c r="BP21" s="9">
        <v>0.58799999999999997</v>
      </c>
      <c r="BQ21" s="9">
        <v>0.83899999999999997</v>
      </c>
      <c r="BR21" s="9">
        <v>303</v>
      </c>
      <c r="BS21" s="9">
        <v>0</v>
      </c>
      <c r="BT21" s="9">
        <v>0</v>
      </c>
      <c r="BU21" s="9">
        <v>0.57499999999999996</v>
      </c>
      <c r="BV21" s="9">
        <v>0.74399999999999999</v>
      </c>
      <c r="BW21" s="9">
        <v>0.81499999999999995</v>
      </c>
      <c r="BX21" s="9">
        <v>6.6000000000000003E-2</v>
      </c>
      <c r="BY21" s="22">
        <v>0.58199999999999996</v>
      </c>
      <c r="BZ21" s="10" t="s">
        <v>74</v>
      </c>
      <c r="CB21" s="28">
        <v>0.47299999999999998</v>
      </c>
      <c r="CC21" s="9">
        <v>0.55300000000000005</v>
      </c>
      <c r="CD21" s="9">
        <v>1.1599999999999999</v>
      </c>
      <c r="CE21" s="9">
        <v>304</v>
      </c>
      <c r="CF21" s="9">
        <v>0</v>
      </c>
      <c r="CG21" s="9">
        <v>0</v>
      </c>
      <c r="CH21" s="9">
        <v>0.54</v>
      </c>
      <c r="CI21" s="9">
        <v>0.64100000000000001</v>
      </c>
      <c r="CJ21" s="9">
        <v>0.69299999999999995</v>
      </c>
      <c r="CK21" s="9">
        <v>5.6000000000000001E-2</v>
      </c>
      <c r="CL21" s="22">
        <v>0.54800000000000004</v>
      </c>
      <c r="CM21" s="10" t="s">
        <v>74</v>
      </c>
    </row>
    <row r="22" spans="1:91">
      <c r="A22" s="16" t="s">
        <v>21</v>
      </c>
      <c r="B22" s="28">
        <v>0.89300000000000002</v>
      </c>
      <c r="C22" s="9">
        <v>1.0900000000000001</v>
      </c>
      <c r="D22" s="9">
        <v>1.94</v>
      </c>
      <c r="E22" s="9">
        <v>295</v>
      </c>
      <c r="F22" s="9">
        <v>0</v>
      </c>
      <c r="G22" s="9">
        <v>0</v>
      </c>
      <c r="H22" s="9">
        <v>1.08</v>
      </c>
      <c r="I22" s="9">
        <v>1.27</v>
      </c>
      <c r="J22" s="9">
        <v>1.51</v>
      </c>
      <c r="K22" s="9">
        <v>0.11700000000000001</v>
      </c>
      <c r="L22" s="22">
        <v>1.08</v>
      </c>
      <c r="M22" s="10" t="s">
        <v>74</v>
      </c>
      <c r="O22" s="28">
        <v>0.995</v>
      </c>
      <c r="P22" s="9">
        <v>1.27</v>
      </c>
      <c r="Q22" s="9">
        <v>2.96</v>
      </c>
      <c r="R22" s="9">
        <v>300</v>
      </c>
      <c r="S22" s="9">
        <v>0</v>
      </c>
      <c r="T22" s="9">
        <v>0</v>
      </c>
      <c r="U22" s="9">
        <v>1.23</v>
      </c>
      <c r="V22" s="9">
        <v>1.57</v>
      </c>
      <c r="W22" s="9">
        <v>1.95</v>
      </c>
      <c r="X22" s="9">
        <v>0.19400000000000001</v>
      </c>
      <c r="Y22" s="22">
        <v>1.26</v>
      </c>
      <c r="Z22" s="10" t="s">
        <v>74</v>
      </c>
      <c r="AB22" s="28">
        <v>0.88800000000000001</v>
      </c>
      <c r="AC22" s="9">
        <v>1.1399999999999999</v>
      </c>
      <c r="AD22" s="9">
        <v>1.7</v>
      </c>
      <c r="AE22" s="9">
        <v>301</v>
      </c>
      <c r="AF22" s="9">
        <v>0</v>
      </c>
      <c r="AG22" s="9">
        <v>0</v>
      </c>
      <c r="AH22" s="9">
        <v>1.1200000000000001</v>
      </c>
      <c r="AI22" s="9">
        <v>1.38</v>
      </c>
      <c r="AJ22" s="9">
        <v>1.57</v>
      </c>
      <c r="AK22" s="9">
        <v>0.13600000000000001</v>
      </c>
      <c r="AL22" s="22">
        <v>1.1299999999999999</v>
      </c>
      <c r="AM22" s="10" t="s">
        <v>74</v>
      </c>
      <c r="AO22" s="28">
        <v>0.86299999999999999</v>
      </c>
      <c r="AP22" s="9">
        <v>1.1100000000000001</v>
      </c>
      <c r="AQ22" s="9">
        <v>2.39</v>
      </c>
      <c r="AR22" s="9">
        <v>301</v>
      </c>
      <c r="AS22" s="9">
        <v>0</v>
      </c>
      <c r="AT22" s="9">
        <v>0</v>
      </c>
      <c r="AU22" s="9">
        <v>1.1000000000000001</v>
      </c>
      <c r="AV22" s="9">
        <v>1.33</v>
      </c>
      <c r="AW22" s="9">
        <v>1.6</v>
      </c>
      <c r="AX22" s="9">
        <v>0.14199999999999999</v>
      </c>
      <c r="AY22" s="22">
        <v>1.1000000000000001</v>
      </c>
      <c r="AZ22" s="10" t="s">
        <v>74</v>
      </c>
      <c r="BB22" s="28">
        <v>0.82599999999999996</v>
      </c>
      <c r="BC22" s="9">
        <v>1.1499999999999999</v>
      </c>
      <c r="BD22" s="9">
        <v>1.58</v>
      </c>
      <c r="BE22" s="9">
        <v>301</v>
      </c>
      <c r="BF22" s="9">
        <v>0</v>
      </c>
      <c r="BG22" s="9">
        <v>0</v>
      </c>
      <c r="BH22" s="9">
        <v>1.1299999999999999</v>
      </c>
      <c r="BI22" s="9">
        <v>1.34</v>
      </c>
      <c r="BJ22" s="9">
        <v>1.44</v>
      </c>
      <c r="BK22" s="9">
        <v>0.111</v>
      </c>
      <c r="BL22" s="22">
        <v>1.1399999999999999</v>
      </c>
      <c r="BM22" s="10" t="s">
        <v>74</v>
      </c>
      <c r="BO22" s="28">
        <v>0.99199999999999999</v>
      </c>
      <c r="BP22" s="9">
        <v>1.3</v>
      </c>
      <c r="BQ22" s="9">
        <v>2.36</v>
      </c>
      <c r="BR22" s="9">
        <v>300</v>
      </c>
      <c r="BS22" s="9">
        <v>0</v>
      </c>
      <c r="BT22" s="9">
        <v>0</v>
      </c>
      <c r="BU22" s="9">
        <v>1.28</v>
      </c>
      <c r="BV22" s="9">
        <v>1.59</v>
      </c>
      <c r="BW22" s="9">
        <v>1.77</v>
      </c>
      <c r="BX22" s="9">
        <v>0.153</v>
      </c>
      <c r="BY22" s="22">
        <v>1.29</v>
      </c>
      <c r="BZ22" s="10" t="s">
        <v>74</v>
      </c>
      <c r="CB22" s="28">
        <v>0.86699999999999999</v>
      </c>
      <c r="CC22" s="9">
        <v>1.05</v>
      </c>
      <c r="CD22" s="9">
        <v>1.49</v>
      </c>
      <c r="CE22" s="9">
        <v>301</v>
      </c>
      <c r="CF22" s="9">
        <v>0</v>
      </c>
      <c r="CG22" s="9">
        <v>0</v>
      </c>
      <c r="CH22" s="9">
        <v>1.04</v>
      </c>
      <c r="CI22" s="9">
        <v>1.2</v>
      </c>
      <c r="CJ22" s="9">
        <v>1.31</v>
      </c>
      <c r="CK22" s="9">
        <v>8.6999999999999994E-2</v>
      </c>
      <c r="CL22" s="22">
        <v>1.05</v>
      </c>
      <c r="CM22" s="10" t="s">
        <v>74</v>
      </c>
    </row>
    <row r="23" spans="1:91">
      <c r="A23" s="16" t="s">
        <v>22</v>
      </c>
      <c r="B23" s="28">
        <v>0.41899999999999998</v>
      </c>
      <c r="C23" s="9">
        <v>0.58699999999999997</v>
      </c>
      <c r="D23" s="9">
        <v>0.77500000000000002</v>
      </c>
      <c r="E23" s="9">
        <v>293</v>
      </c>
      <c r="F23" s="9">
        <v>0</v>
      </c>
      <c r="G23" s="9">
        <v>0</v>
      </c>
      <c r="H23" s="9">
        <v>0.58599999999999997</v>
      </c>
      <c r="I23" s="9">
        <v>0.69199999999999995</v>
      </c>
      <c r="J23" s="9">
        <v>0.73699999999999999</v>
      </c>
      <c r="K23" s="9">
        <v>5.7000000000000002E-2</v>
      </c>
      <c r="L23" s="22">
        <v>0.58499999999999996</v>
      </c>
      <c r="M23" s="10" t="s">
        <v>74</v>
      </c>
      <c r="O23" s="28">
        <v>0.49199999999999999</v>
      </c>
      <c r="P23" s="9">
        <v>0.63400000000000001</v>
      </c>
      <c r="Q23" s="9">
        <v>0.90100000000000002</v>
      </c>
      <c r="R23" s="9">
        <v>296</v>
      </c>
      <c r="S23" s="9">
        <v>0</v>
      </c>
      <c r="T23" s="9">
        <v>0</v>
      </c>
      <c r="U23" s="9">
        <v>0.622</v>
      </c>
      <c r="V23" s="9">
        <v>0.77600000000000002</v>
      </c>
      <c r="W23" s="9">
        <v>0.87</v>
      </c>
      <c r="X23" s="9">
        <v>7.3999999999999996E-2</v>
      </c>
      <c r="Y23" s="22">
        <v>0.63</v>
      </c>
      <c r="Z23" s="10" t="s">
        <v>74</v>
      </c>
      <c r="AB23" s="28">
        <v>0.49299999999999999</v>
      </c>
      <c r="AC23" s="9">
        <v>0.629</v>
      </c>
      <c r="AD23" s="9">
        <v>0.97099999999999997</v>
      </c>
      <c r="AE23" s="9">
        <v>297</v>
      </c>
      <c r="AF23" s="9">
        <v>0</v>
      </c>
      <c r="AG23" s="9">
        <v>0</v>
      </c>
      <c r="AH23" s="9">
        <v>0.61299999999999999</v>
      </c>
      <c r="AI23" s="9">
        <v>0.79500000000000004</v>
      </c>
      <c r="AJ23" s="9">
        <v>0.92500000000000004</v>
      </c>
      <c r="AK23" s="9">
        <v>8.3000000000000004E-2</v>
      </c>
      <c r="AL23" s="22">
        <v>0.623</v>
      </c>
      <c r="AM23" s="10" t="s">
        <v>74</v>
      </c>
      <c r="AO23" s="28">
        <v>0.45600000000000002</v>
      </c>
      <c r="AP23" s="9">
        <v>0.59599999999999997</v>
      </c>
      <c r="AQ23" s="9">
        <v>0.94799999999999995</v>
      </c>
      <c r="AR23" s="9">
        <v>297</v>
      </c>
      <c r="AS23" s="9">
        <v>0</v>
      </c>
      <c r="AT23" s="9">
        <v>0</v>
      </c>
      <c r="AU23" s="9">
        <v>0.58799999999999997</v>
      </c>
      <c r="AV23" s="9">
        <v>0.751</v>
      </c>
      <c r="AW23" s="9">
        <v>0.8</v>
      </c>
      <c r="AX23" s="9">
        <v>7.2999999999999995E-2</v>
      </c>
      <c r="AY23" s="22">
        <v>0.59199999999999997</v>
      </c>
      <c r="AZ23" s="10" t="s">
        <v>74</v>
      </c>
      <c r="BB23" s="28">
        <v>0.49</v>
      </c>
      <c r="BC23" s="9">
        <v>0.64200000000000002</v>
      </c>
      <c r="BD23" s="9">
        <v>1.18</v>
      </c>
      <c r="BE23" s="9">
        <v>297</v>
      </c>
      <c r="BF23" s="9">
        <v>0</v>
      </c>
      <c r="BG23" s="9">
        <v>0</v>
      </c>
      <c r="BH23" s="9">
        <v>0.63500000000000001</v>
      </c>
      <c r="BI23" s="9">
        <v>0.76400000000000001</v>
      </c>
      <c r="BJ23" s="9">
        <v>0.83599999999999997</v>
      </c>
      <c r="BK23" s="9">
        <v>7.3999999999999996E-2</v>
      </c>
      <c r="BL23" s="22">
        <v>0.63800000000000001</v>
      </c>
      <c r="BM23" s="10" t="s">
        <v>74</v>
      </c>
      <c r="BO23" s="28">
        <v>0.47099999999999997</v>
      </c>
      <c r="BP23" s="9">
        <v>0.625</v>
      </c>
      <c r="BQ23" s="9">
        <v>0.88600000000000001</v>
      </c>
      <c r="BR23" s="9">
        <v>297</v>
      </c>
      <c r="BS23" s="9">
        <v>0</v>
      </c>
      <c r="BT23" s="9">
        <v>0</v>
      </c>
      <c r="BU23" s="9">
        <v>0.61499999999999999</v>
      </c>
      <c r="BV23" s="9">
        <v>0.78100000000000003</v>
      </c>
      <c r="BW23" s="9">
        <v>0.85399999999999998</v>
      </c>
      <c r="BX23" s="9">
        <v>7.3999999999999996E-2</v>
      </c>
      <c r="BY23" s="22">
        <v>0.621</v>
      </c>
      <c r="BZ23" s="10" t="s">
        <v>74</v>
      </c>
      <c r="CB23" s="28">
        <v>0.47099999999999997</v>
      </c>
      <c r="CC23" s="9">
        <v>0.59299999999999997</v>
      </c>
      <c r="CD23" s="9">
        <v>0.95199999999999996</v>
      </c>
      <c r="CE23" s="9">
        <v>297</v>
      </c>
      <c r="CF23" s="9">
        <v>0</v>
      </c>
      <c r="CG23" s="9">
        <v>0</v>
      </c>
      <c r="CH23" s="9">
        <v>0.58399999999999996</v>
      </c>
      <c r="CI23" s="9">
        <v>0.71099999999999997</v>
      </c>
      <c r="CJ23" s="9">
        <v>0.76300000000000001</v>
      </c>
      <c r="CK23" s="9">
        <v>6.5000000000000002E-2</v>
      </c>
      <c r="CL23" s="22">
        <v>0.59</v>
      </c>
      <c r="CM23" s="10" t="s">
        <v>74</v>
      </c>
    </row>
    <row r="24" spans="1:91">
      <c r="A24" s="16" t="s">
        <v>23</v>
      </c>
      <c r="B24" s="28">
        <v>0.90900000000000003</v>
      </c>
      <c r="C24" s="9">
        <v>1.1000000000000001</v>
      </c>
      <c r="D24" s="9">
        <v>1.57</v>
      </c>
      <c r="E24" s="9">
        <v>290</v>
      </c>
      <c r="F24" s="9">
        <v>0</v>
      </c>
      <c r="G24" s="9">
        <v>0</v>
      </c>
      <c r="H24" s="9">
        <v>1.08</v>
      </c>
      <c r="I24" s="9">
        <v>1.29</v>
      </c>
      <c r="J24" s="9">
        <v>1.45</v>
      </c>
      <c r="K24" s="9">
        <v>0.10100000000000001</v>
      </c>
      <c r="L24" s="22">
        <v>1.0900000000000001</v>
      </c>
      <c r="M24" s="10" t="s">
        <v>74</v>
      </c>
      <c r="O24" s="28">
        <v>0.98299999999999998</v>
      </c>
      <c r="P24" s="9">
        <v>1.25</v>
      </c>
      <c r="Q24" s="9">
        <v>2.02</v>
      </c>
      <c r="R24" s="9">
        <v>293</v>
      </c>
      <c r="S24" s="9">
        <v>0</v>
      </c>
      <c r="T24" s="9">
        <v>0</v>
      </c>
      <c r="U24" s="9">
        <v>1.23</v>
      </c>
      <c r="V24" s="9">
        <v>1.47</v>
      </c>
      <c r="W24" s="9">
        <v>1.66</v>
      </c>
      <c r="X24" s="9">
        <v>0.13300000000000001</v>
      </c>
      <c r="Y24" s="22">
        <v>1.24</v>
      </c>
      <c r="Z24" s="10" t="s">
        <v>74</v>
      </c>
      <c r="AB24" s="28">
        <v>0.93700000000000006</v>
      </c>
      <c r="AC24" s="9">
        <v>1.17</v>
      </c>
      <c r="AD24" s="9">
        <v>1.72</v>
      </c>
      <c r="AE24" s="9">
        <v>293</v>
      </c>
      <c r="AF24" s="9">
        <v>0</v>
      </c>
      <c r="AG24" s="9">
        <v>0</v>
      </c>
      <c r="AH24" s="9">
        <v>1.1599999999999999</v>
      </c>
      <c r="AI24" s="9">
        <v>1.38</v>
      </c>
      <c r="AJ24" s="9">
        <v>1.71</v>
      </c>
      <c r="AK24" s="9">
        <v>0.11700000000000001</v>
      </c>
      <c r="AL24" s="22">
        <v>1.1599999999999999</v>
      </c>
      <c r="AM24" s="10" t="s">
        <v>74</v>
      </c>
      <c r="AO24" s="28">
        <v>0.80600000000000005</v>
      </c>
      <c r="AP24" s="9">
        <v>0.96199999999999997</v>
      </c>
      <c r="AQ24" s="9">
        <v>2.59</v>
      </c>
      <c r="AR24" s="9">
        <v>294</v>
      </c>
      <c r="AS24" s="9">
        <v>0</v>
      </c>
      <c r="AT24" s="9">
        <v>0</v>
      </c>
      <c r="AU24" s="9">
        <v>0.94199999999999995</v>
      </c>
      <c r="AV24" s="9">
        <v>1.1000000000000001</v>
      </c>
      <c r="AW24" s="9">
        <v>1.31</v>
      </c>
      <c r="AX24" s="9">
        <v>0.124</v>
      </c>
      <c r="AY24" s="22">
        <v>0.95099999999999996</v>
      </c>
      <c r="AZ24" s="10" t="s">
        <v>74</v>
      </c>
      <c r="BB24" s="28">
        <v>0.82599999999999996</v>
      </c>
      <c r="BC24" s="9">
        <v>1.03</v>
      </c>
      <c r="BD24" s="9">
        <v>2.36</v>
      </c>
      <c r="BE24" s="9">
        <v>294</v>
      </c>
      <c r="BF24" s="9">
        <v>0</v>
      </c>
      <c r="BG24" s="9">
        <v>0</v>
      </c>
      <c r="BH24" s="9">
        <v>1.02</v>
      </c>
      <c r="BI24" s="9">
        <v>1.2</v>
      </c>
      <c r="BJ24" s="9">
        <v>1.69</v>
      </c>
      <c r="BK24" s="9">
        <v>0.127</v>
      </c>
      <c r="BL24" s="22">
        <v>1.02</v>
      </c>
      <c r="BM24" s="10" t="s">
        <v>74</v>
      </c>
      <c r="BO24" s="28">
        <v>0.97099999999999997</v>
      </c>
      <c r="BP24" s="9">
        <v>1.23</v>
      </c>
      <c r="BQ24" s="9">
        <v>1.68</v>
      </c>
      <c r="BR24" s="9">
        <v>293</v>
      </c>
      <c r="BS24" s="9">
        <v>0</v>
      </c>
      <c r="BT24" s="9">
        <v>0</v>
      </c>
      <c r="BU24" s="9">
        <v>1.21</v>
      </c>
      <c r="BV24" s="9">
        <v>1.44</v>
      </c>
      <c r="BW24" s="9">
        <v>1.62</v>
      </c>
      <c r="BX24" s="9">
        <v>0.11799999999999999</v>
      </c>
      <c r="BY24" s="22">
        <v>1.22</v>
      </c>
      <c r="BZ24" s="10" t="s">
        <v>74</v>
      </c>
      <c r="CB24" s="28">
        <v>0.84699999999999998</v>
      </c>
      <c r="CC24" s="9">
        <v>1.02</v>
      </c>
      <c r="CD24" s="9">
        <v>1.38</v>
      </c>
      <c r="CE24" s="9">
        <v>294</v>
      </c>
      <c r="CF24" s="9">
        <v>0</v>
      </c>
      <c r="CG24" s="9">
        <v>0</v>
      </c>
      <c r="CH24" s="9">
        <v>1.01</v>
      </c>
      <c r="CI24" s="9">
        <v>1.17</v>
      </c>
      <c r="CJ24" s="9">
        <v>1.32</v>
      </c>
      <c r="CK24" s="9">
        <v>8.3000000000000004E-2</v>
      </c>
      <c r="CL24" s="22">
        <v>1.02</v>
      </c>
      <c r="CM24" s="10" t="s">
        <v>74</v>
      </c>
    </row>
    <row r="25" spans="1:91">
      <c r="A25" s="16" t="s">
        <v>24</v>
      </c>
      <c r="B25" s="28">
        <v>0.45700000000000002</v>
      </c>
      <c r="C25" s="9">
        <v>0.59</v>
      </c>
      <c r="D25" s="9">
        <v>0.80100000000000005</v>
      </c>
      <c r="E25" s="9">
        <v>288</v>
      </c>
      <c r="F25" s="9">
        <v>0</v>
      </c>
      <c r="G25" s="9">
        <v>0</v>
      </c>
      <c r="H25" s="9">
        <v>0.58199999999999996</v>
      </c>
      <c r="I25" s="9">
        <v>0.71499999999999997</v>
      </c>
      <c r="J25" s="9">
        <v>0.78400000000000003</v>
      </c>
      <c r="K25" s="9">
        <v>0.06</v>
      </c>
      <c r="L25" s="22">
        <v>0.58699999999999997</v>
      </c>
      <c r="M25" s="10" t="s">
        <v>74</v>
      </c>
      <c r="O25" s="28">
        <v>0.49299999999999999</v>
      </c>
      <c r="P25" s="9">
        <v>0.63600000000000001</v>
      </c>
      <c r="Q25" s="9">
        <v>0.98</v>
      </c>
      <c r="R25" s="9">
        <v>291</v>
      </c>
      <c r="S25" s="9">
        <v>0</v>
      </c>
      <c r="T25" s="9">
        <v>0</v>
      </c>
      <c r="U25" s="9">
        <v>0.621</v>
      </c>
      <c r="V25" s="9">
        <v>0.80100000000000005</v>
      </c>
      <c r="W25" s="9">
        <v>0.90600000000000003</v>
      </c>
      <c r="X25" s="9">
        <v>7.6999999999999999E-2</v>
      </c>
      <c r="Y25" s="22">
        <v>0.63</v>
      </c>
      <c r="Z25" s="10" t="s">
        <v>74</v>
      </c>
      <c r="AB25" s="28">
        <v>0.497</v>
      </c>
      <c r="AC25" s="9">
        <v>0.63600000000000001</v>
      </c>
      <c r="AD25" s="9">
        <v>0.96599999999999997</v>
      </c>
      <c r="AE25" s="9">
        <v>292</v>
      </c>
      <c r="AF25" s="9">
        <v>0</v>
      </c>
      <c r="AG25" s="9">
        <v>0</v>
      </c>
      <c r="AH25" s="9">
        <v>0.622</v>
      </c>
      <c r="AI25" s="9">
        <v>0.79300000000000004</v>
      </c>
      <c r="AJ25" s="9">
        <v>0.91200000000000003</v>
      </c>
      <c r="AK25" s="9">
        <v>7.9000000000000001E-2</v>
      </c>
      <c r="AL25" s="22">
        <v>0.63</v>
      </c>
      <c r="AM25" s="10" t="s">
        <v>74</v>
      </c>
      <c r="AO25" s="28">
        <v>0.45600000000000002</v>
      </c>
      <c r="AP25" s="9">
        <v>0.57199999999999995</v>
      </c>
      <c r="AQ25" s="9">
        <v>0.85199999999999998</v>
      </c>
      <c r="AR25" s="9">
        <v>292</v>
      </c>
      <c r="AS25" s="9">
        <v>0</v>
      </c>
      <c r="AT25" s="9">
        <v>0</v>
      </c>
      <c r="AU25" s="9">
        <v>0.56599999999999995</v>
      </c>
      <c r="AV25" s="9">
        <v>0.69499999999999995</v>
      </c>
      <c r="AW25" s="9">
        <v>0.73799999999999999</v>
      </c>
      <c r="AX25" s="9">
        <v>6.5000000000000002E-2</v>
      </c>
      <c r="AY25" s="22">
        <v>0.56899999999999995</v>
      </c>
      <c r="AZ25" s="10" t="s">
        <v>74</v>
      </c>
      <c r="BB25" s="28">
        <v>0.499</v>
      </c>
      <c r="BC25" s="9">
        <v>0.625</v>
      </c>
      <c r="BD25" s="9">
        <v>0.83199999999999996</v>
      </c>
      <c r="BE25" s="9">
        <v>292</v>
      </c>
      <c r="BF25" s="9">
        <v>0</v>
      </c>
      <c r="BG25" s="9">
        <v>0</v>
      </c>
      <c r="BH25" s="9">
        <v>0.61699999999999999</v>
      </c>
      <c r="BI25" s="9">
        <v>0.751</v>
      </c>
      <c r="BJ25" s="9">
        <v>0.82</v>
      </c>
      <c r="BK25" s="9">
        <v>6.2E-2</v>
      </c>
      <c r="BL25" s="22">
        <v>0.621</v>
      </c>
      <c r="BM25" s="10" t="s">
        <v>74</v>
      </c>
      <c r="BO25" s="28">
        <v>0.47899999999999998</v>
      </c>
      <c r="BP25" s="9">
        <v>0.63500000000000001</v>
      </c>
      <c r="BQ25" s="9">
        <v>0.92600000000000005</v>
      </c>
      <c r="BR25" s="9">
        <v>291</v>
      </c>
      <c r="BS25" s="9">
        <v>0</v>
      </c>
      <c r="BT25" s="9">
        <v>0</v>
      </c>
      <c r="BU25" s="9">
        <v>0.624</v>
      </c>
      <c r="BV25" s="9">
        <v>0.77800000000000002</v>
      </c>
      <c r="BW25" s="9">
        <v>0.87</v>
      </c>
      <c r="BX25" s="9">
        <v>7.5999999999999998E-2</v>
      </c>
      <c r="BY25" s="22">
        <v>0.63100000000000001</v>
      </c>
      <c r="BZ25" s="10" t="s">
        <v>74</v>
      </c>
      <c r="CB25" s="28">
        <v>0.44500000000000001</v>
      </c>
      <c r="CC25" s="9">
        <v>0.56299999999999994</v>
      </c>
      <c r="CD25" s="9">
        <v>0.93899999999999995</v>
      </c>
      <c r="CE25" s="9">
        <v>292</v>
      </c>
      <c r="CF25" s="9">
        <v>0</v>
      </c>
      <c r="CG25" s="9">
        <v>0</v>
      </c>
      <c r="CH25" s="9">
        <v>0.55000000000000004</v>
      </c>
      <c r="CI25" s="9">
        <v>0.68899999999999995</v>
      </c>
      <c r="CJ25" s="9">
        <v>0.79800000000000004</v>
      </c>
      <c r="CK25" s="9">
        <v>7.0999999999999994E-2</v>
      </c>
      <c r="CL25" s="22">
        <v>0.55700000000000005</v>
      </c>
      <c r="CM25" s="10" t="s">
        <v>74</v>
      </c>
    </row>
    <row r="26" spans="1:91">
      <c r="A26" s="16" t="s">
        <v>25</v>
      </c>
      <c r="B26" s="28">
        <v>0.98699999999999999</v>
      </c>
      <c r="C26" s="9">
        <v>1.26</v>
      </c>
      <c r="D26" s="9">
        <v>1.74</v>
      </c>
      <c r="E26" s="9">
        <v>285</v>
      </c>
      <c r="F26" s="9">
        <v>0</v>
      </c>
      <c r="G26" s="9">
        <v>0</v>
      </c>
      <c r="H26" s="9">
        <v>1.24</v>
      </c>
      <c r="I26" s="9">
        <v>1.49</v>
      </c>
      <c r="J26" s="9">
        <v>1.64</v>
      </c>
      <c r="K26" s="9">
        <v>0.12</v>
      </c>
      <c r="L26" s="22">
        <v>1.25</v>
      </c>
      <c r="M26" s="10" t="s">
        <v>74</v>
      </c>
      <c r="O26" s="28">
        <v>1.1200000000000001</v>
      </c>
      <c r="P26" s="9">
        <v>1.44</v>
      </c>
      <c r="Q26" s="9">
        <v>2.2200000000000002</v>
      </c>
      <c r="R26" s="9">
        <v>289</v>
      </c>
      <c r="S26" s="9">
        <v>0</v>
      </c>
      <c r="T26" s="9">
        <v>0</v>
      </c>
      <c r="U26" s="9">
        <v>1.42</v>
      </c>
      <c r="V26" s="9">
        <v>1.69</v>
      </c>
      <c r="W26" s="9">
        <v>1.87</v>
      </c>
      <c r="X26" s="9">
        <v>0.14799999999999999</v>
      </c>
      <c r="Y26" s="22">
        <v>1.43</v>
      </c>
      <c r="Z26" s="10" t="s">
        <v>74</v>
      </c>
      <c r="AB26" s="28">
        <v>1.05</v>
      </c>
      <c r="AC26" s="9">
        <v>1.32</v>
      </c>
      <c r="AD26" s="9">
        <v>2.0099999999999998</v>
      </c>
      <c r="AE26" s="9">
        <v>289</v>
      </c>
      <c r="AF26" s="9">
        <v>0</v>
      </c>
      <c r="AG26" s="9">
        <v>0</v>
      </c>
      <c r="AH26" s="9">
        <v>1.3</v>
      </c>
      <c r="AI26" s="9">
        <v>1.57</v>
      </c>
      <c r="AJ26" s="9">
        <v>1.81</v>
      </c>
      <c r="AK26" s="9">
        <v>0.14000000000000001</v>
      </c>
      <c r="AL26" s="22">
        <v>1.31</v>
      </c>
      <c r="AM26" s="10" t="s">
        <v>74</v>
      </c>
      <c r="AO26" s="28">
        <v>0.87</v>
      </c>
      <c r="AP26" s="9">
        <v>1.1100000000000001</v>
      </c>
      <c r="AQ26" s="9">
        <v>2.85</v>
      </c>
      <c r="AR26" s="9">
        <v>290</v>
      </c>
      <c r="AS26" s="9">
        <v>0</v>
      </c>
      <c r="AT26" s="9">
        <v>0</v>
      </c>
      <c r="AU26" s="9">
        <v>1.0900000000000001</v>
      </c>
      <c r="AV26" s="9">
        <v>1.3</v>
      </c>
      <c r="AW26" s="9">
        <v>1.83</v>
      </c>
      <c r="AX26" s="9">
        <v>0.156</v>
      </c>
      <c r="AY26" s="22">
        <v>1.1000000000000001</v>
      </c>
      <c r="AZ26" s="10" t="s">
        <v>74</v>
      </c>
      <c r="BB26" s="28">
        <v>0.92600000000000005</v>
      </c>
      <c r="BC26" s="9">
        <v>1.17</v>
      </c>
      <c r="BD26" s="9">
        <v>1.51</v>
      </c>
      <c r="BE26" s="9">
        <v>289</v>
      </c>
      <c r="BF26" s="9">
        <v>0</v>
      </c>
      <c r="BG26" s="9">
        <v>0</v>
      </c>
      <c r="BH26" s="9">
        <v>1.1599999999999999</v>
      </c>
      <c r="BI26" s="9">
        <v>1.35</v>
      </c>
      <c r="BJ26" s="9">
        <v>1.43</v>
      </c>
      <c r="BK26" s="9">
        <v>9.6000000000000002E-2</v>
      </c>
      <c r="BL26" s="22">
        <v>1.17</v>
      </c>
      <c r="BM26" s="10" t="s">
        <v>74</v>
      </c>
      <c r="BO26" s="28">
        <v>1.08</v>
      </c>
      <c r="BP26" s="9">
        <v>1.37</v>
      </c>
      <c r="BQ26" s="9">
        <v>2.23</v>
      </c>
      <c r="BR26" s="9">
        <v>288</v>
      </c>
      <c r="BS26" s="9">
        <v>0</v>
      </c>
      <c r="BT26" s="9">
        <v>0</v>
      </c>
      <c r="BU26" s="9">
        <v>1.36</v>
      </c>
      <c r="BV26" s="9">
        <v>1.62</v>
      </c>
      <c r="BW26" s="9">
        <v>1.77</v>
      </c>
      <c r="BX26" s="9">
        <v>0.14000000000000001</v>
      </c>
      <c r="BY26" s="22">
        <v>1.37</v>
      </c>
      <c r="BZ26" s="10" t="s">
        <v>74</v>
      </c>
      <c r="CB26" s="28">
        <v>0.93799999999999994</v>
      </c>
      <c r="CC26" s="9">
        <v>1.18</v>
      </c>
      <c r="CD26" s="9">
        <v>1.6</v>
      </c>
      <c r="CE26" s="9">
        <v>289</v>
      </c>
      <c r="CF26" s="9">
        <v>0</v>
      </c>
      <c r="CG26" s="9">
        <v>0</v>
      </c>
      <c r="CH26" s="9">
        <v>1.17</v>
      </c>
      <c r="CI26" s="9">
        <v>1.35</v>
      </c>
      <c r="CJ26" s="9">
        <v>1.49</v>
      </c>
      <c r="CK26" s="9">
        <v>0.10100000000000001</v>
      </c>
      <c r="CL26" s="22">
        <v>1.18</v>
      </c>
      <c r="CM26" s="10" t="s">
        <v>74</v>
      </c>
    </row>
    <row r="27" spans="1:91" ht="15.75" thickBot="1">
      <c r="A27" s="17" t="s">
        <v>26</v>
      </c>
      <c r="B27" s="29">
        <v>0</v>
      </c>
      <c r="C27" s="30">
        <v>0</v>
      </c>
      <c r="D27" s="30">
        <v>0</v>
      </c>
      <c r="E27" s="30">
        <v>30</v>
      </c>
      <c r="F27" s="30">
        <v>0</v>
      </c>
      <c r="G27" s="30">
        <v>0</v>
      </c>
      <c r="H27" s="30" t="s">
        <v>73</v>
      </c>
      <c r="I27" s="30" t="s">
        <v>73</v>
      </c>
      <c r="J27" s="30" t="s">
        <v>73</v>
      </c>
      <c r="K27" s="30" t="s">
        <v>73</v>
      </c>
      <c r="L27" s="31" t="s">
        <v>74</v>
      </c>
      <c r="M27" s="32"/>
      <c r="O27" s="29">
        <v>0</v>
      </c>
      <c r="P27" s="30">
        <v>0</v>
      </c>
      <c r="Q27" s="30">
        <v>0</v>
      </c>
      <c r="R27" s="30">
        <v>30</v>
      </c>
      <c r="S27" s="30">
        <v>0</v>
      </c>
      <c r="T27" s="30">
        <v>0</v>
      </c>
      <c r="U27" s="30" t="s">
        <v>73</v>
      </c>
      <c r="V27" s="30" t="s">
        <v>73</v>
      </c>
      <c r="W27" s="30" t="s">
        <v>73</v>
      </c>
      <c r="X27" s="30" t="s">
        <v>73</v>
      </c>
      <c r="Y27" s="31" t="s">
        <v>74</v>
      </c>
      <c r="Z27" s="32"/>
      <c r="AB27" s="29">
        <v>0</v>
      </c>
      <c r="AC27" s="30">
        <v>0</v>
      </c>
      <c r="AD27" s="30">
        <v>1E-3</v>
      </c>
      <c r="AE27" s="30">
        <v>30</v>
      </c>
      <c r="AF27" s="30">
        <v>0</v>
      </c>
      <c r="AG27" s="30">
        <v>0</v>
      </c>
      <c r="AH27" s="30" t="s">
        <v>73</v>
      </c>
      <c r="AI27" s="30" t="s">
        <v>73</v>
      </c>
      <c r="AJ27" s="30" t="s">
        <v>73</v>
      </c>
      <c r="AK27" s="30" t="s">
        <v>73</v>
      </c>
      <c r="AL27" s="31" t="s">
        <v>74</v>
      </c>
      <c r="AM27" s="32"/>
      <c r="AO27" s="29">
        <v>0</v>
      </c>
      <c r="AP27" s="30">
        <v>0</v>
      </c>
      <c r="AQ27" s="30">
        <v>0</v>
      </c>
      <c r="AR27" s="30">
        <v>30</v>
      </c>
      <c r="AS27" s="30">
        <v>0</v>
      </c>
      <c r="AT27" s="30">
        <v>0</v>
      </c>
      <c r="AU27" s="30" t="s">
        <v>73</v>
      </c>
      <c r="AV27" s="30" t="s">
        <v>73</v>
      </c>
      <c r="AW27" s="30" t="s">
        <v>73</v>
      </c>
      <c r="AX27" s="30" t="s">
        <v>73</v>
      </c>
      <c r="AY27" s="31" t="s">
        <v>74</v>
      </c>
      <c r="AZ27" s="32"/>
      <c r="BB27" s="29">
        <v>0</v>
      </c>
      <c r="BC27" s="30">
        <v>0</v>
      </c>
      <c r="BD27" s="30">
        <v>0</v>
      </c>
      <c r="BE27" s="30">
        <v>30</v>
      </c>
      <c r="BF27" s="30">
        <v>0</v>
      </c>
      <c r="BG27" s="30">
        <v>0</v>
      </c>
      <c r="BH27" s="30" t="s">
        <v>73</v>
      </c>
      <c r="BI27" s="30" t="s">
        <v>73</v>
      </c>
      <c r="BJ27" s="30" t="s">
        <v>73</v>
      </c>
      <c r="BK27" s="30" t="s">
        <v>73</v>
      </c>
      <c r="BL27" s="31" t="s">
        <v>74</v>
      </c>
      <c r="BM27" s="32"/>
      <c r="BO27" s="29">
        <v>0</v>
      </c>
      <c r="BP27" s="30">
        <v>0</v>
      </c>
      <c r="BQ27" s="30">
        <v>0</v>
      </c>
      <c r="BR27" s="30">
        <v>30</v>
      </c>
      <c r="BS27" s="30">
        <v>0</v>
      </c>
      <c r="BT27" s="30">
        <v>0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1" t="s">
        <v>74</v>
      </c>
      <c r="BZ27" s="32"/>
      <c r="CB27" s="29">
        <v>0</v>
      </c>
      <c r="CC27" s="30">
        <v>0</v>
      </c>
      <c r="CD27" s="30">
        <v>0</v>
      </c>
      <c r="CE27" s="30">
        <v>30</v>
      </c>
      <c r="CF27" s="30">
        <v>0</v>
      </c>
      <c r="CG27" s="30">
        <v>0</v>
      </c>
      <c r="CH27" s="30" t="s">
        <v>73</v>
      </c>
      <c r="CI27" s="30" t="s">
        <v>73</v>
      </c>
      <c r="CJ27" s="30" t="s">
        <v>73</v>
      </c>
      <c r="CK27" s="30" t="s">
        <v>73</v>
      </c>
      <c r="CL27" s="31" t="s">
        <v>74</v>
      </c>
      <c r="CM27" s="32"/>
    </row>
    <row r="30" spans="1:91" ht="15.75" thickBot="1"/>
    <row r="31" spans="1:91" ht="21">
      <c r="A31" s="77" t="s">
        <v>35</v>
      </c>
      <c r="B31" s="75" t="s">
        <v>58</v>
      </c>
      <c r="C31" s="18" t="s">
        <v>59</v>
      </c>
      <c r="D31" s="18" t="s">
        <v>60</v>
      </c>
      <c r="E31" s="18" t="s">
        <v>75</v>
      </c>
      <c r="F31" s="18" t="s">
        <v>68</v>
      </c>
      <c r="G31" s="19" t="s">
        <v>67</v>
      </c>
      <c r="O31" s="27" t="s">
        <v>58</v>
      </c>
      <c r="P31" s="18" t="s">
        <v>59</v>
      </c>
      <c r="Q31" s="18" t="s">
        <v>60</v>
      </c>
      <c r="R31" s="18" t="s">
        <v>75</v>
      </c>
      <c r="S31" s="18" t="s">
        <v>68</v>
      </c>
      <c r="T31" s="19" t="s">
        <v>67</v>
      </c>
      <c r="AB31" s="27" t="s">
        <v>58</v>
      </c>
      <c r="AC31" s="18" t="s">
        <v>59</v>
      </c>
      <c r="AD31" s="18" t="s">
        <v>60</v>
      </c>
      <c r="AE31" s="18" t="s">
        <v>75</v>
      </c>
      <c r="AF31" s="18" t="s">
        <v>68</v>
      </c>
      <c r="AG31" s="19" t="s">
        <v>67</v>
      </c>
      <c r="AO31" s="27" t="s">
        <v>58</v>
      </c>
      <c r="AP31" s="18" t="s">
        <v>59</v>
      </c>
      <c r="AQ31" s="18" t="s">
        <v>60</v>
      </c>
      <c r="AR31" s="18" t="s">
        <v>75</v>
      </c>
      <c r="AS31" s="18" t="s">
        <v>68</v>
      </c>
      <c r="AT31" s="19" t="s">
        <v>67</v>
      </c>
      <c r="BB31" s="27" t="s">
        <v>58</v>
      </c>
      <c r="BC31" s="18" t="s">
        <v>59</v>
      </c>
      <c r="BD31" s="18" t="s">
        <v>60</v>
      </c>
      <c r="BE31" s="18" t="s">
        <v>75</v>
      </c>
      <c r="BF31" s="18" t="s">
        <v>68</v>
      </c>
      <c r="BG31" s="19" t="s">
        <v>67</v>
      </c>
      <c r="BO31" s="27" t="s">
        <v>58</v>
      </c>
      <c r="BP31" s="18" t="s">
        <v>59</v>
      </c>
      <c r="BQ31" s="18" t="s">
        <v>60</v>
      </c>
      <c r="BR31" s="18" t="s">
        <v>75</v>
      </c>
      <c r="BS31" s="18" t="s">
        <v>68</v>
      </c>
      <c r="BT31" s="19" t="s">
        <v>67</v>
      </c>
      <c r="CB31" s="27" t="s">
        <v>58</v>
      </c>
      <c r="CC31" s="18" t="s">
        <v>59</v>
      </c>
      <c r="CD31" s="18" t="s">
        <v>60</v>
      </c>
      <c r="CE31" s="18" t="s">
        <v>75</v>
      </c>
      <c r="CF31" s="18" t="s">
        <v>68</v>
      </c>
      <c r="CG31" s="19" t="s">
        <v>67</v>
      </c>
    </row>
    <row r="32" spans="1:91" ht="31.5">
      <c r="A32" s="2" t="s">
        <v>224</v>
      </c>
      <c r="B32" s="81">
        <v>0</v>
      </c>
      <c r="C32" s="22">
        <v>7.83</v>
      </c>
      <c r="D32" s="22">
        <v>97</v>
      </c>
      <c r="E32" s="22">
        <v>4</v>
      </c>
      <c r="F32" s="22">
        <v>7.16</v>
      </c>
      <c r="G32" s="22">
        <v>8.24</v>
      </c>
      <c r="O32" s="47">
        <v>0</v>
      </c>
      <c r="P32" s="22">
        <v>8.75</v>
      </c>
      <c r="Q32" s="22">
        <v>75</v>
      </c>
      <c r="R32" s="22">
        <v>3</v>
      </c>
      <c r="S32" s="22">
        <v>7.5</v>
      </c>
      <c r="T32" s="48">
        <v>11.9</v>
      </c>
      <c r="AB32" s="47">
        <v>0</v>
      </c>
      <c r="AC32" s="22">
        <v>8.1199999999999992</v>
      </c>
      <c r="AD32" s="22">
        <v>72</v>
      </c>
      <c r="AE32" s="22">
        <v>5</v>
      </c>
      <c r="AF32" s="22">
        <v>7.58</v>
      </c>
      <c r="AG32" s="48">
        <v>7.57</v>
      </c>
      <c r="AO32" s="47">
        <v>0</v>
      </c>
      <c r="AP32" s="22">
        <v>3.14</v>
      </c>
      <c r="AQ32" s="22">
        <v>99</v>
      </c>
      <c r="AR32" s="22">
        <v>2</v>
      </c>
      <c r="AS32" s="22">
        <v>2.52</v>
      </c>
      <c r="AT32" s="48">
        <v>4.41</v>
      </c>
      <c r="BB32" s="47">
        <v>0</v>
      </c>
      <c r="BC32" s="22">
        <v>5.73</v>
      </c>
      <c r="BD32" s="22">
        <v>76</v>
      </c>
      <c r="BE32" s="22">
        <v>3</v>
      </c>
      <c r="BF32" s="22">
        <v>4.59</v>
      </c>
      <c r="BG32" s="48">
        <v>7.71</v>
      </c>
      <c r="BO32" s="47">
        <v>0</v>
      </c>
      <c r="BP32" s="22">
        <v>14.7</v>
      </c>
      <c r="BQ32" s="22">
        <v>64</v>
      </c>
      <c r="BR32" s="22">
        <v>15</v>
      </c>
      <c r="BS32" s="22">
        <v>13.9</v>
      </c>
      <c r="BT32" s="48">
        <v>9.93</v>
      </c>
      <c r="CB32" s="47">
        <v>0</v>
      </c>
      <c r="CC32" s="22">
        <v>8.1999999999999993</v>
      </c>
      <c r="CD32" s="22">
        <v>89</v>
      </c>
      <c r="CE32" s="22">
        <v>6</v>
      </c>
      <c r="CF32" s="22">
        <v>7.63</v>
      </c>
      <c r="CG32" s="48">
        <v>6.95</v>
      </c>
    </row>
    <row r="33" spans="1:85" ht="31.5">
      <c r="A33" s="2" t="s">
        <v>225</v>
      </c>
      <c r="B33" s="81">
        <v>2</v>
      </c>
      <c r="C33" s="22">
        <v>24.1</v>
      </c>
      <c r="D33" s="22">
        <v>45</v>
      </c>
      <c r="E33" s="22">
        <v>24</v>
      </c>
      <c r="F33" s="22">
        <v>24.2</v>
      </c>
      <c r="G33" s="22">
        <v>7.65</v>
      </c>
      <c r="O33" s="47">
        <v>3</v>
      </c>
      <c r="P33" s="22">
        <v>21.2</v>
      </c>
      <c r="Q33" s="22">
        <v>39</v>
      </c>
      <c r="R33" s="22">
        <v>21</v>
      </c>
      <c r="S33" s="22">
        <v>21.2</v>
      </c>
      <c r="T33" s="48">
        <v>6.65</v>
      </c>
      <c r="AB33" s="47">
        <v>3</v>
      </c>
      <c r="AC33" s="22">
        <v>23.8</v>
      </c>
      <c r="AD33" s="22">
        <v>42</v>
      </c>
      <c r="AE33" s="22">
        <v>24</v>
      </c>
      <c r="AF33" s="22">
        <v>23.8</v>
      </c>
      <c r="AG33" s="48">
        <v>7.34</v>
      </c>
      <c r="AO33" s="47">
        <v>2</v>
      </c>
      <c r="AP33" s="22">
        <v>24.8</v>
      </c>
      <c r="AQ33" s="22">
        <v>45</v>
      </c>
      <c r="AR33" s="22">
        <v>25</v>
      </c>
      <c r="AS33" s="22">
        <v>24.8</v>
      </c>
      <c r="AT33" s="48">
        <v>7.64</v>
      </c>
      <c r="BB33" s="47">
        <v>0</v>
      </c>
      <c r="BC33" s="22">
        <v>23.8</v>
      </c>
      <c r="BD33" s="22">
        <v>45</v>
      </c>
      <c r="BE33" s="22">
        <v>24</v>
      </c>
      <c r="BF33" s="22">
        <v>23.8</v>
      </c>
      <c r="BG33" s="48">
        <v>7.36</v>
      </c>
      <c r="BO33" s="47">
        <v>0</v>
      </c>
      <c r="BP33" s="22">
        <v>24</v>
      </c>
      <c r="BQ33" s="22">
        <v>44</v>
      </c>
      <c r="BR33" s="22">
        <v>24</v>
      </c>
      <c r="BS33" s="22">
        <v>24.1</v>
      </c>
      <c r="BT33" s="48">
        <v>7.48</v>
      </c>
      <c r="CB33" s="47">
        <v>3</v>
      </c>
      <c r="CC33" s="22">
        <v>25.4</v>
      </c>
      <c r="CD33" s="22">
        <v>47</v>
      </c>
      <c r="CE33" s="22">
        <v>26</v>
      </c>
      <c r="CF33" s="22">
        <v>25.4</v>
      </c>
      <c r="CG33" s="48">
        <v>8.33</v>
      </c>
    </row>
    <row r="34" spans="1:85" ht="31.5">
      <c r="A34" s="2" t="s">
        <v>226</v>
      </c>
      <c r="B34" s="76">
        <v>0</v>
      </c>
      <c r="C34" s="9">
        <v>3.17</v>
      </c>
      <c r="D34" s="9">
        <v>25.7</v>
      </c>
      <c r="E34" s="9">
        <v>1.5</v>
      </c>
      <c r="F34" s="9">
        <v>2.56</v>
      </c>
      <c r="G34" s="9">
        <v>4.24</v>
      </c>
      <c r="O34" s="28">
        <v>0</v>
      </c>
      <c r="P34" s="9">
        <v>3.21</v>
      </c>
      <c r="Q34" s="9">
        <v>21.8</v>
      </c>
      <c r="R34" s="9">
        <v>1.52</v>
      </c>
      <c r="S34" s="9">
        <v>2.62</v>
      </c>
      <c r="T34" s="10">
        <v>4.12</v>
      </c>
      <c r="AB34" s="28">
        <v>0</v>
      </c>
      <c r="AC34" s="9">
        <v>3.21</v>
      </c>
      <c r="AD34" s="9">
        <v>33.700000000000003</v>
      </c>
      <c r="AE34" s="9">
        <v>1.51</v>
      </c>
      <c r="AF34" s="9">
        <v>2.56</v>
      </c>
      <c r="AG34" s="10">
        <v>4.38</v>
      </c>
      <c r="AO34" s="28">
        <v>0</v>
      </c>
      <c r="AP34" s="9">
        <v>3.22</v>
      </c>
      <c r="AQ34" s="9">
        <v>35.200000000000003</v>
      </c>
      <c r="AR34" s="9">
        <v>1.5</v>
      </c>
      <c r="AS34" s="9">
        <v>2.57</v>
      </c>
      <c r="AT34" s="10">
        <v>4.3899999999999997</v>
      </c>
      <c r="BB34" s="57">
        <v>0</v>
      </c>
      <c r="BC34" s="56">
        <v>3.22</v>
      </c>
      <c r="BD34" s="56">
        <v>34.6</v>
      </c>
      <c r="BE34" s="56">
        <v>1.48</v>
      </c>
      <c r="BF34" s="56">
        <v>2.54</v>
      </c>
      <c r="BG34" s="58">
        <v>4.43</v>
      </c>
      <c r="BO34" s="28">
        <v>0</v>
      </c>
      <c r="BP34" s="9">
        <v>3.2</v>
      </c>
      <c r="BQ34" s="9">
        <v>32.200000000000003</v>
      </c>
      <c r="BR34" s="9">
        <v>1.51</v>
      </c>
      <c r="BS34" s="9">
        <v>2.57</v>
      </c>
      <c r="BT34" s="10">
        <v>4.29</v>
      </c>
      <c r="CB34" s="28">
        <v>0</v>
      </c>
      <c r="CC34" s="9">
        <v>3.21</v>
      </c>
      <c r="CD34" s="9">
        <v>34.299999999999997</v>
      </c>
      <c r="CE34" s="9">
        <v>1.47</v>
      </c>
      <c r="CF34" s="9">
        <v>2.57</v>
      </c>
      <c r="CG34" s="10">
        <v>4.34</v>
      </c>
    </row>
    <row r="35" spans="1:85" ht="31.5">
      <c r="A35" s="2" t="s">
        <v>227</v>
      </c>
      <c r="B35" s="76">
        <v>0</v>
      </c>
      <c r="C35" s="9">
        <v>28.5</v>
      </c>
      <c r="D35" s="9">
        <v>30</v>
      </c>
      <c r="E35" s="9">
        <v>30</v>
      </c>
      <c r="F35" s="9">
        <v>29.6</v>
      </c>
      <c r="G35" s="9">
        <v>5.25</v>
      </c>
      <c r="O35" s="28">
        <v>0</v>
      </c>
      <c r="P35" s="9">
        <v>28.5</v>
      </c>
      <c r="Q35" s="9">
        <v>30</v>
      </c>
      <c r="R35" s="9">
        <v>30</v>
      </c>
      <c r="S35" s="9">
        <v>29.6</v>
      </c>
      <c r="T35" s="10">
        <v>5.25</v>
      </c>
      <c r="AB35" s="28">
        <v>0</v>
      </c>
      <c r="AC35" s="9">
        <v>28.5</v>
      </c>
      <c r="AD35" s="9">
        <v>30</v>
      </c>
      <c r="AE35" s="9">
        <v>30</v>
      </c>
      <c r="AF35" s="9">
        <v>29.6</v>
      </c>
      <c r="AG35" s="10">
        <v>5.25</v>
      </c>
      <c r="AO35" s="28">
        <v>0</v>
      </c>
      <c r="AP35" s="9">
        <v>28.5</v>
      </c>
      <c r="AQ35" s="9">
        <v>30</v>
      </c>
      <c r="AR35" s="9">
        <v>30</v>
      </c>
      <c r="AS35" s="9">
        <v>29.6</v>
      </c>
      <c r="AT35" s="10">
        <v>5.25</v>
      </c>
      <c r="BB35" s="57">
        <v>0</v>
      </c>
      <c r="BC35" s="56">
        <v>28.5</v>
      </c>
      <c r="BD35" s="56">
        <v>30</v>
      </c>
      <c r="BE35" s="56">
        <v>30</v>
      </c>
      <c r="BF35" s="56">
        <v>29.6</v>
      </c>
      <c r="BG35" s="58">
        <v>5.25</v>
      </c>
      <c r="BO35" s="28">
        <v>0</v>
      </c>
      <c r="BP35" s="9">
        <v>28.5</v>
      </c>
      <c r="BQ35" s="9">
        <v>30</v>
      </c>
      <c r="BR35" s="9">
        <v>30</v>
      </c>
      <c r="BS35" s="9">
        <v>29.6</v>
      </c>
      <c r="BT35" s="10">
        <v>5.25</v>
      </c>
      <c r="CB35" s="28">
        <v>0</v>
      </c>
      <c r="CC35" s="9">
        <v>28.5</v>
      </c>
      <c r="CD35" s="9">
        <v>30</v>
      </c>
      <c r="CE35" s="9">
        <v>30</v>
      </c>
      <c r="CF35" s="9">
        <v>29.6</v>
      </c>
      <c r="CG35" s="10">
        <v>5.25</v>
      </c>
    </row>
    <row r="36" spans="1:85" ht="42">
      <c r="A36" s="2" t="s">
        <v>228</v>
      </c>
      <c r="B36" s="76">
        <v>22</v>
      </c>
      <c r="C36" s="9">
        <v>89.8</v>
      </c>
      <c r="D36" s="9">
        <v>92</v>
      </c>
      <c r="E36" s="9">
        <v>91</v>
      </c>
      <c r="F36" s="9">
        <v>91</v>
      </c>
      <c r="G36" s="9">
        <v>5.94</v>
      </c>
      <c r="O36" s="28">
        <v>22</v>
      </c>
      <c r="P36" s="9">
        <v>89.8</v>
      </c>
      <c r="Q36" s="9">
        <v>92</v>
      </c>
      <c r="R36" s="9">
        <v>91</v>
      </c>
      <c r="S36" s="9">
        <v>90.9</v>
      </c>
      <c r="T36" s="10">
        <v>5.88</v>
      </c>
      <c r="AB36" s="28">
        <v>23</v>
      </c>
      <c r="AC36" s="9">
        <v>89.8</v>
      </c>
      <c r="AD36" s="9">
        <v>92</v>
      </c>
      <c r="AE36" s="9">
        <v>91</v>
      </c>
      <c r="AF36" s="9">
        <v>91</v>
      </c>
      <c r="AG36" s="10">
        <v>5.91</v>
      </c>
      <c r="AO36" s="28">
        <v>23</v>
      </c>
      <c r="AP36" s="9">
        <v>89.9</v>
      </c>
      <c r="AQ36" s="9">
        <v>92</v>
      </c>
      <c r="AR36" s="9">
        <v>92</v>
      </c>
      <c r="AS36" s="9">
        <v>91</v>
      </c>
      <c r="AT36" s="10">
        <v>5.91</v>
      </c>
      <c r="BB36" s="57">
        <v>0</v>
      </c>
      <c r="BC36" s="56">
        <v>90.2</v>
      </c>
      <c r="BD36" s="56">
        <v>93</v>
      </c>
      <c r="BE36" s="56">
        <v>92</v>
      </c>
      <c r="BF36" s="56">
        <v>91.4</v>
      </c>
      <c r="BG36" s="58">
        <v>6.1</v>
      </c>
      <c r="BO36" s="28">
        <v>0</v>
      </c>
      <c r="BP36" s="9">
        <v>89.9</v>
      </c>
      <c r="BQ36" s="9">
        <v>93</v>
      </c>
      <c r="BR36" s="9">
        <v>91</v>
      </c>
      <c r="BS36" s="9">
        <v>91</v>
      </c>
      <c r="BT36" s="10">
        <v>6</v>
      </c>
      <c r="CB36" s="28">
        <v>22</v>
      </c>
      <c r="CC36" s="9">
        <v>89.7</v>
      </c>
      <c r="CD36" s="9">
        <v>92</v>
      </c>
      <c r="CE36" s="9">
        <v>91</v>
      </c>
      <c r="CF36" s="9">
        <v>90.9</v>
      </c>
      <c r="CG36" s="10">
        <v>5.88</v>
      </c>
    </row>
    <row r="37" spans="1:85" ht="42">
      <c r="A37" s="2" t="s">
        <v>229</v>
      </c>
      <c r="B37" s="76">
        <v>0.1</v>
      </c>
      <c r="C37" s="9">
        <v>0.1</v>
      </c>
      <c r="D37" s="9">
        <v>0.1</v>
      </c>
      <c r="E37" s="9">
        <v>0.1</v>
      </c>
      <c r="F37" s="9">
        <v>0.1</v>
      </c>
      <c r="G37" s="9">
        <v>0</v>
      </c>
      <c r="O37" s="28">
        <v>0.1</v>
      </c>
      <c r="P37" s="9">
        <v>0.1</v>
      </c>
      <c r="Q37" s="9">
        <v>0.1</v>
      </c>
      <c r="R37" s="9">
        <v>0.1</v>
      </c>
      <c r="S37" s="9">
        <v>0.1</v>
      </c>
      <c r="T37" s="10">
        <v>0</v>
      </c>
      <c r="AB37" s="28">
        <v>0.1</v>
      </c>
      <c r="AC37" s="9">
        <v>0.1</v>
      </c>
      <c r="AD37" s="9">
        <v>0.1</v>
      </c>
      <c r="AE37" s="9">
        <v>0.1</v>
      </c>
      <c r="AF37" s="9">
        <v>0.1</v>
      </c>
      <c r="AG37" s="10">
        <v>0</v>
      </c>
      <c r="AO37" s="28">
        <v>0.1</v>
      </c>
      <c r="AP37" s="9">
        <v>0.1</v>
      </c>
      <c r="AQ37" s="9">
        <v>0.1</v>
      </c>
      <c r="AR37" s="9">
        <v>0.1</v>
      </c>
      <c r="AS37" s="9">
        <v>0.1</v>
      </c>
      <c r="AT37" s="10">
        <v>0</v>
      </c>
      <c r="BB37" s="57">
        <v>0</v>
      </c>
      <c r="BC37" s="56">
        <v>0.1</v>
      </c>
      <c r="BD37" s="56">
        <v>0.1</v>
      </c>
      <c r="BE37" s="56">
        <v>0.1</v>
      </c>
      <c r="BF37" s="56">
        <v>0.1</v>
      </c>
      <c r="BG37" s="58">
        <v>2E-3</v>
      </c>
      <c r="BO37" s="28">
        <v>0</v>
      </c>
      <c r="BP37" s="9">
        <v>0.1</v>
      </c>
      <c r="BQ37" s="9">
        <v>0.1</v>
      </c>
      <c r="BR37" s="9">
        <v>0.1</v>
      </c>
      <c r="BS37" s="9">
        <v>0.1</v>
      </c>
      <c r="BT37" s="10">
        <v>2E-3</v>
      </c>
      <c r="CB37" s="28">
        <v>0.1</v>
      </c>
      <c r="CC37" s="9">
        <v>0.1</v>
      </c>
      <c r="CD37" s="9">
        <v>0.1</v>
      </c>
      <c r="CE37" s="9">
        <v>0.1</v>
      </c>
      <c r="CF37" s="9">
        <v>0.1</v>
      </c>
      <c r="CG37" s="10">
        <v>0</v>
      </c>
    </row>
    <row r="38" spans="1:85" ht="52.5">
      <c r="A38" s="2" t="s">
        <v>230</v>
      </c>
      <c r="B38" s="76">
        <v>0</v>
      </c>
      <c r="C38" s="9">
        <v>0</v>
      </c>
      <c r="D38" s="9">
        <v>0.05</v>
      </c>
      <c r="E38" s="9">
        <v>0</v>
      </c>
      <c r="F38" s="9">
        <v>0</v>
      </c>
      <c r="G38" s="9">
        <v>2E-3</v>
      </c>
      <c r="O38" s="28">
        <v>0</v>
      </c>
      <c r="P38" s="9">
        <v>0</v>
      </c>
      <c r="Q38" s="9">
        <v>3.3000000000000002E-2</v>
      </c>
      <c r="R38" s="9">
        <v>0</v>
      </c>
      <c r="S38" s="9">
        <v>0</v>
      </c>
      <c r="T38" s="10">
        <v>2E-3</v>
      </c>
      <c r="AB38" s="28">
        <v>0</v>
      </c>
      <c r="AC38" s="9">
        <v>0</v>
      </c>
      <c r="AD38" s="9">
        <v>3.3000000000000002E-2</v>
      </c>
      <c r="AE38" s="9">
        <v>0</v>
      </c>
      <c r="AF38" s="9">
        <v>0</v>
      </c>
      <c r="AG38" s="10">
        <v>2E-3</v>
      </c>
      <c r="AO38" s="28">
        <v>0</v>
      </c>
      <c r="AP38" s="9">
        <v>0</v>
      </c>
      <c r="AQ38" s="9">
        <v>1.7000000000000001E-2</v>
      </c>
      <c r="AR38" s="9">
        <v>0</v>
      </c>
      <c r="AS38" s="9">
        <v>0</v>
      </c>
      <c r="AT38" s="10">
        <v>2E-3</v>
      </c>
      <c r="BB38" s="57">
        <v>0</v>
      </c>
      <c r="BC38" s="56">
        <v>0</v>
      </c>
      <c r="BD38" s="56">
        <v>3.3000000000000002E-2</v>
      </c>
      <c r="BE38" s="56">
        <v>0</v>
      </c>
      <c r="BF38" s="56">
        <v>0</v>
      </c>
      <c r="BG38" s="58">
        <v>2E-3</v>
      </c>
      <c r="BO38" s="28">
        <v>0</v>
      </c>
      <c r="BP38" s="9">
        <v>0</v>
      </c>
      <c r="BQ38" s="9">
        <v>1.7000000000000001E-2</v>
      </c>
      <c r="BR38" s="9">
        <v>0</v>
      </c>
      <c r="BS38" s="9">
        <v>0</v>
      </c>
      <c r="BT38" s="10">
        <v>2E-3</v>
      </c>
      <c r="CB38" s="28">
        <v>0</v>
      </c>
      <c r="CC38" s="9">
        <v>0</v>
      </c>
      <c r="CD38" s="9">
        <v>0.05</v>
      </c>
      <c r="CE38" s="9">
        <v>0</v>
      </c>
      <c r="CF38" s="9">
        <v>0</v>
      </c>
      <c r="CG38" s="10">
        <v>2E-3</v>
      </c>
    </row>
    <row r="39" spans="1:85" ht="52.5">
      <c r="A39" s="2" t="s">
        <v>231</v>
      </c>
      <c r="B39" s="76">
        <v>0</v>
      </c>
      <c r="C39" s="9">
        <v>0</v>
      </c>
      <c r="D39" s="9">
        <v>0</v>
      </c>
      <c r="E39" s="9">
        <v>0</v>
      </c>
      <c r="F39" s="9">
        <v>0</v>
      </c>
      <c r="G39" s="9" t="s">
        <v>73</v>
      </c>
      <c r="O39" s="28">
        <v>0</v>
      </c>
      <c r="P39" s="9">
        <v>0</v>
      </c>
      <c r="Q39" s="9">
        <v>0</v>
      </c>
      <c r="R39" s="9">
        <v>0</v>
      </c>
      <c r="S39" s="9">
        <v>0</v>
      </c>
      <c r="T39" s="10" t="s">
        <v>73</v>
      </c>
      <c r="AB39" s="28">
        <v>0</v>
      </c>
      <c r="AC39" s="9">
        <v>0</v>
      </c>
      <c r="AD39" s="9">
        <v>0</v>
      </c>
      <c r="AE39" s="9">
        <v>0</v>
      </c>
      <c r="AF39" s="9">
        <v>0</v>
      </c>
      <c r="AG39" s="10" t="s">
        <v>73</v>
      </c>
      <c r="AO39" s="28">
        <v>0</v>
      </c>
      <c r="AP39" s="9">
        <v>0</v>
      </c>
      <c r="AQ39" s="9">
        <v>0</v>
      </c>
      <c r="AR39" s="9">
        <v>0</v>
      </c>
      <c r="AS39" s="9">
        <v>0</v>
      </c>
      <c r="AT39" s="10" t="s">
        <v>73</v>
      </c>
      <c r="BB39" s="57">
        <v>0</v>
      </c>
      <c r="BC39" s="56">
        <v>0</v>
      </c>
      <c r="BD39" s="56">
        <v>0</v>
      </c>
      <c r="BE39" s="56">
        <v>0</v>
      </c>
      <c r="BF39" s="56">
        <v>0</v>
      </c>
      <c r="BG39" s="58" t="s">
        <v>73</v>
      </c>
      <c r="BO39" s="28">
        <v>0</v>
      </c>
      <c r="BP39" s="9">
        <v>0</v>
      </c>
      <c r="BQ39" s="9">
        <v>0</v>
      </c>
      <c r="BR39" s="9">
        <v>0</v>
      </c>
      <c r="BS39" s="9">
        <v>0</v>
      </c>
      <c r="BT39" s="10" t="s">
        <v>73</v>
      </c>
      <c r="CB39" s="28">
        <v>0</v>
      </c>
      <c r="CC39" s="9">
        <v>0</v>
      </c>
      <c r="CD39" s="9">
        <v>0</v>
      </c>
      <c r="CE39" s="9">
        <v>0</v>
      </c>
      <c r="CF39" s="9">
        <v>0</v>
      </c>
      <c r="CG39" s="10" t="s">
        <v>73</v>
      </c>
    </row>
    <row r="40" spans="1:85" ht="52.5">
      <c r="A40" s="2" t="s">
        <v>232</v>
      </c>
      <c r="B40" s="76">
        <v>0</v>
      </c>
      <c r="C40" s="9">
        <v>0</v>
      </c>
      <c r="D40" s="9">
        <v>0</v>
      </c>
      <c r="E40" s="9">
        <v>0</v>
      </c>
      <c r="F40" s="9">
        <v>0</v>
      </c>
      <c r="G40" s="9" t="s">
        <v>73</v>
      </c>
      <c r="O40" s="28">
        <v>0</v>
      </c>
      <c r="P40" s="9">
        <v>0</v>
      </c>
      <c r="Q40" s="9">
        <v>0</v>
      </c>
      <c r="R40" s="9">
        <v>0</v>
      </c>
      <c r="S40" s="9">
        <v>0</v>
      </c>
      <c r="T40" s="10" t="s">
        <v>73</v>
      </c>
      <c r="AB40" s="28">
        <v>0</v>
      </c>
      <c r="AC40" s="9">
        <v>0</v>
      </c>
      <c r="AD40" s="9">
        <v>0</v>
      </c>
      <c r="AE40" s="9">
        <v>0</v>
      </c>
      <c r="AF40" s="9">
        <v>0</v>
      </c>
      <c r="AG40" s="10" t="s">
        <v>73</v>
      </c>
      <c r="AO40" s="28">
        <v>0</v>
      </c>
      <c r="AP40" s="9">
        <v>0</v>
      </c>
      <c r="AQ40" s="9">
        <v>0</v>
      </c>
      <c r="AR40" s="9">
        <v>0</v>
      </c>
      <c r="AS40" s="9">
        <v>0</v>
      </c>
      <c r="AT40" s="10" t="s">
        <v>73</v>
      </c>
      <c r="BB40" s="57">
        <v>0</v>
      </c>
      <c r="BC40" s="56">
        <v>0</v>
      </c>
      <c r="BD40" s="56">
        <v>0</v>
      </c>
      <c r="BE40" s="56">
        <v>0</v>
      </c>
      <c r="BF40" s="56">
        <v>0</v>
      </c>
      <c r="BG40" s="58" t="s">
        <v>73</v>
      </c>
      <c r="BO40" s="28">
        <v>0</v>
      </c>
      <c r="BP40" s="9">
        <v>0</v>
      </c>
      <c r="BQ40" s="9">
        <v>0</v>
      </c>
      <c r="BR40" s="9">
        <v>0</v>
      </c>
      <c r="BS40" s="9">
        <v>0</v>
      </c>
      <c r="BT40" s="10" t="s">
        <v>73</v>
      </c>
      <c r="CB40" s="28">
        <v>0</v>
      </c>
      <c r="CC40" s="9">
        <v>0</v>
      </c>
      <c r="CD40" s="9">
        <v>0</v>
      </c>
      <c r="CE40" s="9">
        <v>0</v>
      </c>
      <c r="CF40" s="9">
        <v>0</v>
      </c>
      <c r="CG40" s="10" t="s">
        <v>73</v>
      </c>
    </row>
    <row r="41" spans="1:85" ht="42">
      <c r="A41" s="2" t="s">
        <v>233</v>
      </c>
      <c r="B41" s="76">
        <v>1</v>
      </c>
      <c r="C41" s="9">
        <v>3.35</v>
      </c>
      <c r="D41" s="9">
        <v>40</v>
      </c>
      <c r="E41" s="9">
        <v>2</v>
      </c>
      <c r="F41" s="9">
        <v>1.77</v>
      </c>
      <c r="G41" s="9">
        <v>7.6</v>
      </c>
      <c r="O41" s="28">
        <v>1</v>
      </c>
      <c r="P41" s="9">
        <v>4.7699999999999996</v>
      </c>
      <c r="Q41" s="9">
        <v>40</v>
      </c>
      <c r="R41" s="9">
        <v>2</v>
      </c>
      <c r="S41" s="9">
        <v>3.03</v>
      </c>
      <c r="T41" s="10">
        <v>10.050000000000001</v>
      </c>
      <c r="AB41" s="28">
        <v>1</v>
      </c>
      <c r="AC41" s="9">
        <v>3.4</v>
      </c>
      <c r="AD41" s="9">
        <v>40</v>
      </c>
      <c r="AE41" s="9">
        <v>2</v>
      </c>
      <c r="AF41" s="9">
        <v>1.82</v>
      </c>
      <c r="AG41" s="10">
        <v>7.66</v>
      </c>
      <c r="AO41" s="28">
        <v>1</v>
      </c>
      <c r="AP41" s="9">
        <v>4.2300000000000004</v>
      </c>
      <c r="AQ41" s="9">
        <v>40</v>
      </c>
      <c r="AR41" s="9">
        <v>2</v>
      </c>
      <c r="AS41" s="9">
        <v>2.48</v>
      </c>
      <c r="AT41" s="10">
        <v>8.0399999999999991</v>
      </c>
      <c r="BB41" s="57">
        <v>1</v>
      </c>
      <c r="BC41" s="56">
        <v>3.68</v>
      </c>
      <c r="BD41" s="56">
        <v>43</v>
      </c>
      <c r="BE41" s="56">
        <v>2</v>
      </c>
      <c r="BF41" s="56">
        <v>2.0499999999999998</v>
      </c>
      <c r="BG41" s="58">
        <v>7.72</v>
      </c>
      <c r="BO41" s="28">
        <v>1</v>
      </c>
      <c r="BP41" s="9">
        <v>3.42</v>
      </c>
      <c r="BQ41" s="9">
        <v>40</v>
      </c>
      <c r="BR41" s="9">
        <v>2</v>
      </c>
      <c r="BS41" s="9">
        <v>1.82</v>
      </c>
      <c r="BT41" s="10">
        <v>7.7</v>
      </c>
      <c r="CB41" s="28">
        <v>1</v>
      </c>
      <c r="CC41" s="9">
        <v>3.46</v>
      </c>
      <c r="CD41" s="9">
        <v>40</v>
      </c>
      <c r="CE41" s="9">
        <v>2</v>
      </c>
      <c r="CF41" s="9">
        <v>1.83</v>
      </c>
      <c r="CG41" s="10">
        <v>7.68</v>
      </c>
    </row>
    <row r="42" spans="1:85" ht="52.5">
      <c r="A42" s="2" t="s">
        <v>234</v>
      </c>
      <c r="B42" s="76">
        <v>0</v>
      </c>
      <c r="C42" s="9">
        <v>215.8</v>
      </c>
      <c r="D42" s="45">
        <v>1939</v>
      </c>
      <c r="E42" s="9">
        <v>140</v>
      </c>
      <c r="F42" s="9">
        <v>195.9</v>
      </c>
      <c r="G42" s="9">
        <v>190.7</v>
      </c>
      <c r="O42" s="28">
        <v>14</v>
      </c>
      <c r="P42" s="9">
        <v>990.6</v>
      </c>
      <c r="Q42" s="45">
        <v>8090</v>
      </c>
      <c r="R42" s="9">
        <v>454</v>
      </c>
      <c r="S42" s="9">
        <v>823.7</v>
      </c>
      <c r="T42" s="49">
        <v>1215</v>
      </c>
      <c r="AB42" s="28">
        <v>0</v>
      </c>
      <c r="AC42" s="9">
        <v>572.70000000000005</v>
      </c>
      <c r="AD42" s="45">
        <v>4076</v>
      </c>
      <c r="AE42" s="9">
        <v>318</v>
      </c>
      <c r="AF42" s="9">
        <v>518.70000000000005</v>
      </c>
      <c r="AG42" s="10">
        <v>595</v>
      </c>
      <c r="AO42" s="28">
        <v>9.99</v>
      </c>
      <c r="AP42" s="9">
        <v>162.69999999999999</v>
      </c>
      <c r="AQ42" s="45">
        <v>1364</v>
      </c>
      <c r="AR42" s="9">
        <v>115</v>
      </c>
      <c r="AS42" s="9">
        <v>144.5</v>
      </c>
      <c r="AT42" s="10">
        <v>143.30000000000001</v>
      </c>
      <c r="BB42" s="57">
        <v>13</v>
      </c>
      <c r="BC42" s="56">
        <v>551.20000000000005</v>
      </c>
      <c r="BD42" s="93">
        <v>5461</v>
      </c>
      <c r="BE42" s="56">
        <v>213.5</v>
      </c>
      <c r="BF42" s="56">
        <v>383.3</v>
      </c>
      <c r="BG42" s="58">
        <v>994.1</v>
      </c>
      <c r="BO42" s="28">
        <v>57.1</v>
      </c>
      <c r="BP42" s="45">
        <v>2576</v>
      </c>
      <c r="BQ42" s="45">
        <v>10983</v>
      </c>
      <c r="BR42" s="45">
        <v>2148</v>
      </c>
      <c r="BS42" s="45">
        <v>2371</v>
      </c>
      <c r="BT42" s="49">
        <v>1908</v>
      </c>
      <c r="CB42" s="28">
        <v>0</v>
      </c>
      <c r="CC42" s="9">
        <v>160.6</v>
      </c>
      <c r="CD42" s="45">
        <v>1412</v>
      </c>
      <c r="CE42" s="9">
        <v>114</v>
      </c>
      <c r="CF42" s="9">
        <v>141.6</v>
      </c>
      <c r="CG42" s="10">
        <v>143.9</v>
      </c>
    </row>
    <row r="43" spans="1:85" ht="74.25" thickBot="1">
      <c r="A43" s="91" t="s">
        <v>47</v>
      </c>
      <c r="B43" s="76">
        <v>0</v>
      </c>
      <c r="C43" s="9">
        <v>0.39500000000000002</v>
      </c>
      <c r="D43" s="9">
        <v>97</v>
      </c>
      <c r="E43" s="9">
        <v>0</v>
      </c>
      <c r="F43" s="9">
        <v>8.0000000000000002E-3</v>
      </c>
      <c r="G43" s="9">
        <v>3.27</v>
      </c>
      <c r="O43" s="29">
        <v>0</v>
      </c>
      <c r="P43" s="30">
        <v>3.78</v>
      </c>
      <c r="Q43" s="83">
        <v>1166</v>
      </c>
      <c r="R43" s="30">
        <v>0</v>
      </c>
      <c r="S43" s="30">
        <v>0.93600000000000005</v>
      </c>
      <c r="T43" s="42">
        <v>33.1</v>
      </c>
      <c r="AB43" s="29">
        <v>0</v>
      </c>
      <c r="AC43" s="30">
        <v>1.59</v>
      </c>
      <c r="AD43" s="30">
        <v>76</v>
      </c>
      <c r="AE43" s="30">
        <v>0</v>
      </c>
      <c r="AF43" s="30">
        <v>0.53100000000000003</v>
      </c>
      <c r="AG43" s="42">
        <v>5.55</v>
      </c>
      <c r="AO43" s="29">
        <v>0</v>
      </c>
      <c r="AP43" s="30">
        <v>1.2999999999999999E-2</v>
      </c>
      <c r="AQ43" s="30">
        <v>25.2</v>
      </c>
      <c r="AR43" s="30">
        <v>0</v>
      </c>
      <c r="AS43" s="30">
        <v>0</v>
      </c>
      <c r="AT43" s="42">
        <v>0.39400000000000002</v>
      </c>
      <c r="BB43" s="59">
        <v>0</v>
      </c>
      <c r="BC43" s="60">
        <v>2.69</v>
      </c>
      <c r="BD43" s="60">
        <v>489</v>
      </c>
      <c r="BE43" s="60">
        <v>0</v>
      </c>
      <c r="BF43" s="60">
        <v>7.5999999999999998E-2</v>
      </c>
      <c r="BG43" s="94">
        <v>19.399999999999999</v>
      </c>
      <c r="BO43" s="29">
        <v>0</v>
      </c>
      <c r="BP43" s="30">
        <v>1.44</v>
      </c>
      <c r="BQ43" s="30">
        <v>206</v>
      </c>
      <c r="BR43" s="30">
        <v>0</v>
      </c>
      <c r="BS43" s="30">
        <v>0.31900000000000001</v>
      </c>
      <c r="BT43" s="42">
        <v>6.21</v>
      </c>
      <c r="CB43" s="29">
        <v>0</v>
      </c>
      <c r="CC43" s="30">
        <v>3.0000000000000001E-3</v>
      </c>
      <c r="CD43" s="30">
        <v>1</v>
      </c>
      <c r="CE43" s="30">
        <v>0</v>
      </c>
      <c r="CF43" s="30">
        <v>0</v>
      </c>
      <c r="CG43" s="42">
        <v>5.8999999999999997E-2</v>
      </c>
    </row>
  </sheetData>
  <mergeCells count="63">
    <mergeCell ref="B1:M1"/>
    <mergeCell ref="B2:M2"/>
    <mergeCell ref="B3:M3"/>
    <mergeCell ref="B4:M4"/>
    <mergeCell ref="B5:M5"/>
    <mergeCell ref="B7:M7"/>
    <mergeCell ref="B8:M8"/>
    <mergeCell ref="B9:M9"/>
    <mergeCell ref="B6:M6"/>
    <mergeCell ref="O6:Z6"/>
    <mergeCell ref="O7:Z7"/>
    <mergeCell ref="O8:Z8"/>
    <mergeCell ref="O9:Z9"/>
    <mergeCell ref="AB6:AM6"/>
    <mergeCell ref="AB7:AM7"/>
    <mergeCell ref="AB8:AM8"/>
    <mergeCell ref="AB9:AM9"/>
    <mergeCell ref="O1:Z1"/>
    <mergeCell ref="O2:Z2"/>
    <mergeCell ref="O3:Z3"/>
    <mergeCell ref="AB1:AM1"/>
    <mergeCell ref="AB2:AM2"/>
    <mergeCell ref="AB3:AM3"/>
    <mergeCell ref="AB4:AM4"/>
    <mergeCell ref="AB5:AM5"/>
    <mergeCell ref="O4:Z4"/>
    <mergeCell ref="O5:Z5"/>
    <mergeCell ref="AO9:AZ9"/>
    <mergeCell ref="BB1:BM1"/>
    <mergeCell ref="BB2:BM2"/>
    <mergeCell ref="BB3:BM3"/>
    <mergeCell ref="BB4:BM4"/>
    <mergeCell ref="BB5:BM5"/>
    <mergeCell ref="BB6:BM6"/>
    <mergeCell ref="BB7:BM7"/>
    <mergeCell ref="BB8:BM8"/>
    <mergeCell ref="BB9:BM9"/>
    <mergeCell ref="AO1:AZ1"/>
    <mergeCell ref="AO2:AZ2"/>
    <mergeCell ref="AO3:AZ3"/>
    <mergeCell ref="AO4:AZ4"/>
    <mergeCell ref="AO5:AZ5"/>
    <mergeCell ref="AO6:AZ6"/>
    <mergeCell ref="AO7:AZ7"/>
    <mergeCell ref="AO8:AZ8"/>
    <mergeCell ref="BO6:BZ6"/>
    <mergeCell ref="BO7:BZ7"/>
    <mergeCell ref="BO8:BZ8"/>
    <mergeCell ref="BO9:BZ9"/>
    <mergeCell ref="CB1:CM1"/>
    <mergeCell ref="CB2:CM2"/>
    <mergeCell ref="CB3:CM3"/>
    <mergeCell ref="CB4:CM4"/>
    <mergeCell ref="CB5:CM5"/>
    <mergeCell ref="CB6:CM6"/>
    <mergeCell ref="CB7:CM7"/>
    <mergeCell ref="CB8:CM8"/>
    <mergeCell ref="CB9:CM9"/>
    <mergeCell ref="BO1:BZ1"/>
    <mergeCell ref="BO2:BZ2"/>
    <mergeCell ref="BO3:BZ3"/>
    <mergeCell ref="BO4:BZ4"/>
    <mergeCell ref="BO5:BZ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M43"/>
  <sheetViews>
    <sheetView workbookViewId="0">
      <pane xSplit="1" ySplit="10" topLeftCell="BU31" activePane="bottomRight" state="frozen"/>
      <selection pane="topRight" activeCell="B1" sqref="B1"/>
      <selection pane="bottomLeft" activeCell="A11" sqref="A11"/>
      <selection pane="bottomRight" activeCell="B31" sqref="B31"/>
    </sheetView>
  </sheetViews>
  <sheetFormatPr defaultRowHeight="15"/>
  <cols>
    <col min="1" max="1" width="16.140625" bestFit="1" customWidth="1"/>
    <col min="14" max="14" width="0.28515625" customWidth="1"/>
    <col min="27" max="27" width="0.140625" customWidth="1"/>
    <col min="40" max="40" width="0.28515625" customWidth="1"/>
    <col min="53" max="53" width="0.28515625" customWidth="1"/>
    <col min="66" max="66" width="0.140625" customWidth="1"/>
    <col min="79" max="79" width="0.28515625" customWidth="1"/>
  </cols>
  <sheetData>
    <row r="1" spans="1:91">
      <c r="A1" s="23" t="s">
        <v>0</v>
      </c>
      <c r="B1" s="306" t="s">
        <v>355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8"/>
      <c r="O1" s="306" t="s">
        <v>364</v>
      </c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  <c r="AB1" s="306" t="s">
        <v>370</v>
      </c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8"/>
      <c r="AO1" s="306" t="s">
        <v>379</v>
      </c>
      <c r="AP1" s="307"/>
      <c r="AQ1" s="307"/>
      <c r="AR1" s="307"/>
      <c r="AS1" s="307"/>
      <c r="AT1" s="307"/>
      <c r="AU1" s="307"/>
      <c r="AV1" s="307"/>
      <c r="AW1" s="307"/>
      <c r="AX1" s="307"/>
      <c r="AY1" s="307"/>
      <c r="AZ1" s="308"/>
      <c r="BB1" s="306" t="s">
        <v>388</v>
      </c>
      <c r="BC1" s="307"/>
      <c r="BD1" s="307"/>
      <c r="BE1" s="307"/>
      <c r="BF1" s="307"/>
      <c r="BG1" s="307"/>
      <c r="BH1" s="307"/>
      <c r="BI1" s="307"/>
      <c r="BJ1" s="307"/>
      <c r="BK1" s="307"/>
      <c r="BL1" s="307"/>
      <c r="BM1" s="308"/>
      <c r="BO1" s="306" t="s">
        <v>397</v>
      </c>
      <c r="BP1" s="307"/>
      <c r="BQ1" s="307"/>
      <c r="BR1" s="307"/>
      <c r="BS1" s="307"/>
      <c r="BT1" s="307"/>
      <c r="BU1" s="307"/>
      <c r="BV1" s="307"/>
      <c r="BW1" s="307"/>
      <c r="BX1" s="307"/>
      <c r="BY1" s="307"/>
      <c r="BZ1" s="308"/>
      <c r="CB1" s="306" t="s">
        <v>406</v>
      </c>
      <c r="CC1" s="307"/>
      <c r="CD1" s="307"/>
      <c r="CE1" s="307"/>
      <c r="CF1" s="307"/>
      <c r="CG1" s="307"/>
      <c r="CH1" s="307"/>
      <c r="CI1" s="307"/>
      <c r="CJ1" s="307"/>
      <c r="CK1" s="307"/>
      <c r="CL1" s="307"/>
      <c r="CM1" s="308"/>
    </row>
    <row r="2" spans="1:91">
      <c r="A2" s="24" t="s">
        <v>1</v>
      </c>
      <c r="B2" s="309" t="s">
        <v>51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  <c r="O2" s="309" t="s">
        <v>51</v>
      </c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1"/>
      <c r="AB2" s="309" t="s">
        <v>51</v>
      </c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1"/>
      <c r="AO2" s="309" t="s">
        <v>51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1"/>
      <c r="BB2" s="309" t="s">
        <v>51</v>
      </c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1"/>
      <c r="BO2" s="309" t="s">
        <v>51</v>
      </c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1"/>
      <c r="CB2" s="309" t="s">
        <v>51</v>
      </c>
      <c r="CC2" s="310"/>
      <c r="CD2" s="310"/>
      <c r="CE2" s="310"/>
      <c r="CF2" s="310"/>
      <c r="CG2" s="310"/>
      <c r="CH2" s="310"/>
      <c r="CI2" s="310"/>
      <c r="CJ2" s="310"/>
      <c r="CK2" s="310"/>
      <c r="CL2" s="310"/>
      <c r="CM2" s="311"/>
    </row>
    <row r="3" spans="1:91">
      <c r="A3" s="24" t="s">
        <v>2</v>
      </c>
      <c r="B3" s="312" t="s">
        <v>356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4"/>
      <c r="O3" s="312" t="s">
        <v>365</v>
      </c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4"/>
      <c r="AB3" s="312" t="s">
        <v>371</v>
      </c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4"/>
      <c r="AO3" s="312" t="s">
        <v>380</v>
      </c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4"/>
      <c r="BB3" s="312" t="s">
        <v>389</v>
      </c>
      <c r="BC3" s="313"/>
      <c r="BD3" s="313"/>
      <c r="BE3" s="313"/>
      <c r="BF3" s="313"/>
      <c r="BG3" s="313"/>
      <c r="BH3" s="313"/>
      <c r="BI3" s="313"/>
      <c r="BJ3" s="313"/>
      <c r="BK3" s="313"/>
      <c r="BL3" s="313"/>
      <c r="BM3" s="314"/>
      <c r="BO3" s="312" t="s">
        <v>398</v>
      </c>
      <c r="BP3" s="313"/>
      <c r="BQ3" s="313"/>
      <c r="BR3" s="313"/>
      <c r="BS3" s="313"/>
      <c r="BT3" s="313"/>
      <c r="BU3" s="313"/>
      <c r="BV3" s="313"/>
      <c r="BW3" s="313"/>
      <c r="BX3" s="313"/>
      <c r="BY3" s="313"/>
      <c r="BZ3" s="314"/>
      <c r="CB3" s="312" t="s">
        <v>407</v>
      </c>
      <c r="CC3" s="313"/>
      <c r="CD3" s="313"/>
      <c r="CE3" s="313"/>
      <c r="CF3" s="313"/>
      <c r="CG3" s="313"/>
      <c r="CH3" s="313"/>
      <c r="CI3" s="313"/>
      <c r="CJ3" s="313"/>
      <c r="CK3" s="313"/>
      <c r="CL3" s="313"/>
      <c r="CM3" s="314"/>
    </row>
    <row r="4" spans="1:91">
      <c r="A4" s="24" t="s">
        <v>3</v>
      </c>
      <c r="B4" s="312" t="s">
        <v>357</v>
      </c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4"/>
      <c r="O4" s="312" t="s">
        <v>366</v>
      </c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4"/>
      <c r="AB4" s="312" t="s">
        <v>372</v>
      </c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4"/>
      <c r="AO4" s="312" t="s">
        <v>381</v>
      </c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4"/>
      <c r="BB4" s="312" t="s">
        <v>390</v>
      </c>
      <c r="BC4" s="313"/>
      <c r="BD4" s="313"/>
      <c r="BE4" s="313"/>
      <c r="BF4" s="313"/>
      <c r="BG4" s="313"/>
      <c r="BH4" s="313"/>
      <c r="BI4" s="313"/>
      <c r="BJ4" s="313"/>
      <c r="BK4" s="313"/>
      <c r="BL4" s="313"/>
      <c r="BM4" s="314"/>
      <c r="BO4" s="312" t="s">
        <v>399</v>
      </c>
      <c r="BP4" s="313"/>
      <c r="BQ4" s="313"/>
      <c r="BR4" s="313"/>
      <c r="BS4" s="313"/>
      <c r="BT4" s="313"/>
      <c r="BU4" s="313"/>
      <c r="BV4" s="313"/>
      <c r="BW4" s="313"/>
      <c r="BX4" s="313"/>
      <c r="BY4" s="313"/>
      <c r="BZ4" s="314"/>
      <c r="CB4" s="312" t="s">
        <v>408</v>
      </c>
      <c r="CC4" s="313"/>
      <c r="CD4" s="313"/>
      <c r="CE4" s="313"/>
      <c r="CF4" s="313"/>
      <c r="CG4" s="313"/>
      <c r="CH4" s="313"/>
      <c r="CI4" s="313"/>
      <c r="CJ4" s="313"/>
      <c r="CK4" s="313"/>
      <c r="CL4" s="313"/>
      <c r="CM4" s="314"/>
    </row>
    <row r="5" spans="1:91">
      <c r="A5" s="24" t="s">
        <v>4</v>
      </c>
      <c r="B5" s="315">
        <v>5.0173611111111106E-2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7"/>
      <c r="O5" s="315">
        <v>5.0173611111111106E-2</v>
      </c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7"/>
      <c r="AB5" s="315">
        <v>5.0173611111111106E-2</v>
      </c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7"/>
      <c r="AO5" s="315">
        <v>5.0173611111111106E-2</v>
      </c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7"/>
      <c r="BB5" s="315">
        <v>5.0173611111111106E-2</v>
      </c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7"/>
      <c r="BO5" s="315">
        <v>5.0173611111111106E-2</v>
      </c>
      <c r="BP5" s="316"/>
      <c r="BQ5" s="316"/>
      <c r="BR5" s="316"/>
      <c r="BS5" s="316"/>
      <c r="BT5" s="316"/>
      <c r="BU5" s="316"/>
      <c r="BV5" s="316"/>
      <c r="BW5" s="316"/>
      <c r="BX5" s="316"/>
      <c r="BY5" s="316"/>
      <c r="BZ5" s="317"/>
      <c r="CB5" s="315">
        <v>5.0173611111111106E-2</v>
      </c>
      <c r="CC5" s="316"/>
      <c r="CD5" s="316"/>
      <c r="CE5" s="316"/>
      <c r="CF5" s="316"/>
      <c r="CG5" s="316"/>
      <c r="CH5" s="316"/>
      <c r="CI5" s="316"/>
      <c r="CJ5" s="316"/>
      <c r="CK5" s="316"/>
      <c r="CL5" s="316"/>
      <c r="CM5" s="317"/>
    </row>
    <row r="6" spans="1:91">
      <c r="A6" s="24" t="s">
        <v>5</v>
      </c>
      <c r="B6" s="294" t="s">
        <v>222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6"/>
      <c r="O6" s="294" t="s">
        <v>222</v>
      </c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6"/>
      <c r="AB6" s="342">
        <v>5.0173611111111106E-2</v>
      </c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6"/>
      <c r="AO6" s="294" t="s">
        <v>222</v>
      </c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6"/>
      <c r="BB6" s="294" t="s">
        <v>222</v>
      </c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96"/>
      <c r="BO6" s="294" t="s">
        <v>222</v>
      </c>
      <c r="BP6" s="295"/>
      <c r="BQ6" s="295"/>
      <c r="BR6" s="295"/>
      <c r="BS6" s="295"/>
      <c r="BT6" s="295"/>
      <c r="BU6" s="295"/>
      <c r="BV6" s="295"/>
      <c r="BW6" s="295"/>
      <c r="BX6" s="295"/>
      <c r="BY6" s="295"/>
      <c r="BZ6" s="296"/>
      <c r="CB6" s="294" t="s">
        <v>222</v>
      </c>
      <c r="CC6" s="295"/>
      <c r="CD6" s="295"/>
      <c r="CE6" s="295"/>
      <c r="CF6" s="295"/>
      <c r="CG6" s="295"/>
      <c r="CH6" s="295"/>
      <c r="CI6" s="295"/>
      <c r="CJ6" s="295"/>
      <c r="CK6" s="295"/>
      <c r="CL6" s="295"/>
      <c r="CM6" s="296"/>
    </row>
    <row r="7" spans="1:91">
      <c r="A7" s="24" t="s">
        <v>6</v>
      </c>
      <c r="B7" s="297" t="s">
        <v>55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9"/>
      <c r="O7" s="297" t="s">
        <v>55</v>
      </c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9"/>
      <c r="AB7" s="297" t="s">
        <v>55</v>
      </c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9"/>
      <c r="AO7" s="297" t="s">
        <v>55</v>
      </c>
      <c r="AP7" s="298"/>
      <c r="AQ7" s="298"/>
      <c r="AR7" s="298"/>
      <c r="AS7" s="298"/>
      <c r="AT7" s="298"/>
      <c r="AU7" s="298"/>
      <c r="AV7" s="298"/>
      <c r="AW7" s="298"/>
      <c r="AX7" s="298"/>
      <c r="AY7" s="298"/>
      <c r="AZ7" s="299"/>
      <c r="BB7" s="297" t="s">
        <v>55</v>
      </c>
      <c r="BC7" s="298"/>
      <c r="BD7" s="298"/>
      <c r="BE7" s="298"/>
      <c r="BF7" s="298"/>
      <c r="BG7" s="298"/>
      <c r="BH7" s="298"/>
      <c r="BI7" s="298"/>
      <c r="BJ7" s="298"/>
      <c r="BK7" s="298"/>
      <c r="BL7" s="298"/>
      <c r="BM7" s="299"/>
      <c r="BO7" s="297" t="s">
        <v>55</v>
      </c>
      <c r="BP7" s="298"/>
      <c r="BQ7" s="298"/>
      <c r="BR7" s="298"/>
      <c r="BS7" s="298"/>
      <c r="BT7" s="298"/>
      <c r="BU7" s="298"/>
      <c r="BV7" s="298"/>
      <c r="BW7" s="298"/>
      <c r="BX7" s="298"/>
      <c r="BY7" s="298"/>
      <c r="BZ7" s="299"/>
      <c r="CB7" s="297" t="s">
        <v>55</v>
      </c>
      <c r="CC7" s="298"/>
      <c r="CD7" s="298"/>
      <c r="CE7" s="298"/>
      <c r="CF7" s="298"/>
      <c r="CG7" s="298"/>
      <c r="CH7" s="298"/>
      <c r="CI7" s="298"/>
      <c r="CJ7" s="298"/>
      <c r="CK7" s="298"/>
      <c r="CL7" s="298"/>
      <c r="CM7" s="299"/>
    </row>
    <row r="8" spans="1:91">
      <c r="A8" s="24" t="s">
        <v>7</v>
      </c>
      <c r="B8" s="300" t="s">
        <v>106</v>
      </c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2"/>
      <c r="O8" s="300" t="s">
        <v>106</v>
      </c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B8" s="300" t="s">
        <v>106</v>
      </c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2"/>
      <c r="AO8" s="300" t="s">
        <v>106</v>
      </c>
      <c r="AP8" s="301"/>
      <c r="AQ8" s="301"/>
      <c r="AR8" s="301"/>
      <c r="AS8" s="301"/>
      <c r="AT8" s="301"/>
      <c r="AU8" s="301"/>
      <c r="AV8" s="301"/>
      <c r="AW8" s="301"/>
      <c r="AX8" s="301"/>
      <c r="AY8" s="301"/>
      <c r="AZ8" s="302"/>
      <c r="BB8" s="300" t="s">
        <v>106</v>
      </c>
      <c r="BC8" s="301"/>
      <c r="BD8" s="301"/>
      <c r="BE8" s="301"/>
      <c r="BF8" s="301"/>
      <c r="BG8" s="301"/>
      <c r="BH8" s="301"/>
      <c r="BI8" s="301"/>
      <c r="BJ8" s="301"/>
      <c r="BK8" s="301"/>
      <c r="BL8" s="301"/>
      <c r="BM8" s="302"/>
      <c r="BO8" s="300" t="s">
        <v>106</v>
      </c>
      <c r="BP8" s="301"/>
      <c r="BQ8" s="301"/>
      <c r="BR8" s="301"/>
      <c r="BS8" s="301"/>
      <c r="BT8" s="301"/>
      <c r="BU8" s="301"/>
      <c r="BV8" s="301"/>
      <c r="BW8" s="301"/>
      <c r="BX8" s="301"/>
      <c r="BY8" s="301"/>
      <c r="BZ8" s="302"/>
      <c r="CB8" s="300" t="s">
        <v>106</v>
      </c>
      <c r="CC8" s="301"/>
      <c r="CD8" s="301"/>
      <c r="CE8" s="301"/>
      <c r="CF8" s="301"/>
      <c r="CG8" s="301"/>
      <c r="CH8" s="301"/>
      <c r="CI8" s="301"/>
      <c r="CJ8" s="301"/>
      <c r="CK8" s="301"/>
      <c r="CL8" s="301"/>
      <c r="CM8" s="302"/>
    </row>
    <row r="9" spans="1:91" ht="21.75" thickBot="1">
      <c r="A9" s="40" t="s">
        <v>8</v>
      </c>
      <c r="B9" s="303" t="s">
        <v>77</v>
      </c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5"/>
      <c r="O9" s="303" t="s">
        <v>77</v>
      </c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5"/>
      <c r="AB9" s="303" t="s">
        <v>77</v>
      </c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5"/>
      <c r="AO9" s="303" t="s">
        <v>77</v>
      </c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5"/>
      <c r="BB9" s="303" t="s">
        <v>77</v>
      </c>
      <c r="BC9" s="304"/>
      <c r="BD9" s="304"/>
      <c r="BE9" s="304"/>
      <c r="BF9" s="304"/>
      <c r="BG9" s="304"/>
      <c r="BH9" s="304"/>
      <c r="BI9" s="304"/>
      <c r="BJ9" s="304"/>
      <c r="BK9" s="304"/>
      <c r="BL9" s="304"/>
      <c r="BM9" s="305"/>
      <c r="BO9" s="303" t="s">
        <v>77</v>
      </c>
      <c r="BP9" s="304"/>
      <c r="BQ9" s="304"/>
      <c r="BR9" s="304"/>
      <c r="BS9" s="304"/>
      <c r="BT9" s="304"/>
      <c r="BU9" s="304"/>
      <c r="BV9" s="304"/>
      <c r="BW9" s="304"/>
      <c r="BX9" s="304"/>
      <c r="BY9" s="304"/>
      <c r="BZ9" s="305"/>
      <c r="CB9" s="303" t="s">
        <v>77</v>
      </c>
      <c r="CC9" s="304"/>
      <c r="CD9" s="304"/>
      <c r="CE9" s="304"/>
      <c r="CF9" s="304"/>
      <c r="CG9" s="304"/>
      <c r="CH9" s="304"/>
      <c r="CI9" s="304"/>
      <c r="CJ9" s="304"/>
      <c r="CK9" s="304"/>
      <c r="CL9" s="304"/>
      <c r="CM9" s="305"/>
    </row>
    <row r="10" spans="1:91" ht="21">
      <c r="A10" s="41" t="s">
        <v>9</v>
      </c>
      <c r="B10" s="27" t="s">
        <v>58</v>
      </c>
      <c r="C10" s="18" t="s">
        <v>59</v>
      </c>
      <c r="D10" s="18" t="s">
        <v>60</v>
      </c>
      <c r="E10" s="18" t="s">
        <v>61</v>
      </c>
      <c r="F10" s="18" t="s">
        <v>62</v>
      </c>
      <c r="G10" s="18" t="s">
        <v>63</v>
      </c>
      <c r="H10" s="18" t="s">
        <v>64</v>
      </c>
      <c r="I10" s="18" t="s">
        <v>65</v>
      </c>
      <c r="J10" s="18" t="s">
        <v>66</v>
      </c>
      <c r="K10" s="18" t="s">
        <v>67</v>
      </c>
      <c r="L10" s="18" t="s">
        <v>68</v>
      </c>
      <c r="M10" s="19" t="s">
        <v>69</v>
      </c>
      <c r="O10" s="27" t="s">
        <v>58</v>
      </c>
      <c r="P10" s="18" t="s">
        <v>59</v>
      </c>
      <c r="Q10" s="18" t="s">
        <v>60</v>
      </c>
      <c r="R10" s="18" t="s">
        <v>61</v>
      </c>
      <c r="S10" s="18" t="s">
        <v>62</v>
      </c>
      <c r="T10" s="18" t="s">
        <v>63</v>
      </c>
      <c r="U10" s="18" t="s">
        <v>64</v>
      </c>
      <c r="V10" s="18" t="s">
        <v>65</v>
      </c>
      <c r="W10" s="18" t="s">
        <v>66</v>
      </c>
      <c r="X10" s="18" t="s">
        <v>67</v>
      </c>
      <c r="Y10" s="18" t="s">
        <v>68</v>
      </c>
      <c r="Z10" s="19" t="s">
        <v>69</v>
      </c>
      <c r="AB10" s="27" t="s">
        <v>58</v>
      </c>
      <c r="AC10" s="18" t="s">
        <v>59</v>
      </c>
      <c r="AD10" s="18" t="s">
        <v>60</v>
      </c>
      <c r="AE10" s="18" t="s">
        <v>61</v>
      </c>
      <c r="AF10" s="18" t="s">
        <v>62</v>
      </c>
      <c r="AG10" s="18" t="s">
        <v>63</v>
      </c>
      <c r="AH10" s="18" t="s">
        <v>64</v>
      </c>
      <c r="AI10" s="18" t="s">
        <v>65</v>
      </c>
      <c r="AJ10" s="18" t="s">
        <v>66</v>
      </c>
      <c r="AK10" s="18" t="s">
        <v>67</v>
      </c>
      <c r="AL10" s="18" t="s">
        <v>68</v>
      </c>
      <c r="AM10" s="19" t="s">
        <v>69</v>
      </c>
      <c r="AO10" s="27" t="s">
        <v>58</v>
      </c>
      <c r="AP10" s="18" t="s">
        <v>59</v>
      </c>
      <c r="AQ10" s="18" t="s">
        <v>60</v>
      </c>
      <c r="AR10" s="18" t="s">
        <v>61</v>
      </c>
      <c r="AS10" s="18" t="s">
        <v>62</v>
      </c>
      <c r="AT10" s="18" t="s">
        <v>63</v>
      </c>
      <c r="AU10" s="18" t="s">
        <v>64</v>
      </c>
      <c r="AV10" s="18" t="s">
        <v>65</v>
      </c>
      <c r="AW10" s="18" t="s">
        <v>66</v>
      </c>
      <c r="AX10" s="18" t="s">
        <v>67</v>
      </c>
      <c r="AY10" s="18" t="s">
        <v>68</v>
      </c>
      <c r="AZ10" s="19" t="s">
        <v>69</v>
      </c>
      <c r="BB10" s="27" t="s">
        <v>58</v>
      </c>
      <c r="BC10" s="18" t="s">
        <v>59</v>
      </c>
      <c r="BD10" s="18" t="s">
        <v>60</v>
      </c>
      <c r="BE10" s="18" t="s">
        <v>61</v>
      </c>
      <c r="BF10" s="18" t="s">
        <v>62</v>
      </c>
      <c r="BG10" s="18" t="s">
        <v>63</v>
      </c>
      <c r="BH10" s="18" t="s">
        <v>64</v>
      </c>
      <c r="BI10" s="18" t="s">
        <v>65</v>
      </c>
      <c r="BJ10" s="18" t="s">
        <v>66</v>
      </c>
      <c r="BK10" s="18" t="s">
        <v>67</v>
      </c>
      <c r="BL10" s="18" t="s">
        <v>68</v>
      </c>
      <c r="BM10" s="19" t="s">
        <v>69</v>
      </c>
      <c r="BO10" s="27" t="s">
        <v>58</v>
      </c>
      <c r="BP10" s="18" t="s">
        <v>59</v>
      </c>
      <c r="BQ10" s="18" t="s">
        <v>60</v>
      </c>
      <c r="BR10" s="18" t="s">
        <v>61</v>
      </c>
      <c r="BS10" s="18" t="s">
        <v>62</v>
      </c>
      <c r="BT10" s="18" t="s">
        <v>63</v>
      </c>
      <c r="BU10" s="18" t="s">
        <v>64</v>
      </c>
      <c r="BV10" s="18" t="s">
        <v>65</v>
      </c>
      <c r="BW10" s="18" t="s">
        <v>66</v>
      </c>
      <c r="BX10" s="18" t="s">
        <v>67</v>
      </c>
      <c r="BY10" s="18" t="s">
        <v>68</v>
      </c>
      <c r="BZ10" s="19" t="s">
        <v>69</v>
      </c>
      <c r="CB10" s="27" t="s">
        <v>58</v>
      </c>
      <c r="CC10" s="18" t="s">
        <v>59</v>
      </c>
      <c r="CD10" s="18" t="s">
        <v>60</v>
      </c>
      <c r="CE10" s="18" t="s">
        <v>61</v>
      </c>
      <c r="CF10" s="18" t="s">
        <v>62</v>
      </c>
      <c r="CG10" s="18" t="s">
        <v>63</v>
      </c>
      <c r="CH10" s="18" t="s">
        <v>64</v>
      </c>
      <c r="CI10" s="18" t="s">
        <v>65</v>
      </c>
      <c r="CJ10" s="18" t="s">
        <v>66</v>
      </c>
      <c r="CK10" s="18" t="s">
        <v>67</v>
      </c>
      <c r="CL10" s="18" t="s">
        <v>68</v>
      </c>
      <c r="CM10" s="19" t="s">
        <v>69</v>
      </c>
    </row>
    <row r="11" spans="1:91">
      <c r="A11" s="16" t="s">
        <v>10</v>
      </c>
      <c r="B11" s="28">
        <v>0</v>
      </c>
      <c r="C11" s="9">
        <v>0</v>
      </c>
      <c r="D11" s="9">
        <v>0</v>
      </c>
      <c r="E11" s="9">
        <v>40</v>
      </c>
      <c r="F11" s="9">
        <v>0</v>
      </c>
      <c r="G11" s="9">
        <v>0</v>
      </c>
      <c r="H11" s="9" t="s">
        <v>73</v>
      </c>
      <c r="I11" s="9" t="s">
        <v>73</v>
      </c>
      <c r="J11" s="9" t="s">
        <v>73</v>
      </c>
      <c r="K11" s="9" t="s">
        <v>73</v>
      </c>
      <c r="L11" s="22" t="s">
        <v>74</v>
      </c>
      <c r="M11" s="10" t="s">
        <v>74</v>
      </c>
      <c r="O11" s="28">
        <v>0</v>
      </c>
      <c r="P11" s="9">
        <v>0</v>
      </c>
      <c r="Q11" s="9">
        <v>0</v>
      </c>
      <c r="R11" s="9">
        <v>40</v>
      </c>
      <c r="S11" s="9">
        <v>0</v>
      </c>
      <c r="T11" s="9">
        <v>0</v>
      </c>
      <c r="U11" s="9" t="s">
        <v>73</v>
      </c>
      <c r="V11" s="9" t="s">
        <v>73</v>
      </c>
      <c r="W11" s="9" t="s">
        <v>73</v>
      </c>
      <c r="X11" s="9" t="s">
        <v>73</v>
      </c>
      <c r="Y11" s="22" t="s">
        <v>74</v>
      </c>
      <c r="Z11" s="10" t="s">
        <v>74</v>
      </c>
      <c r="AB11" s="28">
        <v>0</v>
      </c>
      <c r="AC11" s="9">
        <v>0</v>
      </c>
      <c r="AD11" s="9">
        <v>1E-3</v>
      </c>
      <c r="AE11" s="9">
        <v>40</v>
      </c>
      <c r="AF11" s="9">
        <v>0</v>
      </c>
      <c r="AG11" s="9">
        <v>0</v>
      </c>
      <c r="AH11" s="9" t="s">
        <v>73</v>
      </c>
      <c r="AI11" s="9" t="s">
        <v>73</v>
      </c>
      <c r="AJ11" s="9" t="s">
        <v>73</v>
      </c>
      <c r="AK11" s="9" t="s">
        <v>73</v>
      </c>
      <c r="AL11" s="22" t="s">
        <v>74</v>
      </c>
      <c r="AM11" s="10" t="s">
        <v>74</v>
      </c>
      <c r="AO11" s="28">
        <v>0</v>
      </c>
      <c r="AP11" s="9">
        <v>0</v>
      </c>
      <c r="AQ11" s="9">
        <v>0</v>
      </c>
      <c r="AR11" s="9">
        <v>40</v>
      </c>
      <c r="AS11" s="9">
        <v>0</v>
      </c>
      <c r="AT11" s="9">
        <v>0</v>
      </c>
      <c r="AU11" s="9" t="s">
        <v>73</v>
      </c>
      <c r="AV11" s="9" t="s">
        <v>73</v>
      </c>
      <c r="AW11" s="9" t="s">
        <v>73</v>
      </c>
      <c r="AX11" s="9" t="s">
        <v>73</v>
      </c>
      <c r="AY11" s="22" t="s">
        <v>74</v>
      </c>
      <c r="AZ11" s="10" t="s">
        <v>74</v>
      </c>
      <c r="BB11" s="28">
        <v>0</v>
      </c>
      <c r="BC11" s="9">
        <v>0</v>
      </c>
      <c r="BD11" s="9">
        <v>0</v>
      </c>
      <c r="BE11" s="9">
        <v>40</v>
      </c>
      <c r="BF11" s="9">
        <v>0</v>
      </c>
      <c r="BG11" s="9">
        <v>0</v>
      </c>
      <c r="BH11" s="9" t="s">
        <v>73</v>
      </c>
      <c r="BI11" s="9" t="s">
        <v>73</v>
      </c>
      <c r="BJ11" s="9" t="s">
        <v>73</v>
      </c>
      <c r="BK11" s="9" t="s">
        <v>73</v>
      </c>
      <c r="BL11" s="22" t="s">
        <v>74</v>
      </c>
      <c r="BM11" s="10" t="s">
        <v>74</v>
      </c>
      <c r="BO11" s="28">
        <v>0</v>
      </c>
      <c r="BP11" s="9">
        <v>0</v>
      </c>
      <c r="BQ11" s="9">
        <v>0</v>
      </c>
      <c r="BR11" s="9">
        <v>40</v>
      </c>
      <c r="BS11" s="9">
        <v>0</v>
      </c>
      <c r="BT11" s="9">
        <v>0</v>
      </c>
      <c r="BU11" s="9" t="s">
        <v>73</v>
      </c>
      <c r="BV11" s="9" t="s">
        <v>73</v>
      </c>
      <c r="BW11" s="9" t="s">
        <v>73</v>
      </c>
      <c r="BX11" s="9" t="s">
        <v>73</v>
      </c>
      <c r="BY11" s="22" t="s">
        <v>74</v>
      </c>
      <c r="BZ11" s="10" t="s">
        <v>74</v>
      </c>
      <c r="CB11" s="28">
        <v>0</v>
      </c>
      <c r="CC11" s="9">
        <v>0</v>
      </c>
      <c r="CD11" s="9">
        <v>0</v>
      </c>
      <c r="CE11" s="9">
        <v>40</v>
      </c>
      <c r="CF11" s="9">
        <v>0</v>
      </c>
      <c r="CG11" s="9">
        <v>0</v>
      </c>
      <c r="CH11" s="9" t="s">
        <v>73</v>
      </c>
      <c r="CI11" s="9" t="s">
        <v>73</v>
      </c>
      <c r="CJ11" s="9" t="s">
        <v>73</v>
      </c>
      <c r="CK11" s="9" t="s">
        <v>73</v>
      </c>
      <c r="CL11" s="22" t="s">
        <v>74</v>
      </c>
      <c r="CM11" s="10" t="s">
        <v>74</v>
      </c>
    </row>
    <row r="12" spans="1:91">
      <c r="A12" s="16" t="s">
        <v>11</v>
      </c>
      <c r="B12" s="28">
        <v>8.32</v>
      </c>
      <c r="C12" s="9">
        <v>9.6</v>
      </c>
      <c r="D12" s="9">
        <v>12.1</v>
      </c>
      <c r="E12" s="9">
        <v>375</v>
      </c>
      <c r="F12" s="9">
        <v>375</v>
      </c>
      <c r="G12" s="9">
        <v>100</v>
      </c>
      <c r="H12" s="9" t="s">
        <v>73</v>
      </c>
      <c r="I12" s="9" t="s">
        <v>73</v>
      </c>
      <c r="J12" s="9" t="s">
        <v>73</v>
      </c>
      <c r="K12" s="9" t="s">
        <v>73</v>
      </c>
      <c r="L12" s="22" t="s">
        <v>74</v>
      </c>
      <c r="M12" s="10" t="s">
        <v>74</v>
      </c>
      <c r="O12" s="28">
        <v>9.17</v>
      </c>
      <c r="P12" s="9">
        <v>10.41</v>
      </c>
      <c r="Q12" s="9">
        <v>12.4</v>
      </c>
      <c r="R12" s="9">
        <v>379</v>
      </c>
      <c r="S12" s="9">
        <v>0</v>
      </c>
      <c r="T12" s="9">
        <v>0</v>
      </c>
      <c r="U12" s="9" t="s">
        <v>73</v>
      </c>
      <c r="V12" s="9" t="s">
        <v>73</v>
      </c>
      <c r="W12" s="9" t="s">
        <v>73</v>
      </c>
      <c r="X12" s="9" t="s">
        <v>73</v>
      </c>
      <c r="Y12" s="22" t="s">
        <v>74</v>
      </c>
      <c r="Z12" s="10" t="s">
        <v>74</v>
      </c>
      <c r="AB12" s="28">
        <v>8.94</v>
      </c>
      <c r="AC12" s="9">
        <v>10</v>
      </c>
      <c r="AD12" s="9">
        <v>12.2</v>
      </c>
      <c r="AE12" s="9">
        <v>379</v>
      </c>
      <c r="AF12" s="9">
        <v>0</v>
      </c>
      <c r="AG12" s="9">
        <v>0</v>
      </c>
      <c r="AH12" s="9" t="s">
        <v>73</v>
      </c>
      <c r="AI12" s="9" t="s">
        <v>73</v>
      </c>
      <c r="AJ12" s="9" t="s">
        <v>73</v>
      </c>
      <c r="AK12" s="9" t="s">
        <v>73</v>
      </c>
      <c r="AL12" s="22" t="s">
        <v>74</v>
      </c>
      <c r="AM12" s="10" t="s">
        <v>74</v>
      </c>
      <c r="AO12" s="28">
        <v>7.68</v>
      </c>
      <c r="AP12" s="9">
        <v>8.56</v>
      </c>
      <c r="AQ12" s="9">
        <v>11.4</v>
      </c>
      <c r="AR12" s="9">
        <v>380</v>
      </c>
      <c r="AS12" s="9">
        <v>0</v>
      </c>
      <c r="AT12" s="9">
        <v>0</v>
      </c>
      <c r="AU12" s="9" t="s">
        <v>73</v>
      </c>
      <c r="AV12" s="9" t="s">
        <v>73</v>
      </c>
      <c r="AW12" s="9" t="s">
        <v>73</v>
      </c>
      <c r="AX12" s="9" t="s">
        <v>73</v>
      </c>
      <c r="AY12" s="22" t="s">
        <v>74</v>
      </c>
      <c r="AZ12" s="10" t="s">
        <v>74</v>
      </c>
      <c r="BB12" s="28">
        <v>8.67</v>
      </c>
      <c r="BC12" s="9">
        <v>9.5399999999999991</v>
      </c>
      <c r="BD12" s="9">
        <v>11.6</v>
      </c>
      <c r="BE12" s="9">
        <v>379</v>
      </c>
      <c r="BF12" s="9">
        <v>0</v>
      </c>
      <c r="BG12" s="9">
        <v>0</v>
      </c>
      <c r="BH12" s="9" t="s">
        <v>73</v>
      </c>
      <c r="BI12" s="9" t="s">
        <v>73</v>
      </c>
      <c r="BJ12" s="9" t="s">
        <v>73</v>
      </c>
      <c r="BK12" s="9" t="s">
        <v>73</v>
      </c>
      <c r="BL12" s="22" t="s">
        <v>74</v>
      </c>
      <c r="BM12" s="10" t="s">
        <v>74</v>
      </c>
      <c r="BO12" s="28">
        <v>9.2899999999999991</v>
      </c>
      <c r="BP12" s="9">
        <v>10.33</v>
      </c>
      <c r="BQ12" s="9">
        <v>19.899999999999999</v>
      </c>
      <c r="BR12" s="9">
        <v>379</v>
      </c>
      <c r="BS12" s="9">
        <v>0</v>
      </c>
      <c r="BT12" s="9">
        <v>0</v>
      </c>
      <c r="BU12" s="9" t="s">
        <v>73</v>
      </c>
      <c r="BV12" s="9" t="s">
        <v>73</v>
      </c>
      <c r="BW12" s="9" t="s">
        <v>73</v>
      </c>
      <c r="BX12" s="9" t="s">
        <v>73</v>
      </c>
      <c r="BY12" s="22" t="s">
        <v>74</v>
      </c>
      <c r="BZ12" s="10" t="s">
        <v>74</v>
      </c>
      <c r="CB12" s="28">
        <v>7.66</v>
      </c>
      <c r="CC12" s="9">
        <v>8.9600000000000009</v>
      </c>
      <c r="CD12" s="9">
        <v>13.6</v>
      </c>
      <c r="CE12" s="9">
        <v>380</v>
      </c>
      <c r="CF12" s="9">
        <v>0</v>
      </c>
      <c r="CG12" s="9">
        <v>0</v>
      </c>
      <c r="CH12" s="9" t="s">
        <v>73</v>
      </c>
      <c r="CI12" s="9" t="s">
        <v>73</v>
      </c>
      <c r="CJ12" s="9" t="s">
        <v>73</v>
      </c>
      <c r="CK12" s="9" t="s">
        <v>73</v>
      </c>
      <c r="CL12" s="22" t="s">
        <v>74</v>
      </c>
      <c r="CM12" s="10" t="s">
        <v>74</v>
      </c>
    </row>
    <row r="13" spans="1:91">
      <c r="A13" s="16" t="s">
        <v>12</v>
      </c>
      <c r="B13" s="28">
        <v>0.71099999999999997</v>
      </c>
      <c r="C13" s="9">
        <v>1.1200000000000001</v>
      </c>
      <c r="D13" s="9">
        <v>2.4500000000000002</v>
      </c>
      <c r="E13" s="9">
        <v>413</v>
      </c>
      <c r="F13" s="9">
        <v>0</v>
      </c>
      <c r="G13" s="9">
        <v>0</v>
      </c>
      <c r="H13" s="9">
        <v>1.1100000000000001</v>
      </c>
      <c r="I13" s="9">
        <v>1.28</v>
      </c>
      <c r="J13" s="9">
        <v>1.37</v>
      </c>
      <c r="K13" s="9">
        <v>0.126</v>
      </c>
      <c r="L13" s="22">
        <v>1.1200000000000001</v>
      </c>
      <c r="M13" s="10" t="s">
        <v>74</v>
      </c>
      <c r="O13" s="28">
        <v>0.75600000000000001</v>
      </c>
      <c r="P13" s="9">
        <v>1.19</v>
      </c>
      <c r="Q13" s="9">
        <v>1.94</v>
      </c>
      <c r="R13" s="9">
        <v>416</v>
      </c>
      <c r="S13" s="9">
        <v>0</v>
      </c>
      <c r="T13" s="9">
        <v>0</v>
      </c>
      <c r="U13" s="9">
        <v>1.19</v>
      </c>
      <c r="V13" s="9">
        <v>1.36</v>
      </c>
      <c r="W13" s="9">
        <v>1.45</v>
      </c>
      <c r="X13" s="9">
        <v>0.114</v>
      </c>
      <c r="Y13" s="22">
        <v>1.19</v>
      </c>
      <c r="Z13" s="10" t="s">
        <v>74</v>
      </c>
      <c r="AB13" s="28">
        <v>0.746</v>
      </c>
      <c r="AC13" s="9">
        <v>1.2</v>
      </c>
      <c r="AD13" s="9">
        <v>2.08</v>
      </c>
      <c r="AE13" s="9">
        <v>416</v>
      </c>
      <c r="AF13" s="9">
        <v>0</v>
      </c>
      <c r="AG13" s="9">
        <v>0</v>
      </c>
      <c r="AH13" s="9">
        <v>1.19</v>
      </c>
      <c r="AI13" s="9">
        <v>1.38</v>
      </c>
      <c r="AJ13" s="9">
        <v>1.57</v>
      </c>
      <c r="AK13" s="9">
        <v>0.126</v>
      </c>
      <c r="AL13" s="22">
        <v>1.2</v>
      </c>
      <c r="AM13" s="10" t="s">
        <v>74</v>
      </c>
      <c r="AO13" s="28">
        <v>0.751</v>
      </c>
      <c r="AP13" s="9">
        <v>1.1399999999999999</v>
      </c>
      <c r="AQ13" s="9">
        <v>2.06</v>
      </c>
      <c r="AR13" s="9">
        <v>417</v>
      </c>
      <c r="AS13" s="9">
        <v>0</v>
      </c>
      <c r="AT13" s="9">
        <v>0</v>
      </c>
      <c r="AU13" s="9">
        <v>1.1299999999999999</v>
      </c>
      <c r="AV13" s="9">
        <v>1.31</v>
      </c>
      <c r="AW13" s="9">
        <v>1.5</v>
      </c>
      <c r="AX13" s="9">
        <v>0.115</v>
      </c>
      <c r="AY13" s="22">
        <v>1.1299999999999999</v>
      </c>
      <c r="AZ13" s="10" t="s">
        <v>74</v>
      </c>
      <c r="BB13" s="28">
        <v>0.77200000000000002</v>
      </c>
      <c r="BC13" s="9">
        <v>1.17</v>
      </c>
      <c r="BD13" s="9">
        <v>2.0099999999999998</v>
      </c>
      <c r="BE13" s="9">
        <v>417</v>
      </c>
      <c r="BF13" s="9">
        <v>0</v>
      </c>
      <c r="BG13" s="9">
        <v>0</v>
      </c>
      <c r="BH13" s="9">
        <v>1.17</v>
      </c>
      <c r="BI13" s="9">
        <v>1.37</v>
      </c>
      <c r="BJ13" s="9">
        <v>1.59</v>
      </c>
      <c r="BK13" s="9">
        <v>0.126</v>
      </c>
      <c r="BL13" s="22">
        <v>1.17</v>
      </c>
      <c r="BM13" s="10" t="s">
        <v>74</v>
      </c>
      <c r="BO13" s="28">
        <v>0.77300000000000002</v>
      </c>
      <c r="BP13" s="9">
        <v>1.1299999999999999</v>
      </c>
      <c r="BQ13" s="9">
        <v>2.06</v>
      </c>
      <c r="BR13" s="9">
        <v>416</v>
      </c>
      <c r="BS13" s="9">
        <v>0</v>
      </c>
      <c r="BT13" s="9">
        <v>0</v>
      </c>
      <c r="BU13" s="9">
        <v>1.1200000000000001</v>
      </c>
      <c r="BV13" s="9">
        <v>1.29</v>
      </c>
      <c r="BW13" s="9">
        <v>1.53</v>
      </c>
      <c r="BX13" s="9">
        <v>0.11799999999999999</v>
      </c>
      <c r="BY13" s="22">
        <v>1.1200000000000001</v>
      </c>
      <c r="BZ13" s="10" t="s">
        <v>74</v>
      </c>
      <c r="CB13" s="28">
        <v>0.81399999999999995</v>
      </c>
      <c r="CC13" s="9">
        <v>1.1100000000000001</v>
      </c>
      <c r="CD13" s="9">
        <v>2.84</v>
      </c>
      <c r="CE13" s="9">
        <v>417</v>
      </c>
      <c r="CF13" s="9">
        <v>0</v>
      </c>
      <c r="CG13" s="9">
        <v>0</v>
      </c>
      <c r="CH13" s="9">
        <v>1.0900000000000001</v>
      </c>
      <c r="CI13" s="9">
        <v>1.25</v>
      </c>
      <c r="CJ13" s="9">
        <v>1.54</v>
      </c>
      <c r="CK13" s="9">
        <v>0.161</v>
      </c>
      <c r="CL13" s="22">
        <v>1.1000000000000001</v>
      </c>
      <c r="CM13" s="10" t="s">
        <v>74</v>
      </c>
    </row>
    <row r="14" spans="1:91">
      <c r="A14" s="16" t="s">
        <v>13</v>
      </c>
      <c r="B14" s="28">
        <v>8.4000000000000005E-2</v>
      </c>
      <c r="C14" s="9">
        <v>0.105</v>
      </c>
      <c r="D14" s="9">
        <v>0.628</v>
      </c>
      <c r="E14" s="9">
        <v>411</v>
      </c>
      <c r="F14" s="9">
        <v>411</v>
      </c>
      <c r="G14" s="9">
        <v>100</v>
      </c>
      <c r="H14" s="9">
        <v>0.10299999999999999</v>
      </c>
      <c r="I14" s="9">
        <v>0.11799999999999999</v>
      </c>
      <c r="J14" s="9">
        <v>0.154</v>
      </c>
      <c r="K14" s="9">
        <v>2.8000000000000001E-2</v>
      </c>
      <c r="L14" s="22">
        <v>0.10199999999999999</v>
      </c>
      <c r="M14" s="10" t="s">
        <v>74</v>
      </c>
      <c r="O14" s="28">
        <v>1.7999999999999999E-2</v>
      </c>
      <c r="P14" s="9">
        <v>3.1E-2</v>
      </c>
      <c r="Q14" s="9">
        <v>0.10199999999999999</v>
      </c>
      <c r="R14" s="9">
        <v>415</v>
      </c>
      <c r="S14" s="9">
        <v>0</v>
      </c>
      <c r="T14" s="9">
        <v>0</v>
      </c>
      <c r="U14" s="9">
        <v>0.03</v>
      </c>
      <c r="V14" s="9">
        <v>4.1000000000000002E-2</v>
      </c>
      <c r="W14" s="9">
        <v>7.9000000000000001E-2</v>
      </c>
      <c r="X14" s="9">
        <v>0.01</v>
      </c>
      <c r="Y14" s="22">
        <v>0.03</v>
      </c>
      <c r="Z14" s="10" t="s">
        <v>74</v>
      </c>
      <c r="AB14" s="28">
        <v>0.02</v>
      </c>
      <c r="AC14" s="9">
        <v>3.3000000000000002E-2</v>
      </c>
      <c r="AD14" s="9">
        <v>0.20699999999999999</v>
      </c>
      <c r="AE14" s="9">
        <v>416</v>
      </c>
      <c r="AF14" s="9">
        <v>0</v>
      </c>
      <c r="AG14" s="9">
        <v>0</v>
      </c>
      <c r="AH14" s="9">
        <v>3.2000000000000001E-2</v>
      </c>
      <c r="AI14" s="9">
        <v>4.2000000000000003E-2</v>
      </c>
      <c r="AJ14" s="9">
        <v>0.08</v>
      </c>
      <c r="AK14" s="9">
        <v>1.2E-2</v>
      </c>
      <c r="AL14" s="22">
        <v>3.2000000000000001E-2</v>
      </c>
      <c r="AM14" s="10" t="s">
        <v>74</v>
      </c>
      <c r="AO14" s="28">
        <v>1.7999999999999999E-2</v>
      </c>
      <c r="AP14" s="9">
        <v>0.03</v>
      </c>
      <c r="AQ14" s="9">
        <v>7.0999999999999994E-2</v>
      </c>
      <c r="AR14" s="9">
        <v>417</v>
      </c>
      <c r="AS14" s="9">
        <v>0</v>
      </c>
      <c r="AT14" s="9">
        <v>0</v>
      </c>
      <c r="AU14" s="9">
        <v>2.9000000000000001E-2</v>
      </c>
      <c r="AV14" s="9">
        <v>3.9E-2</v>
      </c>
      <c r="AW14" s="9">
        <v>6.3E-2</v>
      </c>
      <c r="AX14" s="9">
        <v>8.0000000000000002E-3</v>
      </c>
      <c r="AY14" s="22">
        <v>2.9000000000000001E-2</v>
      </c>
      <c r="AZ14" s="10" t="s">
        <v>74</v>
      </c>
      <c r="BB14" s="28">
        <v>2.1000000000000001E-2</v>
      </c>
      <c r="BC14" s="9">
        <v>3.2000000000000001E-2</v>
      </c>
      <c r="BD14" s="9">
        <v>0.20300000000000001</v>
      </c>
      <c r="BE14" s="9">
        <v>416</v>
      </c>
      <c r="BF14" s="9">
        <v>0</v>
      </c>
      <c r="BG14" s="9">
        <v>0</v>
      </c>
      <c r="BH14" s="9">
        <v>3.2000000000000001E-2</v>
      </c>
      <c r="BI14" s="9">
        <v>4.2000000000000003E-2</v>
      </c>
      <c r="BJ14" s="9">
        <v>4.8000000000000001E-2</v>
      </c>
      <c r="BK14" s="9">
        <v>0.01</v>
      </c>
      <c r="BL14" s="22">
        <v>3.2000000000000001E-2</v>
      </c>
      <c r="BM14" s="10" t="s">
        <v>74</v>
      </c>
      <c r="BO14" s="28">
        <v>1.9E-2</v>
      </c>
      <c r="BP14" s="9">
        <v>0.03</v>
      </c>
      <c r="BQ14" s="9">
        <v>7.8E-2</v>
      </c>
      <c r="BR14" s="9">
        <v>416</v>
      </c>
      <c r="BS14" s="9">
        <v>0</v>
      </c>
      <c r="BT14" s="9">
        <v>0</v>
      </c>
      <c r="BU14" s="9">
        <v>2.9000000000000001E-2</v>
      </c>
      <c r="BV14" s="9">
        <v>3.9E-2</v>
      </c>
      <c r="BW14" s="9">
        <v>5.5E-2</v>
      </c>
      <c r="BX14" s="9">
        <v>7.0000000000000001E-3</v>
      </c>
      <c r="BY14" s="22">
        <v>0.03</v>
      </c>
      <c r="BZ14" s="10" t="s">
        <v>74</v>
      </c>
      <c r="CB14" s="28">
        <v>1.7999999999999999E-2</v>
      </c>
      <c r="CC14" s="9">
        <v>2.9000000000000001E-2</v>
      </c>
      <c r="CD14" s="9">
        <v>8.7999999999999995E-2</v>
      </c>
      <c r="CE14" s="9">
        <v>417</v>
      </c>
      <c r="CF14" s="9">
        <v>0</v>
      </c>
      <c r="CG14" s="9">
        <v>0</v>
      </c>
      <c r="CH14" s="9">
        <v>2.5999999999999999E-2</v>
      </c>
      <c r="CI14" s="9">
        <v>3.9E-2</v>
      </c>
      <c r="CJ14" s="9">
        <v>7.0000000000000007E-2</v>
      </c>
      <c r="CK14" s="9">
        <v>8.9999999999999993E-3</v>
      </c>
      <c r="CL14" s="22">
        <v>2.8000000000000001E-2</v>
      </c>
      <c r="CM14" s="10" t="s">
        <v>74</v>
      </c>
    </row>
    <row r="15" spans="1:91">
      <c r="A15" s="16" t="s">
        <v>14</v>
      </c>
      <c r="B15" s="28">
        <v>0.98499999999999999</v>
      </c>
      <c r="C15" s="9">
        <v>1.21</v>
      </c>
      <c r="D15" s="9">
        <v>1.79</v>
      </c>
      <c r="E15" s="9">
        <v>399</v>
      </c>
      <c r="F15" s="9">
        <v>0</v>
      </c>
      <c r="G15" s="9">
        <v>0</v>
      </c>
      <c r="H15" s="9">
        <v>1.2</v>
      </c>
      <c r="I15" s="9">
        <v>1.39</v>
      </c>
      <c r="J15" s="9">
        <v>1.56</v>
      </c>
      <c r="K15" s="9">
        <v>0.10299999999999999</v>
      </c>
      <c r="L15" s="22">
        <v>1.2</v>
      </c>
      <c r="M15" s="10" t="s">
        <v>74</v>
      </c>
      <c r="O15" s="28">
        <v>1.08</v>
      </c>
      <c r="P15" s="9">
        <v>1.38</v>
      </c>
      <c r="Q15" s="9">
        <v>1.81</v>
      </c>
      <c r="R15" s="9">
        <v>407</v>
      </c>
      <c r="S15" s="9">
        <v>0</v>
      </c>
      <c r="T15" s="9">
        <v>0</v>
      </c>
      <c r="U15" s="9">
        <v>1.36</v>
      </c>
      <c r="V15" s="9">
        <v>1.62</v>
      </c>
      <c r="W15" s="9">
        <v>1.77</v>
      </c>
      <c r="X15" s="9">
        <v>0.13700000000000001</v>
      </c>
      <c r="Y15" s="22">
        <v>1.37</v>
      </c>
      <c r="Z15" s="10" t="s">
        <v>74</v>
      </c>
      <c r="AB15" s="28">
        <v>1.1000000000000001</v>
      </c>
      <c r="AC15" s="9">
        <v>1.32</v>
      </c>
      <c r="AD15" s="9">
        <v>1.82</v>
      </c>
      <c r="AE15" s="9">
        <v>407</v>
      </c>
      <c r="AF15" s="9">
        <v>0</v>
      </c>
      <c r="AG15" s="9">
        <v>0</v>
      </c>
      <c r="AH15" s="9">
        <v>1.31</v>
      </c>
      <c r="AI15" s="9">
        <v>1.53</v>
      </c>
      <c r="AJ15" s="9">
        <v>1.64</v>
      </c>
      <c r="AK15" s="9">
        <v>0.115</v>
      </c>
      <c r="AL15" s="22">
        <v>1.31</v>
      </c>
      <c r="AM15" s="10" t="s">
        <v>74</v>
      </c>
      <c r="AO15" s="28">
        <v>0.97199999999999998</v>
      </c>
      <c r="AP15" s="9">
        <v>1.18</v>
      </c>
      <c r="AQ15" s="9">
        <v>1.62</v>
      </c>
      <c r="AR15" s="9">
        <v>409</v>
      </c>
      <c r="AS15" s="9">
        <v>0</v>
      </c>
      <c r="AT15" s="9">
        <v>0</v>
      </c>
      <c r="AU15" s="9">
        <v>1.17</v>
      </c>
      <c r="AV15" s="9">
        <v>1.35</v>
      </c>
      <c r="AW15" s="9">
        <v>1.44</v>
      </c>
      <c r="AX15" s="9">
        <v>9.9000000000000005E-2</v>
      </c>
      <c r="AY15" s="22">
        <v>1.17</v>
      </c>
      <c r="AZ15" s="10" t="s">
        <v>74</v>
      </c>
      <c r="BB15" s="28">
        <v>0.98299999999999998</v>
      </c>
      <c r="BC15" s="9">
        <v>1.26</v>
      </c>
      <c r="BD15" s="9">
        <v>1.57</v>
      </c>
      <c r="BE15" s="9">
        <v>407</v>
      </c>
      <c r="BF15" s="9">
        <v>0</v>
      </c>
      <c r="BG15" s="9">
        <v>0</v>
      </c>
      <c r="BH15" s="9">
        <v>1.24</v>
      </c>
      <c r="BI15" s="9">
        <v>1.45</v>
      </c>
      <c r="BJ15" s="9">
        <v>1.53</v>
      </c>
      <c r="BK15" s="9">
        <v>0.1</v>
      </c>
      <c r="BL15" s="22">
        <v>1.25</v>
      </c>
      <c r="BM15" s="10" t="s">
        <v>74</v>
      </c>
      <c r="BO15" s="28">
        <v>1.1200000000000001</v>
      </c>
      <c r="BP15" s="9">
        <v>1.4</v>
      </c>
      <c r="BQ15" s="9">
        <v>4.6900000000000004</v>
      </c>
      <c r="BR15" s="9">
        <v>406</v>
      </c>
      <c r="BS15" s="9">
        <v>0</v>
      </c>
      <c r="BT15" s="9">
        <v>0</v>
      </c>
      <c r="BU15" s="9">
        <v>1.35</v>
      </c>
      <c r="BV15" s="9">
        <v>1.7</v>
      </c>
      <c r="BW15" s="9">
        <v>1.95</v>
      </c>
      <c r="BX15" s="9">
        <v>0.23200000000000001</v>
      </c>
      <c r="BY15" s="22">
        <v>1.37</v>
      </c>
      <c r="BZ15" s="10" t="s">
        <v>74</v>
      </c>
      <c r="CB15" s="28">
        <v>1.02</v>
      </c>
      <c r="CC15" s="9">
        <v>1.27</v>
      </c>
      <c r="CD15" s="9">
        <v>1.67</v>
      </c>
      <c r="CE15" s="9">
        <v>407</v>
      </c>
      <c r="CF15" s="9">
        <v>0</v>
      </c>
      <c r="CG15" s="9">
        <v>0</v>
      </c>
      <c r="CH15" s="9">
        <v>1.26</v>
      </c>
      <c r="CI15" s="9">
        <v>1.44</v>
      </c>
      <c r="CJ15" s="9">
        <v>1.55</v>
      </c>
      <c r="CK15" s="9">
        <v>0.10100000000000001</v>
      </c>
      <c r="CL15" s="22">
        <v>1.26</v>
      </c>
      <c r="CM15" s="10" t="s">
        <v>74</v>
      </c>
    </row>
    <row r="16" spans="1:91">
      <c r="A16" s="16" t="s">
        <v>15</v>
      </c>
      <c r="B16" s="28">
        <v>0.46400000000000002</v>
      </c>
      <c r="C16" s="9">
        <v>0.65900000000000003</v>
      </c>
      <c r="D16" s="9">
        <v>0.95499999999999996</v>
      </c>
      <c r="E16" s="9">
        <v>395</v>
      </c>
      <c r="F16" s="9">
        <v>0</v>
      </c>
      <c r="G16" s="9">
        <v>0</v>
      </c>
      <c r="H16" s="9">
        <v>0.65</v>
      </c>
      <c r="I16" s="9">
        <v>0.81399999999999995</v>
      </c>
      <c r="J16" s="9">
        <v>0.89800000000000002</v>
      </c>
      <c r="K16" s="9">
        <v>7.6999999999999999E-2</v>
      </c>
      <c r="L16" s="22">
        <v>0.65500000000000003</v>
      </c>
      <c r="M16" s="10" t="s">
        <v>74</v>
      </c>
      <c r="O16" s="28">
        <v>0.53500000000000003</v>
      </c>
      <c r="P16" s="9">
        <v>0.7</v>
      </c>
      <c r="Q16" s="9">
        <v>1.34</v>
      </c>
      <c r="R16" s="9">
        <v>403</v>
      </c>
      <c r="S16" s="9">
        <v>0</v>
      </c>
      <c r="T16" s="9">
        <v>0</v>
      </c>
      <c r="U16" s="9">
        <v>0.68600000000000005</v>
      </c>
      <c r="V16" s="9">
        <v>0.84899999999999998</v>
      </c>
      <c r="W16" s="9">
        <v>0.96799999999999997</v>
      </c>
      <c r="X16" s="9">
        <v>8.6999999999999994E-2</v>
      </c>
      <c r="Y16" s="22">
        <v>0.69399999999999995</v>
      </c>
      <c r="Z16" s="10" t="s">
        <v>74</v>
      </c>
      <c r="AB16" s="28">
        <v>0.51100000000000001</v>
      </c>
      <c r="AC16" s="9">
        <v>0.69099999999999995</v>
      </c>
      <c r="AD16" s="9">
        <v>0.96599999999999997</v>
      </c>
      <c r="AE16" s="9">
        <v>403</v>
      </c>
      <c r="AF16" s="9">
        <v>0</v>
      </c>
      <c r="AG16" s="9">
        <v>0</v>
      </c>
      <c r="AH16" s="9">
        <v>0.68700000000000006</v>
      </c>
      <c r="AI16" s="9">
        <v>0.84199999999999997</v>
      </c>
      <c r="AJ16" s="9">
        <v>0.91400000000000003</v>
      </c>
      <c r="AK16" s="9">
        <v>7.8E-2</v>
      </c>
      <c r="AL16" s="22">
        <v>0.68600000000000005</v>
      </c>
      <c r="AM16" s="10" t="s">
        <v>74</v>
      </c>
      <c r="AO16" s="28">
        <v>0.46400000000000002</v>
      </c>
      <c r="AP16" s="9">
        <v>0.60299999999999998</v>
      </c>
      <c r="AQ16" s="9">
        <v>0.91400000000000003</v>
      </c>
      <c r="AR16" s="9">
        <v>405</v>
      </c>
      <c r="AS16" s="9">
        <v>0</v>
      </c>
      <c r="AT16" s="9">
        <v>0</v>
      </c>
      <c r="AU16" s="9">
        <v>0.59199999999999997</v>
      </c>
      <c r="AV16" s="9">
        <v>0.71899999999999997</v>
      </c>
      <c r="AW16" s="9">
        <v>0.79800000000000004</v>
      </c>
      <c r="AX16" s="9">
        <v>6.5000000000000002E-2</v>
      </c>
      <c r="AY16" s="22">
        <v>0.59799999999999998</v>
      </c>
      <c r="AZ16" s="10" t="s">
        <v>74</v>
      </c>
      <c r="BB16" s="28">
        <v>0.48699999999999999</v>
      </c>
      <c r="BC16" s="9">
        <v>0.65300000000000002</v>
      </c>
      <c r="BD16" s="9">
        <v>1.02</v>
      </c>
      <c r="BE16" s="9">
        <v>403</v>
      </c>
      <c r="BF16" s="9">
        <v>0</v>
      </c>
      <c r="BG16" s="9">
        <v>0</v>
      </c>
      <c r="BH16" s="9">
        <v>0.64200000000000002</v>
      </c>
      <c r="BI16" s="9">
        <v>0.80100000000000005</v>
      </c>
      <c r="BJ16" s="9">
        <v>0.91400000000000003</v>
      </c>
      <c r="BK16" s="9">
        <v>7.6999999999999999E-2</v>
      </c>
      <c r="BL16" s="22">
        <v>0.64700000000000002</v>
      </c>
      <c r="BM16" s="10" t="s">
        <v>74</v>
      </c>
      <c r="BO16" s="28">
        <v>0.53600000000000003</v>
      </c>
      <c r="BP16" s="9">
        <v>0.72099999999999997</v>
      </c>
      <c r="BQ16" s="9">
        <v>1.1200000000000001</v>
      </c>
      <c r="BR16" s="9">
        <v>402</v>
      </c>
      <c r="BS16" s="9">
        <v>0</v>
      </c>
      <c r="BT16" s="9">
        <v>0</v>
      </c>
      <c r="BU16" s="9">
        <v>0.70599999999999996</v>
      </c>
      <c r="BV16" s="9">
        <v>0.89900000000000002</v>
      </c>
      <c r="BW16" s="9">
        <v>1.03</v>
      </c>
      <c r="BX16" s="9">
        <v>9.4E-2</v>
      </c>
      <c r="BY16" s="22">
        <v>0.71499999999999997</v>
      </c>
      <c r="BZ16" s="10" t="s">
        <v>74</v>
      </c>
      <c r="CB16" s="28">
        <v>0.50800000000000001</v>
      </c>
      <c r="CC16" s="9">
        <v>0.66500000000000004</v>
      </c>
      <c r="CD16" s="9">
        <v>1.1599999999999999</v>
      </c>
      <c r="CE16" s="9">
        <v>405</v>
      </c>
      <c r="CF16" s="9">
        <v>0</v>
      </c>
      <c r="CG16" s="9">
        <v>0</v>
      </c>
      <c r="CH16" s="9">
        <v>0.65100000000000002</v>
      </c>
      <c r="CI16" s="9">
        <v>0.80600000000000005</v>
      </c>
      <c r="CJ16" s="9">
        <v>0.90400000000000003</v>
      </c>
      <c r="CK16" s="9">
        <v>7.5999999999999998E-2</v>
      </c>
      <c r="CL16" s="22">
        <v>0.65900000000000003</v>
      </c>
      <c r="CM16" s="10" t="s">
        <v>74</v>
      </c>
    </row>
    <row r="17" spans="1:91">
      <c r="A17" s="16" t="s">
        <v>16</v>
      </c>
      <c r="B17" s="28">
        <v>0.34499999999999997</v>
      </c>
      <c r="C17" s="9">
        <v>0.42499999999999999</v>
      </c>
      <c r="D17" s="9">
        <v>0.78600000000000003</v>
      </c>
      <c r="E17" s="9">
        <v>392</v>
      </c>
      <c r="F17" s="9">
        <v>0</v>
      </c>
      <c r="G17" s="9">
        <v>0</v>
      </c>
      <c r="H17" s="9">
        <v>0.41799999999999998</v>
      </c>
      <c r="I17" s="9">
        <v>0.504</v>
      </c>
      <c r="J17" s="9">
        <v>0.64100000000000001</v>
      </c>
      <c r="K17" s="9">
        <v>4.8000000000000001E-2</v>
      </c>
      <c r="L17" s="22">
        <v>0.42</v>
      </c>
      <c r="M17" s="10" t="s">
        <v>74</v>
      </c>
      <c r="O17" s="28">
        <v>0.37</v>
      </c>
      <c r="P17" s="9">
        <v>0.47199999999999998</v>
      </c>
      <c r="Q17" s="9">
        <v>0.80800000000000005</v>
      </c>
      <c r="R17" s="9">
        <v>399</v>
      </c>
      <c r="S17" s="9">
        <v>0</v>
      </c>
      <c r="T17" s="9">
        <v>0</v>
      </c>
      <c r="U17" s="9">
        <v>0.45900000000000002</v>
      </c>
      <c r="V17" s="9">
        <v>0.59899999999999998</v>
      </c>
      <c r="W17" s="9">
        <v>0.69099999999999995</v>
      </c>
      <c r="X17" s="9">
        <v>6.3E-2</v>
      </c>
      <c r="Y17" s="22">
        <v>0.46800000000000003</v>
      </c>
      <c r="Z17" s="10" t="s">
        <v>74</v>
      </c>
      <c r="AB17" s="28">
        <v>0.35099999999999998</v>
      </c>
      <c r="AC17" s="9">
        <v>0.46200000000000002</v>
      </c>
      <c r="AD17" s="9">
        <v>1.04</v>
      </c>
      <c r="AE17" s="9">
        <v>401</v>
      </c>
      <c r="AF17" s="9">
        <v>0</v>
      </c>
      <c r="AG17" s="9">
        <v>0</v>
      </c>
      <c r="AH17" s="9">
        <v>0.45400000000000001</v>
      </c>
      <c r="AI17" s="9">
        <v>0.56200000000000006</v>
      </c>
      <c r="AJ17" s="9">
        <v>0.60699999999999998</v>
      </c>
      <c r="AK17" s="9">
        <v>6.0999999999999999E-2</v>
      </c>
      <c r="AL17" s="22">
        <v>0.45700000000000002</v>
      </c>
      <c r="AM17" s="10" t="s">
        <v>74</v>
      </c>
      <c r="AO17" s="28">
        <v>0.312</v>
      </c>
      <c r="AP17" s="9">
        <v>0.39900000000000002</v>
      </c>
      <c r="AQ17" s="9">
        <v>0.78700000000000003</v>
      </c>
      <c r="AR17" s="9">
        <v>402</v>
      </c>
      <c r="AS17" s="9">
        <v>0</v>
      </c>
      <c r="AT17" s="9">
        <v>0</v>
      </c>
      <c r="AU17" s="9">
        <v>0.38900000000000001</v>
      </c>
      <c r="AV17" s="9">
        <v>0.48799999999999999</v>
      </c>
      <c r="AW17" s="9">
        <v>0.57699999999999996</v>
      </c>
      <c r="AX17" s="9">
        <v>0.05</v>
      </c>
      <c r="AY17" s="22">
        <v>0.39400000000000002</v>
      </c>
      <c r="AZ17" s="10" t="s">
        <v>74</v>
      </c>
      <c r="BB17" s="28">
        <v>0.35299999999999998</v>
      </c>
      <c r="BC17" s="9">
        <v>0.439</v>
      </c>
      <c r="BD17" s="9">
        <v>0.70599999999999996</v>
      </c>
      <c r="BE17" s="9">
        <v>401</v>
      </c>
      <c r="BF17" s="9">
        <v>0</v>
      </c>
      <c r="BG17" s="9">
        <v>0</v>
      </c>
      <c r="BH17" s="9">
        <v>0.434</v>
      </c>
      <c r="BI17" s="9">
        <v>0.51100000000000001</v>
      </c>
      <c r="BJ17" s="9">
        <v>0.55700000000000005</v>
      </c>
      <c r="BK17" s="9">
        <v>4.2999999999999997E-2</v>
      </c>
      <c r="BL17" s="22">
        <v>0.436</v>
      </c>
      <c r="BM17" s="10" t="s">
        <v>74</v>
      </c>
      <c r="BO17" s="28">
        <v>0.35599999999999998</v>
      </c>
      <c r="BP17" s="9">
        <v>0.49199999999999999</v>
      </c>
      <c r="BQ17" s="9">
        <v>6.96</v>
      </c>
      <c r="BR17" s="9">
        <v>400</v>
      </c>
      <c r="BS17" s="9">
        <v>0</v>
      </c>
      <c r="BT17" s="9">
        <v>0</v>
      </c>
      <c r="BU17" s="9">
        <v>0.46300000000000002</v>
      </c>
      <c r="BV17" s="9">
        <v>0.61799999999999999</v>
      </c>
      <c r="BW17" s="9">
        <v>0.72299999999999998</v>
      </c>
      <c r="BX17" s="9">
        <v>0.33100000000000002</v>
      </c>
      <c r="BY17" s="22">
        <v>0.47</v>
      </c>
      <c r="BZ17" s="10" t="s">
        <v>74</v>
      </c>
      <c r="CB17" s="28">
        <v>0.34300000000000003</v>
      </c>
      <c r="CC17" s="9">
        <v>0.42599999999999999</v>
      </c>
      <c r="CD17" s="9">
        <v>2.0499999999999998</v>
      </c>
      <c r="CE17" s="9">
        <v>401</v>
      </c>
      <c r="CF17" s="9">
        <v>0</v>
      </c>
      <c r="CG17" s="9">
        <v>0</v>
      </c>
      <c r="CH17" s="9">
        <v>0.41799999999999998</v>
      </c>
      <c r="CI17" s="9">
        <v>0.498</v>
      </c>
      <c r="CJ17" s="9">
        <v>0.53800000000000003</v>
      </c>
      <c r="CK17" s="9">
        <v>0.09</v>
      </c>
      <c r="CL17" s="22">
        <v>0.42</v>
      </c>
      <c r="CM17" s="10" t="s">
        <v>74</v>
      </c>
    </row>
    <row r="18" spans="1:91">
      <c r="A18" s="16" t="s">
        <v>17</v>
      </c>
      <c r="B18" s="28">
        <v>0.42699999999999999</v>
      </c>
      <c r="C18" s="9">
        <v>0.53900000000000003</v>
      </c>
      <c r="D18" s="9">
        <v>0.875</v>
      </c>
      <c r="E18" s="9">
        <v>391</v>
      </c>
      <c r="F18" s="9">
        <v>0</v>
      </c>
      <c r="G18" s="9">
        <v>0</v>
      </c>
      <c r="H18" s="9">
        <v>0.53100000000000003</v>
      </c>
      <c r="I18" s="9">
        <v>0.65100000000000002</v>
      </c>
      <c r="J18" s="9">
        <v>0.76800000000000002</v>
      </c>
      <c r="K18" s="9">
        <v>6.0999999999999999E-2</v>
      </c>
      <c r="L18" s="22">
        <v>0.53400000000000003</v>
      </c>
      <c r="M18" s="10" t="s">
        <v>74</v>
      </c>
      <c r="O18" s="28">
        <v>0.47699999999999998</v>
      </c>
      <c r="P18" s="9">
        <v>0.61599999999999999</v>
      </c>
      <c r="Q18" s="9">
        <v>1.54</v>
      </c>
      <c r="R18" s="9">
        <v>398</v>
      </c>
      <c r="S18" s="9">
        <v>0</v>
      </c>
      <c r="T18" s="9">
        <v>0</v>
      </c>
      <c r="U18" s="9">
        <v>0.6</v>
      </c>
      <c r="V18" s="9">
        <v>0.77700000000000002</v>
      </c>
      <c r="W18" s="9">
        <v>0.89400000000000002</v>
      </c>
      <c r="X18" s="9">
        <v>9.8000000000000004E-2</v>
      </c>
      <c r="Y18" s="22">
        <v>0.60599999999999998</v>
      </c>
      <c r="Z18" s="10" t="s">
        <v>74</v>
      </c>
      <c r="AB18" s="28">
        <v>0.46300000000000002</v>
      </c>
      <c r="AC18" s="9">
        <v>0.59</v>
      </c>
      <c r="AD18" s="9">
        <v>0.95</v>
      </c>
      <c r="AE18" s="9">
        <v>399</v>
      </c>
      <c r="AF18" s="9">
        <v>0</v>
      </c>
      <c r="AG18" s="9">
        <v>0</v>
      </c>
      <c r="AH18" s="9">
        <v>0.57599999999999996</v>
      </c>
      <c r="AI18" s="9">
        <v>0.74</v>
      </c>
      <c r="AJ18" s="9">
        <v>0.82</v>
      </c>
      <c r="AK18" s="9">
        <v>7.2999999999999995E-2</v>
      </c>
      <c r="AL18" s="22">
        <v>0.58399999999999996</v>
      </c>
      <c r="AM18" s="10" t="s">
        <v>74</v>
      </c>
      <c r="AO18" s="28">
        <v>0.41499999999999998</v>
      </c>
      <c r="AP18" s="9">
        <v>0.49399999999999999</v>
      </c>
      <c r="AQ18" s="9">
        <v>0.72899999999999998</v>
      </c>
      <c r="AR18" s="9">
        <v>401</v>
      </c>
      <c r="AS18" s="9">
        <v>0</v>
      </c>
      <c r="AT18" s="9">
        <v>0</v>
      </c>
      <c r="AU18" s="9">
        <v>0.48399999999999999</v>
      </c>
      <c r="AV18" s="9">
        <v>0.57499999999999996</v>
      </c>
      <c r="AW18" s="9">
        <v>0.624</v>
      </c>
      <c r="AX18" s="9">
        <v>4.2000000000000003E-2</v>
      </c>
      <c r="AY18" s="22">
        <v>0.49</v>
      </c>
      <c r="AZ18" s="10" t="s">
        <v>74</v>
      </c>
      <c r="BB18" s="28">
        <v>0.435</v>
      </c>
      <c r="BC18" s="9">
        <v>0.56899999999999995</v>
      </c>
      <c r="BD18" s="9">
        <v>0.90100000000000002</v>
      </c>
      <c r="BE18" s="9">
        <v>399</v>
      </c>
      <c r="BF18" s="9">
        <v>0</v>
      </c>
      <c r="BG18" s="9">
        <v>0</v>
      </c>
      <c r="BH18" s="9">
        <v>0.55700000000000005</v>
      </c>
      <c r="BI18" s="9">
        <v>0.68300000000000005</v>
      </c>
      <c r="BJ18" s="9">
        <v>0.81200000000000006</v>
      </c>
      <c r="BK18" s="9">
        <v>6.6000000000000003E-2</v>
      </c>
      <c r="BL18" s="22">
        <v>0.56399999999999995</v>
      </c>
      <c r="BM18" s="10" t="s">
        <v>74</v>
      </c>
      <c r="BO18" s="28">
        <v>0.46800000000000003</v>
      </c>
      <c r="BP18" s="9">
        <v>0.61299999999999999</v>
      </c>
      <c r="BQ18" s="9">
        <v>2.0699999999999998</v>
      </c>
      <c r="BR18" s="9">
        <v>399</v>
      </c>
      <c r="BS18" s="9">
        <v>0</v>
      </c>
      <c r="BT18" s="9">
        <v>0</v>
      </c>
      <c r="BU18" s="9">
        <v>0.6</v>
      </c>
      <c r="BV18" s="9">
        <v>0.75600000000000001</v>
      </c>
      <c r="BW18" s="9">
        <v>0.879</v>
      </c>
      <c r="BX18" s="9">
        <v>0.108</v>
      </c>
      <c r="BY18" s="22">
        <v>0.60499999999999998</v>
      </c>
      <c r="BZ18" s="10" t="s">
        <v>74</v>
      </c>
      <c r="CB18" s="28">
        <v>0.437</v>
      </c>
      <c r="CC18" s="9">
        <v>0.54800000000000004</v>
      </c>
      <c r="CD18" s="9">
        <v>0.89500000000000002</v>
      </c>
      <c r="CE18" s="9">
        <v>399</v>
      </c>
      <c r="CF18" s="9">
        <v>0</v>
      </c>
      <c r="CG18" s="9">
        <v>0</v>
      </c>
      <c r="CH18" s="9">
        <v>0.53500000000000003</v>
      </c>
      <c r="CI18" s="9">
        <v>0.66</v>
      </c>
      <c r="CJ18" s="9">
        <v>0.86099999999999999</v>
      </c>
      <c r="CK18" s="9">
        <v>6.5000000000000002E-2</v>
      </c>
      <c r="CL18" s="22">
        <v>0.54100000000000004</v>
      </c>
      <c r="CM18" s="10" t="s">
        <v>74</v>
      </c>
    </row>
    <row r="19" spans="1:91">
      <c r="A19" s="16" t="s">
        <v>18</v>
      </c>
      <c r="B19" s="28">
        <v>3.1E-2</v>
      </c>
      <c r="C19" s="9">
        <v>6.7000000000000004E-2</v>
      </c>
      <c r="D19" s="9">
        <v>0.183</v>
      </c>
      <c r="E19" s="9">
        <v>389</v>
      </c>
      <c r="F19" s="9">
        <v>0</v>
      </c>
      <c r="G19" s="9">
        <v>0</v>
      </c>
      <c r="H19" s="9">
        <v>5.1999999999999998E-2</v>
      </c>
      <c r="I19" s="9">
        <v>0.16700000000000001</v>
      </c>
      <c r="J19" s="9">
        <v>0.17299999999999999</v>
      </c>
      <c r="K19" s="9">
        <v>3.9E-2</v>
      </c>
      <c r="L19" s="22">
        <v>6.3E-2</v>
      </c>
      <c r="M19" s="10" t="s">
        <v>74</v>
      </c>
      <c r="O19" s="28">
        <v>3.2000000000000001E-2</v>
      </c>
      <c r="P19" s="9">
        <v>6.4000000000000001E-2</v>
      </c>
      <c r="Q19" s="9">
        <v>0.45200000000000001</v>
      </c>
      <c r="R19" s="9">
        <v>397</v>
      </c>
      <c r="S19" s="9">
        <v>0</v>
      </c>
      <c r="T19" s="9">
        <v>0</v>
      </c>
      <c r="U19" s="9">
        <v>5.5E-2</v>
      </c>
      <c r="V19" s="9">
        <v>0.105</v>
      </c>
      <c r="W19" s="9">
        <v>0.17399999999999999</v>
      </c>
      <c r="X19" s="9">
        <v>3.5000000000000003E-2</v>
      </c>
      <c r="Y19" s="22">
        <v>0.06</v>
      </c>
      <c r="Z19" s="10" t="s">
        <v>74</v>
      </c>
      <c r="AB19" s="28">
        <v>3.2000000000000001E-2</v>
      </c>
      <c r="AC19" s="9">
        <v>6.3E-2</v>
      </c>
      <c r="AD19" s="9">
        <v>0.39700000000000002</v>
      </c>
      <c r="AE19" s="9">
        <v>397</v>
      </c>
      <c r="AF19" s="9">
        <v>0</v>
      </c>
      <c r="AG19" s="9">
        <v>0</v>
      </c>
      <c r="AH19" s="9">
        <v>5.1999999999999998E-2</v>
      </c>
      <c r="AI19" s="9">
        <v>0.113</v>
      </c>
      <c r="AJ19" s="9">
        <v>0.18</v>
      </c>
      <c r="AK19" s="9">
        <v>3.4000000000000002E-2</v>
      </c>
      <c r="AL19" s="22">
        <v>5.8999999999999997E-2</v>
      </c>
      <c r="AM19" s="10" t="s">
        <v>74</v>
      </c>
      <c r="AO19" s="28">
        <v>3.3000000000000002E-2</v>
      </c>
      <c r="AP19" s="9">
        <v>6.8000000000000005E-2</v>
      </c>
      <c r="AQ19" s="9">
        <v>0.22</v>
      </c>
      <c r="AR19" s="9">
        <v>399</v>
      </c>
      <c r="AS19" s="9">
        <v>0</v>
      </c>
      <c r="AT19" s="9">
        <v>0</v>
      </c>
      <c r="AU19" s="9">
        <v>5.6000000000000001E-2</v>
      </c>
      <c r="AV19" s="9">
        <v>0.16500000000000001</v>
      </c>
      <c r="AW19" s="9">
        <v>0.17499999999999999</v>
      </c>
      <c r="AX19" s="9">
        <v>3.7999999999999999E-2</v>
      </c>
      <c r="AY19" s="22">
        <v>6.4000000000000001E-2</v>
      </c>
      <c r="AZ19" s="10" t="s">
        <v>74</v>
      </c>
      <c r="BB19" s="28">
        <v>3.1E-2</v>
      </c>
      <c r="BC19" s="9">
        <v>6.0999999999999999E-2</v>
      </c>
      <c r="BD19" s="9">
        <v>0.19400000000000001</v>
      </c>
      <c r="BE19" s="9">
        <v>397</v>
      </c>
      <c r="BF19" s="9">
        <v>0</v>
      </c>
      <c r="BG19" s="9">
        <v>0</v>
      </c>
      <c r="BH19" s="9">
        <v>5.2999999999999999E-2</v>
      </c>
      <c r="BI19" s="9">
        <v>0.10299999999999999</v>
      </c>
      <c r="BJ19" s="9">
        <v>0.17</v>
      </c>
      <c r="BK19" s="9">
        <v>2.8000000000000001E-2</v>
      </c>
      <c r="BL19" s="22">
        <v>5.8000000000000003E-2</v>
      </c>
      <c r="BM19" s="10" t="s">
        <v>74</v>
      </c>
      <c r="BO19" s="28">
        <v>3.1E-2</v>
      </c>
      <c r="BP19" s="9">
        <v>6.2E-2</v>
      </c>
      <c r="BQ19" s="9">
        <v>0.186</v>
      </c>
      <c r="BR19" s="9">
        <v>397</v>
      </c>
      <c r="BS19" s="9">
        <v>0</v>
      </c>
      <c r="BT19" s="9">
        <v>0</v>
      </c>
      <c r="BU19" s="9">
        <v>5.2999999999999999E-2</v>
      </c>
      <c r="BV19" s="9">
        <v>0.113</v>
      </c>
      <c r="BW19" s="9">
        <v>0.17499999999999999</v>
      </c>
      <c r="BX19" s="9">
        <v>0.03</v>
      </c>
      <c r="BY19" s="22">
        <v>5.7000000000000002E-2</v>
      </c>
      <c r="BZ19" s="10" t="s">
        <v>74</v>
      </c>
      <c r="CB19" s="28">
        <v>0.03</v>
      </c>
      <c r="CC19" s="9">
        <v>6.5000000000000002E-2</v>
      </c>
      <c r="CD19" s="9">
        <v>1.67</v>
      </c>
      <c r="CE19" s="9">
        <v>399</v>
      </c>
      <c r="CF19" s="9">
        <v>0</v>
      </c>
      <c r="CG19" s="9">
        <v>0</v>
      </c>
      <c r="CH19" s="9">
        <v>5.3999999999999999E-2</v>
      </c>
      <c r="CI19" s="9">
        <v>0.1</v>
      </c>
      <c r="CJ19" s="9">
        <v>0.16500000000000001</v>
      </c>
      <c r="CK19" s="9">
        <v>8.5000000000000006E-2</v>
      </c>
      <c r="CL19" s="22">
        <v>5.7000000000000002E-2</v>
      </c>
      <c r="CM19" s="10" t="s">
        <v>74</v>
      </c>
    </row>
    <row r="20" spans="1:91">
      <c r="A20" s="16" t="s">
        <v>19</v>
      </c>
      <c r="B20" s="28">
        <v>1.9E-2</v>
      </c>
      <c r="C20" s="9">
        <v>2.5999999999999999E-2</v>
      </c>
      <c r="D20" s="9">
        <v>6.6000000000000003E-2</v>
      </c>
      <c r="E20" s="9">
        <v>387</v>
      </c>
      <c r="F20" s="9">
        <v>0</v>
      </c>
      <c r="G20" s="9">
        <v>0</v>
      </c>
      <c r="H20" s="9">
        <v>2.5000000000000001E-2</v>
      </c>
      <c r="I20" s="9">
        <v>3.7999999999999999E-2</v>
      </c>
      <c r="J20" s="9">
        <v>4.9000000000000002E-2</v>
      </c>
      <c r="K20" s="9">
        <v>6.0000000000000001E-3</v>
      </c>
      <c r="L20" s="22">
        <v>2.5000000000000001E-2</v>
      </c>
      <c r="M20" s="10" t="s">
        <v>74</v>
      </c>
      <c r="O20" s="28">
        <v>1.9E-2</v>
      </c>
      <c r="P20" s="9">
        <v>2.8000000000000001E-2</v>
      </c>
      <c r="Q20" s="9">
        <v>9.7000000000000003E-2</v>
      </c>
      <c r="R20" s="9">
        <v>395</v>
      </c>
      <c r="S20" s="9">
        <v>0</v>
      </c>
      <c r="T20" s="9">
        <v>0</v>
      </c>
      <c r="U20" s="9">
        <v>2.5999999999999999E-2</v>
      </c>
      <c r="V20" s="9">
        <v>4.2999999999999997E-2</v>
      </c>
      <c r="W20" s="9">
        <v>7.4999999999999997E-2</v>
      </c>
      <c r="X20" s="9">
        <v>8.9999999999999993E-3</v>
      </c>
      <c r="Y20" s="22">
        <v>2.7E-2</v>
      </c>
      <c r="Z20" s="10" t="s">
        <v>74</v>
      </c>
      <c r="AB20" s="28">
        <v>0.02</v>
      </c>
      <c r="AC20" s="9">
        <v>2.8000000000000001E-2</v>
      </c>
      <c r="AD20" s="9">
        <v>0.13300000000000001</v>
      </c>
      <c r="AE20" s="9">
        <v>395</v>
      </c>
      <c r="AF20" s="9">
        <v>0</v>
      </c>
      <c r="AG20" s="9">
        <v>0</v>
      </c>
      <c r="AH20" s="9">
        <v>2.7E-2</v>
      </c>
      <c r="AI20" s="9">
        <v>3.9E-2</v>
      </c>
      <c r="AJ20" s="9">
        <v>5.7000000000000002E-2</v>
      </c>
      <c r="AK20" s="9">
        <v>8.0000000000000002E-3</v>
      </c>
      <c r="AL20" s="22">
        <v>2.7E-2</v>
      </c>
      <c r="AM20" s="10" t="s">
        <v>74</v>
      </c>
      <c r="AO20" s="28">
        <v>1.9E-2</v>
      </c>
      <c r="AP20" s="9">
        <v>2.5000000000000001E-2</v>
      </c>
      <c r="AQ20" s="9">
        <v>0.14899999999999999</v>
      </c>
      <c r="AR20" s="9">
        <v>397</v>
      </c>
      <c r="AS20" s="9">
        <v>0</v>
      </c>
      <c r="AT20" s="9">
        <v>0</v>
      </c>
      <c r="AU20" s="9">
        <v>2.3E-2</v>
      </c>
      <c r="AV20" s="9">
        <v>3.4000000000000002E-2</v>
      </c>
      <c r="AW20" s="9">
        <v>7.2999999999999995E-2</v>
      </c>
      <c r="AX20" s="9">
        <v>0.01</v>
      </c>
      <c r="AY20" s="22">
        <v>2.4E-2</v>
      </c>
      <c r="AZ20" s="10" t="s">
        <v>74</v>
      </c>
      <c r="BB20" s="28">
        <v>0.02</v>
      </c>
      <c r="BC20" s="9">
        <v>2.8000000000000001E-2</v>
      </c>
      <c r="BD20" s="9">
        <v>0.20899999999999999</v>
      </c>
      <c r="BE20" s="9">
        <v>397</v>
      </c>
      <c r="BF20" s="9">
        <v>0</v>
      </c>
      <c r="BG20" s="9">
        <v>0</v>
      </c>
      <c r="BH20" s="9">
        <v>2.5999999999999999E-2</v>
      </c>
      <c r="BI20" s="9">
        <v>0.04</v>
      </c>
      <c r="BJ20" s="9">
        <v>5.8999999999999997E-2</v>
      </c>
      <c r="BK20" s="9">
        <v>1.0999999999999999E-2</v>
      </c>
      <c r="BL20" s="22">
        <v>2.7E-2</v>
      </c>
      <c r="BM20" s="10" t="s">
        <v>74</v>
      </c>
      <c r="BO20" s="28">
        <v>0.02</v>
      </c>
      <c r="BP20" s="9">
        <v>2.5999999999999999E-2</v>
      </c>
      <c r="BQ20" s="9">
        <v>5.3999999999999999E-2</v>
      </c>
      <c r="BR20" s="9">
        <v>395</v>
      </c>
      <c r="BS20" s="9">
        <v>0</v>
      </c>
      <c r="BT20" s="9">
        <v>0</v>
      </c>
      <c r="BU20" s="9">
        <v>2.5000000000000001E-2</v>
      </c>
      <c r="BV20" s="9">
        <v>3.7999999999999999E-2</v>
      </c>
      <c r="BW20" s="9">
        <v>5.0999999999999997E-2</v>
      </c>
      <c r="BX20" s="9">
        <v>6.0000000000000001E-3</v>
      </c>
      <c r="BY20" s="22">
        <v>2.5999999999999999E-2</v>
      </c>
      <c r="BZ20" s="10" t="s">
        <v>74</v>
      </c>
      <c r="CB20" s="28">
        <v>1.7999999999999999E-2</v>
      </c>
      <c r="CC20" s="9">
        <v>2.4E-2</v>
      </c>
      <c r="CD20" s="9">
        <v>0.08</v>
      </c>
      <c r="CE20" s="9">
        <v>397</v>
      </c>
      <c r="CF20" s="9">
        <v>0</v>
      </c>
      <c r="CG20" s="9">
        <v>0</v>
      </c>
      <c r="CH20" s="9">
        <v>2.3E-2</v>
      </c>
      <c r="CI20" s="9">
        <v>3.4000000000000002E-2</v>
      </c>
      <c r="CJ20" s="9">
        <v>4.9000000000000002E-2</v>
      </c>
      <c r="CK20" s="9">
        <v>6.0000000000000001E-3</v>
      </c>
      <c r="CL20" s="22">
        <v>2.3E-2</v>
      </c>
      <c r="CM20" s="10" t="s">
        <v>74</v>
      </c>
    </row>
    <row r="21" spans="1:91">
      <c r="A21" s="16" t="s">
        <v>20</v>
      </c>
      <c r="B21" s="28">
        <v>0.44600000000000001</v>
      </c>
      <c r="C21" s="9">
        <v>0.54</v>
      </c>
      <c r="D21" s="9">
        <v>0.81299999999999994</v>
      </c>
      <c r="E21" s="9">
        <v>387</v>
      </c>
      <c r="F21" s="9">
        <v>0</v>
      </c>
      <c r="G21" s="9">
        <v>0</v>
      </c>
      <c r="H21" s="9">
        <v>0.53100000000000003</v>
      </c>
      <c r="I21" s="9">
        <v>0.64</v>
      </c>
      <c r="J21" s="9">
        <v>0.72399999999999998</v>
      </c>
      <c r="K21" s="9">
        <v>5.2999999999999999E-2</v>
      </c>
      <c r="L21" s="22">
        <v>0.53600000000000003</v>
      </c>
      <c r="M21" s="10" t="s">
        <v>74</v>
      </c>
      <c r="O21" s="28">
        <v>0.45400000000000001</v>
      </c>
      <c r="P21" s="9">
        <v>0.58599999999999997</v>
      </c>
      <c r="Q21" s="9">
        <v>0.89700000000000002</v>
      </c>
      <c r="R21" s="9">
        <v>393</v>
      </c>
      <c r="S21" s="9">
        <v>0</v>
      </c>
      <c r="T21" s="9">
        <v>0</v>
      </c>
      <c r="U21" s="9">
        <v>0.57399999999999995</v>
      </c>
      <c r="V21" s="9">
        <v>0.70799999999999996</v>
      </c>
      <c r="W21" s="9">
        <v>0.81699999999999995</v>
      </c>
      <c r="X21" s="9">
        <v>6.7000000000000004E-2</v>
      </c>
      <c r="Y21" s="22">
        <v>0.58099999999999996</v>
      </c>
      <c r="Z21" s="10" t="s">
        <v>74</v>
      </c>
      <c r="AB21" s="28">
        <v>0.46400000000000002</v>
      </c>
      <c r="AC21" s="9">
        <v>0.57999999999999996</v>
      </c>
      <c r="AD21" s="9">
        <v>0.91</v>
      </c>
      <c r="AE21" s="9">
        <v>393</v>
      </c>
      <c r="AF21" s="9">
        <v>0</v>
      </c>
      <c r="AG21" s="9">
        <v>0</v>
      </c>
      <c r="AH21" s="9">
        <v>0.56499999999999995</v>
      </c>
      <c r="AI21" s="9">
        <v>0.70599999999999996</v>
      </c>
      <c r="AJ21" s="9">
        <v>0.79600000000000004</v>
      </c>
      <c r="AK21" s="9">
        <v>6.5000000000000002E-2</v>
      </c>
      <c r="AL21" s="22">
        <v>0.57499999999999996</v>
      </c>
      <c r="AM21" s="10" t="s">
        <v>74</v>
      </c>
      <c r="AO21" s="28">
        <v>0.39900000000000002</v>
      </c>
      <c r="AP21" s="9">
        <v>0.502</v>
      </c>
      <c r="AQ21" s="9">
        <v>0.77600000000000002</v>
      </c>
      <c r="AR21" s="9">
        <v>395</v>
      </c>
      <c r="AS21" s="9">
        <v>0</v>
      </c>
      <c r="AT21" s="9">
        <v>0</v>
      </c>
      <c r="AU21" s="9">
        <v>0.495</v>
      </c>
      <c r="AV21" s="9">
        <v>0.57699999999999996</v>
      </c>
      <c r="AW21" s="9">
        <v>0.65200000000000002</v>
      </c>
      <c r="AX21" s="9">
        <v>4.2000000000000003E-2</v>
      </c>
      <c r="AY21" s="22">
        <v>0.498</v>
      </c>
      <c r="AZ21" s="10" t="s">
        <v>74</v>
      </c>
      <c r="BB21" s="28">
        <v>0.45300000000000001</v>
      </c>
      <c r="BC21" s="9">
        <v>0.56100000000000005</v>
      </c>
      <c r="BD21" s="9">
        <v>1.23</v>
      </c>
      <c r="BE21" s="9">
        <v>394</v>
      </c>
      <c r="BF21" s="9">
        <v>0</v>
      </c>
      <c r="BG21" s="9">
        <v>0</v>
      </c>
      <c r="BH21" s="9">
        <v>0.54700000000000004</v>
      </c>
      <c r="BI21" s="9">
        <v>0.67</v>
      </c>
      <c r="BJ21" s="9">
        <v>0.84099999999999997</v>
      </c>
      <c r="BK21" s="9">
        <v>6.9000000000000006E-2</v>
      </c>
      <c r="BL21" s="22">
        <v>0.55400000000000005</v>
      </c>
      <c r="BM21" s="10" t="s">
        <v>74</v>
      </c>
      <c r="BO21" s="28">
        <v>0.49</v>
      </c>
      <c r="BP21" s="9">
        <v>0.59099999999999997</v>
      </c>
      <c r="BQ21" s="9">
        <v>1.21</v>
      </c>
      <c r="BR21" s="9">
        <v>393</v>
      </c>
      <c r="BS21" s="9">
        <v>0</v>
      </c>
      <c r="BT21" s="9">
        <v>0</v>
      </c>
      <c r="BU21" s="9">
        <v>0.57699999999999996</v>
      </c>
      <c r="BV21" s="9">
        <v>0.72</v>
      </c>
      <c r="BW21" s="9">
        <v>0.83</v>
      </c>
      <c r="BX21" s="9">
        <v>7.1999999999999995E-2</v>
      </c>
      <c r="BY21" s="22">
        <v>0.58399999999999996</v>
      </c>
      <c r="BZ21" s="10" t="s">
        <v>74</v>
      </c>
      <c r="CB21" s="28">
        <v>0.434</v>
      </c>
      <c r="CC21" s="9">
        <v>0.54400000000000004</v>
      </c>
      <c r="CD21" s="9">
        <v>0.79600000000000004</v>
      </c>
      <c r="CE21" s="9">
        <v>395</v>
      </c>
      <c r="CF21" s="9">
        <v>0</v>
      </c>
      <c r="CG21" s="9">
        <v>0</v>
      </c>
      <c r="CH21" s="9">
        <v>0.53600000000000003</v>
      </c>
      <c r="CI21" s="9">
        <v>0.63200000000000001</v>
      </c>
      <c r="CJ21" s="9">
        <v>0.72299999999999998</v>
      </c>
      <c r="CK21" s="9">
        <v>4.7E-2</v>
      </c>
      <c r="CL21" s="22">
        <v>0.54</v>
      </c>
      <c r="CM21" s="10" t="s">
        <v>74</v>
      </c>
    </row>
    <row r="22" spans="1:91">
      <c r="A22" s="16" t="s">
        <v>21</v>
      </c>
      <c r="B22" s="28">
        <v>0.85699999999999998</v>
      </c>
      <c r="C22" s="9">
        <v>1.19</v>
      </c>
      <c r="D22" s="9">
        <v>1.58</v>
      </c>
      <c r="E22" s="9">
        <v>385</v>
      </c>
      <c r="F22" s="9">
        <v>0</v>
      </c>
      <c r="G22" s="9">
        <v>0</v>
      </c>
      <c r="H22" s="9">
        <v>1.19</v>
      </c>
      <c r="I22" s="9">
        <v>1.4</v>
      </c>
      <c r="J22" s="9">
        <v>1.5</v>
      </c>
      <c r="K22" s="9">
        <v>0.12</v>
      </c>
      <c r="L22" s="22">
        <v>1.19</v>
      </c>
      <c r="M22" s="10" t="s">
        <v>74</v>
      </c>
      <c r="O22" s="28">
        <v>0.95599999999999996</v>
      </c>
      <c r="P22" s="9">
        <v>1.29</v>
      </c>
      <c r="Q22" s="9">
        <v>1.95</v>
      </c>
      <c r="R22" s="9">
        <v>389</v>
      </c>
      <c r="S22" s="9">
        <v>0</v>
      </c>
      <c r="T22" s="9">
        <v>0</v>
      </c>
      <c r="U22" s="9">
        <v>1.27</v>
      </c>
      <c r="V22" s="9">
        <v>1.59</v>
      </c>
      <c r="W22" s="9">
        <v>1.85</v>
      </c>
      <c r="X22" s="9">
        <v>0.16300000000000001</v>
      </c>
      <c r="Y22" s="22">
        <v>1.28</v>
      </c>
      <c r="Z22" s="10" t="s">
        <v>74</v>
      </c>
      <c r="AB22" s="28">
        <v>0.96699999999999997</v>
      </c>
      <c r="AC22" s="9">
        <v>1.21</v>
      </c>
      <c r="AD22" s="9">
        <v>2.83</v>
      </c>
      <c r="AE22" s="9">
        <v>391</v>
      </c>
      <c r="AF22" s="9">
        <v>0</v>
      </c>
      <c r="AG22" s="9">
        <v>0</v>
      </c>
      <c r="AH22" s="9">
        <v>1.19</v>
      </c>
      <c r="AI22" s="9">
        <v>1.44</v>
      </c>
      <c r="AJ22" s="9">
        <v>1.58</v>
      </c>
      <c r="AK22" s="9">
        <v>0.14699999999999999</v>
      </c>
      <c r="AL22" s="22">
        <v>1.2</v>
      </c>
      <c r="AM22" s="10" t="s">
        <v>74</v>
      </c>
      <c r="AO22" s="28">
        <v>0.81899999999999995</v>
      </c>
      <c r="AP22" s="9">
        <v>1.04</v>
      </c>
      <c r="AQ22" s="9">
        <v>1.73</v>
      </c>
      <c r="AR22" s="9">
        <v>392</v>
      </c>
      <c r="AS22" s="9">
        <v>0</v>
      </c>
      <c r="AT22" s="9">
        <v>0</v>
      </c>
      <c r="AU22" s="9">
        <v>1.03</v>
      </c>
      <c r="AV22" s="9">
        <v>1.21</v>
      </c>
      <c r="AW22" s="9">
        <v>1.54</v>
      </c>
      <c r="AX22" s="9">
        <v>0.107</v>
      </c>
      <c r="AY22" s="22">
        <v>1.03</v>
      </c>
      <c r="AZ22" s="10" t="s">
        <v>74</v>
      </c>
      <c r="BB22" s="28">
        <v>0.92</v>
      </c>
      <c r="BC22" s="9">
        <v>1.1200000000000001</v>
      </c>
      <c r="BD22" s="9">
        <v>1.72</v>
      </c>
      <c r="BE22" s="9">
        <v>391</v>
      </c>
      <c r="BF22" s="9">
        <v>0</v>
      </c>
      <c r="BG22" s="9">
        <v>0</v>
      </c>
      <c r="BH22" s="9">
        <v>1.1100000000000001</v>
      </c>
      <c r="BI22" s="9">
        <v>1.33</v>
      </c>
      <c r="BJ22" s="9">
        <v>1.43</v>
      </c>
      <c r="BK22" s="9">
        <v>0.105</v>
      </c>
      <c r="BL22" s="22">
        <v>1.1200000000000001</v>
      </c>
      <c r="BM22" s="10" t="s">
        <v>74</v>
      </c>
      <c r="BO22" s="28">
        <v>1.07</v>
      </c>
      <c r="BP22" s="9">
        <v>1.33</v>
      </c>
      <c r="BQ22" s="9">
        <v>1.83</v>
      </c>
      <c r="BR22" s="9">
        <v>389</v>
      </c>
      <c r="BS22" s="9">
        <v>0</v>
      </c>
      <c r="BT22" s="9">
        <v>0</v>
      </c>
      <c r="BU22" s="9">
        <v>1.31</v>
      </c>
      <c r="BV22" s="9">
        <v>1.57</v>
      </c>
      <c r="BW22" s="9">
        <v>1.73</v>
      </c>
      <c r="BX22" s="9">
        <v>0.13200000000000001</v>
      </c>
      <c r="BY22" s="22">
        <v>1.32</v>
      </c>
      <c r="BZ22" s="10" t="s">
        <v>74</v>
      </c>
      <c r="CB22" s="28">
        <v>0.84299999999999997</v>
      </c>
      <c r="CC22" s="9">
        <v>1.05</v>
      </c>
      <c r="CD22" s="9">
        <v>4.3499999999999996</v>
      </c>
      <c r="CE22" s="9">
        <v>391</v>
      </c>
      <c r="CF22" s="9">
        <v>0</v>
      </c>
      <c r="CG22" s="9">
        <v>0</v>
      </c>
      <c r="CH22" s="9">
        <v>1.04</v>
      </c>
      <c r="CI22" s="9">
        <v>1.21</v>
      </c>
      <c r="CJ22" s="9">
        <v>1.28</v>
      </c>
      <c r="CK22" s="9">
        <v>0.188</v>
      </c>
      <c r="CL22" s="22">
        <v>1.04</v>
      </c>
      <c r="CM22" s="10" t="s">
        <v>74</v>
      </c>
    </row>
    <row r="23" spans="1:91">
      <c r="A23" s="16" t="s">
        <v>22</v>
      </c>
      <c r="B23" s="28">
        <v>0.45200000000000001</v>
      </c>
      <c r="C23" s="9">
        <v>0.57599999999999996</v>
      </c>
      <c r="D23" s="9">
        <v>0.85099999999999998</v>
      </c>
      <c r="E23" s="9">
        <v>383</v>
      </c>
      <c r="F23" s="9">
        <v>0</v>
      </c>
      <c r="G23" s="9">
        <v>0</v>
      </c>
      <c r="H23" s="9">
        <v>0.56799999999999995</v>
      </c>
      <c r="I23" s="9">
        <v>0.68700000000000006</v>
      </c>
      <c r="J23" s="9">
        <v>0.78500000000000003</v>
      </c>
      <c r="K23" s="9">
        <v>6.3E-2</v>
      </c>
      <c r="L23" s="22">
        <v>0.57199999999999995</v>
      </c>
      <c r="M23" s="10" t="s">
        <v>74</v>
      </c>
      <c r="O23" s="28">
        <v>0.45800000000000002</v>
      </c>
      <c r="P23" s="9">
        <v>0.68799999999999994</v>
      </c>
      <c r="Q23" s="9">
        <v>1.05</v>
      </c>
      <c r="R23" s="9">
        <v>386</v>
      </c>
      <c r="S23" s="9">
        <v>0</v>
      </c>
      <c r="T23" s="9">
        <v>0</v>
      </c>
      <c r="U23" s="9">
        <v>0.66700000000000004</v>
      </c>
      <c r="V23" s="9">
        <v>0.88</v>
      </c>
      <c r="W23" s="9">
        <v>0.996</v>
      </c>
      <c r="X23" s="9">
        <v>0.10100000000000001</v>
      </c>
      <c r="Y23" s="22">
        <v>0.68200000000000005</v>
      </c>
      <c r="Z23" s="10" t="s">
        <v>74</v>
      </c>
      <c r="AB23" s="28">
        <v>0.46600000000000003</v>
      </c>
      <c r="AC23" s="9">
        <v>0.63100000000000001</v>
      </c>
      <c r="AD23" s="9">
        <v>1.0900000000000001</v>
      </c>
      <c r="AE23" s="9">
        <v>386</v>
      </c>
      <c r="AF23" s="9">
        <v>0</v>
      </c>
      <c r="AG23" s="9">
        <v>0</v>
      </c>
      <c r="AH23" s="9">
        <v>0.621</v>
      </c>
      <c r="AI23" s="9">
        <v>0.76200000000000001</v>
      </c>
      <c r="AJ23" s="9">
        <v>0.82499999999999996</v>
      </c>
      <c r="AK23" s="9">
        <v>7.4999999999999997E-2</v>
      </c>
      <c r="AL23" s="22">
        <v>0.626</v>
      </c>
      <c r="AM23" s="10" t="s">
        <v>74</v>
      </c>
      <c r="AO23" s="28">
        <v>0.46500000000000002</v>
      </c>
      <c r="AP23" s="9">
        <v>0.56699999999999995</v>
      </c>
      <c r="AQ23" s="9">
        <v>0.82899999999999996</v>
      </c>
      <c r="AR23" s="9">
        <v>388</v>
      </c>
      <c r="AS23" s="9">
        <v>0</v>
      </c>
      <c r="AT23" s="9">
        <v>0</v>
      </c>
      <c r="AU23" s="9">
        <v>0.55800000000000005</v>
      </c>
      <c r="AV23" s="9">
        <v>0.71199999999999997</v>
      </c>
      <c r="AW23" s="9">
        <v>0.81699999999999995</v>
      </c>
      <c r="AX23" s="9">
        <v>6.7000000000000004E-2</v>
      </c>
      <c r="AY23" s="22">
        <v>0.56100000000000005</v>
      </c>
      <c r="AZ23" s="10" t="s">
        <v>74</v>
      </c>
      <c r="BB23" s="28">
        <v>0.501</v>
      </c>
      <c r="BC23" s="9">
        <v>0.621</v>
      </c>
      <c r="BD23" s="9">
        <v>0.94</v>
      </c>
      <c r="BE23" s="9">
        <v>387</v>
      </c>
      <c r="BF23" s="9">
        <v>0</v>
      </c>
      <c r="BG23" s="9">
        <v>0</v>
      </c>
      <c r="BH23" s="9">
        <v>0.60599999999999998</v>
      </c>
      <c r="BI23" s="9">
        <v>0.75600000000000001</v>
      </c>
      <c r="BJ23" s="9">
        <v>0.84199999999999997</v>
      </c>
      <c r="BK23" s="9">
        <v>6.6000000000000003E-2</v>
      </c>
      <c r="BL23" s="22">
        <v>0.61499999999999999</v>
      </c>
      <c r="BM23" s="10" t="s">
        <v>74</v>
      </c>
      <c r="BO23" s="28">
        <v>0.46800000000000003</v>
      </c>
      <c r="BP23" s="9">
        <v>0.68300000000000005</v>
      </c>
      <c r="BQ23" s="9">
        <v>1.26</v>
      </c>
      <c r="BR23" s="9">
        <v>386</v>
      </c>
      <c r="BS23" s="9">
        <v>0</v>
      </c>
      <c r="BT23" s="9">
        <v>0</v>
      </c>
      <c r="BU23" s="9">
        <v>0.67100000000000004</v>
      </c>
      <c r="BV23" s="9">
        <v>0.86699999999999999</v>
      </c>
      <c r="BW23" s="9">
        <v>1.01</v>
      </c>
      <c r="BX23" s="9">
        <v>0.1</v>
      </c>
      <c r="BY23" s="22">
        <v>0.67500000000000004</v>
      </c>
      <c r="BZ23" s="10" t="s">
        <v>74</v>
      </c>
      <c r="CB23" s="28">
        <v>0.436</v>
      </c>
      <c r="CC23" s="9">
        <v>0.56399999999999995</v>
      </c>
      <c r="CD23" s="9">
        <v>0.82699999999999996</v>
      </c>
      <c r="CE23" s="9">
        <v>387</v>
      </c>
      <c r="CF23" s="9">
        <v>0</v>
      </c>
      <c r="CG23" s="9">
        <v>0</v>
      </c>
      <c r="CH23" s="9">
        <v>0.55800000000000005</v>
      </c>
      <c r="CI23" s="9">
        <v>0.67400000000000004</v>
      </c>
      <c r="CJ23" s="9">
        <v>0.72199999999999998</v>
      </c>
      <c r="CK23" s="9">
        <v>5.8000000000000003E-2</v>
      </c>
      <c r="CL23" s="22">
        <v>0.56100000000000005</v>
      </c>
      <c r="CM23" s="10" t="s">
        <v>74</v>
      </c>
    </row>
    <row r="24" spans="1:91">
      <c r="A24" s="16" t="s">
        <v>23</v>
      </c>
      <c r="B24" s="28">
        <v>0.92100000000000004</v>
      </c>
      <c r="C24" s="9">
        <v>1.22</v>
      </c>
      <c r="D24" s="9">
        <v>2.92</v>
      </c>
      <c r="E24" s="9">
        <v>380</v>
      </c>
      <c r="F24" s="9">
        <v>0</v>
      </c>
      <c r="G24" s="9">
        <v>0</v>
      </c>
      <c r="H24" s="9">
        <v>1.2</v>
      </c>
      <c r="I24" s="9">
        <v>1.4</v>
      </c>
      <c r="J24" s="9">
        <v>1.51</v>
      </c>
      <c r="K24" s="9">
        <v>0.14499999999999999</v>
      </c>
      <c r="L24" s="22">
        <v>1.21</v>
      </c>
      <c r="M24" s="10" t="s">
        <v>74</v>
      </c>
      <c r="O24" s="28">
        <v>1.01</v>
      </c>
      <c r="P24" s="9">
        <v>1.25</v>
      </c>
      <c r="Q24" s="9">
        <v>1.65</v>
      </c>
      <c r="R24" s="9">
        <v>383</v>
      </c>
      <c r="S24" s="9">
        <v>0</v>
      </c>
      <c r="T24" s="9">
        <v>0</v>
      </c>
      <c r="U24" s="9">
        <v>1.24</v>
      </c>
      <c r="V24" s="9">
        <v>1.47</v>
      </c>
      <c r="W24" s="9">
        <v>1.58</v>
      </c>
      <c r="X24" s="9">
        <v>0.11700000000000001</v>
      </c>
      <c r="Y24" s="22">
        <v>1.25</v>
      </c>
      <c r="Z24" s="10" t="s">
        <v>74</v>
      </c>
      <c r="AB24" s="28">
        <v>0.96499999999999997</v>
      </c>
      <c r="AC24" s="9">
        <v>1.18</v>
      </c>
      <c r="AD24" s="9">
        <v>1.78</v>
      </c>
      <c r="AE24" s="9">
        <v>383</v>
      </c>
      <c r="AF24" s="9">
        <v>0</v>
      </c>
      <c r="AG24" s="9">
        <v>0</v>
      </c>
      <c r="AH24" s="9">
        <v>1.17</v>
      </c>
      <c r="AI24" s="9">
        <v>1.38</v>
      </c>
      <c r="AJ24" s="9">
        <v>1.58</v>
      </c>
      <c r="AK24" s="9">
        <v>0.11</v>
      </c>
      <c r="AL24" s="22">
        <v>1.18</v>
      </c>
      <c r="AM24" s="10" t="s">
        <v>74</v>
      </c>
      <c r="AO24" s="28">
        <v>0.77500000000000002</v>
      </c>
      <c r="AP24" s="9">
        <v>0.91500000000000004</v>
      </c>
      <c r="AQ24" s="9">
        <v>1.64</v>
      </c>
      <c r="AR24" s="9">
        <v>384</v>
      </c>
      <c r="AS24" s="9">
        <v>0</v>
      </c>
      <c r="AT24" s="9">
        <v>0</v>
      </c>
      <c r="AU24" s="9">
        <v>0.90800000000000003</v>
      </c>
      <c r="AV24" s="9">
        <v>1.04</v>
      </c>
      <c r="AW24" s="9">
        <v>1.25</v>
      </c>
      <c r="AX24" s="9">
        <v>7.9000000000000001E-2</v>
      </c>
      <c r="AY24" s="22">
        <v>0.90800000000000003</v>
      </c>
      <c r="AZ24" s="10" t="s">
        <v>74</v>
      </c>
      <c r="BB24" s="28">
        <v>0.88300000000000001</v>
      </c>
      <c r="BC24" s="9">
        <v>1.1200000000000001</v>
      </c>
      <c r="BD24" s="9">
        <v>1.67</v>
      </c>
      <c r="BE24" s="9">
        <v>384</v>
      </c>
      <c r="BF24" s="9">
        <v>0</v>
      </c>
      <c r="BG24" s="9">
        <v>0</v>
      </c>
      <c r="BH24" s="9">
        <v>1.1200000000000001</v>
      </c>
      <c r="BI24" s="9">
        <v>1.3</v>
      </c>
      <c r="BJ24" s="9">
        <v>1.39</v>
      </c>
      <c r="BK24" s="9">
        <v>9.9000000000000005E-2</v>
      </c>
      <c r="BL24" s="22">
        <v>1.1200000000000001</v>
      </c>
      <c r="BM24" s="10" t="s">
        <v>74</v>
      </c>
      <c r="BO24" s="28">
        <v>0.97899999999999998</v>
      </c>
      <c r="BP24" s="9">
        <v>1.23</v>
      </c>
      <c r="BQ24" s="9">
        <v>1.63</v>
      </c>
      <c r="BR24" s="9">
        <v>383</v>
      </c>
      <c r="BS24" s="9">
        <v>0</v>
      </c>
      <c r="BT24" s="9">
        <v>0</v>
      </c>
      <c r="BU24" s="9">
        <v>1.21</v>
      </c>
      <c r="BV24" s="9">
        <v>1.42</v>
      </c>
      <c r="BW24" s="9">
        <v>1.6</v>
      </c>
      <c r="BX24" s="9">
        <v>0.11</v>
      </c>
      <c r="BY24" s="22">
        <v>1.22</v>
      </c>
      <c r="BZ24" s="10" t="s">
        <v>74</v>
      </c>
      <c r="CB24" s="28">
        <v>0.81100000000000005</v>
      </c>
      <c r="CC24" s="9">
        <v>0.98699999999999999</v>
      </c>
      <c r="CD24" s="9">
        <v>1.43</v>
      </c>
      <c r="CE24" s="9">
        <v>384</v>
      </c>
      <c r="CF24" s="9">
        <v>0</v>
      </c>
      <c r="CG24" s="9">
        <v>0</v>
      </c>
      <c r="CH24" s="9">
        <v>0.97499999999999998</v>
      </c>
      <c r="CI24" s="9">
        <v>1.1299999999999999</v>
      </c>
      <c r="CJ24" s="9">
        <v>1.22</v>
      </c>
      <c r="CK24" s="9">
        <v>7.5999999999999998E-2</v>
      </c>
      <c r="CL24" s="22">
        <v>0.98299999999999998</v>
      </c>
      <c r="CM24" s="10" t="s">
        <v>74</v>
      </c>
    </row>
    <row r="25" spans="1:91">
      <c r="A25" s="16" t="s">
        <v>24</v>
      </c>
      <c r="B25" s="28">
        <v>0.439</v>
      </c>
      <c r="C25" s="9">
        <v>0.57599999999999996</v>
      </c>
      <c r="D25" s="9">
        <v>0.98799999999999999</v>
      </c>
      <c r="E25" s="9">
        <v>378</v>
      </c>
      <c r="F25" s="9">
        <v>0</v>
      </c>
      <c r="G25" s="9">
        <v>0</v>
      </c>
      <c r="H25" s="9">
        <v>0.56599999999999995</v>
      </c>
      <c r="I25" s="9">
        <v>0.68300000000000005</v>
      </c>
      <c r="J25" s="9">
        <v>0.76900000000000002</v>
      </c>
      <c r="K25" s="9">
        <v>6.3E-2</v>
      </c>
      <c r="L25" s="22">
        <v>0.57199999999999995</v>
      </c>
      <c r="M25" s="10" t="s">
        <v>74</v>
      </c>
      <c r="O25" s="28">
        <v>0.45800000000000002</v>
      </c>
      <c r="P25" s="9">
        <v>0.64</v>
      </c>
      <c r="Q25" s="9">
        <v>1.1100000000000001</v>
      </c>
      <c r="R25" s="9">
        <v>381</v>
      </c>
      <c r="S25" s="9">
        <v>0</v>
      </c>
      <c r="T25" s="9">
        <v>0</v>
      </c>
      <c r="U25" s="9">
        <v>0.625</v>
      </c>
      <c r="V25" s="9">
        <v>0.80500000000000005</v>
      </c>
      <c r="W25" s="9">
        <v>0.93700000000000006</v>
      </c>
      <c r="X25" s="9">
        <v>9.0999999999999998E-2</v>
      </c>
      <c r="Y25" s="22">
        <v>0.63300000000000001</v>
      </c>
      <c r="Z25" s="10" t="s">
        <v>74</v>
      </c>
      <c r="AB25" s="28">
        <v>0.503</v>
      </c>
      <c r="AC25" s="9">
        <v>0.63700000000000001</v>
      </c>
      <c r="AD25" s="9">
        <v>2.23</v>
      </c>
      <c r="AE25" s="9">
        <v>382</v>
      </c>
      <c r="AF25" s="9">
        <v>0</v>
      </c>
      <c r="AG25" s="9">
        <v>0</v>
      </c>
      <c r="AH25" s="9">
        <v>0.625</v>
      </c>
      <c r="AI25" s="9">
        <v>0.75900000000000001</v>
      </c>
      <c r="AJ25" s="9">
        <v>0.85399999999999998</v>
      </c>
      <c r="AK25" s="9">
        <v>0.11</v>
      </c>
      <c r="AL25" s="22">
        <v>0.628</v>
      </c>
      <c r="AM25" s="10" t="s">
        <v>74</v>
      </c>
      <c r="AO25" s="28">
        <v>0.44800000000000001</v>
      </c>
      <c r="AP25" s="9">
        <v>0.55300000000000005</v>
      </c>
      <c r="AQ25" s="9">
        <v>0.79300000000000004</v>
      </c>
      <c r="AR25" s="9">
        <v>383</v>
      </c>
      <c r="AS25" s="9">
        <v>0</v>
      </c>
      <c r="AT25" s="9">
        <v>0</v>
      </c>
      <c r="AU25" s="9">
        <v>0.54200000000000004</v>
      </c>
      <c r="AV25" s="9">
        <v>0.68</v>
      </c>
      <c r="AW25" s="9">
        <v>0.75800000000000001</v>
      </c>
      <c r="AX25" s="9">
        <v>6.0999999999999999E-2</v>
      </c>
      <c r="AY25" s="22">
        <v>0.54800000000000004</v>
      </c>
      <c r="AZ25" s="10" t="s">
        <v>74</v>
      </c>
      <c r="BB25" s="28">
        <v>0.48299999999999998</v>
      </c>
      <c r="BC25" s="9">
        <v>0.60299999999999998</v>
      </c>
      <c r="BD25" s="9">
        <v>1</v>
      </c>
      <c r="BE25" s="9">
        <v>382</v>
      </c>
      <c r="BF25" s="9">
        <v>0</v>
      </c>
      <c r="BG25" s="9">
        <v>0</v>
      </c>
      <c r="BH25" s="9">
        <v>0.59199999999999997</v>
      </c>
      <c r="BI25" s="9">
        <v>0.71</v>
      </c>
      <c r="BJ25" s="9">
        <v>0.80400000000000005</v>
      </c>
      <c r="BK25" s="9">
        <v>6.3E-2</v>
      </c>
      <c r="BL25" s="22">
        <v>0.59899999999999998</v>
      </c>
      <c r="BM25" s="10" t="s">
        <v>74</v>
      </c>
      <c r="BO25" s="28">
        <v>0.497</v>
      </c>
      <c r="BP25" s="9">
        <v>0.64400000000000002</v>
      </c>
      <c r="BQ25" s="9">
        <v>1.1499999999999999</v>
      </c>
      <c r="BR25" s="9">
        <v>381</v>
      </c>
      <c r="BS25" s="9">
        <v>0</v>
      </c>
      <c r="BT25" s="9">
        <v>0</v>
      </c>
      <c r="BU25" s="9">
        <v>0.628</v>
      </c>
      <c r="BV25" s="9">
        <v>0.78800000000000003</v>
      </c>
      <c r="BW25" s="9">
        <v>1</v>
      </c>
      <c r="BX25" s="9">
        <v>8.8999999999999996E-2</v>
      </c>
      <c r="BY25" s="22">
        <v>0.63600000000000001</v>
      </c>
      <c r="BZ25" s="10" t="s">
        <v>74</v>
      </c>
      <c r="CB25" s="28">
        <v>0.42399999999999999</v>
      </c>
      <c r="CC25" s="9">
        <v>0.54300000000000004</v>
      </c>
      <c r="CD25" s="9">
        <v>0.77600000000000002</v>
      </c>
      <c r="CE25" s="9">
        <v>382</v>
      </c>
      <c r="CF25" s="9">
        <v>0</v>
      </c>
      <c r="CG25" s="9">
        <v>0</v>
      </c>
      <c r="CH25" s="9">
        <v>0.53700000000000003</v>
      </c>
      <c r="CI25" s="9">
        <v>0.64900000000000002</v>
      </c>
      <c r="CJ25" s="9">
        <v>0.76100000000000001</v>
      </c>
      <c r="CK25" s="9">
        <v>0.06</v>
      </c>
      <c r="CL25" s="22">
        <v>0.53900000000000003</v>
      </c>
      <c r="CM25" s="10" t="s">
        <v>74</v>
      </c>
    </row>
    <row r="26" spans="1:91">
      <c r="A26" s="16" t="s">
        <v>25</v>
      </c>
      <c r="B26" s="28">
        <v>1.05</v>
      </c>
      <c r="C26" s="9">
        <v>1.34</v>
      </c>
      <c r="D26" s="9">
        <v>1.88</v>
      </c>
      <c r="E26" s="9">
        <v>375</v>
      </c>
      <c r="F26" s="9">
        <v>0</v>
      </c>
      <c r="G26" s="9">
        <v>0</v>
      </c>
      <c r="H26" s="9">
        <v>1.34</v>
      </c>
      <c r="I26" s="9">
        <v>1.55</v>
      </c>
      <c r="J26" s="9">
        <v>1.66</v>
      </c>
      <c r="K26" s="9">
        <v>0.124</v>
      </c>
      <c r="L26" s="22">
        <v>1.34</v>
      </c>
      <c r="M26" s="10" t="s">
        <v>74</v>
      </c>
      <c r="O26" s="28">
        <v>1.1299999999999999</v>
      </c>
      <c r="P26" s="9">
        <v>1.46</v>
      </c>
      <c r="Q26" s="9">
        <v>2.62</v>
      </c>
      <c r="R26" s="9">
        <v>379</v>
      </c>
      <c r="S26" s="9">
        <v>0</v>
      </c>
      <c r="T26" s="9">
        <v>0</v>
      </c>
      <c r="U26" s="9">
        <v>1.44</v>
      </c>
      <c r="V26" s="9">
        <v>1.77</v>
      </c>
      <c r="W26" s="9">
        <v>1.97</v>
      </c>
      <c r="X26" s="9">
        <v>0.16900000000000001</v>
      </c>
      <c r="Y26" s="22">
        <v>1.45</v>
      </c>
      <c r="Z26" s="10" t="s">
        <v>74</v>
      </c>
      <c r="AB26" s="28">
        <v>1.1100000000000001</v>
      </c>
      <c r="AC26" s="9">
        <v>1.36</v>
      </c>
      <c r="AD26" s="9">
        <v>1.82</v>
      </c>
      <c r="AE26" s="9">
        <v>379</v>
      </c>
      <c r="AF26" s="9">
        <v>0</v>
      </c>
      <c r="AG26" s="9">
        <v>0</v>
      </c>
      <c r="AH26" s="9">
        <v>1.35</v>
      </c>
      <c r="AI26" s="9">
        <v>1.57</v>
      </c>
      <c r="AJ26" s="9">
        <v>1.71</v>
      </c>
      <c r="AK26" s="9">
        <v>0.11799999999999999</v>
      </c>
      <c r="AL26" s="22">
        <v>1.36</v>
      </c>
      <c r="AM26" s="10" t="s">
        <v>74</v>
      </c>
      <c r="AO26" s="28">
        <v>0.86899999999999999</v>
      </c>
      <c r="AP26" s="9">
        <v>1.05</v>
      </c>
      <c r="AQ26" s="9">
        <v>1.56</v>
      </c>
      <c r="AR26" s="9">
        <v>380</v>
      </c>
      <c r="AS26" s="9">
        <v>0</v>
      </c>
      <c r="AT26" s="9">
        <v>0</v>
      </c>
      <c r="AU26" s="9">
        <v>1.04</v>
      </c>
      <c r="AV26" s="9">
        <v>1.22</v>
      </c>
      <c r="AW26" s="9">
        <v>1.36</v>
      </c>
      <c r="AX26" s="9">
        <v>9.6000000000000002E-2</v>
      </c>
      <c r="AY26" s="22">
        <v>1.04</v>
      </c>
      <c r="AZ26" s="10" t="s">
        <v>74</v>
      </c>
      <c r="BB26" s="28">
        <v>1</v>
      </c>
      <c r="BC26" s="9">
        <v>1.27</v>
      </c>
      <c r="BD26" s="9">
        <v>2.17</v>
      </c>
      <c r="BE26" s="9">
        <v>379</v>
      </c>
      <c r="BF26" s="9">
        <v>0</v>
      </c>
      <c r="BG26" s="9">
        <v>0</v>
      </c>
      <c r="BH26" s="9">
        <v>1.27</v>
      </c>
      <c r="BI26" s="9">
        <v>1.46</v>
      </c>
      <c r="BJ26" s="9">
        <v>1.56</v>
      </c>
      <c r="BK26" s="9">
        <v>0.11700000000000001</v>
      </c>
      <c r="BL26" s="22">
        <v>1.27</v>
      </c>
      <c r="BM26" s="10" t="s">
        <v>74</v>
      </c>
      <c r="BO26" s="28">
        <v>1.0900000000000001</v>
      </c>
      <c r="BP26" s="9">
        <v>1.37</v>
      </c>
      <c r="BQ26" s="9">
        <v>1.99</v>
      </c>
      <c r="BR26" s="9">
        <v>379</v>
      </c>
      <c r="BS26" s="9">
        <v>0</v>
      </c>
      <c r="BT26" s="9">
        <v>0</v>
      </c>
      <c r="BU26" s="9">
        <v>1.34</v>
      </c>
      <c r="BV26" s="9">
        <v>1.64</v>
      </c>
      <c r="BW26" s="9">
        <v>1.8</v>
      </c>
      <c r="BX26" s="9">
        <v>0.14699999999999999</v>
      </c>
      <c r="BY26" s="22">
        <v>1.36</v>
      </c>
      <c r="BZ26" s="10" t="s">
        <v>74</v>
      </c>
      <c r="CB26" s="28">
        <v>0.92800000000000005</v>
      </c>
      <c r="CC26" s="9">
        <v>1.1299999999999999</v>
      </c>
      <c r="CD26" s="9">
        <v>1.46</v>
      </c>
      <c r="CE26" s="9">
        <v>380</v>
      </c>
      <c r="CF26" s="9">
        <v>0</v>
      </c>
      <c r="CG26" s="9">
        <v>0</v>
      </c>
      <c r="CH26" s="9">
        <v>1.1299999999999999</v>
      </c>
      <c r="CI26" s="9">
        <v>1.3</v>
      </c>
      <c r="CJ26" s="9">
        <v>1.39</v>
      </c>
      <c r="CK26" s="9">
        <v>9.2999999999999999E-2</v>
      </c>
      <c r="CL26" s="22">
        <v>1.1299999999999999</v>
      </c>
      <c r="CM26" s="10" t="s">
        <v>74</v>
      </c>
    </row>
    <row r="27" spans="1:91" ht="15.75" thickBot="1">
      <c r="A27" s="17" t="s">
        <v>26</v>
      </c>
      <c r="B27" s="29">
        <v>0</v>
      </c>
      <c r="C27" s="30">
        <v>0</v>
      </c>
      <c r="D27" s="30">
        <v>0</v>
      </c>
      <c r="E27" s="30">
        <v>40</v>
      </c>
      <c r="F27" s="30">
        <v>0</v>
      </c>
      <c r="G27" s="30">
        <v>0</v>
      </c>
      <c r="H27" s="30" t="s">
        <v>73</v>
      </c>
      <c r="I27" s="30" t="s">
        <v>73</v>
      </c>
      <c r="J27" s="30" t="s">
        <v>73</v>
      </c>
      <c r="K27" s="30" t="s">
        <v>73</v>
      </c>
      <c r="L27" s="31" t="s">
        <v>74</v>
      </c>
      <c r="M27" s="32"/>
      <c r="O27" s="29">
        <v>0</v>
      </c>
      <c r="P27" s="30">
        <v>0</v>
      </c>
      <c r="Q27" s="30">
        <v>0</v>
      </c>
      <c r="R27" s="30">
        <v>40</v>
      </c>
      <c r="S27" s="30">
        <v>0</v>
      </c>
      <c r="T27" s="30">
        <v>0</v>
      </c>
      <c r="U27" s="30" t="s">
        <v>73</v>
      </c>
      <c r="V27" s="30" t="s">
        <v>73</v>
      </c>
      <c r="W27" s="30" t="s">
        <v>73</v>
      </c>
      <c r="X27" s="30" t="s">
        <v>73</v>
      </c>
      <c r="Y27" s="31" t="s">
        <v>74</v>
      </c>
      <c r="Z27" s="32"/>
      <c r="AB27" s="29">
        <v>0</v>
      </c>
      <c r="AC27" s="30">
        <v>0</v>
      </c>
      <c r="AD27" s="30">
        <v>0</v>
      </c>
      <c r="AE27" s="30">
        <v>40</v>
      </c>
      <c r="AF27" s="30">
        <v>0</v>
      </c>
      <c r="AG27" s="30">
        <v>0</v>
      </c>
      <c r="AH27" s="30" t="s">
        <v>73</v>
      </c>
      <c r="AI27" s="30" t="s">
        <v>73</v>
      </c>
      <c r="AJ27" s="30" t="s">
        <v>73</v>
      </c>
      <c r="AK27" s="30" t="s">
        <v>73</v>
      </c>
      <c r="AL27" s="31" t="s">
        <v>74</v>
      </c>
      <c r="AM27" s="32"/>
      <c r="AO27" s="29">
        <v>0</v>
      </c>
      <c r="AP27" s="30">
        <v>0</v>
      </c>
      <c r="AQ27" s="30">
        <v>0</v>
      </c>
      <c r="AR27" s="30">
        <v>40</v>
      </c>
      <c r="AS27" s="30">
        <v>0</v>
      </c>
      <c r="AT27" s="30">
        <v>0</v>
      </c>
      <c r="AU27" s="30" t="s">
        <v>73</v>
      </c>
      <c r="AV27" s="30" t="s">
        <v>73</v>
      </c>
      <c r="AW27" s="30" t="s">
        <v>73</v>
      </c>
      <c r="AX27" s="30" t="s">
        <v>73</v>
      </c>
      <c r="AY27" s="31" t="s">
        <v>74</v>
      </c>
      <c r="AZ27" s="32"/>
      <c r="BB27" s="29">
        <v>0</v>
      </c>
      <c r="BC27" s="30">
        <v>0</v>
      </c>
      <c r="BD27" s="30">
        <v>0</v>
      </c>
      <c r="BE27" s="30">
        <v>40</v>
      </c>
      <c r="BF27" s="30">
        <v>0</v>
      </c>
      <c r="BG27" s="30">
        <v>0</v>
      </c>
      <c r="BH27" s="30" t="s">
        <v>73</v>
      </c>
      <c r="BI27" s="30" t="s">
        <v>73</v>
      </c>
      <c r="BJ27" s="30" t="s">
        <v>73</v>
      </c>
      <c r="BK27" s="30" t="s">
        <v>73</v>
      </c>
      <c r="BL27" s="31" t="s">
        <v>74</v>
      </c>
      <c r="BM27" s="32"/>
      <c r="BO27" s="29">
        <v>0</v>
      </c>
      <c r="BP27" s="30">
        <v>0</v>
      </c>
      <c r="BQ27" s="30">
        <v>0</v>
      </c>
      <c r="BR27" s="30">
        <v>40</v>
      </c>
      <c r="BS27" s="30">
        <v>0</v>
      </c>
      <c r="BT27" s="30">
        <v>0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1" t="s">
        <v>74</v>
      </c>
      <c r="BZ27" s="32"/>
      <c r="CB27" s="29">
        <v>0</v>
      </c>
      <c r="CC27" s="30">
        <v>0</v>
      </c>
      <c r="CD27" s="30">
        <v>0</v>
      </c>
      <c r="CE27" s="30">
        <v>40</v>
      </c>
      <c r="CF27" s="30">
        <v>0</v>
      </c>
      <c r="CG27" s="30">
        <v>0</v>
      </c>
      <c r="CH27" s="30" t="s">
        <v>73</v>
      </c>
      <c r="CI27" s="30" t="s">
        <v>73</v>
      </c>
      <c r="CJ27" s="30" t="s">
        <v>73</v>
      </c>
      <c r="CK27" s="30" t="s">
        <v>73</v>
      </c>
      <c r="CL27" s="31" t="s">
        <v>74</v>
      </c>
      <c r="CM27" s="32"/>
    </row>
    <row r="30" spans="1:91" ht="15.75" thickBot="1"/>
    <row r="31" spans="1:91" ht="21.75" thickBot="1">
      <c r="A31" s="46" t="s">
        <v>35</v>
      </c>
      <c r="B31" s="27" t="s">
        <v>58</v>
      </c>
      <c r="C31" s="18" t="s">
        <v>59</v>
      </c>
      <c r="D31" s="18" t="s">
        <v>60</v>
      </c>
      <c r="E31" s="18" t="s">
        <v>75</v>
      </c>
      <c r="F31" s="18" t="s">
        <v>68</v>
      </c>
      <c r="G31" s="19" t="s">
        <v>67</v>
      </c>
      <c r="O31" s="27" t="s">
        <v>58</v>
      </c>
      <c r="P31" s="18" t="s">
        <v>59</v>
      </c>
      <c r="Q31" s="18" t="s">
        <v>60</v>
      </c>
      <c r="R31" s="18" t="s">
        <v>75</v>
      </c>
      <c r="S31" s="18" t="s">
        <v>68</v>
      </c>
      <c r="T31" s="19" t="s">
        <v>67</v>
      </c>
      <c r="AB31" s="27" t="s">
        <v>58</v>
      </c>
      <c r="AC31" s="18" t="s">
        <v>59</v>
      </c>
      <c r="AD31" s="18" t="s">
        <v>60</v>
      </c>
      <c r="AE31" s="18" t="s">
        <v>75</v>
      </c>
      <c r="AF31" s="18" t="s">
        <v>68</v>
      </c>
      <c r="AG31" s="19" t="s">
        <v>67</v>
      </c>
      <c r="AO31" s="27" t="s">
        <v>58</v>
      </c>
      <c r="AP31" s="18" t="s">
        <v>59</v>
      </c>
      <c r="AQ31" s="18" t="s">
        <v>60</v>
      </c>
      <c r="AR31" s="18" t="s">
        <v>75</v>
      </c>
      <c r="AS31" s="18" t="s">
        <v>68</v>
      </c>
      <c r="AT31" s="19" t="s">
        <v>67</v>
      </c>
      <c r="BB31" s="27" t="s">
        <v>58</v>
      </c>
      <c r="BC31" s="18" t="s">
        <v>59</v>
      </c>
      <c r="BD31" s="18" t="s">
        <v>60</v>
      </c>
      <c r="BE31" s="18" t="s">
        <v>75</v>
      </c>
      <c r="BF31" s="18" t="s">
        <v>68</v>
      </c>
      <c r="BG31" s="19" t="s">
        <v>67</v>
      </c>
      <c r="BO31" s="27" t="s">
        <v>58</v>
      </c>
      <c r="BP31" s="18" t="s">
        <v>59</v>
      </c>
      <c r="BQ31" s="18" t="s">
        <v>60</v>
      </c>
      <c r="BR31" s="18" t="s">
        <v>75</v>
      </c>
      <c r="BS31" s="18" t="s">
        <v>68</v>
      </c>
      <c r="BT31" s="19" t="s">
        <v>67</v>
      </c>
      <c r="CB31" s="27" t="s">
        <v>58</v>
      </c>
      <c r="CC31" s="18" t="s">
        <v>59</v>
      </c>
      <c r="CD31" s="18" t="s">
        <v>60</v>
      </c>
      <c r="CE31" s="18" t="s">
        <v>75</v>
      </c>
      <c r="CF31" s="18" t="s">
        <v>68</v>
      </c>
      <c r="CG31" s="19" t="s">
        <v>67</v>
      </c>
    </row>
    <row r="32" spans="1:91" ht="31.5">
      <c r="A32" s="2" t="s">
        <v>224</v>
      </c>
      <c r="B32" s="47">
        <v>0</v>
      </c>
      <c r="C32" s="22">
        <v>4.12</v>
      </c>
      <c r="D32" s="22">
        <v>87</v>
      </c>
      <c r="E32" s="22">
        <v>2</v>
      </c>
      <c r="F32" s="22">
        <v>3.06</v>
      </c>
      <c r="G32" s="48">
        <v>6.72</v>
      </c>
      <c r="O32" s="22">
        <v>0</v>
      </c>
      <c r="P32" s="22">
        <v>8.9600000000000009</v>
      </c>
      <c r="Q32" s="22">
        <v>86</v>
      </c>
      <c r="R32" s="22">
        <v>7</v>
      </c>
      <c r="S32" s="22">
        <v>8.25</v>
      </c>
      <c r="T32" s="22">
        <v>7.72</v>
      </c>
      <c r="AB32" s="47">
        <v>0</v>
      </c>
      <c r="AC32" s="22">
        <v>16.3</v>
      </c>
      <c r="AD32" s="22">
        <v>90</v>
      </c>
      <c r="AE32" s="22">
        <v>13</v>
      </c>
      <c r="AF32" s="22">
        <v>15.7</v>
      </c>
      <c r="AG32" s="48">
        <v>14</v>
      </c>
      <c r="AO32" s="47">
        <v>0</v>
      </c>
      <c r="AP32" s="22">
        <v>8.18</v>
      </c>
      <c r="AQ32" s="22">
        <v>76</v>
      </c>
      <c r="AR32" s="22">
        <v>5</v>
      </c>
      <c r="AS32" s="22">
        <v>7.51</v>
      </c>
      <c r="AT32" s="48">
        <v>7.56</v>
      </c>
      <c r="BB32" s="47">
        <v>0</v>
      </c>
      <c r="BC32" s="22">
        <v>9.8000000000000007</v>
      </c>
      <c r="BD32" s="22">
        <v>97</v>
      </c>
      <c r="BE32" s="22">
        <v>5</v>
      </c>
      <c r="BF32" s="22">
        <v>7.83</v>
      </c>
      <c r="BG32" s="48">
        <v>14</v>
      </c>
      <c r="BO32" s="47">
        <v>0</v>
      </c>
      <c r="BP32" s="22">
        <v>10.039999999999999</v>
      </c>
      <c r="BQ32" s="22">
        <v>88</v>
      </c>
      <c r="BR32" s="22">
        <v>4</v>
      </c>
      <c r="BS32" s="22">
        <v>8.69</v>
      </c>
      <c r="BT32" s="48">
        <v>11.7</v>
      </c>
      <c r="CB32" s="47">
        <v>0</v>
      </c>
      <c r="CC32" s="22">
        <v>9.6300000000000008</v>
      </c>
      <c r="CD32" s="22">
        <v>90</v>
      </c>
      <c r="CE32" s="22">
        <v>9</v>
      </c>
      <c r="CF32" s="22">
        <v>8.98</v>
      </c>
      <c r="CG32" s="48">
        <v>8.23</v>
      </c>
    </row>
    <row r="33" spans="1:85" ht="31.5">
      <c r="A33" s="2" t="s">
        <v>225</v>
      </c>
      <c r="B33" s="47">
        <v>3</v>
      </c>
      <c r="C33" s="22">
        <v>27.6</v>
      </c>
      <c r="D33" s="22">
        <v>50</v>
      </c>
      <c r="E33" s="22">
        <v>28</v>
      </c>
      <c r="F33" s="22">
        <v>27.7</v>
      </c>
      <c r="G33" s="48">
        <v>9</v>
      </c>
      <c r="O33" s="22">
        <v>0</v>
      </c>
      <c r="P33" s="22">
        <v>27.8</v>
      </c>
      <c r="Q33" s="22">
        <v>54</v>
      </c>
      <c r="R33" s="22">
        <v>28</v>
      </c>
      <c r="S33" s="22">
        <v>27.8</v>
      </c>
      <c r="T33" s="22">
        <v>9.0299999999999994</v>
      </c>
      <c r="AB33" s="47">
        <v>0</v>
      </c>
      <c r="AC33" s="22">
        <v>27.7</v>
      </c>
      <c r="AD33" s="22">
        <v>52</v>
      </c>
      <c r="AE33" s="22">
        <v>28</v>
      </c>
      <c r="AF33" s="22">
        <v>27.7</v>
      </c>
      <c r="AG33" s="48">
        <v>8.99</v>
      </c>
      <c r="AO33" s="47">
        <v>0</v>
      </c>
      <c r="AP33" s="22">
        <v>27.8</v>
      </c>
      <c r="AQ33" s="22">
        <v>53</v>
      </c>
      <c r="AR33" s="22">
        <v>28</v>
      </c>
      <c r="AS33" s="22">
        <v>27.7</v>
      </c>
      <c r="AT33" s="48">
        <v>8.9600000000000009</v>
      </c>
      <c r="BB33" s="47">
        <v>0</v>
      </c>
      <c r="BC33" s="22">
        <v>27.5</v>
      </c>
      <c r="BD33" s="22">
        <v>53</v>
      </c>
      <c r="BE33" s="22">
        <v>27</v>
      </c>
      <c r="BF33" s="22">
        <v>27.5</v>
      </c>
      <c r="BG33" s="48">
        <v>8.8800000000000008</v>
      </c>
      <c r="BO33" s="47">
        <v>0</v>
      </c>
      <c r="BP33" s="22">
        <v>28.1</v>
      </c>
      <c r="BQ33" s="22">
        <v>53</v>
      </c>
      <c r="BR33" s="22">
        <v>28</v>
      </c>
      <c r="BS33" s="22">
        <v>28.1</v>
      </c>
      <c r="BT33" s="48">
        <v>9.5500000000000007</v>
      </c>
      <c r="CB33" s="47">
        <v>3</v>
      </c>
      <c r="CC33" s="22">
        <v>27.6</v>
      </c>
      <c r="CD33" s="22">
        <v>54</v>
      </c>
      <c r="CE33" s="22">
        <v>28</v>
      </c>
      <c r="CF33" s="22">
        <v>27.6</v>
      </c>
      <c r="CG33" s="48">
        <v>9.39</v>
      </c>
    </row>
    <row r="34" spans="1:85" ht="31.5">
      <c r="A34" s="2" t="s">
        <v>226</v>
      </c>
      <c r="B34" s="28">
        <v>0</v>
      </c>
      <c r="C34" s="9">
        <v>4.17</v>
      </c>
      <c r="D34" s="9">
        <v>26.8</v>
      </c>
      <c r="E34" s="9">
        <v>2.2200000000000002</v>
      </c>
      <c r="F34" s="9">
        <v>3.52</v>
      </c>
      <c r="G34" s="10">
        <v>5.01</v>
      </c>
      <c r="O34" s="9">
        <v>0</v>
      </c>
      <c r="P34" s="9">
        <v>4.2</v>
      </c>
      <c r="Q34" s="9">
        <v>37.9</v>
      </c>
      <c r="R34" s="9">
        <v>2.27</v>
      </c>
      <c r="S34" s="9">
        <v>3.56</v>
      </c>
      <c r="T34" s="9">
        <v>4.92</v>
      </c>
      <c r="AB34" s="28">
        <v>0</v>
      </c>
      <c r="AC34" s="9">
        <v>4.21</v>
      </c>
      <c r="AD34" s="9">
        <v>36.9</v>
      </c>
      <c r="AE34" s="9">
        <v>2.3199999999999998</v>
      </c>
      <c r="AF34" s="9">
        <v>3.53</v>
      </c>
      <c r="AG34" s="10">
        <v>5.0599999999999996</v>
      </c>
      <c r="AO34" s="28">
        <v>0</v>
      </c>
      <c r="AP34" s="9">
        <v>4.2300000000000004</v>
      </c>
      <c r="AQ34" s="9">
        <v>41.7</v>
      </c>
      <c r="AR34" s="9">
        <v>2.0699999999999998</v>
      </c>
      <c r="AS34" s="9">
        <v>3.39</v>
      </c>
      <c r="AT34" s="10">
        <v>5.63</v>
      </c>
      <c r="BB34" s="28">
        <v>0</v>
      </c>
      <c r="BC34" s="9">
        <v>4.22</v>
      </c>
      <c r="BD34" s="9">
        <v>41</v>
      </c>
      <c r="BE34" s="9">
        <v>2.0499999999999998</v>
      </c>
      <c r="BF34" s="9">
        <v>3.39</v>
      </c>
      <c r="BG34" s="10">
        <v>5.59</v>
      </c>
      <c r="BO34" s="28">
        <v>0</v>
      </c>
      <c r="BP34" s="9">
        <v>4.21</v>
      </c>
      <c r="BQ34" s="9">
        <v>35.4</v>
      </c>
      <c r="BR34" s="9">
        <v>2.2400000000000002</v>
      </c>
      <c r="BS34" s="9">
        <v>3.55</v>
      </c>
      <c r="BT34" s="10">
        <v>5.05</v>
      </c>
      <c r="CB34" s="28">
        <v>0</v>
      </c>
      <c r="CC34" s="9">
        <v>4.21</v>
      </c>
      <c r="CD34" s="9">
        <v>40.299999999999997</v>
      </c>
      <c r="CE34" s="9">
        <v>2.0699999999999998</v>
      </c>
      <c r="CF34" s="9">
        <v>3.38</v>
      </c>
      <c r="CG34" s="10">
        <v>5.65</v>
      </c>
    </row>
    <row r="35" spans="1:85" ht="31.5">
      <c r="A35" s="2" t="s">
        <v>227</v>
      </c>
      <c r="B35" s="28">
        <v>0</v>
      </c>
      <c r="C35" s="9">
        <v>37.299999999999997</v>
      </c>
      <c r="D35" s="9">
        <v>40</v>
      </c>
      <c r="E35" s="9">
        <v>40</v>
      </c>
      <c r="F35" s="9">
        <v>38.799999999999997</v>
      </c>
      <c r="G35" s="10">
        <v>8.01</v>
      </c>
      <c r="O35" s="9">
        <v>0</v>
      </c>
      <c r="P35" s="9">
        <v>37.299999999999997</v>
      </c>
      <c r="Q35" s="9">
        <v>40</v>
      </c>
      <c r="R35" s="9">
        <v>40</v>
      </c>
      <c r="S35" s="9">
        <v>38.799999999999997</v>
      </c>
      <c r="T35" s="9">
        <v>8.01</v>
      </c>
      <c r="AB35" s="28">
        <v>0</v>
      </c>
      <c r="AC35" s="9">
        <v>37.299999999999997</v>
      </c>
      <c r="AD35" s="9">
        <v>40</v>
      </c>
      <c r="AE35" s="9">
        <v>40</v>
      </c>
      <c r="AF35" s="9">
        <v>38.799999999999997</v>
      </c>
      <c r="AG35" s="10">
        <v>8.01</v>
      </c>
      <c r="AO35" s="28">
        <v>0</v>
      </c>
      <c r="AP35" s="9">
        <v>37.299999999999997</v>
      </c>
      <c r="AQ35" s="9">
        <v>40</v>
      </c>
      <c r="AR35" s="9">
        <v>40</v>
      </c>
      <c r="AS35" s="9">
        <v>38.799999999999997</v>
      </c>
      <c r="AT35" s="10">
        <v>8.01</v>
      </c>
      <c r="BB35" s="28">
        <v>0</v>
      </c>
      <c r="BC35" s="9">
        <v>37.299999999999997</v>
      </c>
      <c r="BD35" s="9">
        <v>40</v>
      </c>
      <c r="BE35" s="9">
        <v>40</v>
      </c>
      <c r="BF35" s="9">
        <v>38.799999999999997</v>
      </c>
      <c r="BG35" s="10">
        <v>8.01</v>
      </c>
      <c r="BO35" s="28">
        <v>0</v>
      </c>
      <c r="BP35" s="9">
        <v>37.299999999999997</v>
      </c>
      <c r="BQ35" s="9">
        <v>40</v>
      </c>
      <c r="BR35" s="9">
        <v>40</v>
      </c>
      <c r="BS35" s="9">
        <v>38.799999999999997</v>
      </c>
      <c r="BT35" s="10">
        <v>8.01</v>
      </c>
      <c r="CB35" s="28">
        <v>0</v>
      </c>
      <c r="CC35" s="9">
        <v>37.299999999999997</v>
      </c>
      <c r="CD35" s="9">
        <v>40</v>
      </c>
      <c r="CE35" s="9">
        <v>40</v>
      </c>
      <c r="CF35" s="9">
        <v>38.799999999999997</v>
      </c>
      <c r="CG35" s="10">
        <v>8.01</v>
      </c>
    </row>
    <row r="36" spans="1:85" ht="42">
      <c r="A36" s="2" t="s">
        <v>228</v>
      </c>
      <c r="B36" s="28">
        <v>23</v>
      </c>
      <c r="C36" s="9">
        <v>99.1</v>
      </c>
      <c r="D36" s="9">
        <v>103</v>
      </c>
      <c r="E36" s="9">
        <v>102</v>
      </c>
      <c r="F36" s="9">
        <v>100.7</v>
      </c>
      <c r="G36" s="10">
        <v>8.82</v>
      </c>
      <c r="O36" s="9">
        <v>0</v>
      </c>
      <c r="P36" s="9">
        <v>99.2</v>
      </c>
      <c r="Q36" s="9">
        <v>103</v>
      </c>
      <c r="R36" s="9">
        <v>102</v>
      </c>
      <c r="S36" s="9">
        <v>100.8</v>
      </c>
      <c r="T36" s="9">
        <v>8.82</v>
      </c>
      <c r="AB36" s="28">
        <v>0</v>
      </c>
      <c r="AC36" s="9">
        <v>99.4</v>
      </c>
      <c r="AD36" s="9">
        <v>104</v>
      </c>
      <c r="AE36" s="9">
        <v>102</v>
      </c>
      <c r="AF36" s="9">
        <v>101</v>
      </c>
      <c r="AG36" s="10">
        <v>8.99</v>
      </c>
      <c r="AO36" s="28">
        <v>0</v>
      </c>
      <c r="AP36" s="9">
        <v>99.2</v>
      </c>
      <c r="AQ36" s="9">
        <v>103</v>
      </c>
      <c r="AR36" s="9">
        <v>102</v>
      </c>
      <c r="AS36" s="9">
        <v>100.8</v>
      </c>
      <c r="AT36" s="10">
        <v>8.9499999999999993</v>
      </c>
      <c r="BB36" s="28">
        <v>0</v>
      </c>
      <c r="BC36" s="9">
        <v>99.3</v>
      </c>
      <c r="BD36" s="9">
        <v>104</v>
      </c>
      <c r="BE36" s="9">
        <v>102</v>
      </c>
      <c r="BF36" s="9">
        <v>100.9</v>
      </c>
      <c r="BG36" s="10">
        <v>8.9600000000000009</v>
      </c>
      <c r="BO36" s="28">
        <v>0</v>
      </c>
      <c r="BP36" s="9">
        <v>99.7</v>
      </c>
      <c r="BQ36" s="9">
        <v>104</v>
      </c>
      <c r="BR36" s="9">
        <v>103</v>
      </c>
      <c r="BS36" s="9">
        <v>101.2</v>
      </c>
      <c r="BT36" s="10">
        <v>9.07</v>
      </c>
      <c r="CB36" s="28">
        <v>22</v>
      </c>
      <c r="CC36" s="9">
        <v>99.4</v>
      </c>
      <c r="CD36" s="9">
        <v>103</v>
      </c>
      <c r="CE36" s="9">
        <v>102</v>
      </c>
      <c r="CF36" s="9">
        <v>101</v>
      </c>
      <c r="CG36" s="10">
        <v>8.9700000000000006</v>
      </c>
    </row>
    <row r="37" spans="1:85" ht="42">
      <c r="A37" s="2" t="s">
        <v>229</v>
      </c>
      <c r="B37" s="28">
        <v>0.1</v>
      </c>
      <c r="C37" s="9">
        <v>0.1</v>
      </c>
      <c r="D37" s="9">
        <v>0.1</v>
      </c>
      <c r="E37" s="9">
        <v>0.1</v>
      </c>
      <c r="F37" s="9">
        <v>0.1</v>
      </c>
      <c r="G37" s="10">
        <v>0</v>
      </c>
      <c r="O37" s="9">
        <v>0</v>
      </c>
      <c r="P37" s="9">
        <v>0.1</v>
      </c>
      <c r="Q37" s="9">
        <v>0.1</v>
      </c>
      <c r="R37" s="9">
        <v>0.1</v>
      </c>
      <c r="S37" s="9">
        <v>0.1</v>
      </c>
      <c r="T37" s="9">
        <v>2E-3</v>
      </c>
      <c r="AB37" s="28">
        <v>0</v>
      </c>
      <c r="AC37" s="9">
        <v>0.1</v>
      </c>
      <c r="AD37" s="9">
        <v>0.1</v>
      </c>
      <c r="AE37" s="9">
        <v>0.1</v>
      </c>
      <c r="AF37" s="9">
        <v>0.1</v>
      </c>
      <c r="AG37" s="10">
        <v>2E-3</v>
      </c>
      <c r="AO37" s="28">
        <v>0</v>
      </c>
      <c r="AP37" s="9">
        <v>0.1</v>
      </c>
      <c r="AQ37" s="9">
        <v>0.1</v>
      </c>
      <c r="AR37" s="9">
        <v>0.1</v>
      </c>
      <c r="AS37" s="9">
        <v>0.1</v>
      </c>
      <c r="AT37" s="10">
        <v>2E-3</v>
      </c>
      <c r="BB37" s="28">
        <v>0</v>
      </c>
      <c r="BC37" s="9">
        <v>0.1</v>
      </c>
      <c r="BD37" s="9">
        <v>0.1</v>
      </c>
      <c r="BE37" s="9">
        <v>0.1</v>
      </c>
      <c r="BF37" s="9">
        <v>0.1</v>
      </c>
      <c r="BG37" s="10">
        <v>2E-3</v>
      </c>
      <c r="BO37" s="28">
        <v>0</v>
      </c>
      <c r="BP37" s="9">
        <v>0.1</v>
      </c>
      <c r="BQ37" s="9">
        <v>0.1</v>
      </c>
      <c r="BR37" s="9">
        <v>0.1</v>
      </c>
      <c r="BS37" s="9">
        <v>0.1</v>
      </c>
      <c r="BT37" s="10">
        <v>2E-3</v>
      </c>
      <c r="CB37" s="28">
        <v>0.1</v>
      </c>
      <c r="CC37" s="9">
        <v>0.1</v>
      </c>
      <c r="CD37" s="9">
        <v>0.1</v>
      </c>
      <c r="CE37" s="9">
        <v>0.1</v>
      </c>
      <c r="CF37" s="9">
        <v>0.1</v>
      </c>
      <c r="CG37" s="10">
        <v>0</v>
      </c>
    </row>
    <row r="38" spans="1:85" ht="52.5">
      <c r="A38" s="2" t="s">
        <v>230</v>
      </c>
      <c r="B38" s="28">
        <v>0</v>
      </c>
      <c r="C38" s="9">
        <v>0</v>
      </c>
      <c r="D38" s="9">
        <v>3.3000000000000002E-2</v>
      </c>
      <c r="E38" s="9">
        <v>0</v>
      </c>
      <c r="F38" s="9">
        <v>0</v>
      </c>
      <c r="G38" s="10">
        <v>2E-3</v>
      </c>
      <c r="O38" s="9">
        <v>0</v>
      </c>
      <c r="P38" s="9">
        <v>0</v>
      </c>
      <c r="Q38" s="9">
        <v>3.3000000000000002E-2</v>
      </c>
      <c r="R38" s="9">
        <v>0</v>
      </c>
      <c r="S38" s="9">
        <v>0</v>
      </c>
      <c r="T38" s="9">
        <v>2E-3</v>
      </c>
      <c r="AB38" s="28">
        <v>0</v>
      </c>
      <c r="AC38" s="9">
        <v>0</v>
      </c>
      <c r="AD38" s="9">
        <v>0.05</v>
      </c>
      <c r="AE38" s="9">
        <v>0</v>
      </c>
      <c r="AF38" s="9">
        <v>0</v>
      </c>
      <c r="AG38" s="10">
        <v>3.0000000000000001E-3</v>
      </c>
      <c r="AO38" s="28">
        <v>0</v>
      </c>
      <c r="AP38" s="9">
        <v>0</v>
      </c>
      <c r="AQ38" s="9">
        <v>3.3000000000000002E-2</v>
      </c>
      <c r="AR38" s="9">
        <v>0</v>
      </c>
      <c r="AS38" s="9">
        <v>0</v>
      </c>
      <c r="AT38" s="10">
        <v>2E-3</v>
      </c>
      <c r="BB38" s="28">
        <v>0</v>
      </c>
      <c r="BC38" s="9">
        <v>0</v>
      </c>
      <c r="BD38" s="9">
        <v>0.05</v>
      </c>
      <c r="BE38" s="9">
        <v>0</v>
      </c>
      <c r="BF38" s="9">
        <v>0</v>
      </c>
      <c r="BG38" s="10">
        <v>3.0000000000000001E-3</v>
      </c>
      <c r="BO38" s="28">
        <v>0</v>
      </c>
      <c r="BP38" s="9">
        <v>0</v>
      </c>
      <c r="BQ38" s="9">
        <v>3.3000000000000002E-2</v>
      </c>
      <c r="BR38" s="9">
        <v>0</v>
      </c>
      <c r="BS38" s="9">
        <v>0</v>
      </c>
      <c r="BT38" s="10">
        <v>2E-3</v>
      </c>
      <c r="CB38" s="28">
        <v>0</v>
      </c>
      <c r="CC38" s="9">
        <v>0</v>
      </c>
      <c r="CD38" s="9">
        <v>8.3000000000000004E-2</v>
      </c>
      <c r="CE38" s="9">
        <v>0</v>
      </c>
      <c r="CF38" s="9">
        <v>0</v>
      </c>
      <c r="CG38" s="10">
        <v>3.0000000000000001E-3</v>
      </c>
    </row>
    <row r="39" spans="1:85" ht="52.5">
      <c r="A39" s="2" t="s">
        <v>231</v>
      </c>
      <c r="B39" s="28">
        <v>0</v>
      </c>
      <c r="C39" s="9">
        <v>0</v>
      </c>
      <c r="D39" s="9">
        <v>0</v>
      </c>
      <c r="E39" s="9">
        <v>0</v>
      </c>
      <c r="F39" s="9">
        <v>0</v>
      </c>
      <c r="G39" s="10" t="s">
        <v>73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 t="s">
        <v>73</v>
      </c>
      <c r="AB39" s="28">
        <v>0</v>
      </c>
      <c r="AC39" s="9">
        <v>0</v>
      </c>
      <c r="AD39" s="9">
        <v>0</v>
      </c>
      <c r="AE39" s="9">
        <v>0</v>
      </c>
      <c r="AF39" s="9">
        <v>0</v>
      </c>
      <c r="AG39" s="10" t="s">
        <v>73</v>
      </c>
      <c r="AO39" s="28">
        <v>0</v>
      </c>
      <c r="AP39" s="9">
        <v>0</v>
      </c>
      <c r="AQ39" s="9">
        <v>0</v>
      </c>
      <c r="AR39" s="9">
        <v>0</v>
      </c>
      <c r="AS39" s="9">
        <v>0</v>
      </c>
      <c r="AT39" s="10" t="s">
        <v>73</v>
      </c>
      <c r="BB39" s="28">
        <v>0</v>
      </c>
      <c r="BC39" s="9">
        <v>0</v>
      </c>
      <c r="BD39" s="9">
        <v>0</v>
      </c>
      <c r="BE39" s="9">
        <v>0</v>
      </c>
      <c r="BF39" s="9">
        <v>0</v>
      </c>
      <c r="BG39" s="10" t="s">
        <v>73</v>
      </c>
      <c r="BO39" s="28">
        <v>0</v>
      </c>
      <c r="BP39" s="9">
        <v>0</v>
      </c>
      <c r="BQ39" s="9">
        <v>0</v>
      </c>
      <c r="BR39" s="9">
        <v>0</v>
      </c>
      <c r="BS39" s="9">
        <v>0</v>
      </c>
      <c r="BT39" s="10" t="s">
        <v>73</v>
      </c>
      <c r="CB39" s="28">
        <v>0</v>
      </c>
      <c r="CC39" s="9">
        <v>0</v>
      </c>
      <c r="CD39" s="9">
        <v>0</v>
      </c>
      <c r="CE39" s="9">
        <v>0</v>
      </c>
      <c r="CF39" s="9">
        <v>0</v>
      </c>
      <c r="CG39" s="10" t="s">
        <v>73</v>
      </c>
    </row>
    <row r="40" spans="1:85" ht="52.5">
      <c r="A40" s="2" t="s">
        <v>232</v>
      </c>
      <c r="B40" s="28">
        <v>0</v>
      </c>
      <c r="C40" s="9">
        <v>0</v>
      </c>
      <c r="D40" s="9">
        <v>0</v>
      </c>
      <c r="E40" s="9">
        <v>0</v>
      </c>
      <c r="F40" s="9">
        <v>0</v>
      </c>
      <c r="G40" s="10" t="s">
        <v>73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 t="s">
        <v>73</v>
      </c>
      <c r="AB40" s="28">
        <v>0</v>
      </c>
      <c r="AC40" s="9">
        <v>0</v>
      </c>
      <c r="AD40" s="9">
        <v>0</v>
      </c>
      <c r="AE40" s="9">
        <v>0</v>
      </c>
      <c r="AF40" s="9">
        <v>0</v>
      </c>
      <c r="AG40" s="10" t="s">
        <v>73</v>
      </c>
      <c r="AO40" s="28">
        <v>0</v>
      </c>
      <c r="AP40" s="9">
        <v>0</v>
      </c>
      <c r="AQ40" s="9">
        <v>0</v>
      </c>
      <c r="AR40" s="9">
        <v>0</v>
      </c>
      <c r="AS40" s="9">
        <v>0</v>
      </c>
      <c r="AT40" s="10" t="s">
        <v>73</v>
      </c>
      <c r="BB40" s="28">
        <v>0</v>
      </c>
      <c r="BC40" s="9">
        <v>0</v>
      </c>
      <c r="BD40" s="9">
        <v>0</v>
      </c>
      <c r="BE40" s="9">
        <v>0</v>
      </c>
      <c r="BF40" s="9">
        <v>0</v>
      </c>
      <c r="BG40" s="10" t="s">
        <v>73</v>
      </c>
      <c r="BO40" s="28">
        <v>0</v>
      </c>
      <c r="BP40" s="9">
        <v>0</v>
      </c>
      <c r="BQ40" s="9">
        <v>0</v>
      </c>
      <c r="BR40" s="9">
        <v>0</v>
      </c>
      <c r="BS40" s="9">
        <v>0</v>
      </c>
      <c r="BT40" s="10" t="s">
        <v>73</v>
      </c>
      <c r="CB40" s="28">
        <v>0</v>
      </c>
      <c r="CC40" s="9">
        <v>0</v>
      </c>
      <c r="CD40" s="9">
        <v>0</v>
      </c>
      <c r="CE40" s="9">
        <v>0</v>
      </c>
      <c r="CF40" s="9">
        <v>0</v>
      </c>
      <c r="CG40" s="10" t="s">
        <v>73</v>
      </c>
    </row>
    <row r="41" spans="1:85" ht="42">
      <c r="A41" s="2" t="s">
        <v>233</v>
      </c>
      <c r="B41" s="28">
        <v>1</v>
      </c>
      <c r="C41" s="9">
        <v>3.47</v>
      </c>
      <c r="D41" s="9">
        <v>41</v>
      </c>
      <c r="E41" s="9">
        <v>2</v>
      </c>
      <c r="F41" s="9">
        <v>1.78</v>
      </c>
      <c r="G41" s="10">
        <v>7.85</v>
      </c>
      <c r="O41" s="9">
        <v>1</v>
      </c>
      <c r="P41" s="9">
        <v>3.34</v>
      </c>
      <c r="Q41" s="9">
        <v>40</v>
      </c>
      <c r="R41" s="9">
        <v>2</v>
      </c>
      <c r="S41" s="9">
        <v>1.72</v>
      </c>
      <c r="T41" s="9">
        <v>7.68</v>
      </c>
      <c r="AB41" s="28">
        <v>1</v>
      </c>
      <c r="AC41" s="9">
        <v>3.83</v>
      </c>
      <c r="AD41" s="9">
        <v>40</v>
      </c>
      <c r="AE41" s="9">
        <v>2</v>
      </c>
      <c r="AF41" s="9">
        <v>1.98</v>
      </c>
      <c r="AG41" s="10">
        <v>8.76</v>
      </c>
      <c r="AO41" s="28">
        <v>1</v>
      </c>
      <c r="AP41" s="9">
        <v>3.86</v>
      </c>
      <c r="AQ41" s="9">
        <v>41</v>
      </c>
      <c r="AR41" s="9">
        <v>2</v>
      </c>
      <c r="AS41" s="9">
        <v>2.2200000000000002</v>
      </c>
      <c r="AT41" s="10">
        <v>7.7</v>
      </c>
      <c r="BB41" s="28">
        <v>1</v>
      </c>
      <c r="BC41" s="9">
        <v>3.3</v>
      </c>
      <c r="BD41" s="9">
        <v>40</v>
      </c>
      <c r="BE41" s="9">
        <v>2</v>
      </c>
      <c r="BF41" s="9">
        <v>2.0099999999999998</v>
      </c>
      <c r="BG41" s="10">
        <v>6.89</v>
      </c>
      <c r="BO41" s="28">
        <v>1</v>
      </c>
      <c r="BP41" s="9">
        <v>3.4</v>
      </c>
      <c r="BQ41" s="9">
        <v>44</v>
      </c>
      <c r="BR41" s="9">
        <v>2</v>
      </c>
      <c r="BS41" s="9">
        <v>1.82</v>
      </c>
      <c r="BT41" s="10">
        <v>7.75</v>
      </c>
      <c r="CB41" s="28">
        <v>1</v>
      </c>
      <c r="CC41" s="9">
        <v>3.61</v>
      </c>
      <c r="CD41" s="9">
        <v>40</v>
      </c>
      <c r="CE41" s="9">
        <v>2</v>
      </c>
      <c r="CF41" s="9">
        <v>1.78</v>
      </c>
      <c r="CG41" s="10">
        <v>8.25</v>
      </c>
    </row>
    <row r="42" spans="1:85" ht="52.5">
      <c r="A42" s="2" t="s">
        <v>234</v>
      </c>
      <c r="B42" s="28">
        <v>0</v>
      </c>
      <c r="C42" s="9">
        <v>252</v>
      </c>
      <c r="D42" s="45">
        <v>4301</v>
      </c>
      <c r="E42" s="9">
        <v>184.9</v>
      </c>
      <c r="F42" s="9">
        <v>223.5</v>
      </c>
      <c r="G42" s="10">
        <v>255.5</v>
      </c>
      <c r="O42" s="9">
        <v>9.99</v>
      </c>
      <c r="P42" s="9">
        <v>208.2</v>
      </c>
      <c r="Q42" s="45">
        <v>1255</v>
      </c>
      <c r="R42" s="9">
        <v>157</v>
      </c>
      <c r="S42" s="9">
        <v>190.1</v>
      </c>
      <c r="T42" s="9">
        <v>162.1</v>
      </c>
      <c r="AB42" s="28">
        <v>37</v>
      </c>
      <c r="AC42" s="45">
        <v>1905</v>
      </c>
      <c r="AD42" s="45">
        <v>10838</v>
      </c>
      <c r="AE42" s="9">
        <v>739.3</v>
      </c>
      <c r="AF42" s="45">
        <v>1758</v>
      </c>
      <c r="AG42" s="49">
        <v>2164</v>
      </c>
      <c r="AO42" s="28">
        <v>9.99</v>
      </c>
      <c r="AP42" s="9">
        <v>206.6</v>
      </c>
      <c r="AQ42" s="45">
        <v>1412</v>
      </c>
      <c r="AR42" s="9">
        <v>147.1</v>
      </c>
      <c r="AS42" s="9">
        <v>183.2</v>
      </c>
      <c r="AT42" s="10">
        <v>181.8</v>
      </c>
      <c r="BB42" s="28">
        <v>10</v>
      </c>
      <c r="BC42" s="9">
        <v>419</v>
      </c>
      <c r="BD42" s="45">
        <v>4389</v>
      </c>
      <c r="BE42" s="9">
        <v>190</v>
      </c>
      <c r="BF42" s="9">
        <v>271.89999999999998</v>
      </c>
      <c r="BG42" s="10">
        <v>757.6</v>
      </c>
      <c r="BO42" s="28">
        <v>18</v>
      </c>
      <c r="BP42" s="45">
        <v>1658</v>
      </c>
      <c r="BQ42" s="45">
        <v>10367</v>
      </c>
      <c r="BR42" s="9">
        <v>410</v>
      </c>
      <c r="BS42" s="45">
        <v>1392</v>
      </c>
      <c r="BT42" s="49">
        <v>2219</v>
      </c>
      <c r="CB42" s="28">
        <v>15</v>
      </c>
      <c r="CC42" s="45">
        <v>1001</v>
      </c>
      <c r="CD42" s="45">
        <v>6915</v>
      </c>
      <c r="CE42" s="9">
        <v>490.5</v>
      </c>
      <c r="CF42" s="9">
        <v>892.9</v>
      </c>
      <c r="CG42" s="49">
        <v>1126</v>
      </c>
    </row>
    <row r="43" spans="1:85" ht="74.25" thickBot="1">
      <c r="A43" s="91" t="s">
        <v>47</v>
      </c>
      <c r="B43" s="29">
        <v>0</v>
      </c>
      <c r="C43" s="30">
        <v>0.13700000000000001</v>
      </c>
      <c r="D43" s="30">
        <v>24.1</v>
      </c>
      <c r="E43" s="30">
        <v>0</v>
      </c>
      <c r="F43" s="30">
        <v>0</v>
      </c>
      <c r="G43" s="42">
        <v>1.29</v>
      </c>
      <c r="O43" s="9">
        <v>0</v>
      </c>
      <c r="P43" s="9">
        <v>3.0000000000000001E-3</v>
      </c>
      <c r="Q43" s="9">
        <v>2</v>
      </c>
      <c r="R43" s="9">
        <v>0</v>
      </c>
      <c r="S43" s="9">
        <v>0</v>
      </c>
      <c r="T43" s="9">
        <v>5.5E-2</v>
      </c>
      <c r="AB43" s="29">
        <v>0</v>
      </c>
      <c r="AC43" s="30">
        <v>1.62</v>
      </c>
      <c r="AD43" s="30">
        <v>133.1</v>
      </c>
      <c r="AE43" s="30">
        <v>0</v>
      </c>
      <c r="AF43" s="30">
        <v>0.45900000000000002</v>
      </c>
      <c r="AG43" s="42">
        <v>6.47</v>
      </c>
      <c r="AO43" s="29">
        <v>0</v>
      </c>
      <c r="AP43" s="30">
        <v>2E-3</v>
      </c>
      <c r="AQ43" s="30">
        <v>3</v>
      </c>
      <c r="AR43" s="30">
        <v>0</v>
      </c>
      <c r="AS43" s="30">
        <v>0</v>
      </c>
      <c r="AT43" s="42">
        <v>6.0999999999999999E-2</v>
      </c>
      <c r="BB43" s="29">
        <v>0</v>
      </c>
      <c r="BC43" s="30">
        <v>2.8000000000000001E-2</v>
      </c>
      <c r="BD43" s="30">
        <v>5.99</v>
      </c>
      <c r="BE43" s="30">
        <v>0</v>
      </c>
      <c r="BF43" s="30">
        <v>0</v>
      </c>
      <c r="BG43" s="42">
        <v>0.23</v>
      </c>
      <c r="BO43" s="29">
        <v>0</v>
      </c>
      <c r="BP43" s="30">
        <v>0.47299999999999998</v>
      </c>
      <c r="BQ43" s="30">
        <v>46.8</v>
      </c>
      <c r="BR43" s="30">
        <v>0</v>
      </c>
      <c r="BS43" s="30">
        <v>0</v>
      </c>
      <c r="BT43" s="42">
        <v>2.91</v>
      </c>
      <c r="CB43" s="29">
        <v>0</v>
      </c>
      <c r="CC43" s="30">
        <v>1.8</v>
      </c>
      <c r="CD43" s="30">
        <v>144.1</v>
      </c>
      <c r="CE43" s="30">
        <v>0</v>
      </c>
      <c r="CF43" s="30">
        <v>0.67700000000000005</v>
      </c>
      <c r="CG43" s="42">
        <v>6.06</v>
      </c>
    </row>
  </sheetData>
  <mergeCells count="63">
    <mergeCell ref="B1:M1"/>
    <mergeCell ref="B2:M2"/>
    <mergeCell ref="B3:M3"/>
    <mergeCell ref="B4:M4"/>
    <mergeCell ref="B5:M5"/>
    <mergeCell ref="B7:M7"/>
    <mergeCell ref="B8:M8"/>
    <mergeCell ref="B9:M9"/>
    <mergeCell ref="B6:M6"/>
    <mergeCell ref="O6:Z6"/>
    <mergeCell ref="O7:Z7"/>
    <mergeCell ref="O8:Z8"/>
    <mergeCell ref="O9:Z9"/>
    <mergeCell ref="AB6:AM6"/>
    <mergeCell ref="AB7:AM7"/>
    <mergeCell ref="AB8:AM8"/>
    <mergeCell ref="AB9:AM9"/>
    <mergeCell ref="O1:Z1"/>
    <mergeCell ref="O2:Z2"/>
    <mergeCell ref="O3:Z3"/>
    <mergeCell ref="AB1:AM1"/>
    <mergeCell ref="AB2:AM2"/>
    <mergeCell ref="AB3:AM3"/>
    <mergeCell ref="AB4:AM4"/>
    <mergeCell ref="AB5:AM5"/>
    <mergeCell ref="O4:Z4"/>
    <mergeCell ref="O5:Z5"/>
    <mergeCell ref="AO9:AZ9"/>
    <mergeCell ref="BB1:BM1"/>
    <mergeCell ref="BB2:BM2"/>
    <mergeCell ref="BB3:BM3"/>
    <mergeCell ref="BB4:BM4"/>
    <mergeCell ref="BB5:BM5"/>
    <mergeCell ref="BB6:BM6"/>
    <mergeCell ref="BB7:BM7"/>
    <mergeCell ref="BB8:BM8"/>
    <mergeCell ref="BB9:BM9"/>
    <mergeCell ref="AO1:AZ1"/>
    <mergeCell ref="AO2:AZ2"/>
    <mergeCell ref="AO3:AZ3"/>
    <mergeCell ref="AO4:AZ4"/>
    <mergeCell ref="AO5:AZ5"/>
    <mergeCell ref="AO6:AZ6"/>
    <mergeCell ref="AO7:AZ7"/>
    <mergeCell ref="AO8:AZ8"/>
    <mergeCell ref="BO6:BZ6"/>
    <mergeCell ref="BO7:BZ7"/>
    <mergeCell ref="BO8:BZ8"/>
    <mergeCell ref="BO9:BZ9"/>
    <mergeCell ref="CB1:CM1"/>
    <mergeCell ref="CB2:CM2"/>
    <mergeCell ref="CB3:CM3"/>
    <mergeCell ref="CB4:CM4"/>
    <mergeCell ref="CB5:CM5"/>
    <mergeCell ref="CB6:CM6"/>
    <mergeCell ref="CB7:CM7"/>
    <mergeCell ref="CB8:CM8"/>
    <mergeCell ref="CB9:CM9"/>
    <mergeCell ref="BO1:BZ1"/>
    <mergeCell ref="BO2:BZ2"/>
    <mergeCell ref="BO3:BZ3"/>
    <mergeCell ref="BO4:BZ4"/>
    <mergeCell ref="BO5:BZ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M43"/>
  <sheetViews>
    <sheetView workbookViewId="0">
      <pane xSplit="1" ySplit="10" topLeftCell="BW31" activePane="bottomRight" state="frozen"/>
      <selection pane="topRight" activeCell="B1" sqref="B1"/>
      <selection pane="bottomLeft" activeCell="A11" sqref="A11"/>
      <selection pane="bottomRight" activeCell="BH37" sqref="BH37"/>
    </sheetView>
  </sheetViews>
  <sheetFormatPr defaultRowHeight="15"/>
  <cols>
    <col min="1" max="1" width="16.140625" bestFit="1" customWidth="1"/>
    <col min="13" max="13" width="9.140625" customWidth="1"/>
    <col min="14" max="14" width="0.28515625" customWidth="1"/>
    <col min="27" max="27" width="0.140625" customWidth="1"/>
    <col min="39" max="39" width="9.140625" customWidth="1"/>
    <col min="40" max="40" width="0.28515625" hidden="1" customWidth="1"/>
    <col min="53" max="53" width="0.140625" customWidth="1"/>
    <col min="66" max="66" width="0.140625" customWidth="1"/>
    <col min="78" max="78" width="9.140625" customWidth="1"/>
    <col min="79" max="79" width="0.28515625" customWidth="1"/>
  </cols>
  <sheetData>
    <row r="1" spans="1:91">
      <c r="A1" s="23" t="s">
        <v>0</v>
      </c>
      <c r="B1" s="306" t="s">
        <v>358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8"/>
      <c r="O1" s="306" t="s">
        <v>50</v>
      </c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  <c r="AB1" s="306" t="s">
        <v>373</v>
      </c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8"/>
      <c r="AO1" s="306" t="s">
        <v>382</v>
      </c>
      <c r="AP1" s="307"/>
      <c r="AQ1" s="307"/>
      <c r="AR1" s="307"/>
      <c r="AS1" s="307"/>
      <c r="AT1" s="307"/>
      <c r="AU1" s="307"/>
      <c r="AV1" s="307"/>
      <c r="AW1" s="307"/>
      <c r="AX1" s="307"/>
      <c r="AY1" s="307"/>
      <c r="AZ1" s="308"/>
      <c r="BB1" s="306" t="s">
        <v>391</v>
      </c>
      <c r="BC1" s="307"/>
      <c r="BD1" s="307"/>
      <c r="BE1" s="307"/>
      <c r="BF1" s="307"/>
      <c r="BG1" s="307"/>
      <c r="BH1" s="307"/>
      <c r="BI1" s="307"/>
      <c r="BJ1" s="307"/>
      <c r="BK1" s="307"/>
      <c r="BL1" s="307"/>
      <c r="BM1" s="308"/>
      <c r="BO1" s="306" t="s">
        <v>400</v>
      </c>
      <c r="BP1" s="307"/>
      <c r="BQ1" s="307"/>
      <c r="BR1" s="307"/>
      <c r="BS1" s="307"/>
      <c r="BT1" s="307"/>
      <c r="BU1" s="307"/>
      <c r="BV1" s="307"/>
      <c r="BW1" s="307"/>
      <c r="BX1" s="307"/>
      <c r="BY1" s="307"/>
      <c r="BZ1" s="308"/>
      <c r="CB1" s="306" t="s">
        <v>409</v>
      </c>
      <c r="CC1" s="307"/>
      <c r="CD1" s="307"/>
      <c r="CE1" s="307"/>
      <c r="CF1" s="307"/>
      <c r="CG1" s="307"/>
      <c r="CH1" s="307"/>
      <c r="CI1" s="307"/>
      <c r="CJ1" s="307"/>
      <c r="CK1" s="307"/>
      <c r="CL1" s="307"/>
      <c r="CM1" s="308"/>
    </row>
    <row r="2" spans="1:91">
      <c r="A2" s="24" t="s">
        <v>1</v>
      </c>
      <c r="B2" s="309" t="s">
        <v>51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  <c r="O2" s="309" t="s">
        <v>51</v>
      </c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1"/>
      <c r="AB2" s="309" t="s">
        <v>51</v>
      </c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1"/>
      <c r="AO2" s="309" t="s">
        <v>51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1"/>
      <c r="BB2" s="309" t="s">
        <v>51</v>
      </c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1"/>
      <c r="BO2" s="309" t="s">
        <v>51</v>
      </c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1"/>
      <c r="CB2" s="309" t="s">
        <v>51</v>
      </c>
      <c r="CC2" s="310"/>
      <c r="CD2" s="310"/>
      <c r="CE2" s="310"/>
      <c r="CF2" s="310"/>
      <c r="CG2" s="310"/>
      <c r="CH2" s="310"/>
      <c r="CI2" s="310"/>
      <c r="CJ2" s="310"/>
      <c r="CK2" s="310"/>
      <c r="CL2" s="310"/>
      <c r="CM2" s="311"/>
    </row>
    <row r="3" spans="1:91">
      <c r="A3" s="24" t="s">
        <v>2</v>
      </c>
      <c r="B3" s="312" t="s">
        <v>359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4"/>
      <c r="O3" s="312" t="s">
        <v>52</v>
      </c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4"/>
      <c r="AB3" s="312" t="s">
        <v>374</v>
      </c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4"/>
      <c r="AO3" s="312" t="s">
        <v>383</v>
      </c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4"/>
      <c r="BB3" s="312" t="s">
        <v>392</v>
      </c>
      <c r="BC3" s="313"/>
      <c r="BD3" s="313"/>
      <c r="BE3" s="313"/>
      <c r="BF3" s="313"/>
      <c r="BG3" s="313"/>
      <c r="BH3" s="313"/>
      <c r="BI3" s="313"/>
      <c r="BJ3" s="313"/>
      <c r="BK3" s="313"/>
      <c r="BL3" s="313"/>
      <c r="BM3" s="314"/>
      <c r="BO3" s="312" t="s">
        <v>401</v>
      </c>
      <c r="BP3" s="313"/>
      <c r="BQ3" s="313"/>
      <c r="BR3" s="313"/>
      <c r="BS3" s="313"/>
      <c r="BT3" s="313"/>
      <c r="BU3" s="313"/>
      <c r="BV3" s="313"/>
      <c r="BW3" s="313"/>
      <c r="BX3" s="313"/>
      <c r="BY3" s="313"/>
      <c r="BZ3" s="314"/>
      <c r="CB3" s="312" t="s">
        <v>410</v>
      </c>
      <c r="CC3" s="313"/>
      <c r="CD3" s="313"/>
      <c r="CE3" s="313"/>
      <c r="CF3" s="313"/>
      <c r="CG3" s="313"/>
      <c r="CH3" s="313"/>
      <c r="CI3" s="313"/>
      <c r="CJ3" s="313"/>
      <c r="CK3" s="313"/>
      <c r="CL3" s="313"/>
      <c r="CM3" s="314"/>
    </row>
    <row r="4" spans="1:91">
      <c r="A4" s="24" t="s">
        <v>3</v>
      </c>
      <c r="B4" s="312" t="s">
        <v>360</v>
      </c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4"/>
      <c r="O4" s="312" t="s">
        <v>53</v>
      </c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4"/>
      <c r="AB4" s="312" t="s">
        <v>375</v>
      </c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4"/>
      <c r="AO4" s="312" t="s">
        <v>384</v>
      </c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4"/>
      <c r="BB4" s="312" t="s">
        <v>393</v>
      </c>
      <c r="BC4" s="313"/>
      <c r="BD4" s="313"/>
      <c r="BE4" s="313"/>
      <c r="BF4" s="313"/>
      <c r="BG4" s="313"/>
      <c r="BH4" s="313"/>
      <c r="BI4" s="313"/>
      <c r="BJ4" s="313"/>
      <c r="BK4" s="313"/>
      <c r="BL4" s="313"/>
      <c r="BM4" s="314"/>
      <c r="BO4" s="312" t="s">
        <v>402</v>
      </c>
      <c r="BP4" s="313"/>
      <c r="BQ4" s="313"/>
      <c r="BR4" s="313"/>
      <c r="BS4" s="313"/>
      <c r="BT4" s="313"/>
      <c r="BU4" s="313"/>
      <c r="BV4" s="313"/>
      <c r="BW4" s="313"/>
      <c r="BX4" s="313"/>
      <c r="BY4" s="313"/>
      <c r="BZ4" s="314"/>
      <c r="CB4" s="312" t="s">
        <v>411</v>
      </c>
      <c r="CC4" s="313"/>
      <c r="CD4" s="313"/>
      <c r="CE4" s="313"/>
      <c r="CF4" s="313"/>
      <c r="CG4" s="313"/>
      <c r="CH4" s="313"/>
      <c r="CI4" s="313"/>
      <c r="CJ4" s="313"/>
      <c r="CK4" s="313"/>
      <c r="CL4" s="313"/>
      <c r="CM4" s="314"/>
    </row>
    <row r="5" spans="1:91">
      <c r="A5" s="24" t="s">
        <v>4</v>
      </c>
      <c r="B5" s="315">
        <v>5.0173611111111106E-2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7"/>
      <c r="O5" s="315">
        <v>5.0243055555555555E-2</v>
      </c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7"/>
      <c r="AB5" s="315">
        <v>5.0173611111111106E-2</v>
      </c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7"/>
      <c r="AO5" s="315">
        <v>5.0173611111111106E-2</v>
      </c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7"/>
      <c r="BB5" s="315">
        <v>5.0173611111111106E-2</v>
      </c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7"/>
      <c r="BO5" s="315">
        <v>5.0173611111111106E-2</v>
      </c>
      <c r="BP5" s="316"/>
      <c r="BQ5" s="316"/>
      <c r="BR5" s="316"/>
      <c r="BS5" s="316"/>
      <c r="BT5" s="316"/>
      <c r="BU5" s="316"/>
      <c r="BV5" s="316"/>
      <c r="BW5" s="316"/>
      <c r="BX5" s="316"/>
      <c r="BY5" s="316"/>
      <c r="BZ5" s="317"/>
      <c r="CB5" s="315">
        <v>5.0173611111111106E-2</v>
      </c>
      <c r="CC5" s="316"/>
      <c r="CD5" s="316"/>
      <c r="CE5" s="316"/>
      <c r="CF5" s="316"/>
      <c r="CG5" s="316"/>
      <c r="CH5" s="316"/>
      <c r="CI5" s="316"/>
      <c r="CJ5" s="316"/>
      <c r="CK5" s="316"/>
      <c r="CL5" s="316"/>
      <c r="CM5" s="317"/>
    </row>
    <row r="6" spans="1:91">
      <c r="A6" s="24" t="s">
        <v>5</v>
      </c>
      <c r="B6" s="294" t="s">
        <v>222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6"/>
      <c r="O6" s="294" t="s">
        <v>54</v>
      </c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6"/>
      <c r="AB6" s="294" t="s">
        <v>222</v>
      </c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6"/>
      <c r="AO6" s="294" t="s">
        <v>222</v>
      </c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6"/>
      <c r="BB6" s="294" t="s">
        <v>222</v>
      </c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96"/>
      <c r="BO6" s="294" t="s">
        <v>222</v>
      </c>
      <c r="BP6" s="295"/>
      <c r="BQ6" s="295"/>
      <c r="BR6" s="295"/>
      <c r="BS6" s="295"/>
      <c r="BT6" s="295"/>
      <c r="BU6" s="295"/>
      <c r="BV6" s="295"/>
      <c r="BW6" s="295"/>
      <c r="BX6" s="295"/>
      <c r="BY6" s="295"/>
      <c r="BZ6" s="296"/>
      <c r="CB6" s="294" t="s">
        <v>222</v>
      </c>
      <c r="CC6" s="295"/>
      <c r="CD6" s="295"/>
      <c r="CE6" s="295"/>
      <c r="CF6" s="295"/>
      <c r="CG6" s="295"/>
      <c r="CH6" s="295"/>
      <c r="CI6" s="295"/>
      <c r="CJ6" s="295"/>
      <c r="CK6" s="295"/>
      <c r="CL6" s="295"/>
      <c r="CM6" s="296"/>
    </row>
    <row r="7" spans="1:91">
      <c r="A7" s="24" t="s">
        <v>6</v>
      </c>
      <c r="B7" s="297" t="s">
        <v>55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9"/>
      <c r="O7" s="297" t="s">
        <v>55</v>
      </c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9"/>
      <c r="AB7" s="297" t="s">
        <v>55</v>
      </c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9"/>
      <c r="AO7" s="297" t="s">
        <v>55</v>
      </c>
      <c r="AP7" s="298"/>
      <c r="AQ7" s="298"/>
      <c r="AR7" s="298"/>
      <c r="AS7" s="298"/>
      <c r="AT7" s="298"/>
      <c r="AU7" s="298"/>
      <c r="AV7" s="298"/>
      <c r="AW7" s="298"/>
      <c r="AX7" s="298"/>
      <c r="AY7" s="298"/>
      <c r="AZ7" s="299"/>
      <c r="BB7" s="297" t="s">
        <v>55</v>
      </c>
      <c r="BC7" s="298"/>
      <c r="BD7" s="298"/>
      <c r="BE7" s="298"/>
      <c r="BF7" s="298"/>
      <c r="BG7" s="298"/>
      <c r="BH7" s="298"/>
      <c r="BI7" s="298"/>
      <c r="BJ7" s="298"/>
      <c r="BK7" s="298"/>
      <c r="BL7" s="298"/>
      <c r="BM7" s="299"/>
      <c r="BO7" s="297" t="s">
        <v>55</v>
      </c>
      <c r="BP7" s="298"/>
      <c r="BQ7" s="298"/>
      <c r="BR7" s="298"/>
      <c r="BS7" s="298"/>
      <c r="BT7" s="298"/>
      <c r="BU7" s="298"/>
      <c r="BV7" s="298"/>
      <c r="BW7" s="298"/>
      <c r="BX7" s="298"/>
      <c r="BY7" s="298"/>
      <c r="BZ7" s="299"/>
      <c r="CB7" s="297" t="s">
        <v>55</v>
      </c>
      <c r="CC7" s="298"/>
      <c r="CD7" s="298"/>
      <c r="CE7" s="298"/>
      <c r="CF7" s="298"/>
      <c r="CG7" s="298"/>
      <c r="CH7" s="298"/>
      <c r="CI7" s="298"/>
      <c r="CJ7" s="298"/>
      <c r="CK7" s="298"/>
      <c r="CL7" s="298"/>
      <c r="CM7" s="299"/>
    </row>
    <row r="8" spans="1:91">
      <c r="A8" s="24" t="s">
        <v>7</v>
      </c>
      <c r="B8" s="300" t="s">
        <v>111</v>
      </c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2"/>
      <c r="O8" s="300" t="s">
        <v>56</v>
      </c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B8" s="300" t="s">
        <v>111</v>
      </c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2"/>
      <c r="AO8" s="300" t="s">
        <v>111</v>
      </c>
      <c r="AP8" s="301"/>
      <c r="AQ8" s="301"/>
      <c r="AR8" s="301"/>
      <c r="AS8" s="301"/>
      <c r="AT8" s="301"/>
      <c r="AU8" s="301"/>
      <c r="AV8" s="301"/>
      <c r="AW8" s="301"/>
      <c r="AX8" s="301"/>
      <c r="AY8" s="301"/>
      <c r="AZ8" s="302"/>
      <c r="BB8" s="300" t="s">
        <v>111</v>
      </c>
      <c r="BC8" s="301"/>
      <c r="BD8" s="301"/>
      <c r="BE8" s="301"/>
      <c r="BF8" s="301"/>
      <c r="BG8" s="301"/>
      <c r="BH8" s="301"/>
      <c r="BI8" s="301"/>
      <c r="BJ8" s="301"/>
      <c r="BK8" s="301"/>
      <c r="BL8" s="301"/>
      <c r="BM8" s="302"/>
      <c r="BO8" s="300" t="s">
        <v>111</v>
      </c>
      <c r="BP8" s="301"/>
      <c r="BQ8" s="301"/>
      <c r="BR8" s="301"/>
      <c r="BS8" s="301"/>
      <c r="BT8" s="301"/>
      <c r="BU8" s="301"/>
      <c r="BV8" s="301"/>
      <c r="BW8" s="301"/>
      <c r="BX8" s="301"/>
      <c r="BY8" s="301"/>
      <c r="BZ8" s="302"/>
      <c r="CB8" s="300" t="s">
        <v>111</v>
      </c>
      <c r="CC8" s="301"/>
      <c r="CD8" s="301"/>
      <c r="CE8" s="301"/>
      <c r="CF8" s="301"/>
      <c r="CG8" s="301"/>
      <c r="CH8" s="301"/>
      <c r="CI8" s="301"/>
      <c r="CJ8" s="301"/>
      <c r="CK8" s="301"/>
      <c r="CL8" s="301"/>
      <c r="CM8" s="302"/>
    </row>
    <row r="9" spans="1:91" ht="21.75" thickBot="1">
      <c r="A9" s="40" t="s">
        <v>8</v>
      </c>
      <c r="B9" s="303" t="s">
        <v>57</v>
      </c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5"/>
      <c r="O9" s="303" t="s">
        <v>57</v>
      </c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5"/>
      <c r="AB9" s="303" t="s">
        <v>57</v>
      </c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5"/>
      <c r="AO9" s="303" t="s">
        <v>57</v>
      </c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5"/>
      <c r="BB9" s="303" t="s">
        <v>57</v>
      </c>
      <c r="BC9" s="304"/>
      <c r="BD9" s="304"/>
      <c r="BE9" s="304"/>
      <c r="BF9" s="304"/>
      <c r="BG9" s="304"/>
      <c r="BH9" s="304"/>
      <c r="BI9" s="304"/>
      <c r="BJ9" s="304"/>
      <c r="BK9" s="304"/>
      <c r="BL9" s="304"/>
      <c r="BM9" s="305"/>
      <c r="BO9" s="343" t="s">
        <v>57</v>
      </c>
      <c r="BP9" s="344"/>
      <c r="BQ9" s="344"/>
      <c r="BR9" s="344"/>
      <c r="BS9" s="344"/>
      <c r="BT9" s="344"/>
      <c r="BU9" s="344"/>
      <c r="BV9" s="344"/>
      <c r="BW9" s="344"/>
      <c r="BX9" s="344"/>
      <c r="BY9" s="344"/>
      <c r="BZ9" s="345"/>
      <c r="CB9" s="303" t="s">
        <v>57</v>
      </c>
      <c r="CC9" s="304"/>
      <c r="CD9" s="304"/>
      <c r="CE9" s="304"/>
      <c r="CF9" s="304"/>
      <c r="CG9" s="304"/>
      <c r="CH9" s="304"/>
      <c r="CI9" s="304"/>
      <c r="CJ9" s="304"/>
      <c r="CK9" s="304"/>
      <c r="CL9" s="304"/>
      <c r="CM9" s="305"/>
    </row>
    <row r="10" spans="1:91" ht="21">
      <c r="A10" s="41" t="s">
        <v>9</v>
      </c>
      <c r="B10" s="27" t="s">
        <v>58</v>
      </c>
      <c r="C10" s="18" t="s">
        <v>59</v>
      </c>
      <c r="D10" s="18" t="s">
        <v>60</v>
      </c>
      <c r="E10" s="18" t="s">
        <v>61</v>
      </c>
      <c r="F10" s="18" t="s">
        <v>62</v>
      </c>
      <c r="G10" s="18" t="s">
        <v>63</v>
      </c>
      <c r="H10" s="18" t="s">
        <v>64</v>
      </c>
      <c r="I10" s="18" t="s">
        <v>65</v>
      </c>
      <c r="J10" s="18" t="s">
        <v>66</v>
      </c>
      <c r="K10" s="18" t="s">
        <v>67</v>
      </c>
      <c r="L10" s="18" t="s">
        <v>68</v>
      </c>
      <c r="M10" s="19" t="s">
        <v>69</v>
      </c>
      <c r="O10" s="27" t="s">
        <v>58</v>
      </c>
      <c r="P10" s="18" t="s">
        <v>59</v>
      </c>
      <c r="Q10" s="18" t="s">
        <v>60</v>
      </c>
      <c r="R10" s="18" t="s">
        <v>61</v>
      </c>
      <c r="S10" s="18" t="s">
        <v>62</v>
      </c>
      <c r="T10" s="18" t="s">
        <v>63</v>
      </c>
      <c r="U10" s="18" t="s">
        <v>64</v>
      </c>
      <c r="V10" s="18" t="s">
        <v>65</v>
      </c>
      <c r="W10" s="18" t="s">
        <v>66</v>
      </c>
      <c r="X10" s="18" t="s">
        <v>67</v>
      </c>
      <c r="Y10" s="18" t="s">
        <v>68</v>
      </c>
      <c r="Z10" s="19" t="s">
        <v>69</v>
      </c>
      <c r="AB10" s="27" t="s">
        <v>58</v>
      </c>
      <c r="AC10" s="18" t="s">
        <v>59</v>
      </c>
      <c r="AD10" s="18" t="s">
        <v>60</v>
      </c>
      <c r="AE10" s="18" t="s">
        <v>61</v>
      </c>
      <c r="AF10" s="18" t="s">
        <v>62</v>
      </c>
      <c r="AG10" s="18" t="s">
        <v>63</v>
      </c>
      <c r="AH10" s="18" t="s">
        <v>64</v>
      </c>
      <c r="AI10" s="18" t="s">
        <v>65</v>
      </c>
      <c r="AJ10" s="18" t="s">
        <v>66</v>
      </c>
      <c r="AK10" s="18" t="s">
        <v>67</v>
      </c>
      <c r="AL10" s="18" t="s">
        <v>68</v>
      </c>
      <c r="AM10" s="19" t="s">
        <v>69</v>
      </c>
      <c r="AO10" s="27" t="s">
        <v>58</v>
      </c>
      <c r="AP10" s="18" t="s">
        <v>59</v>
      </c>
      <c r="AQ10" s="18" t="s">
        <v>60</v>
      </c>
      <c r="AR10" s="18" t="s">
        <v>61</v>
      </c>
      <c r="AS10" s="18" t="s">
        <v>62</v>
      </c>
      <c r="AT10" s="18" t="s">
        <v>63</v>
      </c>
      <c r="AU10" s="18" t="s">
        <v>64</v>
      </c>
      <c r="AV10" s="18" t="s">
        <v>65</v>
      </c>
      <c r="AW10" s="18" t="s">
        <v>66</v>
      </c>
      <c r="AX10" s="18" t="s">
        <v>67</v>
      </c>
      <c r="AY10" s="18" t="s">
        <v>68</v>
      </c>
      <c r="AZ10" s="19" t="s">
        <v>69</v>
      </c>
      <c r="BB10" s="27" t="s">
        <v>58</v>
      </c>
      <c r="BC10" s="18" t="s">
        <v>59</v>
      </c>
      <c r="BD10" s="18" t="s">
        <v>60</v>
      </c>
      <c r="BE10" s="18" t="s">
        <v>61</v>
      </c>
      <c r="BF10" s="18" t="s">
        <v>62</v>
      </c>
      <c r="BG10" s="18" t="s">
        <v>63</v>
      </c>
      <c r="BH10" s="18" t="s">
        <v>64</v>
      </c>
      <c r="BI10" s="18" t="s">
        <v>65</v>
      </c>
      <c r="BJ10" s="18" t="s">
        <v>66</v>
      </c>
      <c r="BK10" s="18" t="s">
        <v>67</v>
      </c>
      <c r="BL10" s="18" t="s">
        <v>68</v>
      </c>
      <c r="BM10" s="19" t="s">
        <v>69</v>
      </c>
      <c r="BO10" s="95" t="s">
        <v>58</v>
      </c>
      <c r="BP10" s="84" t="s">
        <v>59</v>
      </c>
      <c r="BQ10" s="84" t="s">
        <v>60</v>
      </c>
      <c r="BR10" s="84" t="s">
        <v>61</v>
      </c>
      <c r="BS10" s="84" t="s">
        <v>62</v>
      </c>
      <c r="BT10" s="84" t="s">
        <v>63</v>
      </c>
      <c r="BU10" s="84" t="s">
        <v>64</v>
      </c>
      <c r="BV10" s="84" t="s">
        <v>65</v>
      </c>
      <c r="BW10" s="84" t="s">
        <v>66</v>
      </c>
      <c r="BX10" s="84" t="s">
        <v>67</v>
      </c>
      <c r="BY10" s="84" t="s">
        <v>68</v>
      </c>
      <c r="BZ10" s="96" t="s">
        <v>69</v>
      </c>
      <c r="CB10" s="27" t="s">
        <v>58</v>
      </c>
      <c r="CC10" s="18" t="s">
        <v>59</v>
      </c>
      <c r="CD10" s="18" t="s">
        <v>60</v>
      </c>
      <c r="CE10" s="18" t="s">
        <v>61</v>
      </c>
      <c r="CF10" s="18" t="s">
        <v>62</v>
      </c>
      <c r="CG10" s="18" t="s">
        <v>63</v>
      </c>
      <c r="CH10" s="18" t="s">
        <v>64</v>
      </c>
      <c r="CI10" s="18" t="s">
        <v>65</v>
      </c>
      <c r="CJ10" s="18" t="s">
        <v>66</v>
      </c>
      <c r="CK10" s="18" t="s">
        <v>67</v>
      </c>
      <c r="CL10" s="18" t="s">
        <v>68</v>
      </c>
      <c r="CM10" s="19" t="s">
        <v>69</v>
      </c>
    </row>
    <row r="11" spans="1:91">
      <c r="A11" s="16" t="s">
        <v>10</v>
      </c>
      <c r="B11" s="28">
        <v>0</v>
      </c>
      <c r="C11" s="9">
        <v>0</v>
      </c>
      <c r="D11" s="9">
        <v>0</v>
      </c>
      <c r="E11" s="9">
        <v>50</v>
      </c>
      <c r="F11" s="9">
        <v>0</v>
      </c>
      <c r="G11" s="9">
        <v>0</v>
      </c>
      <c r="H11" s="9" t="s">
        <v>73</v>
      </c>
      <c r="I11" s="9" t="s">
        <v>73</v>
      </c>
      <c r="J11" s="9" t="s">
        <v>73</v>
      </c>
      <c r="K11" s="9" t="s">
        <v>73</v>
      </c>
      <c r="L11" s="22" t="s">
        <v>74</v>
      </c>
      <c r="M11" s="10" t="s">
        <v>74</v>
      </c>
      <c r="O11" s="28">
        <v>0</v>
      </c>
      <c r="P11" s="9">
        <v>0</v>
      </c>
      <c r="Q11" s="9">
        <v>0</v>
      </c>
      <c r="R11" s="9">
        <v>50</v>
      </c>
      <c r="S11" s="9">
        <v>0</v>
      </c>
      <c r="T11" s="9">
        <v>0</v>
      </c>
      <c r="U11" s="9" t="s">
        <v>73</v>
      </c>
      <c r="V11" s="9" t="s">
        <v>73</v>
      </c>
      <c r="W11" s="9" t="s">
        <v>73</v>
      </c>
      <c r="X11" s="9" t="s">
        <v>73</v>
      </c>
      <c r="Y11" s="22" t="s">
        <v>74</v>
      </c>
      <c r="Z11" s="10" t="s">
        <v>74</v>
      </c>
      <c r="AB11" s="28">
        <v>0</v>
      </c>
      <c r="AC11" s="9">
        <v>0</v>
      </c>
      <c r="AD11" s="9">
        <v>1E-3</v>
      </c>
      <c r="AE11" s="9">
        <v>50</v>
      </c>
      <c r="AF11" s="9">
        <v>0</v>
      </c>
      <c r="AG11" s="9">
        <v>0</v>
      </c>
      <c r="AH11" s="9" t="s">
        <v>73</v>
      </c>
      <c r="AI11" s="9" t="s">
        <v>73</v>
      </c>
      <c r="AJ11" s="9" t="s">
        <v>73</v>
      </c>
      <c r="AK11" s="9" t="s">
        <v>73</v>
      </c>
      <c r="AL11" s="22" t="s">
        <v>74</v>
      </c>
      <c r="AM11" s="10" t="s">
        <v>74</v>
      </c>
      <c r="AO11" s="28">
        <v>0</v>
      </c>
      <c r="AP11" s="9">
        <v>0</v>
      </c>
      <c r="AQ11" s="9">
        <v>0</v>
      </c>
      <c r="AR11" s="9">
        <v>50</v>
      </c>
      <c r="AS11" s="9">
        <v>0</v>
      </c>
      <c r="AT11" s="9">
        <v>0</v>
      </c>
      <c r="AU11" s="9" t="s">
        <v>73</v>
      </c>
      <c r="AV11" s="9" t="s">
        <v>73</v>
      </c>
      <c r="AW11" s="9" t="s">
        <v>73</v>
      </c>
      <c r="AX11" s="9" t="s">
        <v>73</v>
      </c>
      <c r="AY11" s="22" t="s">
        <v>74</v>
      </c>
      <c r="AZ11" s="10" t="s">
        <v>74</v>
      </c>
      <c r="BB11" s="28">
        <v>0</v>
      </c>
      <c r="BC11" s="9">
        <v>0</v>
      </c>
      <c r="BD11" s="9">
        <v>0</v>
      </c>
      <c r="BE11" s="9">
        <v>50</v>
      </c>
      <c r="BF11" s="9">
        <v>0</v>
      </c>
      <c r="BG11" s="9">
        <v>0</v>
      </c>
      <c r="BH11" s="9" t="s">
        <v>73</v>
      </c>
      <c r="BI11" s="9" t="s">
        <v>73</v>
      </c>
      <c r="BJ11" s="9" t="s">
        <v>73</v>
      </c>
      <c r="BK11" s="9" t="s">
        <v>73</v>
      </c>
      <c r="BL11" s="22" t="s">
        <v>74</v>
      </c>
      <c r="BM11" s="10" t="s">
        <v>74</v>
      </c>
      <c r="BO11" s="28">
        <v>0</v>
      </c>
      <c r="BP11" s="9">
        <v>0</v>
      </c>
      <c r="BQ11" s="9">
        <v>0</v>
      </c>
      <c r="BR11" s="9">
        <v>50</v>
      </c>
      <c r="BS11" s="9">
        <v>0</v>
      </c>
      <c r="BT11" s="9">
        <v>0</v>
      </c>
      <c r="BU11" s="9" t="s">
        <v>73</v>
      </c>
      <c r="BV11" s="9" t="s">
        <v>73</v>
      </c>
      <c r="BW11" s="9" t="s">
        <v>73</v>
      </c>
      <c r="BX11" s="9" t="s">
        <v>73</v>
      </c>
      <c r="BY11" s="22" t="s">
        <v>74</v>
      </c>
      <c r="BZ11" s="10" t="s">
        <v>74</v>
      </c>
      <c r="CB11" s="28">
        <v>0</v>
      </c>
      <c r="CC11" s="9">
        <v>0</v>
      </c>
      <c r="CD11" s="9">
        <v>0</v>
      </c>
      <c r="CE11" s="9">
        <v>50</v>
      </c>
      <c r="CF11" s="9">
        <v>0</v>
      </c>
      <c r="CG11" s="9">
        <v>0</v>
      </c>
      <c r="CH11" s="9" t="s">
        <v>73</v>
      </c>
      <c r="CI11" s="9" t="s">
        <v>73</v>
      </c>
      <c r="CJ11" s="9" t="s">
        <v>73</v>
      </c>
      <c r="CK11" s="9" t="s">
        <v>73</v>
      </c>
      <c r="CL11" s="22" t="s">
        <v>74</v>
      </c>
      <c r="CM11" s="10" t="s">
        <v>74</v>
      </c>
    </row>
    <row r="12" spans="1:91">
      <c r="A12" s="16" t="s">
        <v>11</v>
      </c>
      <c r="B12" s="28">
        <v>8.9700000000000006</v>
      </c>
      <c r="C12" s="9">
        <v>10.01</v>
      </c>
      <c r="D12" s="9">
        <v>14</v>
      </c>
      <c r="E12" s="9">
        <v>457</v>
      </c>
      <c r="F12" s="9">
        <v>457</v>
      </c>
      <c r="G12" s="9">
        <v>100</v>
      </c>
      <c r="H12" s="9" t="s">
        <v>73</v>
      </c>
      <c r="I12" s="9" t="s">
        <v>73</v>
      </c>
      <c r="J12" s="9" t="s">
        <v>73</v>
      </c>
      <c r="K12" s="9" t="s">
        <v>73</v>
      </c>
      <c r="L12" s="22" t="s">
        <v>74</v>
      </c>
      <c r="M12" s="10" t="s">
        <v>74</v>
      </c>
      <c r="O12" s="28">
        <v>9.0299999999999994</v>
      </c>
      <c r="P12" s="9">
        <v>10.1</v>
      </c>
      <c r="Q12" s="9">
        <v>13.2</v>
      </c>
      <c r="R12" s="9">
        <v>465</v>
      </c>
      <c r="S12" s="9">
        <v>0</v>
      </c>
      <c r="T12" s="9">
        <v>0</v>
      </c>
      <c r="U12" s="9" t="s">
        <v>73</v>
      </c>
      <c r="V12" s="9" t="s">
        <v>73</v>
      </c>
      <c r="W12" s="9" t="s">
        <v>73</v>
      </c>
      <c r="X12" s="9" t="s">
        <v>73</v>
      </c>
      <c r="Y12" s="22" t="s">
        <v>74</v>
      </c>
      <c r="Z12" s="10" t="s">
        <v>74</v>
      </c>
      <c r="AB12" s="28">
        <v>9.0500000000000007</v>
      </c>
      <c r="AC12" s="9">
        <v>10.1</v>
      </c>
      <c r="AD12" s="9">
        <v>11.6</v>
      </c>
      <c r="AE12" s="9">
        <v>465</v>
      </c>
      <c r="AF12" s="9">
        <v>0</v>
      </c>
      <c r="AG12" s="9">
        <v>0</v>
      </c>
      <c r="AH12" s="9" t="s">
        <v>73</v>
      </c>
      <c r="AI12" s="9" t="s">
        <v>73</v>
      </c>
      <c r="AJ12" s="9" t="s">
        <v>73</v>
      </c>
      <c r="AK12" s="9" t="s">
        <v>73</v>
      </c>
      <c r="AL12" s="22" t="s">
        <v>74</v>
      </c>
      <c r="AM12" s="10" t="s">
        <v>74</v>
      </c>
      <c r="AO12" s="28">
        <v>7.85</v>
      </c>
      <c r="AP12" s="9">
        <v>8.6999999999999993</v>
      </c>
      <c r="AQ12" s="9">
        <v>10.07</v>
      </c>
      <c r="AR12" s="9">
        <v>467</v>
      </c>
      <c r="AS12" s="9">
        <v>0</v>
      </c>
      <c r="AT12" s="9">
        <v>0</v>
      </c>
      <c r="AU12" s="9" t="s">
        <v>73</v>
      </c>
      <c r="AV12" s="9" t="s">
        <v>73</v>
      </c>
      <c r="AW12" s="9" t="s">
        <v>73</v>
      </c>
      <c r="AX12" s="9" t="s">
        <v>73</v>
      </c>
      <c r="AY12" s="22" t="s">
        <v>74</v>
      </c>
      <c r="AZ12" s="10" t="s">
        <v>74</v>
      </c>
      <c r="BB12" s="28">
        <v>8.31</v>
      </c>
      <c r="BC12" s="9">
        <v>9.66</v>
      </c>
      <c r="BD12" s="9">
        <v>11.5</v>
      </c>
      <c r="BE12" s="9">
        <v>465</v>
      </c>
      <c r="BF12" s="9">
        <v>0</v>
      </c>
      <c r="BG12" s="9">
        <v>0</v>
      </c>
      <c r="BH12" s="9" t="s">
        <v>73</v>
      </c>
      <c r="BI12" s="9" t="s">
        <v>73</v>
      </c>
      <c r="BJ12" s="9" t="s">
        <v>73</v>
      </c>
      <c r="BK12" s="9" t="s">
        <v>73</v>
      </c>
      <c r="BL12" s="22" t="s">
        <v>74</v>
      </c>
      <c r="BM12" s="10" t="s">
        <v>74</v>
      </c>
      <c r="BO12" s="28">
        <v>9</v>
      </c>
      <c r="BP12" s="9">
        <v>10.3</v>
      </c>
      <c r="BQ12" s="9">
        <v>12.6</v>
      </c>
      <c r="BR12" s="9">
        <v>465</v>
      </c>
      <c r="BS12" s="9">
        <v>0</v>
      </c>
      <c r="BT12" s="9">
        <v>0</v>
      </c>
      <c r="BU12" s="9" t="s">
        <v>73</v>
      </c>
      <c r="BV12" s="9" t="s">
        <v>73</v>
      </c>
      <c r="BW12" s="9" t="s">
        <v>73</v>
      </c>
      <c r="BX12" s="9" t="s">
        <v>73</v>
      </c>
      <c r="BY12" s="22" t="s">
        <v>74</v>
      </c>
      <c r="BZ12" s="10" t="s">
        <v>74</v>
      </c>
      <c r="CB12" s="28">
        <v>8.3800000000000008</v>
      </c>
      <c r="CC12" s="9">
        <v>9.11</v>
      </c>
      <c r="CD12" s="9">
        <v>10.73</v>
      </c>
      <c r="CE12" s="9">
        <v>465</v>
      </c>
      <c r="CF12" s="9">
        <v>0</v>
      </c>
      <c r="CG12" s="9">
        <v>0</v>
      </c>
      <c r="CH12" s="9" t="s">
        <v>73</v>
      </c>
      <c r="CI12" s="9" t="s">
        <v>73</v>
      </c>
      <c r="CJ12" s="9" t="s">
        <v>73</v>
      </c>
      <c r="CK12" s="9" t="s">
        <v>73</v>
      </c>
      <c r="CL12" s="22" t="s">
        <v>74</v>
      </c>
      <c r="CM12" s="10" t="s">
        <v>74</v>
      </c>
    </row>
    <row r="13" spans="1:91">
      <c r="A13" s="16" t="s">
        <v>12</v>
      </c>
      <c r="B13" s="28">
        <v>0.72799999999999998</v>
      </c>
      <c r="C13" s="9">
        <v>1.1499999999999999</v>
      </c>
      <c r="D13" s="9">
        <v>12.2</v>
      </c>
      <c r="E13" s="9">
        <v>502</v>
      </c>
      <c r="F13" s="9">
        <v>0</v>
      </c>
      <c r="G13" s="9">
        <v>0</v>
      </c>
      <c r="H13" s="9">
        <v>1.1299999999999999</v>
      </c>
      <c r="I13" s="9">
        <v>1.27</v>
      </c>
      <c r="J13" s="9">
        <v>1.39</v>
      </c>
      <c r="K13" s="9">
        <v>0.504</v>
      </c>
      <c r="L13" s="22">
        <v>1.1299999999999999</v>
      </c>
      <c r="M13" s="10" t="s">
        <v>74</v>
      </c>
      <c r="O13" s="28">
        <v>0.73699999999999999</v>
      </c>
      <c r="P13" s="9">
        <v>1.1599999999999999</v>
      </c>
      <c r="Q13" s="9">
        <v>1.95</v>
      </c>
      <c r="R13" s="9">
        <v>509</v>
      </c>
      <c r="S13" s="9">
        <v>0</v>
      </c>
      <c r="T13" s="9">
        <v>0</v>
      </c>
      <c r="U13" s="9">
        <v>1.1599999999999999</v>
      </c>
      <c r="V13" s="9">
        <v>1.32</v>
      </c>
      <c r="W13" s="9">
        <v>1.55</v>
      </c>
      <c r="X13" s="9">
        <v>0.11700000000000001</v>
      </c>
      <c r="Y13" s="22">
        <v>1.1599999999999999</v>
      </c>
      <c r="Z13" s="10" t="s">
        <v>74</v>
      </c>
      <c r="AB13" s="28">
        <v>0.80300000000000005</v>
      </c>
      <c r="AC13" s="9">
        <v>1.19</v>
      </c>
      <c r="AD13" s="9">
        <v>2.2200000000000002</v>
      </c>
      <c r="AE13" s="9">
        <v>509</v>
      </c>
      <c r="AF13" s="9">
        <v>0</v>
      </c>
      <c r="AG13" s="9">
        <v>0</v>
      </c>
      <c r="AH13" s="9">
        <v>1.17</v>
      </c>
      <c r="AI13" s="9">
        <v>1.36</v>
      </c>
      <c r="AJ13" s="9">
        <v>1.68</v>
      </c>
      <c r="AK13" s="9">
        <v>0.13</v>
      </c>
      <c r="AL13" s="22">
        <v>1.18</v>
      </c>
      <c r="AM13" s="10" t="s">
        <v>74</v>
      </c>
      <c r="AO13" s="28">
        <v>0.77700000000000002</v>
      </c>
      <c r="AP13" s="9">
        <v>1.1499999999999999</v>
      </c>
      <c r="AQ13" s="9">
        <v>1.89</v>
      </c>
      <c r="AR13" s="9">
        <v>511</v>
      </c>
      <c r="AS13" s="9">
        <v>0</v>
      </c>
      <c r="AT13" s="9">
        <v>0</v>
      </c>
      <c r="AU13" s="9">
        <v>1.1399999999999999</v>
      </c>
      <c r="AV13" s="9">
        <v>1.32</v>
      </c>
      <c r="AW13" s="9">
        <v>1.45</v>
      </c>
      <c r="AX13" s="9">
        <v>0.105</v>
      </c>
      <c r="AY13" s="22">
        <v>1.1399999999999999</v>
      </c>
      <c r="AZ13" s="10" t="s">
        <v>74</v>
      </c>
      <c r="BB13" s="28">
        <v>0.76800000000000002</v>
      </c>
      <c r="BC13" s="9">
        <v>1.1299999999999999</v>
      </c>
      <c r="BD13" s="9">
        <v>2.16</v>
      </c>
      <c r="BE13" s="9">
        <v>509</v>
      </c>
      <c r="BF13" s="9">
        <v>0</v>
      </c>
      <c r="BG13" s="9">
        <v>0</v>
      </c>
      <c r="BH13" s="9">
        <v>1.1200000000000001</v>
      </c>
      <c r="BI13" s="9">
        <v>1.31</v>
      </c>
      <c r="BJ13" s="9">
        <v>1.43</v>
      </c>
      <c r="BK13" s="9">
        <v>0.11600000000000001</v>
      </c>
      <c r="BL13" s="22">
        <v>1.1299999999999999</v>
      </c>
      <c r="BM13" s="10" t="s">
        <v>74</v>
      </c>
      <c r="BO13" s="28">
        <v>0.77700000000000002</v>
      </c>
      <c r="BP13" s="9">
        <v>1.1299999999999999</v>
      </c>
      <c r="BQ13" s="9">
        <v>2.02</v>
      </c>
      <c r="BR13" s="9">
        <v>509</v>
      </c>
      <c r="BS13" s="9">
        <v>0</v>
      </c>
      <c r="BT13" s="9">
        <v>0</v>
      </c>
      <c r="BU13" s="9">
        <v>1.1200000000000001</v>
      </c>
      <c r="BV13" s="9">
        <v>1.32</v>
      </c>
      <c r="BW13" s="9">
        <v>1.53</v>
      </c>
      <c r="BX13" s="9">
        <v>0.11899999999999999</v>
      </c>
      <c r="BY13" s="22">
        <v>1.1200000000000001</v>
      </c>
      <c r="BZ13" s="10" t="s">
        <v>74</v>
      </c>
      <c r="CB13" s="28">
        <v>0.76400000000000001</v>
      </c>
      <c r="CC13" s="9">
        <v>1.1000000000000001</v>
      </c>
      <c r="CD13" s="9">
        <v>2.75</v>
      </c>
      <c r="CE13" s="9">
        <v>511</v>
      </c>
      <c r="CF13" s="9">
        <v>0</v>
      </c>
      <c r="CG13" s="9">
        <v>0</v>
      </c>
      <c r="CH13" s="9">
        <v>1.0900000000000001</v>
      </c>
      <c r="CI13" s="9">
        <v>1.26</v>
      </c>
      <c r="CJ13" s="9">
        <v>1.41</v>
      </c>
      <c r="CK13" s="9">
        <v>0.14000000000000001</v>
      </c>
      <c r="CL13" s="22">
        <v>1.0900000000000001</v>
      </c>
      <c r="CM13" s="10" t="s">
        <v>74</v>
      </c>
    </row>
    <row r="14" spans="1:91">
      <c r="A14" s="16" t="s">
        <v>13</v>
      </c>
      <c r="B14" s="28">
        <v>5.8000000000000003E-2</v>
      </c>
      <c r="C14" s="9">
        <v>7.3999999999999996E-2</v>
      </c>
      <c r="D14" s="9">
        <v>0.14799999999999999</v>
      </c>
      <c r="E14" s="9">
        <v>500</v>
      </c>
      <c r="F14" s="9">
        <v>500</v>
      </c>
      <c r="G14" s="9">
        <v>100</v>
      </c>
      <c r="H14" s="9">
        <v>7.2999999999999995E-2</v>
      </c>
      <c r="I14" s="9">
        <v>8.8999999999999996E-2</v>
      </c>
      <c r="J14" s="9">
        <v>0.125</v>
      </c>
      <c r="K14" s="9">
        <v>1.0999999999999999E-2</v>
      </c>
      <c r="L14" s="22">
        <v>7.2999999999999995E-2</v>
      </c>
      <c r="M14" s="10" t="s">
        <v>74</v>
      </c>
      <c r="O14" s="28">
        <v>1.7000000000000001E-2</v>
      </c>
      <c r="P14" s="9">
        <v>3.1E-2</v>
      </c>
      <c r="Q14" s="9">
        <v>8.4000000000000005E-2</v>
      </c>
      <c r="R14" s="9">
        <v>509</v>
      </c>
      <c r="S14" s="9">
        <v>0</v>
      </c>
      <c r="T14" s="9">
        <v>0</v>
      </c>
      <c r="U14" s="9">
        <v>0.03</v>
      </c>
      <c r="V14" s="9">
        <v>0.04</v>
      </c>
      <c r="W14" s="9">
        <v>7.2999999999999995E-2</v>
      </c>
      <c r="X14" s="9">
        <v>8.9999999999999993E-3</v>
      </c>
      <c r="Y14" s="22">
        <v>0.03</v>
      </c>
      <c r="Z14" s="10" t="s">
        <v>74</v>
      </c>
      <c r="AB14" s="28">
        <v>1.9E-2</v>
      </c>
      <c r="AC14" s="9">
        <v>3.2000000000000001E-2</v>
      </c>
      <c r="AD14" s="9">
        <v>8.2000000000000003E-2</v>
      </c>
      <c r="AE14" s="9">
        <v>509</v>
      </c>
      <c r="AF14" s="9">
        <v>0</v>
      </c>
      <c r="AG14" s="9">
        <v>0</v>
      </c>
      <c r="AH14" s="9">
        <v>3.3000000000000002E-2</v>
      </c>
      <c r="AI14" s="9">
        <v>4.2000000000000003E-2</v>
      </c>
      <c r="AJ14" s="9">
        <v>5.5E-2</v>
      </c>
      <c r="AK14" s="9">
        <v>7.0000000000000001E-3</v>
      </c>
      <c r="AL14" s="22">
        <v>3.2000000000000001E-2</v>
      </c>
      <c r="AM14" s="10" t="s">
        <v>74</v>
      </c>
      <c r="AO14" s="28">
        <v>1.7999999999999999E-2</v>
      </c>
      <c r="AP14" s="9">
        <v>0.03</v>
      </c>
      <c r="AQ14" s="9">
        <v>8.5000000000000006E-2</v>
      </c>
      <c r="AR14" s="9">
        <v>511</v>
      </c>
      <c r="AS14" s="9">
        <v>0</v>
      </c>
      <c r="AT14" s="9">
        <v>0</v>
      </c>
      <c r="AU14" s="9">
        <v>2.8000000000000001E-2</v>
      </c>
      <c r="AV14" s="9">
        <v>3.9E-2</v>
      </c>
      <c r="AW14" s="9">
        <v>6.9000000000000006E-2</v>
      </c>
      <c r="AX14" s="9">
        <v>8.0000000000000002E-3</v>
      </c>
      <c r="AY14" s="22">
        <v>2.9000000000000001E-2</v>
      </c>
      <c r="AZ14" s="10" t="s">
        <v>74</v>
      </c>
      <c r="BB14" s="28">
        <v>1.7999999999999999E-2</v>
      </c>
      <c r="BC14" s="9">
        <v>3.2000000000000001E-2</v>
      </c>
      <c r="BD14" s="9">
        <v>0.28499999999999998</v>
      </c>
      <c r="BE14" s="9">
        <v>509</v>
      </c>
      <c r="BF14" s="9">
        <v>0</v>
      </c>
      <c r="BG14" s="9">
        <v>0</v>
      </c>
      <c r="BH14" s="9">
        <v>3.1E-2</v>
      </c>
      <c r="BI14" s="9">
        <v>0.04</v>
      </c>
      <c r="BJ14" s="9">
        <v>8.2000000000000003E-2</v>
      </c>
      <c r="BK14" s="9">
        <v>1.4E-2</v>
      </c>
      <c r="BL14" s="22">
        <v>3.1E-2</v>
      </c>
      <c r="BM14" s="10" t="s">
        <v>74</v>
      </c>
      <c r="BO14" s="28">
        <v>1.7000000000000001E-2</v>
      </c>
      <c r="BP14" s="9">
        <v>0.03</v>
      </c>
      <c r="BQ14" s="9">
        <v>8.1000000000000003E-2</v>
      </c>
      <c r="BR14" s="9">
        <v>509</v>
      </c>
      <c r="BS14" s="9">
        <v>0</v>
      </c>
      <c r="BT14" s="9">
        <v>0</v>
      </c>
      <c r="BU14" s="9">
        <v>2.9000000000000001E-2</v>
      </c>
      <c r="BV14" s="9">
        <v>3.9E-2</v>
      </c>
      <c r="BW14" s="9">
        <v>6.6000000000000003E-2</v>
      </c>
      <c r="BX14" s="9">
        <v>8.0000000000000002E-3</v>
      </c>
      <c r="BY14" s="22">
        <v>2.9000000000000001E-2</v>
      </c>
      <c r="BZ14" s="10" t="s">
        <v>74</v>
      </c>
      <c r="CB14" s="28">
        <v>1.7000000000000001E-2</v>
      </c>
      <c r="CC14" s="9">
        <v>2.8000000000000001E-2</v>
      </c>
      <c r="CD14" s="9">
        <v>8.8999999999999996E-2</v>
      </c>
      <c r="CE14" s="9">
        <v>510</v>
      </c>
      <c r="CF14" s="9">
        <v>0</v>
      </c>
      <c r="CG14" s="9">
        <v>0</v>
      </c>
      <c r="CH14" s="9">
        <v>2.7E-2</v>
      </c>
      <c r="CI14" s="9">
        <v>3.7999999999999999E-2</v>
      </c>
      <c r="CJ14" s="9">
        <v>4.7E-2</v>
      </c>
      <c r="CK14" s="9">
        <v>8.0000000000000002E-3</v>
      </c>
      <c r="CL14" s="22">
        <v>2.8000000000000001E-2</v>
      </c>
      <c r="CM14" s="10" t="s">
        <v>74</v>
      </c>
    </row>
    <row r="15" spans="1:91">
      <c r="A15" s="16" t="s">
        <v>14</v>
      </c>
      <c r="B15" s="28">
        <v>1.01</v>
      </c>
      <c r="C15" s="9">
        <v>1.27</v>
      </c>
      <c r="D15" s="9">
        <v>4.47</v>
      </c>
      <c r="E15" s="9">
        <v>489</v>
      </c>
      <c r="F15" s="9">
        <v>0</v>
      </c>
      <c r="G15" s="9">
        <v>0</v>
      </c>
      <c r="H15" s="9">
        <v>1.24</v>
      </c>
      <c r="I15" s="9">
        <v>1.48</v>
      </c>
      <c r="J15" s="9">
        <v>1.61</v>
      </c>
      <c r="K15" s="9">
        <v>0.183</v>
      </c>
      <c r="L15" s="22">
        <v>1.25</v>
      </c>
      <c r="M15" s="10" t="s">
        <v>74</v>
      </c>
      <c r="O15" s="28">
        <v>1.07</v>
      </c>
      <c r="P15" s="9">
        <v>1.35</v>
      </c>
      <c r="Q15" s="9">
        <v>1.84</v>
      </c>
      <c r="R15" s="9">
        <v>497</v>
      </c>
      <c r="S15" s="9">
        <v>0</v>
      </c>
      <c r="T15" s="9">
        <v>0</v>
      </c>
      <c r="U15" s="9">
        <v>1.34</v>
      </c>
      <c r="V15" s="9">
        <v>1.56</v>
      </c>
      <c r="W15" s="9">
        <v>1.69</v>
      </c>
      <c r="X15" s="9">
        <v>0.121</v>
      </c>
      <c r="Y15" s="22">
        <v>1.34</v>
      </c>
      <c r="Z15" s="10" t="s">
        <v>74</v>
      </c>
      <c r="AB15" s="28">
        <v>1.1000000000000001</v>
      </c>
      <c r="AC15" s="9">
        <v>1.34</v>
      </c>
      <c r="AD15" s="9">
        <v>1.81</v>
      </c>
      <c r="AE15" s="9">
        <v>497</v>
      </c>
      <c r="AF15" s="9">
        <v>0</v>
      </c>
      <c r="AG15" s="9">
        <v>0</v>
      </c>
      <c r="AH15" s="9">
        <v>1.32</v>
      </c>
      <c r="AI15" s="9">
        <v>1.54</v>
      </c>
      <c r="AJ15" s="9">
        <v>1.66</v>
      </c>
      <c r="AK15" s="9">
        <v>0.111</v>
      </c>
      <c r="AL15" s="22">
        <v>1.33</v>
      </c>
      <c r="AM15" s="10" t="s">
        <v>74</v>
      </c>
      <c r="AO15" s="28">
        <v>1.04</v>
      </c>
      <c r="AP15" s="9">
        <v>1.25</v>
      </c>
      <c r="AQ15" s="9">
        <v>2.21</v>
      </c>
      <c r="AR15" s="9">
        <v>499</v>
      </c>
      <c r="AS15" s="9">
        <v>0</v>
      </c>
      <c r="AT15" s="9">
        <v>0</v>
      </c>
      <c r="AU15" s="9">
        <v>1.23</v>
      </c>
      <c r="AV15" s="9">
        <v>1.46</v>
      </c>
      <c r="AW15" s="9">
        <v>1.66</v>
      </c>
      <c r="AX15" s="9">
        <v>0.122</v>
      </c>
      <c r="AY15" s="22">
        <v>1.24</v>
      </c>
      <c r="AZ15" s="10" t="s">
        <v>74</v>
      </c>
      <c r="BB15" s="28">
        <v>1.03</v>
      </c>
      <c r="BC15" s="9">
        <v>1.26</v>
      </c>
      <c r="BD15" s="9">
        <v>2.11</v>
      </c>
      <c r="BE15" s="9">
        <v>497</v>
      </c>
      <c r="BF15" s="9">
        <v>0</v>
      </c>
      <c r="BG15" s="9">
        <v>0</v>
      </c>
      <c r="BH15" s="9">
        <v>1.25</v>
      </c>
      <c r="BI15" s="9">
        <v>1.46</v>
      </c>
      <c r="BJ15" s="9">
        <v>1.65</v>
      </c>
      <c r="BK15" s="9">
        <v>0.11700000000000001</v>
      </c>
      <c r="BL15" s="22">
        <v>1.26</v>
      </c>
      <c r="BM15" s="10" t="s">
        <v>74</v>
      </c>
      <c r="BO15" s="28">
        <v>1.07</v>
      </c>
      <c r="BP15" s="9">
        <v>1.37</v>
      </c>
      <c r="BQ15" s="9">
        <v>1.94</v>
      </c>
      <c r="BR15" s="9">
        <v>497</v>
      </c>
      <c r="BS15" s="9">
        <v>0</v>
      </c>
      <c r="BT15" s="9">
        <v>0</v>
      </c>
      <c r="BU15" s="9">
        <v>1.34</v>
      </c>
      <c r="BV15" s="9">
        <v>1.66</v>
      </c>
      <c r="BW15" s="9">
        <v>1.85</v>
      </c>
      <c r="BX15" s="9">
        <v>0.14099999999999999</v>
      </c>
      <c r="BY15" s="22">
        <v>1.36</v>
      </c>
      <c r="BZ15" s="10" t="s">
        <v>74</v>
      </c>
      <c r="CB15" s="28">
        <v>1.06</v>
      </c>
      <c r="CC15" s="9">
        <v>1.29</v>
      </c>
      <c r="CD15" s="9">
        <v>1.75</v>
      </c>
      <c r="CE15" s="9">
        <v>497</v>
      </c>
      <c r="CF15" s="9">
        <v>0</v>
      </c>
      <c r="CG15" s="9">
        <v>0</v>
      </c>
      <c r="CH15" s="9">
        <v>1.28</v>
      </c>
      <c r="CI15" s="9">
        <v>1.48</v>
      </c>
      <c r="CJ15" s="9">
        <v>1.64</v>
      </c>
      <c r="CK15" s="9">
        <v>0.10199999999999999</v>
      </c>
      <c r="CL15" s="22">
        <v>1.29</v>
      </c>
      <c r="CM15" s="10" t="s">
        <v>74</v>
      </c>
    </row>
    <row r="16" spans="1:91">
      <c r="A16" s="16" t="s">
        <v>15</v>
      </c>
      <c r="B16" s="28">
        <v>0.50800000000000001</v>
      </c>
      <c r="C16" s="9">
        <v>0.67100000000000004</v>
      </c>
      <c r="D16" s="9">
        <v>1.06</v>
      </c>
      <c r="E16" s="9">
        <v>484</v>
      </c>
      <c r="F16" s="9">
        <v>0</v>
      </c>
      <c r="G16" s="9">
        <v>0</v>
      </c>
      <c r="H16" s="9">
        <v>0.65600000000000003</v>
      </c>
      <c r="I16" s="9">
        <v>0.82399999999999995</v>
      </c>
      <c r="J16" s="9">
        <v>0.94899999999999995</v>
      </c>
      <c r="K16" s="9">
        <v>8.2000000000000003E-2</v>
      </c>
      <c r="L16" s="22">
        <v>0.66600000000000004</v>
      </c>
      <c r="M16" s="10" t="s">
        <v>74</v>
      </c>
      <c r="O16" s="28">
        <v>0.502</v>
      </c>
      <c r="P16" s="9">
        <v>0.68100000000000005</v>
      </c>
      <c r="Q16" s="9">
        <v>1.0900000000000001</v>
      </c>
      <c r="R16" s="9">
        <v>493</v>
      </c>
      <c r="S16" s="9">
        <v>0</v>
      </c>
      <c r="T16" s="9">
        <v>0</v>
      </c>
      <c r="U16" s="9">
        <v>0.67</v>
      </c>
      <c r="V16" s="9">
        <v>0.83099999999999996</v>
      </c>
      <c r="W16" s="9">
        <v>0.89900000000000002</v>
      </c>
      <c r="X16" s="9">
        <v>7.9000000000000001E-2</v>
      </c>
      <c r="Y16" s="22">
        <v>0.67700000000000005</v>
      </c>
      <c r="Z16" s="10" t="s">
        <v>74</v>
      </c>
      <c r="AB16" s="28">
        <v>0.52800000000000002</v>
      </c>
      <c r="AC16" s="9">
        <v>0.70699999999999996</v>
      </c>
      <c r="AD16" s="9">
        <v>1.48</v>
      </c>
      <c r="AE16" s="9">
        <v>493</v>
      </c>
      <c r="AF16" s="9">
        <v>0</v>
      </c>
      <c r="AG16" s="9">
        <v>0</v>
      </c>
      <c r="AH16" s="9">
        <v>0.68799999999999994</v>
      </c>
      <c r="AI16" s="9">
        <v>0.88200000000000001</v>
      </c>
      <c r="AJ16" s="9">
        <v>1.02</v>
      </c>
      <c r="AK16" s="9">
        <v>9.7000000000000003E-2</v>
      </c>
      <c r="AL16" s="22">
        <v>0.69799999999999995</v>
      </c>
      <c r="AM16" s="10" t="s">
        <v>74</v>
      </c>
      <c r="AO16" s="28">
        <v>0.47599999999999998</v>
      </c>
      <c r="AP16" s="9">
        <v>0.61899999999999999</v>
      </c>
      <c r="AQ16" s="9">
        <v>1</v>
      </c>
      <c r="AR16" s="9">
        <v>495</v>
      </c>
      <c r="AS16" s="9">
        <v>0</v>
      </c>
      <c r="AT16" s="9">
        <v>0</v>
      </c>
      <c r="AU16" s="9">
        <v>0.61</v>
      </c>
      <c r="AV16" s="9">
        <v>0.748</v>
      </c>
      <c r="AW16" s="9">
        <v>0.83599999999999997</v>
      </c>
      <c r="AX16" s="9">
        <v>6.9000000000000006E-2</v>
      </c>
      <c r="AY16" s="22">
        <v>0.61499999999999999</v>
      </c>
      <c r="AZ16" s="10" t="s">
        <v>74</v>
      </c>
      <c r="BB16" s="28">
        <v>0.45800000000000002</v>
      </c>
      <c r="BC16" s="9">
        <v>0.66500000000000004</v>
      </c>
      <c r="BD16" s="9">
        <v>0.94699999999999995</v>
      </c>
      <c r="BE16" s="9">
        <v>493</v>
      </c>
      <c r="BF16" s="9">
        <v>0</v>
      </c>
      <c r="BG16" s="9">
        <v>0</v>
      </c>
      <c r="BH16" s="9">
        <v>0.65800000000000003</v>
      </c>
      <c r="BI16" s="9">
        <v>0.79300000000000004</v>
      </c>
      <c r="BJ16" s="9">
        <v>0.876</v>
      </c>
      <c r="BK16" s="9">
        <v>7.1999999999999995E-2</v>
      </c>
      <c r="BL16" s="22">
        <v>0.66200000000000003</v>
      </c>
      <c r="BM16" s="10" t="s">
        <v>74</v>
      </c>
      <c r="BO16" s="28">
        <v>0.48899999999999999</v>
      </c>
      <c r="BP16" s="9">
        <v>0.72399999999999998</v>
      </c>
      <c r="BQ16" s="9">
        <v>1.17</v>
      </c>
      <c r="BR16" s="9">
        <v>493</v>
      </c>
      <c r="BS16" s="9">
        <v>0</v>
      </c>
      <c r="BT16" s="9">
        <v>0</v>
      </c>
      <c r="BU16" s="9">
        <v>0.71099999999999997</v>
      </c>
      <c r="BV16" s="9">
        <v>0.90600000000000003</v>
      </c>
      <c r="BW16" s="9">
        <v>1.04</v>
      </c>
      <c r="BX16" s="9">
        <v>9.9000000000000005E-2</v>
      </c>
      <c r="BY16" s="22">
        <v>0.71799999999999997</v>
      </c>
      <c r="BZ16" s="10" t="s">
        <v>74</v>
      </c>
      <c r="CB16" s="28">
        <v>0.54200000000000004</v>
      </c>
      <c r="CC16" s="9">
        <v>0.67600000000000005</v>
      </c>
      <c r="CD16" s="9">
        <v>0.92200000000000004</v>
      </c>
      <c r="CE16" s="9">
        <v>494</v>
      </c>
      <c r="CF16" s="9">
        <v>0</v>
      </c>
      <c r="CG16" s="9">
        <v>0</v>
      </c>
      <c r="CH16" s="9">
        <v>0.66700000000000004</v>
      </c>
      <c r="CI16" s="9">
        <v>0.79300000000000004</v>
      </c>
      <c r="CJ16" s="9">
        <v>0.86699999999999999</v>
      </c>
      <c r="CK16" s="9">
        <v>6.9000000000000006E-2</v>
      </c>
      <c r="CL16" s="22">
        <v>0.67200000000000004</v>
      </c>
      <c r="CM16" s="10" t="s">
        <v>74</v>
      </c>
    </row>
    <row r="17" spans="1:91">
      <c r="A17" s="16" t="s">
        <v>16</v>
      </c>
      <c r="B17" s="28">
        <v>0.35</v>
      </c>
      <c r="C17" s="9">
        <v>0.435</v>
      </c>
      <c r="D17" s="9">
        <v>1.32</v>
      </c>
      <c r="E17" s="9">
        <v>482</v>
      </c>
      <c r="F17" s="9">
        <v>0</v>
      </c>
      <c r="G17" s="9">
        <v>0</v>
      </c>
      <c r="H17" s="9">
        <v>0.42399999999999999</v>
      </c>
      <c r="I17" s="9">
        <v>0.52100000000000002</v>
      </c>
      <c r="J17" s="9">
        <v>0.59199999999999997</v>
      </c>
      <c r="K17" s="9">
        <v>5.8999999999999997E-2</v>
      </c>
      <c r="L17" s="22">
        <v>0.43</v>
      </c>
      <c r="M17" s="10" t="s">
        <v>74</v>
      </c>
      <c r="O17" s="28">
        <v>0.35799999999999998</v>
      </c>
      <c r="P17" s="9">
        <v>0.45400000000000001</v>
      </c>
      <c r="Q17" s="9">
        <v>0.75600000000000001</v>
      </c>
      <c r="R17" s="9">
        <v>489</v>
      </c>
      <c r="S17" s="9">
        <v>0</v>
      </c>
      <c r="T17" s="9">
        <v>0</v>
      </c>
      <c r="U17" s="9">
        <v>0.44400000000000001</v>
      </c>
      <c r="V17" s="9">
        <v>0.56000000000000005</v>
      </c>
      <c r="W17" s="9">
        <v>0.63800000000000001</v>
      </c>
      <c r="X17" s="9">
        <v>5.5E-2</v>
      </c>
      <c r="Y17" s="22">
        <v>0.45</v>
      </c>
      <c r="Z17" s="10" t="s">
        <v>74</v>
      </c>
      <c r="AB17" s="28">
        <v>0.36599999999999999</v>
      </c>
      <c r="AC17" s="9">
        <v>0.46500000000000002</v>
      </c>
      <c r="AD17" s="9">
        <v>1.36</v>
      </c>
      <c r="AE17" s="9">
        <v>490</v>
      </c>
      <c r="AF17" s="9">
        <v>0</v>
      </c>
      <c r="AG17" s="9">
        <v>0</v>
      </c>
      <c r="AH17" s="9">
        <v>0.45100000000000001</v>
      </c>
      <c r="AI17" s="9">
        <v>0.57099999999999995</v>
      </c>
      <c r="AJ17" s="9">
        <v>0.78700000000000003</v>
      </c>
      <c r="AK17" s="9">
        <v>7.6999999999999999E-2</v>
      </c>
      <c r="AL17" s="22">
        <v>0.45700000000000002</v>
      </c>
      <c r="AM17" s="10" t="s">
        <v>74</v>
      </c>
      <c r="AO17" s="28">
        <v>0.32300000000000001</v>
      </c>
      <c r="AP17" s="9">
        <v>0.40600000000000003</v>
      </c>
      <c r="AQ17" s="9">
        <v>0.66800000000000004</v>
      </c>
      <c r="AR17" s="9">
        <v>491</v>
      </c>
      <c r="AS17" s="9">
        <v>0</v>
      </c>
      <c r="AT17" s="9">
        <v>0</v>
      </c>
      <c r="AU17" s="9">
        <v>0.39800000000000002</v>
      </c>
      <c r="AV17" s="9">
        <v>0.49199999999999999</v>
      </c>
      <c r="AW17" s="9">
        <v>0.59799999999999998</v>
      </c>
      <c r="AX17" s="9">
        <v>4.7E-2</v>
      </c>
      <c r="AY17" s="22">
        <v>0.40100000000000002</v>
      </c>
      <c r="AZ17" s="10" t="s">
        <v>74</v>
      </c>
      <c r="BB17" s="28">
        <v>0.33800000000000002</v>
      </c>
      <c r="BC17" s="9">
        <v>0.46300000000000002</v>
      </c>
      <c r="BD17" s="9">
        <v>1.07</v>
      </c>
      <c r="BE17" s="9">
        <v>491</v>
      </c>
      <c r="BF17" s="9">
        <v>0</v>
      </c>
      <c r="BG17" s="9">
        <v>0</v>
      </c>
      <c r="BH17" s="9">
        <v>0.45500000000000002</v>
      </c>
      <c r="BI17" s="9">
        <v>0.55600000000000005</v>
      </c>
      <c r="BJ17" s="9">
        <v>0.63900000000000001</v>
      </c>
      <c r="BK17" s="9">
        <v>6.3E-2</v>
      </c>
      <c r="BL17" s="22">
        <v>0.45900000000000002</v>
      </c>
      <c r="BM17" s="10" t="s">
        <v>74</v>
      </c>
      <c r="BO17" s="28">
        <v>0.35499999999999998</v>
      </c>
      <c r="BP17" s="9">
        <v>0.47699999999999998</v>
      </c>
      <c r="BQ17" s="9">
        <v>1.06</v>
      </c>
      <c r="BR17" s="9">
        <v>489</v>
      </c>
      <c r="BS17" s="9">
        <v>0</v>
      </c>
      <c r="BT17" s="9">
        <v>0</v>
      </c>
      <c r="BU17" s="9">
        <v>0.46100000000000002</v>
      </c>
      <c r="BV17" s="9">
        <v>0.61</v>
      </c>
      <c r="BW17" s="9">
        <v>0.71499999999999997</v>
      </c>
      <c r="BX17" s="9">
        <v>7.3999999999999996E-2</v>
      </c>
      <c r="BY17" s="22">
        <v>0.47</v>
      </c>
      <c r="BZ17" s="10" t="s">
        <v>74</v>
      </c>
      <c r="CB17" s="28">
        <v>0.34799999999999998</v>
      </c>
      <c r="CC17" s="9">
        <v>0.435</v>
      </c>
      <c r="CD17" s="9">
        <v>0.73399999999999999</v>
      </c>
      <c r="CE17" s="9">
        <v>491</v>
      </c>
      <c r="CF17" s="9">
        <v>0</v>
      </c>
      <c r="CG17" s="9">
        <v>0</v>
      </c>
      <c r="CH17" s="9">
        <v>0.42799999999999999</v>
      </c>
      <c r="CI17" s="9">
        <v>0.52700000000000002</v>
      </c>
      <c r="CJ17" s="9">
        <v>0.59</v>
      </c>
      <c r="CK17" s="9">
        <v>4.9000000000000002E-2</v>
      </c>
      <c r="CL17" s="22">
        <v>0.432</v>
      </c>
      <c r="CM17" s="10" t="s">
        <v>74</v>
      </c>
    </row>
    <row r="18" spans="1:91">
      <c r="A18" s="16" t="s">
        <v>17</v>
      </c>
      <c r="B18" s="28">
        <v>0.439</v>
      </c>
      <c r="C18" s="9">
        <v>0.54600000000000004</v>
      </c>
      <c r="D18" s="9">
        <v>1.42</v>
      </c>
      <c r="E18" s="9">
        <v>480</v>
      </c>
      <c r="F18" s="9">
        <v>0</v>
      </c>
      <c r="G18" s="9">
        <v>0</v>
      </c>
      <c r="H18" s="9">
        <v>0.53500000000000003</v>
      </c>
      <c r="I18" s="9">
        <v>0.65</v>
      </c>
      <c r="J18" s="9">
        <v>0.72099999999999997</v>
      </c>
      <c r="K18" s="9">
        <v>6.8000000000000005E-2</v>
      </c>
      <c r="L18" s="22">
        <v>0.54100000000000004</v>
      </c>
      <c r="M18" s="10" t="s">
        <v>74</v>
      </c>
      <c r="O18" s="28">
        <v>0.46300000000000002</v>
      </c>
      <c r="P18" s="9">
        <v>0.60699999999999998</v>
      </c>
      <c r="Q18" s="9">
        <v>1.22</v>
      </c>
      <c r="R18" s="9">
        <v>489</v>
      </c>
      <c r="S18" s="9">
        <v>0</v>
      </c>
      <c r="T18" s="9">
        <v>0</v>
      </c>
      <c r="U18" s="9">
        <v>0.59199999999999997</v>
      </c>
      <c r="V18" s="9">
        <v>0.75</v>
      </c>
      <c r="W18" s="9">
        <v>0.84</v>
      </c>
      <c r="X18" s="9">
        <v>7.9000000000000001E-2</v>
      </c>
      <c r="Y18" s="22">
        <v>0.60099999999999998</v>
      </c>
      <c r="Z18" s="10" t="s">
        <v>74</v>
      </c>
      <c r="AB18" s="28">
        <v>0.46800000000000003</v>
      </c>
      <c r="AC18" s="9">
        <v>0.61599999999999999</v>
      </c>
      <c r="AD18" s="9">
        <v>2.5</v>
      </c>
      <c r="AE18" s="9">
        <v>489</v>
      </c>
      <c r="AF18" s="9">
        <v>0</v>
      </c>
      <c r="AG18" s="9">
        <v>0</v>
      </c>
      <c r="AH18" s="9">
        <v>0.59399999999999997</v>
      </c>
      <c r="AI18" s="9">
        <v>0.76100000000000001</v>
      </c>
      <c r="AJ18" s="9">
        <v>1</v>
      </c>
      <c r="AK18" s="9">
        <v>0.14099999999999999</v>
      </c>
      <c r="AL18" s="22">
        <v>0.60199999999999998</v>
      </c>
      <c r="AM18" s="10" t="s">
        <v>74</v>
      </c>
      <c r="AO18" s="28">
        <v>0.42499999999999999</v>
      </c>
      <c r="AP18" s="9">
        <v>0.505</v>
      </c>
      <c r="AQ18" s="9">
        <v>0.81899999999999995</v>
      </c>
      <c r="AR18" s="9">
        <v>491</v>
      </c>
      <c r="AS18" s="9">
        <v>0</v>
      </c>
      <c r="AT18" s="9">
        <v>0</v>
      </c>
      <c r="AU18" s="9">
        <v>0.49399999999999999</v>
      </c>
      <c r="AV18" s="9">
        <v>0.60799999999999998</v>
      </c>
      <c r="AW18" s="9">
        <v>0.70099999999999996</v>
      </c>
      <c r="AX18" s="9">
        <v>5.1999999999999998E-2</v>
      </c>
      <c r="AY18" s="22">
        <v>0.5</v>
      </c>
      <c r="AZ18" s="10" t="s">
        <v>74</v>
      </c>
      <c r="BB18" s="28">
        <v>0.443</v>
      </c>
      <c r="BC18" s="9">
        <v>0.58099999999999996</v>
      </c>
      <c r="BD18" s="9">
        <v>1.18</v>
      </c>
      <c r="BE18" s="9">
        <v>489</v>
      </c>
      <c r="BF18" s="9">
        <v>0</v>
      </c>
      <c r="BG18" s="9">
        <v>0</v>
      </c>
      <c r="BH18" s="9">
        <v>0.56899999999999995</v>
      </c>
      <c r="BI18" s="9">
        <v>0.71199999999999997</v>
      </c>
      <c r="BJ18" s="9">
        <v>0.85</v>
      </c>
      <c r="BK18" s="9">
        <v>8.1000000000000003E-2</v>
      </c>
      <c r="BL18" s="22">
        <v>0.57499999999999996</v>
      </c>
      <c r="BM18" s="10" t="s">
        <v>74</v>
      </c>
      <c r="BO18" s="28">
        <v>0.437</v>
      </c>
      <c r="BP18" s="9">
        <v>0.61199999999999999</v>
      </c>
      <c r="BQ18" s="9">
        <v>1.02</v>
      </c>
      <c r="BR18" s="9">
        <v>489</v>
      </c>
      <c r="BS18" s="9">
        <v>0</v>
      </c>
      <c r="BT18" s="9">
        <v>0</v>
      </c>
      <c r="BU18" s="9">
        <v>0.59799999999999998</v>
      </c>
      <c r="BV18" s="9">
        <v>0.78300000000000003</v>
      </c>
      <c r="BW18" s="9">
        <v>0.91900000000000004</v>
      </c>
      <c r="BX18" s="9">
        <v>8.6999999999999994E-2</v>
      </c>
      <c r="BY18" s="22">
        <v>0.60499999999999998</v>
      </c>
      <c r="BZ18" s="10" t="s">
        <v>74</v>
      </c>
      <c r="CB18" s="28">
        <v>0.44800000000000001</v>
      </c>
      <c r="CC18" s="9">
        <v>0.55800000000000005</v>
      </c>
      <c r="CD18" s="9">
        <v>0.98199999999999998</v>
      </c>
      <c r="CE18" s="9">
        <v>489</v>
      </c>
      <c r="CF18" s="9">
        <v>0</v>
      </c>
      <c r="CG18" s="9">
        <v>0</v>
      </c>
      <c r="CH18" s="9">
        <v>0.54500000000000004</v>
      </c>
      <c r="CI18" s="9">
        <v>0.67200000000000004</v>
      </c>
      <c r="CJ18" s="9">
        <v>0.79600000000000004</v>
      </c>
      <c r="CK18" s="9">
        <v>6.3E-2</v>
      </c>
      <c r="CL18" s="22">
        <v>0.55200000000000005</v>
      </c>
      <c r="CM18" s="10" t="s">
        <v>74</v>
      </c>
    </row>
    <row r="19" spans="1:91">
      <c r="A19" s="16" t="s">
        <v>18</v>
      </c>
      <c r="B19" s="28">
        <v>3.2000000000000001E-2</v>
      </c>
      <c r="C19" s="9">
        <v>6.5000000000000002E-2</v>
      </c>
      <c r="D19" s="9">
        <v>0.17899999999999999</v>
      </c>
      <c r="E19" s="9">
        <v>478</v>
      </c>
      <c r="F19" s="9">
        <v>0</v>
      </c>
      <c r="G19" s="9">
        <v>0</v>
      </c>
      <c r="H19" s="9">
        <v>5.3999999999999999E-2</v>
      </c>
      <c r="I19" s="9">
        <v>0.16200000000000001</v>
      </c>
      <c r="J19" s="9">
        <v>0.17299999999999999</v>
      </c>
      <c r="K19" s="9">
        <v>3.3000000000000002E-2</v>
      </c>
      <c r="L19" s="22">
        <v>6.0999999999999999E-2</v>
      </c>
      <c r="M19" s="10" t="s">
        <v>74</v>
      </c>
      <c r="O19" s="28">
        <v>0.03</v>
      </c>
      <c r="P19" s="9">
        <v>6.0999999999999999E-2</v>
      </c>
      <c r="Q19" s="9">
        <v>0.34899999999999998</v>
      </c>
      <c r="R19" s="9">
        <v>487</v>
      </c>
      <c r="S19" s="9">
        <v>0</v>
      </c>
      <c r="T19" s="9">
        <v>0</v>
      </c>
      <c r="U19" s="9">
        <v>5.0999999999999997E-2</v>
      </c>
      <c r="V19" s="9">
        <v>0.104</v>
      </c>
      <c r="W19" s="9">
        <v>0.17599999999999999</v>
      </c>
      <c r="X19" s="9">
        <v>3.2000000000000001E-2</v>
      </c>
      <c r="Y19" s="22">
        <v>5.7000000000000002E-2</v>
      </c>
      <c r="Z19" s="10" t="s">
        <v>74</v>
      </c>
      <c r="AB19" s="28">
        <v>3.3000000000000002E-2</v>
      </c>
      <c r="AC19" s="9">
        <v>6.5000000000000002E-2</v>
      </c>
      <c r="AD19" s="9">
        <v>0.48299999999999998</v>
      </c>
      <c r="AE19" s="9">
        <v>487</v>
      </c>
      <c r="AF19" s="9">
        <v>0</v>
      </c>
      <c r="AG19" s="9">
        <v>0</v>
      </c>
      <c r="AH19" s="9">
        <v>5.6000000000000001E-2</v>
      </c>
      <c r="AI19" s="9">
        <v>0.12</v>
      </c>
      <c r="AJ19" s="9">
        <v>0.183</v>
      </c>
      <c r="AK19" s="9">
        <v>3.5999999999999997E-2</v>
      </c>
      <c r="AL19" s="22">
        <v>0.06</v>
      </c>
      <c r="AM19" s="10" t="s">
        <v>74</v>
      </c>
      <c r="AO19" s="28">
        <v>3.3000000000000002E-2</v>
      </c>
      <c r="AP19" s="9">
        <v>7.0999999999999994E-2</v>
      </c>
      <c r="AQ19" s="9">
        <v>0.25800000000000001</v>
      </c>
      <c r="AR19" s="9">
        <v>489</v>
      </c>
      <c r="AS19" s="9">
        <v>0</v>
      </c>
      <c r="AT19" s="9">
        <v>0</v>
      </c>
      <c r="AU19" s="9">
        <v>6.0999999999999999E-2</v>
      </c>
      <c r="AV19" s="9">
        <v>0.16500000000000001</v>
      </c>
      <c r="AW19" s="9">
        <v>0.17599999999999999</v>
      </c>
      <c r="AX19" s="9">
        <v>3.9E-2</v>
      </c>
      <c r="AY19" s="22">
        <v>6.6000000000000003E-2</v>
      </c>
      <c r="AZ19" s="10" t="s">
        <v>74</v>
      </c>
      <c r="BB19" s="28">
        <v>3.2000000000000001E-2</v>
      </c>
      <c r="BC19" s="9">
        <v>7.0000000000000007E-2</v>
      </c>
      <c r="BD19" s="9">
        <v>0.77200000000000002</v>
      </c>
      <c r="BE19" s="9">
        <v>487</v>
      </c>
      <c r="BF19" s="9">
        <v>0</v>
      </c>
      <c r="BG19" s="9">
        <v>0</v>
      </c>
      <c r="BH19" s="9">
        <v>6.3E-2</v>
      </c>
      <c r="BI19" s="9">
        <v>0.111</v>
      </c>
      <c r="BJ19" s="9">
        <v>0.17899999999999999</v>
      </c>
      <c r="BK19" s="9">
        <v>4.1000000000000002E-2</v>
      </c>
      <c r="BL19" s="22">
        <v>6.6000000000000003E-2</v>
      </c>
      <c r="BM19" s="10" t="s">
        <v>74</v>
      </c>
      <c r="BO19" s="28">
        <v>2.9000000000000001E-2</v>
      </c>
      <c r="BP19" s="9">
        <v>5.7000000000000002E-2</v>
      </c>
      <c r="BQ19" s="9">
        <v>0.183</v>
      </c>
      <c r="BR19" s="9">
        <v>487</v>
      </c>
      <c r="BS19" s="9">
        <v>0</v>
      </c>
      <c r="BT19" s="9">
        <v>0</v>
      </c>
      <c r="BU19" s="9">
        <v>4.5999999999999999E-2</v>
      </c>
      <c r="BV19" s="9">
        <v>9.9000000000000005E-2</v>
      </c>
      <c r="BW19" s="9">
        <v>0.16900000000000001</v>
      </c>
      <c r="BX19" s="9">
        <v>2.8000000000000001E-2</v>
      </c>
      <c r="BY19" s="22">
        <v>5.3999999999999999E-2</v>
      </c>
      <c r="BZ19" s="10" t="s">
        <v>74</v>
      </c>
      <c r="CB19" s="28">
        <v>3.3000000000000002E-2</v>
      </c>
      <c r="CC19" s="9">
        <v>6.7000000000000004E-2</v>
      </c>
      <c r="CD19" s="9">
        <v>0.17799999999999999</v>
      </c>
      <c r="CE19" s="9">
        <v>489</v>
      </c>
      <c r="CF19" s="9">
        <v>0</v>
      </c>
      <c r="CG19" s="9">
        <v>0</v>
      </c>
      <c r="CH19" s="9">
        <v>5.6000000000000001E-2</v>
      </c>
      <c r="CI19" s="9">
        <v>0.16300000000000001</v>
      </c>
      <c r="CJ19" s="9">
        <v>0.17100000000000001</v>
      </c>
      <c r="CK19" s="9">
        <v>3.5999999999999997E-2</v>
      </c>
      <c r="CL19" s="22">
        <v>6.3E-2</v>
      </c>
      <c r="CM19" s="10" t="s">
        <v>74</v>
      </c>
    </row>
    <row r="20" spans="1:91">
      <c r="A20" s="16" t="s">
        <v>19</v>
      </c>
      <c r="B20" s="28">
        <v>1.9E-2</v>
      </c>
      <c r="C20" s="9">
        <v>2.5999999999999999E-2</v>
      </c>
      <c r="D20" s="9">
        <v>0.10100000000000001</v>
      </c>
      <c r="E20" s="9">
        <v>477</v>
      </c>
      <c r="F20" s="9">
        <v>0</v>
      </c>
      <c r="G20" s="9">
        <v>0</v>
      </c>
      <c r="H20" s="9">
        <v>2.4E-2</v>
      </c>
      <c r="I20" s="9">
        <v>4.1000000000000002E-2</v>
      </c>
      <c r="J20" s="9">
        <v>6.8000000000000005E-2</v>
      </c>
      <c r="K20" s="9">
        <v>8.0000000000000002E-3</v>
      </c>
      <c r="L20" s="22">
        <v>2.5000000000000001E-2</v>
      </c>
      <c r="M20" s="10" t="s">
        <v>74</v>
      </c>
      <c r="O20" s="28">
        <v>1.7999999999999999E-2</v>
      </c>
      <c r="P20" s="9">
        <v>2.5999999999999999E-2</v>
      </c>
      <c r="Q20" s="9">
        <v>6.7000000000000004E-2</v>
      </c>
      <c r="R20" s="9">
        <v>485</v>
      </c>
      <c r="S20" s="9">
        <v>0</v>
      </c>
      <c r="T20" s="9">
        <v>0</v>
      </c>
      <c r="U20" s="9">
        <v>2.5000000000000001E-2</v>
      </c>
      <c r="V20" s="9">
        <v>0.04</v>
      </c>
      <c r="W20" s="9">
        <v>5.3999999999999999E-2</v>
      </c>
      <c r="X20" s="9">
        <v>6.0000000000000001E-3</v>
      </c>
      <c r="Y20" s="22">
        <v>2.5000000000000001E-2</v>
      </c>
      <c r="Z20" s="10" t="s">
        <v>74</v>
      </c>
      <c r="AB20" s="28">
        <v>1.9E-2</v>
      </c>
      <c r="AC20" s="9">
        <v>2.7E-2</v>
      </c>
      <c r="AD20" s="9">
        <v>6.0999999999999999E-2</v>
      </c>
      <c r="AE20" s="9">
        <v>485</v>
      </c>
      <c r="AF20" s="9">
        <v>0</v>
      </c>
      <c r="AG20" s="9">
        <v>0</v>
      </c>
      <c r="AH20" s="9">
        <v>2.5999999999999999E-2</v>
      </c>
      <c r="AI20" s="9">
        <v>3.7999999999999999E-2</v>
      </c>
      <c r="AJ20" s="9">
        <v>4.9000000000000002E-2</v>
      </c>
      <c r="AK20" s="9">
        <v>6.0000000000000001E-3</v>
      </c>
      <c r="AL20" s="22">
        <v>2.7E-2</v>
      </c>
      <c r="AM20" s="10" t="s">
        <v>74</v>
      </c>
      <c r="AO20" s="28">
        <v>1.7999999999999999E-2</v>
      </c>
      <c r="AP20" s="9">
        <v>2.4E-2</v>
      </c>
      <c r="AQ20" s="9">
        <v>5.2999999999999999E-2</v>
      </c>
      <c r="AR20" s="9">
        <v>487</v>
      </c>
      <c r="AS20" s="9">
        <v>0</v>
      </c>
      <c r="AT20" s="9">
        <v>0</v>
      </c>
      <c r="AU20" s="9">
        <v>2.3E-2</v>
      </c>
      <c r="AV20" s="9">
        <v>3.4000000000000002E-2</v>
      </c>
      <c r="AW20" s="9">
        <v>4.2000000000000003E-2</v>
      </c>
      <c r="AX20" s="9">
        <v>5.0000000000000001E-3</v>
      </c>
      <c r="AY20" s="22">
        <v>2.4E-2</v>
      </c>
      <c r="AZ20" s="10" t="s">
        <v>74</v>
      </c>
      <c r="BB20" s="28">
        <v>1.9E-2</v>
      </c>
      <c r="BC20" s="9">
        <v>2.7E-2</v>
      </c>
      <c r="BD20" s="9">
        <v>5.3999999999999999E-2</v>
      </c>
      <c r="BE20" s="9">
        <v>485</v>
      </c>
      <c r="BF20" s="9">
        <v>0</v>
      </c>
      <c r="BG20" s="9">
        <v>0</v>
      </c>
      <c r="BH20" s="9">
        <v>2.5999999999999999E-2</v>
      </c>
      <c r="BI20" s="9">
        <v>3.7999999999999999E-2</v>
      </c>
      <c r="BJ20" s="9">
        <v>4.4999999999999998E-2</v>
      </c>
      <c r="BK20" s="9">
        <v>5.0000000000000001E-3</v>
      </c>
      <c r="BL20" s="22">
        <v>2.5999999999999999E-2</v>
      </c>
      <c r="BM20" s="10" t="s">
        <v>74</v>
      </c>
      <c r="BO20" s="28">
        <v>1.7999999999999999E-2</v>
      </c>
      <c r="BP20" s="9">
        <v>2.5999999999999999E-2</v>
      </c>
      <c r="BQ20" s="9">
        <v>0.20100000000000001</v>
      </c>
      <c r="BR20" s="9">
        <v>485</v>
      </c>
      <c r="BS20" s="9">
        <v>0</v>
      </c>
      <c r="BT20" s="9">
        <v>0</v>
      </c>
      <c r="BU20" s="9">
        <v>2.5000000000000001E-2</v>
      </c>
      <c r="BV20" s="9">
        <v>3.6999999999999998E-2</v>
      </c>
      <c r="BW20" s="9">
        <v>5.5E-2</v>
      </c>
      <c r="BX20" s="9">
        <v>0.01</v>
      </c>
      <c r="BY20" s="22">
        <v>2.5000000000000001E-2</v>
      </c>
      <c r="BZ20" s="10" t="s">
        <v>74</v>
      </c>
      <c r="CB20" s="28">
        <v>1.9E-2</v>
      </c>
      <c r="CC20" s="9">
        <v>2.5000000000000001E-2</v>
      </c>
      <c r="CD20" s="9">
        <v>7.0999999999999994E-2</v>
      </c>
      <c r="CE20" s="9">
        <v>487</v>
      </c>
      <c r="CF20" s="9">
        <v>0</v>
      </c>
      <c r="CG20" s="9">
        <v>0</v>
      </c>
      <c r="CH20" s="9">
        <v>2.4E-2</v>
      </c>
      <c r="CI20" s="9">
        <v>3.4000000000000002E-2</v>
      </c>
      <c r="CJ20" s="9">
        <v>6.0999999999999999E-2</v>
      </c>
      <c r="CK20" s="9">
        <v>6.0000000000000001E-3</v>
      </c>
      <c r="CL20" s="22">
        <v>2.4E-2</v>
      </c>
      <c r="CM20" s="10" t="s">
        <v>74</v>
      </c>
    </row>
    <row r="21" spans="1:91">
      <c r="A21" s="16" t="s">
        <v>20</v>
      </c>
      <c r="B21" s="28">
        <v>0.45300000000000001</v>
      </c>
      <c r="C21" s="9">
        <v>0.55000000000000004</v>
      </c>
      <c r="D21" s="9">
        <v>0.79900000000000004</v>
      </c>
      <c r="E21" s="9">
        <v>476</v>
      </c>
      <c r="F21" s="9">
        <v>0</v>
      </c>
      <c r="G21" s="9">
        <v>0</v>
      </c>
      <c r="H21" s="9">
        <v>0.54</v>
      </c>
      <c r="I21" s="9">
        <v>0.65200000000000002</v>
      </c>
      <c r="J21" s="9">
        <v>0.71299999999999997</v>
      </c>
      <c r="K21" s="9">
        <v>5.2999999999999999E-2</v>
      </c>
      <c r="L21" s="22">
        <v>0.54700000000000004</v>
      </c>
      <c r="M21" s="10" t="s">
        <v>74</v>
      </c>
      <c r="O21" s="28">
        <v>0.44500000000000001</v>
      </c>
      <c r="P21" s="9">
        <v>0.57099999999999995</v>
      </c>
      <c r="Q21" s="9">
        <v>0.92200000000000004</v>
      </c>
      <c r="R21" s="9">
        <v>483</v>
      </c>
      <c r="S21" s="9">
        <v>0</v>
      </c>
      <c r="T21" s="9">
        <v>0</v>
      </c>
      <c r="U21" s="9">
        <v>0.55400000000000005</v>
      </c>
      <c r="V21" s="9">
        <v>0.73299999999999998</v>
      </c>
      <c r="W21" s="9">
        <v>0.84899999999999998</v>
      </c>
      <c r="X21" s="9">
        <v>7.2999999999999995E-2</v>
      </c>
      <c r="Y21" s="22">
        <v>0.56399999999999995</v>
      </c>
      <c r="Z21" s="10" t="s">
        <v>74</v>
      </c>
      <c r="AB21" s="28">
        <v>0.47099999999999997</v>
      </c>
      <c r="AC21" s="9">
        <v>0.58699999999999997</v>
      </c>
      <c r="AD21" s="9">
        <v>1.46</v>
      </c>
      <c r="AE21" s="9">
        <v>483</v>
      </c>
      <c r="AF21" s="9">
        <v>0</v>
      </c>
      <c r="AG21" s="9">
        <v>0</v>
      </c>
      <c r="AH21" s="9">
        <v>0.56799999999999995</v>
      </c>
      <c r="AI21" s="9">
        <v>0.71299999999999997</v>
      </c>
      <c r="AJ21" s="9">
        <v>0.876</v>
      </c>
      <c r="AK21" s="9">
        <v>8.4000000000000005E-2</v>
      </c>
      <c r="AL21" s="22">
        <v>0.57899999999999996</v>
      </c>
      <c r="AM21" s="10" t="s">
        <v>74</v>
      </c>
      <c r="AO21" s="28">
        <v>0.40899999999999997</v>
      </c>
      <c r="AP21" s="9">
        <v>0.51200000000000001</v>
      </c>
      <c r="AQ21" s="9">
        <v>0.874</v>
      </c>
      <c r="AR21" s="9">
        <v>485</v>
      </c>
      <c r="AS21" s="9">
        <v>0</v>
      </c>
      <c r="AT21" s="9">
        <v>0</v>
      </c>
      <c r="AU21" s="9">
        <v>0.50700000000000001</v>
      </c>
      <c r="AV21" s="9">
        <v>0.58699999999999997</v>
      </c>
      <c r="AW21" s="9">
        <v>0.70399999999999996</v>
      </c>
      <c r="AX21" s="9">
        <v>4.7E-2</v>
      </c>
      <c r="AY21" s="22">
        <v>0.50800000000000001</v>
      </c>
      <c r="AZ21" s="10" t="s">
        <v>74</v>
      </c>
      <c r="BB21" s="28">
        <v>0.45600000000000002</v>
      </c>
      <c r="BC21" s="9">
        <v>0.57699999999999996</v>
      </c>
      <c r="BD21" s="9">
        <v>0.90700000000000003</v>
      </c>
      <c r="BE21" s="9">
        <v>484</v>
      </c>
      <c r="BF21" s="9">
        <v>0</v>
      </c>
      <c r="BG21" s="9">
        <v>0</v>
      </c>
      <c r="BH21" s="9">
        <v>0.56299999999999994</v>
      </c>
      <c r="BI21" s="9">
        <v>0.69299999999999995</v>
      </c>
      <c r="BJ21" s="9">
        <v>0.78200000000000003</v>
      </c>
      <c r="BK21" s="9">
        <v>6.4000000000000001E-2</v>
      </c>
      <c r="BL21" s="22">
        <v>0.57299999999999995</v>
      </c>
      <c r="BM21" s="10" t="s">
        <v>74</v>
      </c>
      <c r="BO21" s="28">
        <v>0.44</v>
      </c>
      <c r="BP21" s="9">
        <v>0.59399999999999997</v>
      </c>
      <c r="BQ21" s="9">
        <v>1.1200000000000001</v>
      </c>
      <c r="BR21" s="9">
        <v>483</v>
      </c>
      <c r="BS21" s="9">
        <v>0</v>
      </c>
      <c r="BT21" s="9">
        <v>0</v>
      </c>
      <c r="BU21" s="9">
        <v>0.57899999999999996</v>
      </c>
      <c r="BV21" s="9">
        <v>0.73399999999999999</v>
      </c>
      <c r="BW21" s="9">
        <v>0.81799999999999995</v>
      </c>
      <c r="BX21" s="9">
        <v>7.4999999999999997E-2</v>
      </c>
      <c r="BY21" s="22">
        <v>0.58799999999999997</v>
      </c>
      <c r="BZ21" s="10" t="s">
        <v>74</v>
      </c>
      <c r="CB21" s="28">
        <v>0.46100000000000002</v>
      </c>
      <c r="CC21" s="9">
        <v>0.55300000000000005</v>
      </c>
      <c r="CD21" s="9">
        <v>0.755</v>
      </c>
      <c r="CE21" s="9">
        <v>485</v>
      </c>
      <c r="CF21" s="9">
        <v>0</v>
      </c>
      <c r="CG21" s="9">
        <v>0</v>
      </c>
      <c r="CH21" s="9">
        <v>0.54200000000000004</v>
      </c>
      <c r="CI21" s="9">
        <v>0.65800000000000003</v>
      </c>
      <c r="CJ21" s="9">
        <v>0.71599999999999997</v>
      </c>
      <c r="CK21" s="9">
        <v>4.8000000000000001E-2</v>
      </c>
      <c r="CL21" s="22">
        <v>0.54900000000000004</v>
      </c>
      <c r="CM21" s="10" t="s">
        <v>74</v>
      </c>
    </row>
    <row r="22" spans="1:91">
      <c r="A22" s="16" t="s">
        <v>21</v>
      </c>
      <c r="B22" s="28">
        <v>1.02</v>
      </c>
      <c r="C22" s="9">
        <v>1.3</v>
      </c>
      <c r="D22" s="9">
        <v>2.87</v>
      </c>
      <c r="E22" s="9">
        <v>475</v>
      </c>
      <c r="F22" s="9">
        <v>0</v>
      </c>
      <c r="G22" s="9">
        <v>0</v>
      </c>
      <c r="H22" s="9">
        <v>1.29</v>
      </c>
      <c r="I22" s="9">
        <v>1.5</v>
      </c>
      <c r="J22" s="9">
        <v>2</v>
      </c>
      <c r="K22" s="9">
        <v>0.157</v>
      </c>
      <c r="L22" s="22">
        <v>1.29</v>
      </c>
      <c r="M22" s="10" t="s">
        <v>74</v>
      </c>
      <c r="O22" s="28">
        <v>0.93500000000000005</v>
      </c>
      <c r="P22" s="9">
        <v>1.24</v>
      </c>
      <c r="Q22" s="9">
        <v>1.92</v>
      </c>
      <c r="R22" s="9">
        <v>481</v>
      </c>
      <c r="S22" s="9">
        <v>0</v>
      </c>
      <c r="T22" s="9">
        <v>0</v>
      </c>
      <c r="U22" s="9">
        <v>1.23</v>
      </c>
      <c r="V22" s="9">
        <v>1.46</v>
      </c>
      <c r="W22" s="9">
        <v>1.61</v>
      </c>
      <c r="X22" s="9">
        <v>0.128</v>
      </c>
      <c r="Y22" s="22">
        <v>1.23</v>
      </c>
      <c r="Z22" s="10" t="s">
        <v>74</v>
      </c>
      <c r="AB22" s="28">
        <v>0.96399999999999997</v>
      </c>
      <c r="AC22" s="9">
        <v>1.23</v>
      </c>
      <c r="AD22" s="9">
        <v>2.14</v>
      </c>
      <c r="AE22" s="9">
        <v>479</v>
      </c>
      <c r="AF22" s="9">
        <v>0</v>
      </c>
      <c r="AG22" s="9">
        <v>0</v>
      </c>
      <c r="AH22" s="9">
        <v>1.22</v>
      </c>
      <c r="AI22" s="9">
        <v>1.47</v>
      </c>
      <c r="AJ22" s="9">
        <v>1.6</v>
      </c>
      <c r="AK22" s="9">
        <v>0.13</v>
      </c>
      <c r="AL22" s="22">
        <v>1.22</v>
      </c>
      <c r="AM22" s="10" t="s">
        <v>74</v>
      </c>
      <c r="AO22" s="28">
        <v>0.83899999999999997</v>
      </c>
      <c r="AP22" s="9">
        <v>1.02</v>
      </c>
      <c r="AQ22" s="9">
        <v>1.44</v>
      </c>
      <c r="AR22" s="9">
        <v>482</v>
      </c>
      <c r="AS22" s="9">
        <v>0</v>
      </c>
      <c r="AT22" s="9">
        <v>0</v>
      </c>
      <c r="AU22" s="9">
        <v>1.01</v>
      </c>
      <c r="AV22" s="9">
        <v>1.23</v>
      </c>
      <c r="AW22" s="9">
        <v>1.3</v>
      </c>
      <c r="AX22" s="9">
        <v>9.7000000000000003E-2</v>
      </c>
      <c r="AY22" s="22">
        <v>1.02</v>
      </c>
      <c r="AZ22" s="10" t="s">
        <v>74</v>
      </c>
      <c r="BB22" s="28">
        <v>0.92400000000000004</v>
      </c>
      <c r="BC22" s="9">
        <v>1.1399999999999999</v>
      </c>
      <c r="BD22" s="9">
        <v>1.68</v>
      </c>
      <c r="BE22" s="9">
        <v>481</v>
      </c>
      <c r="BF22" s="9">
        <v>0</v>
      </c>
      <c r="BG22" s="9">
        <v>0</v>
      </c>
      <c r="BH22" s="9">
        <v>1.1299999999999999</v>
      </c>
      <c r="BI22" s="9">
        <v>1.33</v>
      </c>
      <c r="BJ22" s="9">
        <v>1.45</v>
      </c>
      <c r="BK22" s="9">
        <v>0.108</v>
      </c>
      <c r="BL22" s="22">
        <v>1.1399999999999999</v>
      </c>
      <c r="BM22" s="10" t="s">
        <v>74</v>
      </c>
      <c r="BO22" s="28">
        <v>1.04</v>
      </c>
      <c r="BP22" s="9">
        <v>1.33</v>
      </c>
      <c r="BQ22" s="9">
        <v>2.27</v>
      </c>
      <c r="BR22" s="9">
        <v>479</v>
      </c>
      <c r="BS22" s="9">
        <v>0</v>
      </c>
      <c r="BT22" s="9">
        <v>0</v>
      </c>
      <c r="BU22" s="9">
        <v>1.31</v>
      </c>
      <c r="BV22" s="9">
        <v>1.57</v>
      </c>
      <c r="BW22" s="9">
        <v>1.77</v>
      </c>
      <c r="BX22" s="9">
        <v>0.14199999999999999</v>
      </c>
      <c r="BY22" s="22">
        <v>1.32</v>
      </c>
      <c r="BZ22" s="10" t="s">
        <v>74</v>
      </c>
      <c r="CB22" s="28">
        <v>0.874</v>
      </c>
      <c r="CC22" s="9">
        <v>1.06</v>
      </c>
      <c r="CD22" s="9">
        <v>1.42</v>
      </c>
      <c r="CE22" s="9">
        <v>481</v>
      </c>
      <c r="CF22" s="9">
        <v>0</v>
      </c>
      <c r="CG22" s="9">
        <v>0</v>
      </c>
      <c r="CH22" s="9">
        <v>1.06</v>
      </c>
      <c r="CI22" s="9">
        <v>1.23</v>
      </c>
      <c r="CJ22" s="9">
        <v>1.33</v>
      </c>
      <c r="CK22" s="9">
        <v>8.5999999999999993E-2</v>
      </c>
      <c r="CL22" s="22">
        <v>1.06</v>
      </c>
      <c r="CM22" s="10" t="s">
        <v>74</v>
      </c>
    </row>
    <row r="23" spans="1:91">
      <c r="A23" s="16" t="s">
        <v>22</v>
      </c>
      <c r="B23" s="28">
        <v>0.45900000000000002</v>
      </c>
      <c r="C23" s="9">
        <v>0.58399999999999996</v>
      </c>
      <c r="D23" s="9">
        <v>1.34</v>
      </c>
      <c r="E23" s="9">
        <v>473</v>
      </c>
      <c r="F23" s="9">
        <v>0</v>
      </c>
      <c r="G23" s="9">
        <v>0</v>
      </c>
      <c r="H23" s="9">
        <v>0.57399999999999995</v>
      </c>
      <c r="I23" s="9">
        <v>0.69399999999999995</v>
      </c>
      <c r="J23" s="9">
        <v>0.79</v>
      </c>
      <c r="K23" s="9">
        <v>6.9000000000000006E-2</v>
      </c>
      <c r="L23" s="22">
        <v>0.57899999999999996</v>
      </c>
      <c r="M23" s="10" t="s">
        <v>74</v>
      </c>
      <c r="O23" s="28">
        <v>0.495</v>
      </c>
      <c r="P23" s="9">
        <v>0.63</v>
      </c>
      <c r="Q23" s="9">
        <v>1.05</v>
      </c>
      <c r="R23" s="9">
        <v>477</v>
      </c>
      <c r="S23" s="9">
        <v>0</v>
      </c>
      <c r="T23" s="9">
        <v>0</v>
      </c>
      <c r="U23" s="9">
        <v>0.61299999999999999</v>
      </c>
      <c r="V23" s="9">
        <v>0.78900000000000003</v>
      </c>
      <c r="W23" s="9">
        <v>0.91800000000000004</v>
      </c>
      <c r="X23" s="9">
        <v>7.9000000000000001E-2</v>
      </c>
      <c r="Y23" s="22">
        <v>0.624</v>
      </c>
      <c r="Z23" s="10" t="s">
        <v>74</v>
      </c>
      <c r="AB23" s="28">
        <v>0.47199999999999998</v>
      </c>
      <c r="AC23" s="9">
        <v>0.64600000000000002</v>
      </c>
      <c r="AD23" s="9">
        <v>1.48</v>
      </c>
      <c r="AE23" s="9">
        <v>477</v>
      </c>
      <c r="AF23" s="9">
        <v>0</v>
      </c>
      <c r="AG23" s="9">
        <v>0</v>
      </c>
      <c r="AH23" s="9">
        <v>0.627</v>
      </c>
      <c r="AI23" s="9">
        <v>0.81100000000000005</v>
      </c>
      <c r="AJ23" s="9">
        <v>0.95899999999999996</v>
      </c>
      <c r="AK23" s="9">
        <v>9.5000000000000001E-2</v>
      </c>
      <c r="AL23" s="22">
        <v>0.63700000000000001</v>
      </c>
      <c r="AM23" s="10" t="s">
        <v>74</v>
      </c>
      <c r="AO23" s="28">
        <v>0.44900000000000001</v>
      </c>
      <c r="AP23" s="9">
        <v>0.57099999999999995</v>
      </c>
      <c r="AQ23" s="9">
        <v>0.89200000000000002</v>
      </c>
      <c r="AR23" s="9">
        <v>477</v>
      </c>
      <c r="AS23" s="9">
        <v>0</v>
      </c>
      <c r="AT23" s="9">
        <v>0</v>
      </c>
      <c r="AU23" s="9">
        <v>0.56399999999999995</v>
      </c>
      <c r="AV23" s="9">
        <v>0.66700000000000004</v>
      </c>
      <c r="AW23" s="9">
        <v>0.79900000000000004</v>
      </c>
      <c r="AX23" s="9">
        <v>5.8999999999999997E-2</v>
      </c>
      <c r="AY23" s="22">
        <v>0.56699999999999995</v>
      </c>
      <c r="AZ23" s="10" t="s">
        <v>74</v>
      </c>
      <c r="BB23" s="28">
        <v>0.48699999999999999</v>
      </c>
      <c r="BC23" s="9">
        <v>0.64900000000000002</v>
      </c>
      <c r="BD23" s="9">
        <v>1.07</v>
      </c>
      <c r="BE23" s="9">
        <v>477</v>
      </c>
      <c r="BF23" s="9">
        <v>0</v>
      </c>
      <c r="BG23" s="9">
        <v>0</v>
      </c>
      <c r="BH23" s="9">
        <v>0.63300000000000001</v>
      </c>
      <c r="BI23" s="9">
        <v>0.83599999999999997</v>
      </c>
      <c r="BJ23" s="9">
        <v>0.95899999999999996</v>
      </c>
      <c r="BK23" s="9">
        <v>8.7999999999999995E-2</v>
      </c>
      <c r="BL23" s="22">
        <v>0.64100000000000001</v>
      </c>
      <c r="BM23" s="10" t="s">
        <v>74</v>
      </c>
      <c r="BO23" s="28">
        <v>0.48399999999999999</v>
      </c>
      <c r="BP23" s="9">
        <v>0.66</v>
      </c>
      <c r="BQ23" s="9">
        <v>1.0900000000000001</v>
      </c>
      <c r="BR23" s="9">
        <v>476</v>
      </c>
      <c r="BS23" s="9">
        <v>0</v>
      </c>
      <c r="BT23" s="9">
        <v>0</v>
      </c>
      <c r="BU23" s="9">
        <v>0.63700000000000001</v>
      </c>
      <c r="BV23" s="9">
        <v>0.88600000000000001</v>
      </c>
      <c r="BW23" s="9">
        <v>0.97599999999999998</v>
      </c>
      <c r="BX23" s="9">
        <v>0.10199999999999999</v>
      </c>
      <c r="BY23" s="22">
        <v>0.65200000000000002</v>
      </c>
      <c r="BZ23" s="10" t="s">
        <v>74</v>
      </c>
      <c r="CB23" s="28">
        <v>0.441</v>
      </c>
      <c r="CC23" s="9">
        <v>0.58699999999999997</v>
      </c>
      <c r="CD23" s="9">
        <v>0.91200000000000003</v>
      </c>
      <c r="CE23" s="9">
        <v>477</v>
      </c>
      <c r="CF23" s="9">
        <v>0</v>
      </c>
      <c r="CG23" s="9">
        <v>0</v>
      </c>
      <c r="CH23" s="9">
        <v>0.57799999999999996</v>
      </c>
      <c r="CI23" s="9">
        <v>0.71099999999999997</v>
      </c>
      <c r="CJ23" s="9">
        <v>0.8</v>
      </c>
      <c r="CK23" s="9">
        <v>6.6000000000000003E-2</v>
      </c>
      <c r="CL23" s="22">
        <v>0.58299999999999996</v>
      </c>
      <c r="CM23" s="10" t="s">
        <v>74</v>
      </c>
    </row>
    <row r="24" spans="1:91">
      <c r="A24" s="16" t="s">
        <v>23</v>
      </c>
      <c r="B24" s="28">
        <v>1.05</v>
      </c>
      <c r="C24" s="9">
        <v>1.31</v>
      </c>
      <c r="D24" s="9">
        <v>2.84</v>
      </c>
      <c r="E24" s="9">
        <v>466</v>
      </c>
      <c r="F24" s="9">
        <v>0</v>
      </c>
      <c r="G24" s="9">
        <v>0</v>
      </c>
      <c r="H24" s="9">
        <v>1.3</v>
      </c>
      <c r="I24" s="9">
        <v>1.53</v>
      </c>
      <c r="J24" s="9">
        <v>1.89</v>
      </c>
      <c r="K24" s="9">
        <v>0.158</v>
      </c>
      <c r="L24" s="22">
        <v>1.3</v>
      </c>
      <c r="M24" s="10" t="s">
        <v>74</v>
      </c>
      <c r="O24" s="28">
        <v>0.97399999999999998</v>
      </c>
      <c r="P24" s="9">
        <v>1.23</v>
      </c>
      <c r="Q24" s="9">
        <v>1.91</v>
      </c>
      <c r="R24" s="9">
        <v>473</v>
      </c>
      <c r="S24" s="9">
        <v>0</v>
      </c>
      <c r="T24" s="9">
        <v>0</v>
      </c>
      <c r="U24" s="9">
        <v>1.22</v>
      </c>
      <c r="V24" s="9">
        <v>1.48</v>
      </c>
      <c r="W24" s="9">
        <v>1.6</v>
      </c>
      <c r="X24" s="9">
        <v>0.126</v>
      </c>
      <c r="Y24" s="22">
        <v>1.22</v>
      </c>
      <c r="Z24" s="10" t="s">
        <v>74</v>
      </c>
      <c r="AB24" s="28">
        <v>0.93200000000000005</v>
      </c>
      <c r="AC24" s="9">
        <v>1.2</v>
      </c>
      <c r="AD24" s="9">
        <v>1.72</v>
      </c>
      <c r="AE24" s="9">
        <v>473</v>
      </c>
      <c r="AF24" s="9">
        <v>0</v>
      </c>
      <c r="AG24" s="9">
        <v>0</v>
      </c>
      <c r="AH24" s="9">
        <v>1.18</v>
      </c>
      <c r="AI24" s="9">
        <v>1.39</v>
      </c>
      <c r="AJ24" s="9">
        <v>1.48</v>
      </c>
      <c r="AK24" s="9">
        <v>0.104</v>
      </c>
      <c r="AL24" s="22">
        <v>1.19</v>
      </c>
      <c r="AM24" s="10" t="s">
        <v>74</v>
      </c>
      <c r="AO24" s="28">
        <v>0.78700000000000003</v>
      </c>
      <c r="AP24" s="9">
        <v>0.92</v>
      </c>
      <c r="AQ24" s="9">
        <v>1.29</v>
      </c>
      <c r="AR24" s="9">
        <v>474</v>
      </c>
      <c r="AS24" s="9">
        <v>0</v>
      </c>
      <c r="AT24" s="9">
        <v>0</v>
      </c>
      <c r="AU24" s="9">
        <v>0.91</v>
      </c>
      <c r="AV24" s="9">
        <v>1.04</v>
      </c>
      <c r="AW24" s="9">
        <v>1.1000000000000001</v>
      </c>
      <c r="AX24" s="9">
        <v>6.6000000000000003E-2</v>
      </c>
      <c r="AY24" s="22">
        <v>0.91700000000000004</v>
      </c>
      <c r="AZ24" s="10" t="s">
        <v>74</v>
      </c>
      <c r="BB24" s="28">
        <v>0.92500000000000004</v>
      </c>
      <c r="BC24" s="9">
        <v>1.1499999999999999</v>
      </c>
      <c r="BD24" s="9">
        <v>1.66</v>
      </c>
      <c r="BE24" s="9">
        <v>474</v>
      </c>
      <c r="BF24" s="9">
        <v>0</v>
      </c>
      <c r="BG24" s="9">
        <v>0</v>
      </c>
      <c r="BH24" s="9">
        <v>1.1399999999999999</v>
      </c>
      <c r="BI24" s="9">
        <v>1.32</v>
      </c>
      <c r="BJ24" s="9">
        <v>1.44</v>
      </c>
      <c r="BK24" s="9">
        <v>9.8000000000000004E-2</v>
      </c>
      <c r="BL24" s="22">
        <v>1.1399999999999999</v>
      </c>
      <c r="BM24" s="10" t="s">
        <v>74</v>
      </c>
      <c r="BO24" s="28">
        <v>0.92700000000000005</v>
      </c>
      <c r="BP24" s="9">
        <v>1.25</v>
      </c>
      <c r="BQ24" s="9">
        <v>1.68</v>
      </c>
      <c r="BR24" s="9">
        <v>473</v>
      </c>
      <c r="BS24" s="9">
        <v>0</v>
      </c>
      <c r="BT24" s="9">
        <v>0</v>
      </c>
      <c r="BU24" s="9">
        <v>1.23</v>
      </c>
      <c r="BV24" s="9">
        <v>1.49</v>
      </c>
      <c r="BW24" s="9">
        <v>1.63</v>
      </c>
      <c r="BX24" s="9">
        <v>0.127</v>
      </c>
      <c r="BY24" s="22">
        <v>1.24</v>
      </c>
      <c r="BZ24" s="10" t="s">
        <v>74</v>
      </c>
      <c r="CB24" s="28">
        <v>0.85899999999999999</v>
      </c>
      <c r="CC24" s="9">
        <v>1.01</v>
      </c>
      <c r="CD24" s="9">
        <v>1.36</v>
      </c>
      <c r="CE24" s="9">
        <v>474</v>
      </c>
      <c r="CF24" s="9">
        <v>0</v>
      </c>
      <c r="CG24" s="9">
        <v>0</v>
      </c>
      <c r="CH24" s="9">
        <v>0.999</v>
      </c>
      <c r="CI24" s="9">
        <v>1.1499999999999999</v>
      </c>
      <c r="CJ24" s="9">
        <v>1.22</v>
      </c>
      <c r="CK24" s="9">
        <v>7.8E-2</v>
      </c>
      <c r="CL24" s="22">
        <v>1</v>
      </c>
      <c r="CM24" s="10" t="s">
        <v>74</v>
      </c>
    </row>
    <row r="25" spans="1:91">
      <c r="A25" s="16" t="s">
        <v>24</v>
      </c>
      <c r="B25" s="28">
        <v>0.46</v>
      </c>
      <c r="C25" s="9">
        <v>0.59</v>
      </c>
      <c r="D25" s="9">
        <v>0.88300000000000001</v>
      </c>
      <c r="E25" s="9">
        <v>463</v>
      </c>
      <c r="F25" s="9">
        <v>0</v>
      </c>
      <c r="G25" s="9">
        <v>0</v>
      </c>
      <c r="H25" s="9">
        <v>0.57899999999999996</v>
      </c>
      <c r="I25" s="9">
        <v>0.7</v>
      </c>
      <c r="J25" s="9">
        <v>0.78600000000000003</v>
      </c>
      <c r="K25" s="9">
        <v>6.4000000000000001E-2</v>
      </c>
      <c r="L25" s="22">
        <v>0.58599999999999997</v>
      </c>
      <c r="M25" s="10" t="s">
        <v>74</v>
      </c>
      <c r="O25" s="28">
        <v>0.48699999999999999</v>
      </c>
      <c r="P25" s="9">
        <v>0.624</v>
      </c>
      <c r="Q25" s="9">
        <v>1.03</v>
      </c>
      <c r="R25" s="9">
        <v>471</v>
      </c>
      <c r="S25" s="9">
        <v>0</v>
      </c>
      <c r="T25" s="9">
        <v>0</v>
      </c>
      <c r="U25" s="9">
        <v>0.61099999999999999</v>
      </c>
      <c r="V25" s="9">
        <v>0.755</v>
      </c>
      <c r="W25" s="9">
        <v>0.85599999999999998</v>
      </c>
      <c r="X25" s="9">
        <v>7.4999999999999997E-2</v>
      </c>
      <c r="Y25" s="22">
        <v>0.61799999999999999</v>
      </c>
      <c r="Z25" s="10" t="s">
        <v>74</v>
      </c>
      <c r="AB25" s="28">
        <v>0.46400000000000002</v>
      </c>
      <c r="AC25" s="9">
        <v>0.63900000000000001</v>
      </c>
      <c r="AD25" s="9">
        <v>1.32</v>
      </c>
      <c r="AE25" s="9">
        <v>471</v>
      </c>
      <c r="AF25" s="9">
        <v>0</v>
      </c>
      <c r="AG25" s="9">
        <v>0</v>
      </c>
      <c r="AH25" s="9">
        <v>0.623</v>
      </c>
      <c r="AI25" s="9">
        <v>0.79900000000000004</v>
      </c>
      <c r="AJ25" s="9">
        <v>0.97099999999999997</v>
      </c>
      <c r="AK25" s="9">
        <v>8.8999999999999996E-2</v>
      </c>
      <c r="AL25" s="22">
        <v>0.63200000000000001</v>
      </c>
      <c r="AM25" s="10" t="s">
        <v>74</v>
      </c>
      <c r="AO25" s="28">
        <v>0.45400000000000001</v>
      </c>
      <c r="AP25" s="9">
        <v>0.55500000000000005</v>
      </c>
      <c r="AQ25" s="9">
        <v>0.86199999999999999</v>
      </c>
      <c r="AR25" s="9">
        <v>472</v>
      </c>
      <c r="AS25" s="9">
        <v>0</v>
      </c>
      <c r="AT25" s="9">
        <v>0</v>
      </c>
      <c r="AU25" s="9">
        <v>0.54400000000000004</v>
      </c>
      <c r="AV25" s="9">
        <v>0.66800000000000004</v>
      </c>
      <c r="AW25" s="9">
        <v>0.79700000000000004</v>
      </c>
      <c r="AX25" s="9">
        <v>0.06</v>
      </c>
      <c r="AY25" s="22">
        <v>0.55000000000000004</v>
      </c>
      <c r="AZ25" s="10" t="s">
        <v>74</v>
      </c>
      <c r="BB25" s="28">
        <v>0.45700000000000002</v>
      </c>
      <c r="BC25" s="9">
        <v>0.61899999999999999</v>
      </c>
      <c r="BD25" s="9">
        <v>1.51</v>
      </c>
      <c r="BE25" s="9">
        <v>471</v>
      </c>
      <c r="BF25" s="9">
        <v>0</v>
      </c>
      <c r="BG25" s="9">
        <v>0</v>
      </c>
      <c r="BH25" s="9">
        <v>0.61399999999999999</v>
      </c>
      <c r="BI25" s="9">
        <v>0.72699999999999998</v>
      </c>
      <c r="BJ25" s="9">
        <v>0.81599999999999995</v>
      </c>
      <c r="BK25" s="9">
        <v>7.4999999999999997E-2</v>
      </c>
      <c r="BL25" s="22">
        <v>0.61399999999999999</v>
      </c>
      <c r="BM25" s="10" t="s">
        <v>74</v>
      </c>
      <c r="BO25" s="28">
        <v>0.48199999999999998</v>
      </c>
      <c r="BP25" s="9">
        <v>0.64300000000000002</v>
      </c>
      <c r="BQ25" s="9">
        <v>1.48</v>
      </c>
      <c r="BR25" s="9">
        <v>470</v>
      </c>
      <c r="BS25" s="9">
        <v>0</v>
      </c>
      <c r="BT25" s="9">
        <v>0</v>
      </c>
      <c r="BU25" s="9">
        <v>0.628</v>
      </c>
      <c r="BV25" s="9">
        <v>0.80300000000000005</v>
      </c>
      <c r="BW25" s="9">
        <v>0.95399999999999996</v>
      </c>
      <c r="BX25" s="9">
        <v>0.1</v>
      </c>
      <c r="BY25" s="22">
        <v>0.63400000000000001</v>
      </c>
      <c r="BZ25" s="10" t="s">
        <v>74</v>
      </c>
      <c r="CB25" s="28">
        <v>0.43099999999999999</v>
      </c>
      <c r="CC25" s="9">
        <v>0.55200000000000005</v>
      </c>
      <c r="CD25" s="9">
        <v>0.76400000000000001</v>
      </c>
      <c r="CE25" s="9">
        <v>471</v>
      </c>
      <c r="CF25" s="9">
        <v>0</v>
      </c>
      <c r="CG25" s="9">
        <v>0</v>
      </c>
      <c r="CH25" s="9">
        <v>0.54700000000000004</v>
      </c>
      <c r="CI25" s="9">
        <v>0.66400000000000003</v>
      </c>
      <c r="CJ25" s="9">
        <v>0.70499999999999996</v>
      </c>
      <c r="CK25" s="9">
        <v>5.8999999999999997E-2</v>
      </c>
      <c r="CL25" s="22">
        <v>0.54900000000000004</v>
      </c>
      <c r="CM25" s="10" t="s">
        <v>74</v>
      </c>
    </row>
    <row r="26" spans="1:91">
      <c r="A26" s="16" t="s">
        <v>25</v>
      </c>
      <c r="B26" s="28">
        <v>1.1100000000000001</v>
      </c>
      <c r="C26" s="9">
        <v>1.45</v>
      </c>
      <c r="D26" s="9">
        <v>3.08</v>
      </c>
      <c r="E26" s="9">
        <v>457</v>
      </c>
      <c r="F26" s="9">
        <v>0</v>
      </c>
      <c r="G26" s="9">
        <v>0</v>
      </c>
      <c r="H26" s="9">
        <v>1.43</v>
      </c>
      <c r="I26" s="9">
        <v>1.65</v>
      </c>
      <c r="J26" s="9">
        <v>2.17</v>
      </c>
      <c r="K26" s="9">
        <v>0.17</v>
      </c>
      <c r="L26" s="22">
        <v>1.43</v>
      </c>
      <c r="M26" s="10" t="s">
        <v>74</v>
      </c>
      <c r="O26" s="28">
        <v>1.1200000000000001</v>
      </c>
      <c r="P26" s="9">
        <v>1.4</v>
      </c>
      <c r="Q26" s="9">
        <v>1.85</v>
      </c>
      <c r="R26" s="9">
        <v>465</v>
      </c>
      <c r="S26" s="9">
        <v>0</v>
      </c>
      <c r="T26" s="9">
        <v>0</v>
      </c>
      <c r="U26" s="9">
        <v>1.38</v>
      </c>
      <c r="V26" s="9">
        <v>1.65</v>
      </c>
      <c r="W26" s="9">
        <v>1.81</v>
      </c>
      <c r="X26" s="9">
        <v>0.13200000000000001</v>
      </c>
      <c r="Y26" s="22">
        <v>1.4</v>
      </c>
      <c r="Z26" s="10" t="s">
        <v>74</v>
      </c>
      <c r="AB26" s="28">
        <v>1.08</v>
      </c>
      <c r="AC26" s="9">
        <v>1.38</v>
      </c>
      <c r="AD26" s="9">
        <v>1.86</v>
      </c>
      <c r="AE26" s="9">
        <v>465</v>
      </c>
      <c r="AF26" s="9">
        <v>0</v>
      </c>
      <c r="AG26" s="9">
        <v>0</v>
      </c>
      <c r="AH26" s="9">
        <v>1.37</v>
      </c>
      <c r="AI26" s="9">
        <v>1.59</v>
      </c>
      <c r="AJ26" s="9">
        <v>1.77</v>
      </c>
      <c r="AK26" s="9">
        <v>0.128</v>
      </c>
      <c r="AL26" s="22">
        <v>1.37</v>
      </c>
      <c r="AM26" s="10" t="s">
        <v>74</v>
      </c>
      <c r="AO26" s="28">
        <v>0.878</v>
      </c>
      <c r="AP26" s="9">
        <v>1.06</v>
      </c>
      <c r="AQ26" s="9">
        <v>1.46</v>
      </c>
      <c r="AR26" s="9">
        <v>467</v>
      </c>
      <c r="AS26" s="9">
        <v>0</v>
      </c>
      <c r="AT26" s="9">
        <v>0</v>
      </c>
      <c r="AU26" s="9">
        <v>1.05</v>
      </c>
      <c r="AV26" s="9">
        <v>1.22</v>
      </c>
      <c r="AW26" s="9">
        <v>1.32</v>
      </c>
      <c r="AX26" s="9">
        <v>8.6999999999999994E-2</v>
      </c>
      <c r="AY26" s="22">
        <v>1.06</v>
      </c>
      <c r="AZ26" s="10" t="s">
        <v>74</v>
      </c>
      <c r="BB26" s="28">
        <v>1.02</v>
      </c>
      <c r="BC26" s="9">
        <v>1.28</v>
      </c>
      <c r="BD26" s="9">
        <v>1.92</v>
      </c>
      <c r="BE26" s="9">
        <v>465</v>
      </c>
      <c r="BF26" s="9">
        <v>0</v>
      </c>
      <c r="BG26" s="9">
        <v>0</v>
      </c>
      <c r="BH26" s="9">
        <v>1.27</v>
      </c>
      <c r="BI26" s="9">
        <v>1.47</v>
      </c>
      <c r="BJ26" s="9">
        <v>1.63</v>
      </c>
      <c r="BK26" s="9">
        <v>0.115</v>
      </c>
      <c r="BL26" s="22">
        <v>1.28</v>
      </c>
      <c r="BM26" s="10" t="s">
        <v>74</v>
      </c>
      <c r="BO26" s="28">
        <v>1.0900000000000001</v>
      </c>
      <c r="BP26" s="9">
        <v>1.4</v>
      </c>
      <c r="BQ26" s="9">
        <v>1.94</v>
      </c>
      <c r="BR26" s="9">
        <v>465</v>
      </c>
      <c r="BS26" s="9">
        <v>0</v>
      </c>
      <c r="BT26" s="9">
        <v>0</v>
      </c>
      <c r="BU26" s="9">
        <v>1.38</v>
      </c>
      <c r="BV26" s="9">
        <v>1.64</v>
      </c>
      <c r="BW26" s="9">
        <v>1.82</v>
      </c>
      <c r="BX26" s="9">
        <v>0.14199999999999999</v>
      </c>
      <c r="BY26" s="22">
        <v>1.39</v>
      </c>
      <c r="BZ26" s="10" t="s">
        <v>74</v>
      </c>
      <c r="CB26" s="28">
        <v>0.96299999999999997</v>
      </c>
      <c r="CC26" s="9">
        <v>1.1499999999999999</v>
      </c>
      <c r="CD26" s="9">
        <v>1.49</v>
      </c>
      <c r="CE26" s="9">
        <v>465</v>
      </c>
      <c r="CF26" s="9">
        <v>0</v>
      </c>
      <c r="CG26" s="9">
        <v>0</v>
      </c>
      <c r="CH26" s="9">
        <v>1.1399999999999999</v>
      </c>
      <c r="CI26" s="9">
        <v>1.32</v>
      </c>
      <c r="CJ26" s="9">
        <v>1.42</v>
      </c>
      <c r="CK26" s="9">
        <v>9.2999999999999999E-2</v>
      </c>
      <c r="CL26" s="22">
        <v>1.1499999999999999</v>
      </c>
      <c r="CM26" s="10" t="s">
        <v>74</v>
      </c>
    </row>
    <row r="27" spans="1:91" ht="15.75" thickBot="1">
      <c r="A27" s="17" t="s">
        <v>26</v>
      </c>
      <c r="B27" s="29">
        <v>0</v>
      </c>
      <c r="C27" s="30">
        <v>0</v>
      </c>
      <c r="D27" s="30">
        <v>0</v>
      </c>
      <c r="E27" s="30">
        <v>50</v>
      </c>
      <c r="F27" s="30">
        <v>0</v>
      </c>
      <c r="G27" s="30">
        <v>0</v>
      </c>
      <c r="H27" s="30" t="s">
        <v>73</v>
      </c>
      <c r="I27" s="30" t="s">
        <v>73</v>
      </c>
      <c r="J27" s="30" t="s">
        <v>73</v>
      </c>
      <c r="K27" s="30" t="s">
        <v>73</v>
      </c>
      <c r="L27" s="31" t="s">
        <v>74</v>
      </c>
      <c r="M27" s="32"/>
      <c r="O27" s="29">
        <v>0</v>
      </c>
      <c r="P27" s="30">
        <v>0</v>
      </c>
      <c r="Q27" s="30">
        <v>0</v>
      </c>
      <c r="R27" s="30">
        <v>50</v>
      </c>
      <c r="S27" s="30">
        <v>0</v>
      </c>
      <c r="T27" s="30">
        <v>0</v>
      </c>
      <c r="U27" s="30" t="s">
        <v>73</v>
      </c>
      <c r="V27" s="30" t="s">
        <v>73</v>
      </c>
      <c r="W27" s="30" t="s">
        <v>73</v>
      </c>
      <c r="X27" s="30" t="s">
        <v>73</v>
      </c>
      <c r="Y27" s="31" t="s">
        <v>74</v>
      </c>
      <c r="Z27" s="32"/>
      <c r="AB27" s="29">
        <v>0</v>
      </c>
      <c r="AC27" s="30">
        <v>0</v>
      </c>
      <c r="AD27" s="30">
        <v>0</v>
      </c>
      <c r="AE27" s="30">
        <v>50</v>
      </c>
      <c r="AF27" s="30">
        <v>0</v>
      </c>
      <c r="AG27" s="30">
        <v>0</v>
      </c>
      <c r="AH27" s="30" t="s">
        <v>73</v>
      </c>
      <c r="AI27" s="30" t="s">
        <v>73</v>
      </c>
      <c r="AJ27" s="30" t="s">
        <v>73</v>
      </c>
      <c r="AK27" s="30" t="s">
        <v>73</v>
      </c>
      <c r="AL27" s="31" t="s">
        <v>74</v>
      </c>
      <c r="AM27" s="32"/>
      <c r="AO27" s="29">
        <v>0</v>
      </c>
      <c r="AP27" s="30">
        <v>0</v>
      </c>
      <c r="AQ27" s="30">
        <v>0</v>
      </c>
      <c r="AR27" s="30">
        <v>50</v>
      </c>
      <c r="AS27" s="30">
        <v>0</v>
      </c>
      <c r="AT27" s="30">
        <v>0</v>
      </c>
      <c r="AU27" s="30" t="s">
        <v>73</v>
      </c>
      <c r="AV27" s="30" t="s">
        <v>73</v>
      </c>
      <c r="AW27" s="30" t="s">
        <v>73</v>
      </c>
      <c r="AX27" s="30" t="s">
        <v>73</v>
      </c>
      <c r="AY27" s="31" t="s">
        <v>74</v>
      </c>
      <c r="AZ27" s="32"/>
      <c r="BB27" s="29">
        <v>0</v>
      </c>
      <c r="BC27" s="30">
        <v>0</v>
      </c>
      <c r="BD27" s="30">
        <v>0</v>
      </c>
      <c r="BE27" s="30">
        <v>50</v>
      </c>
      <c r="BF27" s="30">
        <v>0</v>
      </c>
      <c r="BG27" s="30">
        <v>0</v>
      </c>
      <c r="BH27" s="30" t="s">
        <v>73</v>
      </c>
      <c r="BI27" s="30" t="s">
        <v>73</v>
      </c>
      <c r="BJ27" s="30" t="s">
        <v>73</v>
      </c>
      <c r="BK27" s="30" t="s">
        <v>73</v>
      </c>
      <c r="BL27" s="31" t="s">
        <v>74</v>
      </c>
      <c r="BM27" s="32"/>
      <c r="BO27" s="29">
        <v>0</v>
      </c>
      <c r="BP27" s="30">
        <v>0</v>
      </c>
      <c r="BQ27" s="30">
        <v>0</v>
      </c>
      <c r="BR27" s="30">
        <v>50</v>
      </c>
      <c r="BS27" s="30">
        <v>0</v>
      </c>
      <c r="BT27" s="30">
        <v>0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1" t="s">
        <v>74</v>
      </c>
      <c r="BZ27" s="32"/>
      <c r="CB27" s="29">
        <v>0</v>
      </c>
      <c r="CC27" s="30">
        <v>0</v>
      </c>
      <c r="CD27" s="30">
        <v>1E-3</v>
      </c>
      <c r="CE27" s="30">
        <v>50</v>
      </c>
      <c r="CF27" s="30">
        <v>0</v>
      </c>
      <c r="CG27" s="30">
        <v>0</v>
      </c>
      <c r="CH27" s="30" t="s">
        <v>73</v>
      </c>
      <c r="CI27" s="30" t="s">
        <v>73</v>
      </c>
      <c r="CJ27" s="30" t="s">
        <v>73</v>
      </c>
      <c r="CK27" s="30" t="s">
        <v>73</v>
      </c>
      <c r="CL27" s="31" t="s">
        <v>74</v>
      </c>
      <c r="CM27" s="32"/>
    </row>
    <row r="30" spans="1:91" ht="15.75" thickBot="1"/>
    <row r="31" spans="1:91" ht="21.75" thickBot="1">
      <c r="A31" s="46" t="s">
        <v>35</v>
      </c>
      <c r="B31" s="27" t="s">
        <v>58</v>
      </c>
      <c r="C31" s="18" t="s">
        <v>59</v>
      </c>
      <c r="D31" s="18" t="s">
        <v>60</v>
      </c>
      <c r="E31" s="18" t="s">
        <v>75</v>
      </c>
      <c r="F31" s="18" t="s">
        <v>68</v>
      </c>
      <c r="G31" s="19" t="s">
        <v>67</v>
      </c>
      <c r="O31" s="27" t="s">
        <v>58</v>
      </c>
      <c r="P31" s="18" t="s">
        <v>59</v>
      </c>
      <c r="Q31" s="18" t="s">
        <v>60</v>
      </c>
      <c r="R31" s="18" t="s">
        <v>75</v>
      </c>
      <c r="S31" s="18" t="s">
        <v>68</v>
      </c>
      <c r="T31" s="19" t="s">
        <v>67</v>
      </c>
      <c r="AB31" s="27" t="s">
        <v>58</v>
      </c>
      <c r="AC31" s="18" t="s">
        <v>59</v>
      </c>
      <c r="AD31" s="18" t="s">
        <v>60</v>
      </c>
      <c r="AE31" s="18" t="s">
        <v>75</v>
      </c>
      <c r="AF31" s="18" t="s">
        <v>68</v>
      </c>
      <c r="AG31" s="19" t="s">
        <v>67</v>
      </c>
      <c r="AO31" s="27" t="s">
        <v>58</v>
      </c>
      <c r="AP31" s="18" t="s">
        <v>59</v>
      </c>
      <c r="AQ31" s="18" t="s">
        <v>60</v>
      </c>
      <c r="AR31" s="18" t="s">
        <v>75</v>
      </c>
      <c r="AS31" s="18" t="s">
        <v>68</v>
      </c>
      <c r="AT31" s="19" t="s">
        <v>67</v>
      </c>
      <c r="BB31" s="27" t="s">
        <v>58</v>
      </c>
      <c r="BC31" s="18" t="s">
        <v>59</v>
      </c>
      <c r="BD31" s="18" t="s">
        <v>60</v>
      </c>
      <c r="BE31" s="18" t="s">
        <v>75</v>
      </c>
      <c r="BF31" s="18" t="s">
        <v>68</v>
      </c>
      <c r="BG31" s="19" t="s">
        <v>67</v>
      </c>
      <c r="BO31" s="27" t="s">
        <v>58</v>
      </c>
      <c r="BP31" s="18" t="s">
        <v>59</v>
      </c>
      <c r="BQ31" s="18" t="s">
        <v>60</v>
      </c>
      <c r="BR31" s="18" t="s">
        <v>75</v>
      </c>
      <c r="BS31" s="18" t="s">
        <v>68</v>
      </c>
      <c r="BT31" s="19" t="s">
        <v>67</v>
      </c>
      <c r="CB31" s="85" t="s">
        <v>58</v>
      </c>
      <c r="CC31" s="86" t="s">
        <v>59</v>
      </c>
      <c r="CD31" s="86" t="s">
        <v>60</v>
      </c>
      <c r="CE31" s="86" t="s">
        <v>75</v>
      </c>
      <c r="CF31" s="86" t="s">
        <v>68</v>
      </c>
      <c r="CG31" s="87" t="s">
        <v>67</v>
      </c>
    </row>
    <row r="32" spans="1:91" ht="31.5">
      <c r="A32" s="38" t="s">
        <v>224</v>
      </c>
      <c r="B32" s="47">
        <v>0</v>
      </c>
      <c r="C32" s="22">
        <v>13.6</v>
      </c>
      <c r="D32" s="22">
        <v>83</v>
      </c>
      <c r="E32" s="22">
        <v>13</v>
      </c>
      <c r="F32" s="22">
        <v>12</v>
      </c>
      <c r="G32" s="48">
        <v>13.6</v>
      </c>
      <c r="O32" s="47">
        <v>0</v>
      </c>
      <c r="P32" s="22">
        <v>10.02</v>
      </c>
      <c r="Q32" s="22">
        <v>78</v>
      </c>
      <c r="R32" s="22">
        <v>7</v>
      </c>
      <c r="S32" s="22">
        <v>9.36</v>
      </c>
      <c r="T32" s="48">
        <v>8.59</v>
      </c>
      <c r="AB32" s="47">
        <v>0</v>
      </c>
      <c r="AC32" s="22">
        <v>16.8</v>
      </c>
      <c r="AD32" s="22">
        <v>76</v>
      </c>
      <c r="AE32" s="22">
        <v>5</v>
      </c>
      <c r="AF32" s="22">
        <v>15.1</v>
      </c>
      <c r="AG32" s="48">
        <v>18.5</v>
      </c>
      <c r="AO32" s="47">
        <v>0</v>
      </c>
      <c r="AP32" s="22">
        <v>10.24</v>
      </c>
      <c r="AQ32" s="22">
        <v>73</v>
      </c>
      <c r="AR32" s="22">
        <v>8</v>
      </c>
      <c r="AS32" s="22">
        <v>8.5</v>
      </c>
      <c r="AT32" s="48">
        <v>11.1</v>
      </c>
      <c r="BB32" s="47">
        <v>0</v>
      </c>
      <c r="BC32" s="22">
        <v>13.9</v>
      </c>
      <c r="BD32" s="22">
        <v>86</v>
      </c>
      <c r="BE32" s="22">
        <v>11</v>
      </c>
      <c r="BF32" s="22">
        <v>13.3</v>
      </c>
      <c r="BG32" s="48">
        <v>11.1</v>
      </c>
      <c r="BO32" s="47">
        <v>0</v>
      </c>
      <c r="BP32" s="22">
        <v>10.57</v>
      </c>
      <c r="BQ32" s="22">
        <v>77</v>
      </c>
      <c r="BR32" s="22">
        <v>4</v>
      </c>
      <c r="BS32" s="22">
        <v>9.49</v>
      </c>
      <c r="BT32" s="48">
        <v>11.9</v>
      </c>
      <c r="CB32" s="47">
        <v>0</v>
      </c>
      <c r="CC32" s="22">
        <v>8.52</v>
      </c>
      <c r="CD32" s="22">
        <v>81</v>
      </c>
      <c r="CE32" s="22">
        <v>6</v>
      </c>
      <c r="CF32" s="22">
        <v>7.81</v>
      </c>
      <c r="CG32" s="48">
        <v>7.61</v>
      </c>
    </row>
    <row r="33" spans="1:85" ht="31.5">
      <c r="A33" s="38" t="s">
        <v>225</v>
      </c>
      <c r="B33" s="47">
        <v>3</v>
      </c>
      <c r="C33" s="22">
        <v>29.3</v>
      </c>
      <c r="D33" s="22">
        <v>53</v>
      </c>
      <c r="E33" s="22">
        <v>29</v>
      </c>
      <c r="F33" s="22">
        <v>29.4</v>
      </c>
      <c r="G33" s="48">
        <v>9.41</v>
      </c>
      <c r="O33" s="47">
        <v>0</v>
      </c>
      <c r="P33" s="22">
        <v>30.9</v>
      </c>
      <c r="Q33" s="22">
        <v>57</v>
      </c>
      <c r="R33" s="22">
        <v>31</v>
      </c>
      <c r="S33" s="22">
        <v>30.9</v>
      </c>
      <c r="T33" s="48">
        <v>10.199999999999999</v>
      </c>
      <c r="AB33" s="47">
        <v>0</v>
      </c>
      <c r="AC33" s="22">
        <v>28.9</v>
      </c>
      <c r="AD33" s="22">
        <v>54</v>
      </c>
      <c r="AE33" s="22">
        <v>29</v>
      </c>
      <c r="AF33" s="22">
        <v>28.9</v>
      </c>
      <c r="AG33" s="48">
        <v>9.25</v>
      </c>
      <c r="AO33" s="47">
        <v>0</v>
      </c>
      <c r="AP33" s="22">
        <v>31</v>
      </c>
      <c r="AQ33" s="22">
        <v>58</v>
      </c>
      <c r="AR33" s="22">
        <v>31</v>
      </c>
      <c r="AS33" s="22">
        <v>31.1</v>
      </c>
      <c r="AT33" s="48">
        <v>10.34</v>
      </c>
      <c r="BB33" s="47">
        <v>0</v>
      </c>
      <c r="BC33" s="22">
        <v>29.5</v>
      </c>
      <c r="BD33" s="22">
        <v>55</v>
      </c>
      <c r="BE33" s="22">
        <v>30</v>
      </c>
      <c r="BF33" s="22">
        <v>29.6</v>
      </c>
      <c r="BG33" s="48">
        <v>9.4</v>
      </c>
      <c r="BO33" s="47">
        <v>3</v>
      </c>
      <c r="BP33" s="22">
        <v>29.7</v>
      </c>
      <c r="BQ33" s="22">
        <v>55</v>
      </c>
      <c r="BR33" s="22">
        <v>30</v>
      </c>
      <c r="BS33" s="22">
        <v>29.8</v>
      </c>
      <c r="BT33" s="48">
        <v>9.6199999999999992</v>
      </c>
      <c r="CB33" s="47">
        <v>0</v>
      </c>
      <c r="CC33" s="22">
        <v>29.1</v>
      </c>
      <c r="CD33" s="22">
        <v>54</v>
      </c>
      <c r="CE33" s="22">
        <v>29</v>
      </c>
      <c r="CF33" s="22">
        <v>29.2</v>
      </c>
      <c r="CG33" s="48">
        <v>9.36</v>
      </c>
    </row>
    <row r="34" spans="1:85" ht="31.5">
      <c r="A34" s="38" t="s">
        <v>226</v>
      </c>
      <c r="B34" s="28">
        <v>0</v>
      </c>
      <c r="C34" s="9">
        <v>5.0999999999999996</v>
      </c>
      <c r="D34" s="9">
        <v>29</v>
      </c>
      <c r="E34" s="9">
        <v>3.2</v>
      </c>
      <c r="F34" s="9">
        <v>4.49</v>
      </c>
      <c r="G34" s="10">
        <v>5.34</v>
      </c>
      <c r="O34" s="28">
        <v>0</v>
      </c>
      <c r="P34" s="9">
        <v>5.17</v>
      </c>
      <c r="Q34" s="9">
        <v>37.799999999999997</v>
      </c>
      <c r="R34" s="9">
        <v>3.18</v>
      </c>
      <c r="S34" s="9">
        <v>4.47</v>
      </c>
      <c r="T34" s="10">
        <v>5.66</v>
      </c>
      <c r="AB34" s="28">
        <v>0</v>
      </c>
      <c r="AC34" s="9">
        <v>5.17</v>
      </c>
      <c r="AD34" s="9">
        <v>41.4</v>
      </c>
      <c r="AE34" s="9">
        <v>3.17</v>
      </c>
      <c r="AF34" s="9">
        <v>4.46</v>
      </c>
      <c r="AG34" s="10">
        <v>5.68</v>
      </c>
      <c r="AO34" s="28">
        <v>0</v>
      </c>
      <c r="AP34" s="9">
        <v>5.19</v>
      </c>
      <c r="AQ34" s="9">
        <v>43.1</v>
      </c>
      <c r="AR34" s="9">
        <v>2.61</v>
      </c>
      <c r="AS34" s="9">
        <v>4.16</v>
      </c>
      <c r="AT34" s="10">
        <v>6.73</v>
      </c>
      <c r="BB34" s="28">
        <v>0</v>
      </c>
      <c r="BC34" s="9">
        <v>5.18</v>
      </c>
      <c r="BD34" s="9">
        <v>41.6</v>
      </c>
      <c r="BE34" s="9">
        <v>2.83</v>
      </c>
      <c r="BF34" s="9">
        <v>4.33</v>
      </c>
      <c r="BG34" s="10">
        <v>6.24</v>
      </c>
      <c r="BO34" s="28">
        <v>0</v>
      </c>
      <c r="BP34" s="9">
        <v>5.17</v>
      </c>
      <c r="BQ34" s="9">
        <v>38.200000000000003</v>
      </c>
      <c r="BR34" s="9">
        <v>3.18</v>
      </c>
      <c r="BS34" s="9">
        <v>4.47</v>
      </c>
      <c r="BT34" s="10">
        <v>5.68</v>
      </c>
      <c r="CB34" s="28">
        <v>0</v>
      </c>
      <c r="CC34" s="9">
        <v>5.17</v>
      </c>
      <c r="CD34" s="9">
        <v>41</v>
      </c>
      <c r="CE34" s="9">
        <v>2.94</v>
      </c>
      <c r="CF34" s="9">
        <v>4.29</v>
      </c>
      <c r="CG34" s="10">
        <v>6.21</v>
      </c>
    </row>
    <row r="35" spans="1:85" ht="31.5">
      <c r="A35" s="38" t="s">
        <v>227</v>
      </c>
      <c r="B35" s="28">
        <v>0</v>
      </c>
      <c r="C35" s="9">
        <v>45.7</v>
      </c>
      <c r="D35" s="9">
        <v>50</v>
      </c>
      <c r="E35" s="9">
        <v>50</v>
      </c>
      <c r="F35" s="9">
        <v>47.6</v>
      </c>
      <c r="G35" s="10">
        <v>11.1</v>
      </c>
      <c r="O35" s="28">
        <v>0</v>
      </c>
      <c r="P35" s="9">
        <v>45.7</v>
      </c>
      <c r="Q35" s="9">
        <v>50</v>
      </c>
      <c r="R35" s="9">
        <v>50</v>
      </c>
      <c r="S35" s="9">
        <v>47.6</v>
      </c>
      <c r="T35" s="10">
        <v>11.1</v>
      </c>
      <c r="AB35" s="28">
        <v>0</v>
      </c>
      <c r="AC35" s="9">
        <v>45.7</v>
      </c>
      <c r="AD35" s="9">
        <v>50</v>
      </c>
      <c r="AE35" s="9">
        <v>50</v>
      </c>
      <c r="AF35" s="9">
        <v>47.6</v>
      </c>
      <c r="AG35" s="10">
        <v>11.1</v>
      </c>
      <c r="AO35" s="28">
        <v>0</v>
      </c>
      <c r="AP35" s="9">
        <v>45.7</v>
      </c>
      <c r="AQ35" s="9">
        <v>50</v>
      </c>
      <c r="AR35" s="9">
        <v>50</v>
      </c>
      <c r="AS35" s="9">
        <v>47.6</v>
      </c>
      <c r="AT35" s="10">
        <v>11.1</v>
      </c>
      <c r="BB35" s="28">
        <v>0</v>
      </c>
      <c r="BC35" s="9">
        <v>45.7</v>
      </c>
      <c r="BD35" s="9">
        <v>50</v>
      </c>
      <c r="BE35" s="9">
        <v>50</v>
      </c>
      <c r="BF35" s="9">
        <v>47.6</v>
      </c>
      <c r="BG35" s="10">
        <v>11.1</v>
      </c>
      <c r="BO35" s="28">
        <v>0</v>
      </c>
      <c r="BP35" s="9">
        <v>45.7</v>
      </c>
      <c r="BQ35" s="9">
        <v>50</v>
      </c>
      <c r="BR35" s="9">
        <v>50</v>
      </c>
      <c r="BS35" s="9">
        <v>47.6</v>
      </c>
      <c r="BT35" s="10">
        <v>11.1</v>
      </c>
      <c r="CB35" s="28">
        <v>0</v>
      </c>
      <c r="CC35" s="9">
        <v>45.7</v>
      </c>
      <c r="CD35" s="9">
        <v>50</v>
      </c>
      <c r="CE35" s="9">
        <v>50</v>
      </c>
      <c r="CF35" s="9">
        <v>47.6</v>
      </c>
      <c r="CG35" s="10">
        <v>11.1</v>
      </c>
    </row>
    <row r="36" spans="1:85" ht="42">
      <c r="A36" s="38" t="s">
        <v>228</v>
      </c>
      <c r="B36" s="28">
        <v>23</v>
      </c>
      <c r="C36" s="9">
        <v>107.6</v>
      </c>
      <c r="D36" s="9">
        <v>113</v>
      </c>
      <c r="E36" s="9">
        <v>112</v>
      </c>
      <c r="F36" s="9">
        <v>109.6</v>
      </c>
      <c r="G36" s="10">
        <v>12</v>
      </c>
      <c r="O36" s="28">
        <v>0</v>
      </c>
      <c r="P36" s="9">
        <v>108.3</v>
      </c>
      <c r="Q36" s="9">
        <v>114</v>
      </c>
      <c r="R36" s="9">
        <v>113</v>
      </c>
      <c r="S36" s="9">
        <v>110.3</v>
      </c>
      <c r="T36" s="10">
        <v>12.1</v>
      </c>
      <c r="AB36" s="28">
        <v>0</v>
      </c>
      <c r="AC36" s="9">
        <v>108</v>
      </c>
      <c r="AD36" s="9">
        <v>113</v>
      </c>
      <c r="AE36" s="9">
        <v>113</v>
      </c>
      <c r="AF36" s="9">
        <v>110</v>
      </c>
      <c r="AG36" s="10">
        <v>12.1</v>
      </c>
      <c r="AO36" s="28">
        <v>0</v>
      </c>
      <c r="AP36" s="9">
        <v>108.3</v>
      </c>
      <c r="AQ36" s="9">
        <v>114</v>
      </c>
      <c r="AR36" s="9">
        <v>113</v>
      </c>
      <c r="AS36" s="9">
        <v>110.3</v>
      </c>
      <c r="AT36" s="10">
        <v>12.2</v>
      </c>
      <c r="BB36" s="28">
        <v>0</v>
      </c>
      <c r="BC36" s="9">
        <v>108.3</v>
      </c>
      <c r="BD36" s="9">
        <v>114</v>
      </c>
      <c r="BE36" s="9">
        <v>113</v>
      </c>
      <c r="BF36" s="9">
        <v>110.3</v>
      </c>
      <c r="BG36" s="10">
        <v>12.2</v>
      </c>
      <c r="BO36" s="28">
        <v>23</v>
      </c>
      <c r="BP36" s="9">
        <v>108.3</v>
      </c>
      <c r="BQ36" s="9">
        <v>115</v>
      </c>
      <c r="BR36" s="9">
        <v>113</v>
      </c>
      <c r="BS36" s="9">
        <v>110.3</v>
      </c>
      <c r="BT36" s="10">
        <v>12.2</v>
      </c>
      <c r="CB36" s="28">
        <v>0</v>
      </c>
      <c r="CC36" s="9">
        <v>108</v>
      </c>
      <c r="CD36" s="9">
        <v>113</v>
      </c>
      <c r="CE36" s="9">
        <v>113</v>
      </c>
      <c r="CF36" s="9">
        <v>110</v>
      </c>
      <c r="CG36" s="10">
        <v>12</v>
      </c>
    </row>
    <row r="37" spans="1:85" ht="42">
      <c r="A37" s="38" t="s">
        <v>229</v>
      </c>
      <c r="B37" s="28">
        <v>0.1</v>
      </c>
      <c r="C37" s="9">
        <v>0.1</v>
      </c>
      <c r="D37" s="9">
        <v>0.1</v>
      </c>
      <c r="E37" s="9">
        <v>0.1</v>
      </c>
      <c r="F37" s="9">
        <v>0.1</v>
      </c>
      <c r="G37" s="10">
        <v>0</v>
      </c>
      <c r="O37" s="28">
        <v>0</v>
      </c>
      <c r="P37" s="9">
        <v>0.1</v>
      </c>
      <c r="Q37" s="9">
        <v>0.1</v>
      </c>
      <c r="R37" s="9">
        <v>0.1</v>
      </c>
      <c r="S37" s="9">
        <v>0.1</v>
      </c>
      <c r="T37" s="10">
        <v>2E-3</v>
      </c>
      <c r="AB37" s="28">
        <v>0</v>
      </c>
      <c r="AC37" s="9">
        <v>0.1</v>
      </c>
      <c r="AD37" s="9">
        <v>0.1</v>
      </c>
      <c r="AE37" s="9">
        <v>0.1</v>
      </c>
      <c r="AF37" s="9">
        <v>0.1</v>
      </c>
      <c r="AG37" s="10">
        <v>2E-3</v>
      </c>
      <c r="AO37" s="28">
        <v>0</v>
      </c>
      <c r="AP37" s="9">
        <v>0.1</v>
      </c>
      <c r="AQ37" s="9">
        <v>0.1</v>
      </c>
      <c r="AR37" s="9">
        <v>0.1</v>
      </c>
      <c r="AS37" s="9">
        <v>0.1</v>
      </c>
      <c r="AT37" s="10">
        <v>2E-3</v>
      </c>
      <c r="BB37" s="28">
        <v>0</v>
      </c>
      <c r="BC37" s="9">
        <v>0.1</v>
      </c>
      <c r="BD37" s="9">
        <v>0.1</v>
      </c>
      <c r="BE37" s="9">
        <v>0.1</v>
      </c>
      <c r="BF37" s="9">
        <v>0.1</v>
      </c>
      <c r="BG37" s="10">
        <v>2E-3</v>
      </c>
      <c r="BO37" s="28">
        <v>0.1</v>
      </c>
      <c r="BP37" s="9">
        <v>0.1</v>
      </c>
      <c r="BQ37" s="9">
        <v>0.1</v>
      </c>
      <c r="BR37" s="9">
        <v>0.1</v>
      </c>
      <c r="BS37" s="9">
        <v>0.1</v>
      </c>
      <c r="BT37" s="10">
        <v>0</v>
      </c>
      <c r="CB37" s="28">
        <v>0</v>
      </c>
      <c r="CC37" s="9">
        <v>0.1</v>
      </c>
      <c r="CD37" s="9">
        <v>0.1</v>
      </c>
      <c r="CE37" s="9">
        <v>0.1</v>
      </c>
      <c r="CF37" s="9">
        <v>0.1</v>
      </c>
      <c r="CG37" s="10">
        <v>2E-3</v>
      </c>
    </row>
    <row r="38" spans="1:85" ht="52.5">
      <c r="A38" s="38" t="s">
        <v>230</v>
      </c>
      <c r="B38" s="28">
        <v>0</v>
      </c>
      <c r="C38" s="9">
        <v>0</v>
      </c>
      <c r="D38" s="9">
        <v>3.3000000000000002E-2</v>
      </c>
      <c r="E38" s="9">
        <v>0</v>
      </c>
      <c r="F38" s="9">
        <v>0</v>
      </c>
      <c r="G38" s="10">
        <v>3.0000000000000001E-3</v>
      </c>
      <c r="O38" s="28">
        <v>0</v>
      </c>
      <c r="P38" s="9">
        <v>0</v>
      </c>
      <c r="Q38" s="9">
        <v>3.3000000000000002E-2</v>
      </c>
      <c r="R38" s="9">
        <v>0</v>
      </c>
      <c r="S38" s="9">
        <v>0</v>
      </c>
      <c r="T38" s="10">
        <v>2E-3</v>
      </c>
      <c r="AB38" s="28">
        <v>0</v>
      </c>
      <c r="AC38" s="9">
        <v>0</v>
      </c>
      <c r="AD38" s="9">
        <v>0.05</v>
      </c>
      <c r="AE38" s="9">
        <v>0</v>
      </c>
      <c r="AF38" s="9">
        <v>0</v>
      </c>
      <c r="AG38" s="10">
        <v>3.0000000000000001E-3</v>
      </c>
      <c r="AO38" s="28">
        <v>0</v>
      </c>
      <c r="AP38" s="9">
        <v>0</v>
      </c>
      <c r="AQ38" s="9">
        <v>8.3000000000000004E-2</v>
      </c>
      <c r="AR38" s="9">
        <v>0</v>
      </c>
      <c r="AS38" s="9">
        <v>0</v>
      </c>
      <c r="AT38" s="10">
        <v>3.0000000000000001E-3</v>
      </c>
      <c r="BB38" s="28">
        <v>0</v>
      </c>
      <c r="BC38" s="9">
        <v>0</v>
      </c>
      <c r="BD38" s="9">
        <v>0.05</v>
      </c>
      <c r="BE38" s="9">
        <v>0</v>
      </c>
      <c r="BF38" s="9">
        <v>0</v>
      </c>
      <c r="BG38" s="10">
        <v>3.0000000000000001E-3</v>
      </c>
      <c r="BO38" s="28">
        <v>0</v>
      </c>
      <c r="BP38" s="9">
        <v>0</v>
      </c>
      <c r="BQ38" s="9">
        <v>0.05</v>
      </c>
      <c r="BR38" s="9">
        <v>0</v>
      </c>
      <c r="BS38" s="9">
        <v>0</v>
      </c>
      <c r="BT38" s="10">
        <v>3.0000000000000001E-3</v>
      </c>
      <c r="CB38" s="28">
        <v>0</v>
      </c>
      <c r="CC38" s="9">
        <v>0</v>
      </c>
      <c r="CD38" s="9">
        <v>0.05</v>
      </c>
      <c r="CE38" s="9">
        <v>0</v>
      </c>
      <c r="CF38" s="9">
        <v>0</v>
      </c>
      <c r="CG38" s="10">
        <v>3.0000000000000001E-3</v>
      </c>
    </row>
    <row r="39" spans="1:85" ht="52.5">
      <c r="A39" s="38" t="s">
        <v>231</v>
      </c>
      <c r="B39" s="28">
        <v>0</v>
      </c>
      <c r="C39" s="9">
        <v>0</v>
      </c>
      <c r="D39" s="9">
        <v>0</v>
      </c>
      <c r="E39" s="9">
        <v>0</v>
      </c>
      <c r="F39" s="9">
        <v>0</v>
      </c>
      <c r="G39" s="10" t="s">
        <v>73</v>
      </c>
      <c r="O39" s="28">
        <v>0</v>
      </c>
      <c r="P39" s="9">
        <v>0</v>
      </c>
      <c r="Q39" s="9">
        <v>0</v>
      </c>
      <c r="R39" s="9">
        <v>0</v>
      </c>
      <c r="S39" s="9">
        <v>0</v>
      </c>
      <c r="T39" s="10" t="s">
        <v>73</v>
      </c>
      <c r="AB39" s="28">
        <v>0</v>
      </c>
      <c r="AC39" s="9">
        <v>0</v>
      </c>
      <c r="AD39" s="9">
        <v>0</v>
      </c>
      <c r="AE39" s="9">
        <v>0</v>
      </c>
      <c r="AF39" s="9">
        <v>0</v>
      </c>
      <c r="AG39" s="10" t="s">
        <v>73</v>
      </c>
      <c r="AO39" s="28">
        <v>0</v>
      </c>
      <c r="AP39" s="9">
        <v>0</v>
      </c>
      <c r="AQ39" s="9">
        <v>0</v>
      </c>
      <c r="AR39" s="9">
        <v>0</v>
      </c>
      <c r="AS39" s="9">
        <v>0</v>
      </c>
      <c r="AT39" s="10" t="s">
        <v>73</v>
      </c>
      <c r="BB39" s="28">
        <v>0</v>
      </c>
      <c r="BC39" s="9">
        <v>0</v>
      </c>
      <c r="BD39" s="9">
        <v>0</v>
      </c>
      <c r="BE39" s="9">
        <v>0</v>
      </c>
      <c r="BF39" s="9">
        <v>0</v>
      </c>
      <c r="BG39" s="10" t="s">
        <v>73</v>
      </c>
      <c r="BO39" s="28">
        <v>0</v>
      </c>
      <c r="BP39" s="9">
        <v>0</v>
      </c>
      <c r="BQ39" s="9">
        <v>0</v>
      </c>
      <c r="BR39" s="9">
        <v>0</v>
      </c>
      <c r="BS39" s="9">
        <v>0</v>
      </c>
      <c r="BT39" s="10" t="s">
        <v>73</v>
      </c>
      <c r="CB39" s="28">
        <v>0</v>
      </c>
      <c r="CC39" s="9">
        <v>0</v>
      </c>
      <c r="CD39" s="9">
        <v>0</v>
      </c>
      <c r="CE39" s="9">
        <v>0</v>
      </c>
      <c r="CF39" s="9">
        <v>0</v>
      </c>
      <c r="CG39" s="10" t="s">
        <v>73</v>
      </c>
    </row>
    <row r="40" spans="1:85" ht="52.5">
      <c r="A40" s="38" t="s">
        <v>232</v>
      </c>
      <c r="B40" s="28">
        <v>0</v>
      </c>
      <c r="C40" s="9">
        <v>0</v>
      </c>
      <c r="D40" s="9">
        <v>0</v>
      </c>
      <c r="E40" s="9">
        <v>0</v>
      </c>
      <c r="F40" s="9">
        <v>0</v>
      </c>
      <c r="G40" s="10" t="s">
        <v>73</v>
      </c>
      <c r="O40" s="28">
        <v>0</v>
      </c>
      <c r="P40" s="9">
        <v>0</v>
      </c>
      <c r="Q40" s="9">
        <v>0</v>
      </c>
      <c r="R40" s="9">
        <v>0</v>
      </c>
      <c r="S40" s="9">
        <v>0</v>
      </c>
      <c r="T40" s="10" t="s">
        <v>73</v>
      </c>
      <c r="AB40" s="28">
        <v>0</v>
      </c>
      <c r="AC40" s="9">
        <v>0</v>
      </c>
      <c r="AD40" s="9">
        <v>0</v>
      </c>
      <c r="AE40" s="9">
        <v>0</v>
      </c>
      <c r="AF40" s="9">
        <v>0</v>
      </c>
      <c r="AG40" s="10" t="s">
        <v>73</v>
      </c>
      <c r="AO40" s="28">
        <v>0</v>
      </c>
      <c r="AP40" s="9">
        <v>0</v>
      </c>
      <c r="AQ40" s="9">
        <v>0</v>
      </c>
      <c r="AR40" s="9">
        <v>0</v>
      </c>
      <c r="AS40" s="9">
        <v>0</v>
      </c>
      <c r="AT40" s="10" t="s">
        <v>73</v>
      </c>
      <c r="BB40" s="28">
        <v>0</v>
      </c>
      <c r="BC40" s="9">
        <v>0</v>
      </c>
      <c r="BD40" s="9">
        <v>0</v>
      </c>
      <c r="BE40" s="9">
        <v>0</v>
      </c>
      <c r="BF40" s="9">
        <v>0</v>
      </c>
      <c r="BG40" s="10" t="s">
        <v>73</v>
      </c>
      <c r="BO40" s="28">
        <v>0</v>
      </c>
      <c r="BP40" s="9">
        <v>0</v>
      </c>
      <c r="BQ40" s="9">
        <v>0</v>
      </c>
      <c r="BR40" s="9">
        <v>0</v>
      </c>
      <c r="BS40" s="9">
        <v>0</v>
      </c>
      <c r="BT40" s="10" t="s">
        <v>73</v>
      </c>
      <c r="CB40" s="28">
        <v>0</v>
      </c>
      <c r="CC40" s="9">
        <v>0</v>
      </c>
      <c r="CD40" s="9">
        <v>0</v>
      </c>
      <c r="CE40" s="9">
        <v>0</v>
      </c>
      <c r="CF40" s="9">
        <v>0</v>
      </c>
      <c r="CG40" s="10" t="s">
        <v>73</v>
      </c>
    </row>
    <row r="41" spans="1:85" ht="42">
      <c r="A41" s="38" t="s">
        <v>233</v>
      </c>
      <c r="B41" s="28">
        <v>1</v>
      </c>
      <c r="C41" s="9">
        <v>3.27</v>
      </c>
      <c r="D41" s="9">
        <v>40</v>
      </c>
      <c r="E41" s="9">
        <v>2</v>
      </c>
      <c r="F41" s="9">
        <v>1.7</v>
      </c>
      <c r="G41" s="10">
        <v>7.63</v>
      </c>
      <c r="O41" s="28">
        <v>1</v>
      </c>
      <c r="P41" s="9">
        <v>3</v>
      </c>
      <c r="Q41" s="9">
        <v>44</v>
      </c>
      <c r="R41" s="9">
        <v>2</v>
      </c>
      <c r="S41" s="9">
        <v>1.64</v>
      </c>
      <c r="T41" s="10">
        <v>7.21</v>
      </c>
      <c r="AB41" s="28">
        <v>1</v>
      </c>
      <c r="AC41" s="9">
        <v>3.31</v>
      </c>
      <c r="AD41" s="9">
        <v>40</v>
      </c>
      <c r="AE41" s="9">
        <v>2</v>
      </c>
      <c r="AF41" s="9">
        <v>1.69</v>
      </c>
      <c r="AG41" s="10">
        <v>7.64</v>
      </c>
      <c r="AO41" s="28">
        <v>1</v>
      </c>
      <c r="AP41" s="9">
        <v>4.04</v>
      </c>
      <c r="AQ41" s="9">
        <v>41</v>
      </c>
      <c r="AR41" s="9">
        <v>2</v>
      </c>
      <c r="AS41" s="9">
        <v>2.46</v>
      </c>
      <c r="AT41" s="10">
        <v>7.54</v>
      </c>
      <c r="BB41" s="28">
        <v>1</v>
      </c>
      <c r="BC41" s="9">
        <v>3.61</v>
      </c>
      <c r="BD41" s="9">
        <v>44</v>
      </c>
      <c r="BE41" s="9">
        <v>2</v>
      </c>
      <c r="BF41" s="9">
        <v>2.04</v>
      </c>
      <c r="BG41" s="10">
        <v>7.7</v>
      </c>
      <c r="BO41" s="28">
        <v>1</v>
      </c>
      <c r="BP41" s="9">
        <v>3.44</v>
      </c>
      <c r="BQ41" s="9">
        <v>41</v>
      </c>
      <c r="BR41" s="9">
        <v>2</v>
      </c>
      <c r="BS41" s="9">
        <v>1.89</v>
      </c>
      <c r="BT41" s="10">
        <v>7.64</v>
      </c>
      <c r="CB41" s="28">
        <v>1</v>
      </c>
      <c r="CC41" s="9">
        <v>3.41</v>
      </c>
      <c r="CD41" s="9">
        <v>41</v>
      </c>
      <c r="CE41" s="9">
        <v>2</v>
      </c>
      <c r="CF41" s="9">
        <v>1.85</v>
      </c>
      <c r="CG41" s="10">
        <v>7.64</v>
      </c>
    </row>
    <row r="42" spans="1:85" ht="52.5">
      <c r="A42" s="38" t="s">
        <v>234</v>
      </c>
      <c r="B42" s="28">
        <v>0</v>
      </c>
      <c r="C42" s="45">
        <v>1428</v>
      </c>
      <c r="D42" s="45">
        <v>5276</v>
      </c>
      <c r="E42" s="9">
        <v>595.5</v>
      </c>
      <c r="F42" s="45">
        <v>1341</v>
      </c>
      <c r="G42" s="49">
        <v>1494</v>
      </c>
      <c r="O42" s="28">
        <v>66</v>
      </c>
      <c r="P42" s="45">
        <v>1721</v>
      </c>
      <c r="Q42" s="45">
        <v>5768</v>
      </c>
      <c r="R42" s="45">
        <v>1223</v>
      </c>
      <c r="S42" s="45">
        <v>1660</v>
      </c>
      <c r="T42" s="49">
        <v>1445</v>
      </c>
      <c r="AB42" s="28">
        <v>50</v>
      </c>
      <c r="AC42" s="45">
        <v>1945</v>
      </c>
      <c r="AD42" s="45">
        <v>13898</v>
      </c>
      <c r="AE42" s="9">
        <v>636.9</v>
      </c>
      <c r="AF42" s="45">
        <v>1561</v>
      </c>
      <c r="AG42" s="49">
        <v>2967</v>
      </c>
      <c r="AO42" s="28">
        <v>26</v>
      </c>
      <c r="AP42" s="9">
        <v>272.2</v>
      </c>
      <c r="AQ42" s="45">
        <v>1521</v>
      </c>
      <c r="AR42" s="9">
        <v>203</v>
      </c>
      <c r="AS42" s="9">
        <v>243.4</v>
      </c>
      <c r="AT42" s="10">
        <v>216.9</v>
      </c>
      <c r="BB42" s="28">
        <v>10</v>
      </c>
      <c r="BC42" s="9">
        <v>249</v>
      </c>
      <c r="BD42" s="45">
        <v>1585</v>
      </c>
      <c r="BE42" s="9">
        <v>184.4</v>
      </c>
      <c r="BF42" s="9">
        <v>226</v>
      </c>
      <c r="BG42" s="10">
        <v>205.2</v>
      </c>
      <c r="BO42" s="28">
        <v>0</v>
      </c>
      <c r="BP42" s="9">
        <v>850.3</v>
      </c>
      <c r="BQ42" s="45">
        <v>11425</v>
      </c>
      <c r="BR42" s="9">
        <v>516</v>
      </c>
      <c r="BS42" s="9">
        <v>736.2</v>
      </c>
      <c r="BT42" s="10">
        <v>816.1</v>
      </c>
      <c r="CB42" s="28">
        <v>9.98</v>
      </c>
      <c r="CC42" s="9">
        <v>246.9</v>
      </c>
      <c r="CD42" s="45">
        <v>1352</v>
      </c>
      <c r="CE42" s="9">
        <v>184</v>
      </c>
      <c r="CF42" s="9">
        <v>222.1</v>
      </c>
      <c r="CG42" s="10">
        <v>205.1</v>
      </c>
    </row>
    <row r="43" spans="1:85" ht="74.25" thickBot="1">
      <c r="A43" s="92" t="s">
        <v>47</v>
      </c>
      <c r="B43" s="29">
        <v>0</v>
      </c>
      <c r="C43" s="30">
        <v>1.01</v>
      </c>
      <c r="D43" s="30">
        <v>112</v>
      </c>
      <c r="E43" s="30">
        <v>0</v>
      </c>
      <c r="F43" s="30">
        <v>0.123</v>
      </c>
      <c r="G43" s="42">
        <v>4.88</v>
      </c>
      <c r="O43" s="29">
        <v>0</v>
      </c>
      <c r="P43" s="30">
        <v>1.1499999999999999</v>
      </c>
      <c r="Q43" s="30">
        <v>142</v>
      </c>
      <c r="R43" s="30">
        <v>0</v>
      </c>
      <c r="S43" s="30">
        <v>0.21299999999999999</v>
      </c>
      <c r="T43" s="42">
        <v>5.38</v>
      </c>
      <c r="AB43" s="29">
        <v>0</v>
      </c>
      <c r="AC43" s="30">
        <v>1.73</v>
      </c>
      <c r="AD43" s="30">
        <v>167.8</v>
      </c>
      <c r="AE43" s="30">
        <v>0</v>
      </c>
      <c r="AF43" s="30">
        <v>0.59899999999999998</v>
      </c>
      <c r="AG43" s="42">
        <v>6.43</v>
      </c>
      <c r="AO43" s="29">
        <v>0</v>
      </c>
      <c r="AP43" s="30">
        <v>2.3E-2</v>
      </c>
      <c r="AQ43" s="30">
        <v>11</v>
      </c>
      <c r="AR43" s="30">
        <v>0</v>
      </c>
      <c r="AS43" s="30">
        <v>0</v>
      </c>
      <c r="AT43" s="42">
        <v>0.32500000000000001</v>
      </c>
      <c r="BB43" s="29">
        <v>0</v>
      </c>
      <c r="BC43" s="30">
        <v>5.0000000000000001E-3</v>
      </c>
      <c r="BD43" s="30">
        <v>3</v>
      </c>
      <c r="BE43" s="30">
        <v>0</v>
      </c>
      <c r="BF43" s="30">
        <v>0</v>
      </c>
      <c r="BG43" s="42">
        <v>7.6999999999999999E-2</v>
      </c>
      <c r="BO43" s="29">
        <v>0</v>
      </c>
      <c r="BP43" s="30">
        <v>2.4500000000000002</v>
      </c>
      <c r="BQ43" s="30">
        <v>524.5</v>
      </c>
      <c r="BR43" s="30">
        <v>0</v>
      </c>
      <c r="BS43" s="30">
        <v>0.80900000000000005</v>
      </c>
      <c r="BT43" s="42">
        <v>16.2</v>
      </c>
      <c r="CB43" s="29">
        <v>0</v>
      </c>
      <c r="CC43" s="30">
        <v>6.0000000000000001E-3</v>
      </c>
      <c r="CD43" s="30">
        <v>4</v>
      </c>
      <c r="CE43" s="30">
        <v>0</v>
      </c>
      <c r="CF43" s="30">
        <v>0</v>
      </c>
      <c r="CG43" s="42">
        <v>0.10100000000000001</v>
      </c>
    </row>
  </sheetData>
  <mergeCells count="63">
    <mergeCell ref="B1:M1"/>
    <mergeCell ref="B2:M2"/>
    <mergeCell ref="B3:M3"/>
    <mergeCell ref="B4:M4"/>
    <mergeCell ref="B5:M5"/>
    <mergeCell ref="B7:M7"/>
    <mergeCell ref="B8:M8"/>
    <mergeCell ref="B9:M9"/>
    <mergeCell ref="B6:M6"/>
    <mergeCell ref="O6:Z6"/>
    <mergeCell ref="O7:Z7"/>
    <mergeCell ref="O8:Z8"/>
    <mergeCell ref="O9:Z9"/>
    <mergeCell ref="AB6:AM6"/>
    <mergeCell ref="AB7:AM7"/>
    <mergeCell ref="AB8:AM8"/>
    <mergeCell ref="AB9:AM9"/>
    <mergeCell ref="O1:Z1"/>
    <mergeCell ref="O2:Z2"/>
    <mergeCell ref="O3:Z3"/>
    <mergeCell ref="AB1:AM1"/>
    <mergeCell ref="AB2:AM2"/>
    <mergeCell ref="AB3:AM3"/>
    <mergeCell ref="AB4:AM4"/>
    <mergeCell ref="AB5:AM5"/>
    <mergeCell ref="O4:Z4"/>
    <mergeCell ref="O5:Z5"/>
    <mergeCell ref="AO9:AZ9"/>
    <mergeCell ref="BB1:BM1"/>
    <mergeCell ref="BB2:BM2"/>
    <mergeCell ref="BB3:BM3"/>
    <mergeCell ref="BB4:BM4"/>
    <mergeCell ref="BB5:BM5"/>
    <mergeCell ref="BB6:BM6"/>
    <mergeCell ref="BB7:BM7"/>
    <mergeCell ref="BB8:BM8"/>
    <mergeCell ref="BB9:BM9"/>
    <mergeCell ref="AO1:AZ1"/>
    <mergeCell ref="AO2:AZ2"/>
    <mergeCell ref="AO3:AZ3"/>
    <mergeCell ref="AO4:AZ4"/>
    <mergeCell ref="AO5:AZ5"/>
    <mergeCell ref="AO6:AZ6"/>
    <mergeCell ref="AO7:AZ7"/>
    <mergeCell ref="AO8:AZ8"/>
    <mergeCell ref="BO6:BZ6"/>
    <mergeCell ref="BO7:BZ7"/>
    <mergeCell ref="BO8:BZ8"/>
    <mergeCell ref="BO9:BZ9"/>
    <mergeCell ref="CB1:CM1"/>
    <mergeCell ref="CB2:CM2"/>
    <mergeCell ref="CB3:CM3"/>
    <mergeCell ref="CB4:CM4"/>
    <mergeCell ref="CB5:CM5"/>
    <mergeCell ref="CB6:CM6"/>
    <mergeCell ref="CB7:CM7"/>
    <mergeCell ref="CB8:CM8"/>
    <mergeCell ref="CB9:CM9"/>
    <mergeCell ref="BO1:BZ1"/>
    <mergeCell ref="BO2:BZ2"/>
    <mergeCell ref="BO3:BZ3"/>
    <mergeCell ref="BO4:BZ4"/>
    <mergeCell ref="BO5:BZ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F0"/>
  </sheetPr>
  <dimension ref="A1:BZ40"/>
  <sheetViews>
    <sheetView topLeftCell="BM11" workbookViewId="0">
      <selection activeCell="CG27" sqref="CG27"/>
    </sheetView>
  </sheetViews>
  <sheetFormatPr defaultRowHeight="15"/>
  <cols>
    <col min="1" max="1" width="16.140625" bestFit="1" customWidth="1"/>
    <col min="2" max="4" width="5" bestFit="1" customWidth="1"/>
    <col min="5" max="5" width="5.7109375" bestFit="1" customWidth="1"/>
    <col min="6" max="6" width="8.7109375" bestFit="1" customWidth="1"/>
    <col min="7" max="7" width="7.5703125" bestFit="1" customWidth="1"/>
    <col min="8" max="10" width="7" bestFit="1" customWidth="1"/>
    <col min="11" max="11" width="7.28515625" bestFit="1" customWidth="1"/>
    <col min="12" max="12" width="8.7109375" bestFit="1" customWidth="1"/>
    <col min="13" max="13" width="6.140625" bestFit="1" customWidth="1"/>
    <col min="14" max="14" width="0.140625" customWidth="1"/>
    <col min="27" max="27" width="0.140625" customWidth="1"/>
    <col min="39" max="39" width="9" customWidth="1"/>
    <col min="40" max="40" width="0.140625" customWidth="1"/>
    <col min="53" max="53" width="0.28515625" customWidth="1"/>
    <col min="66" max="66" width="0.140625" customWidth="1"/>
  </cols>
  <sheetData>
    <row r="1" spans="1:78" ht="15" customHeight="1">
      <c r="A1" s="23" t="s">
        <v>0</v>
      </c>
      <c r="B1" s="306" t="s">
        <v>88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8"/>
      <c r="O1" s="306" t="s">
        <v>112</v>
      </c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  <c r="AB1" s="306" t="s">
        <v>132</v>
      </c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8"/>
      <c r="AO1" s="306" t="s">
        <v>161</v>
      </c>
      <c r="AP1" s="307"/>
      <c r="AQ1" s="307"/>
      <c r="AR1" s="307"/>
      <c r="AS1" s="307"/>
      <c r="AT1" s="307"/>
      <c r="AU1" s="307"/>
      <c r="AV1" s="307"/>
      <c r="AW1" s="307"/>
      <c r="AX1" s="307"/>
      <c r="AY1" s="307"/>
      <c r="AZ1" s="308"/>
      <c r="BB1" s="306" t="s">
        <v>176</v>
      </c>
      <c r="BC1" s="307"/>
      <c r="BD1" s="307"/>
      <c r="BE1" s="307"/>
      <c r="BF1" s="307"/>
      <c r="BG1" s="307"/>
      <c r="BH1" s="307"/>
      <c r="BI1" s="307"/>
      <c r="BJ1" s="307"/>
      <c r="BK1" s="307"/>
      <c r="BL1" s="307"/>
      <c r="BM1" s="308"/>
      <c r="BO1" s="306" t="s">
        <v>196</v>
      </c>
      <c r="BP1" s="307"/>
      <c r="BQ1" s="307"/>
      <c r="BR1" s="307"/>
      <c r="BS1" s="307"/>
      <c r="BT1" s="307"/>
      <c r="BU1" s="307"/>
      <c r="BV1" s="307"/>
      <c r="BW1" s="307"/>
      <c r="BX1" s="307"/>
      <c r="BY1" s="307"/>
      <c r="BZ1" s="308"/>
    </row>
    <row r="2" spans="1:78">
      <c r="A2" s="24" t="s">
        <v>1</v>
      </c>
      <c r="B2" s="309" t="s">
        <v>51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  <c r="O2" s="309" t="s">
        <v>51</v>
      </c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1"/>
      <c r="AB2" s="309" t="s">
        <v>51</v>
      </c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1"/>
      <c r="AO2" s="309" t="s">
        <v>51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1"/>
      <c r="BB2" s="309" t="s">
        <v>51</v>
      </c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1"/>
      <c r="BO2" s="309" t="s">
        <v>51</v>
      </c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1"/>
    </row>
    <row r="3" spans="1:78" ht="15" customHeight="1">
      <c r="A3" s="24" t="s">
        <v>2</v>
      </c>
      <c r="B3" s="312" t="s">
        <v>89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4"/>
      <c r="O3" s="312" t="s">
        <v>113</v>
      </c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4"/>
      <c r="AB3" s="312" t="s">
        <v>133</v>
      </c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4"/>
      <c r="AO3" s="312" t="s">
        <v>162</v>
      </c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4"/>
      <c r="BB3" s="312" t="s">
        <v>177</v>
      </c>
      <c r="BC3" s="313"/>
      <c r="BD3" s="313"/>
      <c r="BE3" s="313"/>
      <c r="BF3" s="313"/>
      <c r="BG3" s="313"/>
      <c r="BH3" s="313"/>
      <c r="BI3" s="313"/>
      <c r="BJ3" s="313"/>
      <c r="BK3" s="313"/>
      <c r="BL3" s="313"/>
      <c r="BM3" s="314"/>
      <c r="BO3" s="312" t="s">
        <v>197</v>
      </c>
      <c r="BP3" s="313"/>
      <c r="BQ3" s="313"/>
      <c r="BR3" s="313"/>
      <c r="BS3" s="313"/>
      <c r="BT3" s="313"/>
      <c r="BU3" s="313"/>
      <c r="BV3" s="313"/>
      <c r="BW3" s="313"/>
      <c r="BX3" s="313"/>
      <c r="BY3" s="313"/>
      <c r="BZ3" s="314"/>
    </row>
    <row r="4" spans="1:78" ht="15" customHeight="1">
      <c r="A4" s="24" t="s">
        <v>3</v>
      </c>
      <c r="B4" s="312" t="s">
        <v>90</v>
      </c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4"/>
      <c r="O4" s="312" t="s">
        <v>114</v>
      </c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4"/>
      <c r="AB4" s="312" t="s">
        <v>134</v>
      </c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4"/>
      <c r="AO4" s="312" t="s">
        <v>163</v>
      </c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4"/>
      <c r="BB4" s="312" t="s">
        <v>178</v>
      </c>
      <c r="BC4" s="313"/>
      <c r="BD4" s="313"/>
      <c r="BE4" s="313"/>
      <c r="BF4" s="313"/>
      <c r="BG4" s="313"/>
      <c r="BH4" s="313"/>
      <c r="BI4" s="313"/>
      <c r="BJ4" s="313"/>
      <c r="BK4" s="313"/>
      <c r="BL4" s="313"/>
      <c r="BM4" s="314"/>
      <c r="BO4" s="312" t="s">
        <v>198</v>
      </c>
      <c r="BP4" s="313"/>
      <c r="BQ4" s="313"/>
      <c r="BR4" s="313"/>
      <c r="BS4" s="313"/>
      <c r="BT4" s="313"/>
      <c r="BU4" s="313"/>
      <c r="BV4" s="313"/>
      <c r="BW4" s="313"/>
      <c r="BX4" s="313"/>
      <c r="BY4" s="313"/>
      <c r="BZ4" s="314"/>
    </row>
    <row r="5" spans="1:78">
      <c r="A5" s="24" t="s">
        <v>4</v>
      </c>
      <c r="B5" s="315">
        <v>5.0219907407407414E-2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7"/>
      <c r="O5" s="315">
        <v>5.0219907407407414E-2</v>
      </c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7"/>
      <c r="AB5" s="315">
        <v>5.0208333333333334E-2</v>
      </c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7"/>
      <c r="AO5" s="315">
        <v>5.0208333333333334E-2</v>
      </c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7"/>
      <c r="BB5" s="315">
        <v>5.0208333333333334E-2</v>
      </c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7"/>
      <c r="BO5" s="315">
        <v>5.0185185185185187E-2</v>
      </c>
      <c r="BP5" s="316"/>
      <c r="BQ5" s="316"/>
      <c r="BR5" s="316"/>
      <c r="BS5" s="316"/>
      <c r="BT5" s="316"/>
      <c r="BU5" s="316"/>
      <c r="BV5" s="316"/>
      <c r="BW5" s="316"/>
      <c r="BX5" s="316"/>
      <c r="BY5" s="316"/>
      <c r="BZ5" s="317"/>
    </row>
    <row r="6" spans="1:78" ht="15" customHeight="1">
      <c r="A6" s="24" t="s">
        <v>5</v>
      </c>
      <c r="B6" s="294" t="s">
        <v>91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6"/>
      <c r="O6" s="294" t="s">
        <v>115</v>
      </c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6"/>
      <c r="AB6" s="294" t="s">
        <v>135</v>
      </c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6"/>
      <c r="AO6" s="294" t="s">
        <v>154</v>
      </c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6"/>
      <c r="BB6" s="294" t="s">
        <v>179</v>
      </c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96"/>
      <c r="BO6" s="294" t="s">
        <v>189</v>
      </c>
      <c r="BP6" s="295"/>
      <c r="BQ6" s="295"/>
      <c r="BR6" s="295"/>
      <c r="BS6" s="295"/>
      <c r="BT6" s="295"/>
      <c r="BU6" s="295"/>
      <c r="BV6" s="295"/>
      <c r="BW6" s="295"/>
      <c r="BX6" s="295"/>
      <c r="BY6" s="295"/>
      <c r="BZ6" s="296"/>
    </row>
    <row r="7" spans="1:78" ht="15" customHeight="1">
      <c r="A7" s="24" t="s">
        <v>6</v>
      </c>
      <c r="B7" s="297" t="s">
        <v>55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9"/>
      <c r="O7" s="297" t="s">
        <v>55</v>
      </c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9"/>
      <c r="AB7" s="297" t="s">
        <v>55</v>
      </c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9"/>
      <c r="AO7" s="297" t="s">
        <v>55</v>
      </c>
      <c r="AP7" s="298"/>
      <c r="AQ7" s="298"/>
      <c r="AR7" s="298"/>
      <c r="AS7" s="298"/>
      <c r="AT7" s="298"/>
      <c r="AU7" s="298"/>
      <c r="AV7" s="298"/>
      <c r="AW7" s="298"/>
      <c r="AX7" s="298"/>
      <c r="AY7" s="298"/>
      <c r="AZ7" s="299"/>
      <c r="BB7" s="297" t="s">
        <v>55</v>
      </c>
      <c r="BC7" s="298"/>
      <c r="BD7" s="298"/>
      <c r="BE7" s="298"/>
      <c r="BF7" s="298"/>
      <c r="BG7" s="298"/>
      <c r="BH7" s="298"/>
      <c r="BI7" s="298"/>
      <c r="BJ7" s="298"/>
      <c r="BK7" s="298"/>
      <c r="BL7" s="298"/>
      <c r="BM7" s="299"/>
      <c r="BO7" s="297" t="s">
        <v>55</v>
      </c>
      <c r="BP7" s="298"/>
      <c r="BQ7" s="298"/>
      <c r="BR7" s="298"/>
      <c r="BS7" s="298"/>
      <c r="BT7" s="298"/>
      <c r="BU7" s="298"/>
      <c r="BV7" s="298"/>
      <c r="BW7" s="298"/>
      <c r="BX7" s="298"/>
      <c r="BY7" s="298"/>
      <c r="BZ7" s="299"/>
    </row>
    <row r="8" spans="1:78" ht="23.25" customHeight="1">
      <c r="A8" s="24" t="s">
        <v>7</v>
      </c>
      <c r="B8" s="300" t="s">
        <v>71</v>
      </c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2"/>
      <c r="O8" s="300" t="s">
        <v>71</v>
      </c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B8" s="300" t="s">
        <v>71</v>
      </c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2"/>
      <c r="AO8" s="300" t="s">
        <v>71</v>
      </c>
      <c r="AP8" s="301"/>
      <c r="AQ8" s="301"/>
      <c r="AR8" s="301"/>
      <c r="AS8" s="301"/>
      <c r="AT8" s="301"/>
      <c r="AU8" s="301"/>
      <c r="AV8" s="301"/>
      <c r="AW8" s="301"/>
      <c r="AX8" s="301"/>
      <c r="AY8" s="301"/>
      <c r="AZ8" s="302"/>
      <c r="BB8" s="300" t="s">
        <v>71</v>
      </c>
      <c r="BC8" s="301"/>
      <c r="BD8" s="301"/>
      <c r="BE8" s="301"/>
      <c r="BF8" s="301"/>
      <c r="BG8" s="301"/>
      <c r="BH8" s="301"/>
      <c r="BI8" s="301"/>
      <c r="BJ8" s="301"/>
      <c r="BK8" s="301"/>
      <c r="BL8" s="301"/>
      <c r="BM8" s="302"/>
      <c r="BO8" s="300" t="s">
        <v>71</v>
      </c>
      <c r="BP8" s="301"/>
      <c r="BQ8" s="301"/>
      <c r="BR8" s="301"/>
      <c r="BS8" s="301"/>
      <c r="BT8" s="301"/>
      <c r="BU8" s="301"/>
      <c r="BV8" s="301"/>
      <c r="BW8" s="301"/>
      <c r="BX8" s="301"/>
      <c r="BY8" s="301"/>
      <c r="BZ8" s="302"/>
    </row>
    <row r="9" spans="1:78" ht="21.75" thickBot="1">
      <c r="A9" s="25" t="s">
        <v>8</v>
      </c>
      <c r="B9" s="303" t="s">
        <v>72</v>
      </c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5"/>
      <c r="O9" s="303" t="s">
        <v>72</v>
      </c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5"/>
      <c r="AB9" s="303" t="s">
        <v>72</v>
      </c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5"/>
      <c r="AO9" s="303" t="s">
        <v>72</v>
      </c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5"/>
      <c r="BB9" s="303" t="s">
        <v>72</v>
      </c>
      <c r="BC9" s="304"/>
      <c r="BD9" s="304"/>
      <c r="BE9" s="304"/>
      <c r="BF9" s="304"/>
      <c r="BG9" s="304"/>
      <c r="BH9" s="304"/>
      <c r="BI9" s="304"/>
      <c r="BJ9" s="304"/>
      <c r="BK9" s="304"/>
      <c r="BL9" s="304"/>
      <c r="BM9" s="305"/>
      <c r="BO9" s="303" t="s">
        <v>72</v>
      </c>
      <c r="BP9" s="304"/>
      <c r="BQ9" s="304"/>
      <c r="BR9" s="304"/>
      <c r="BS9" s="304"/>
      <c r="BT9" s="304"/>
      <c r="BU9" s="304"/>
      <c r="BV9" s="304"/>
      <c r="BW9" s="304"/>
      <c r="BX9" s="304"/>
      <c r="BY9" s="304"/>
      <c r="BZ9" s="305"/>
    </row>
    <row r="10" spans="1:78" ht="21.75" thickBot="1">
      <c r="A10" s="26" t="s">
        <v>9</v>
      </c>
      <c r="B10" s="27" t="s">
        <v>58</v>
      </c>
      <c r="C10" s="18" t="s">
        <v>59</v>
      </c>
      <c r="D10" s="18" t="s">
        <v>60</v>
      </c>
      <c r="E10" s="18" t="s">
        <v>61</v>
      </c>
      <c r="F10" s="18" t="s">
        <v>62</v>
      </c>
      <c r="G10" s="18" t="s">
        <v>63</v>
      </c>
      <c r="H10" s="18" t="s">
        <v>64</v>
      </c>
      <c r="I10" s="18" t="s">
        <v>65</v>
      </c>
      <c r="J10" s="18" t="s">
        <v>66</v>
      </c>
      <c r="K10" s="18" t="s">
        <v>67</v>
      </c>
      <c r="L10" s="18" t="s">
        <v>68</v>
      </c>
      <c r="M10" s="19" t="s">
        <v>69</v>
      </c>
      <c r="O10" s="27" t="s">
        <v>58</v>
      </c>
      <c r="P10" s="18" t="s">
        <v>59</v>
      </c>
      <c r="Q10" s="18" t="s">
        <v>60</v>
      </c>
      <c r="R10" s="18" t="s">
        <v>61</v>
      </c>
      <c r="S10" s="18" t="s">
        <v>62</v>
      </c>
      <c r="T10" s="18" t="s">
        <v>63</v>
      </c>
      <c r="U10" s="18" t="s">
        <v>64</v>
      </c>
      <c r="V10" s="18" t="s">
        <v>65</v>
      </c>
      <c r="W10" s="18" t="s">
        <v>66</v>
      </c>
      <c r="X10" s="18" t="s">
        <v>67</v>
      </c>
      <c r="Y10" s="18" t="s">
        <v>68</v>
      </c>
      <c r="Z10" s="19" t="s">
        <v>69</v>
      </c>
      <c r="AB10" s="27" t="s">
        <v>58</v>
      </c>
      <c r="AC10" s="18" t="s">
        <v>59</v>
      </c>
      <c r="AD10" s="18" t="s">
        <v>60</v>
      </c>
      <c r="AE10" s="18" t="s">
        <v>61</v>
      </c>
      <c r="AF10" s="18" t="s">
        <v>62</v>
      </c>
      <c r="AG10" s="18" t="s">
        <v>63</v>
      </c>
      <c r="AH10" s="18" t="s">
        <v>64</v>
      </c>
      <c r="AI10" s="18" t="s">
        <v>65</v>
      </c>
      <c r="AJ10" s="18" t="s">
        <v>66</v>
      </c>
      <c r="AK10" s="18" t="s">
        <v>67</v>
      </c>
      <c r="AL10" s="18" t="s">
        <v>68</v>
      </c>
      <c r="AM10" s="19" t="s">
        <v>69</v>
      </c>
      <c r="AO10" s="27" t="s">
        <v>58</v>
      </c>
      <c r="AP10" s="18" t="s">
        <v>59</v>
      </c>
      <c r="AQ10" s="18" t="s">
        <v>60</v>
      </c>
      <c r="AR10" s="18" t="s">
        <v>61</v>
      </c>
      <c r="AS10" s="18" t="s">
        <v>62</v>
      </c>
      <c r="AT10" s="18" t="s">
        <v>63</v>
      </c>
      <c r="AU10" s="18" t="s">
        <v>64</v>
      </c>
      <c r="AV10" s="18" t="s">
        <v>65</v>
      </c>
      <c r="AW10" s="18" t="s">
        <v>66</v>
      </c>
      <c r="AX10" s="18" t="s">
        <v>67</v>
      </c>
      <c r="AY10" s="18" t="s">
        <v>68</v>
      </c>
      <c r="AZ10" s="19" t="s">
        <v>69</v>
      </c>
      <c r="BB10" s="27" t="s">
        <v>58</v>
      </c>
      <c r="BC10" s="18" t="s">
        <v>59</v>
      </c>
      <c r="BD10" s="18" t="s">
        <v>60</v>
      </c>
      <c r="BE10" s="18" t="s">
        <v>61</v>
      </c>
      <c r="BF10" s="18" t="s">
        <v>62</v>
      </c>
      <c r="BG10" s="18" t="s">
        <v>63</v>
      </c>
      <c r="BH10" s="18" t="s">
        <v>64</v>
      </c>
      <c r="BI10" s="18" t="s">
        <v>65</v>
      </c>
      <c r="BJ10" s="18" t="s">
        <v>66</v>
      </c>
      <c r="BK10" s="18" t="s">
        <v>67</v>
      </c>
      <c r="BL10" s="18" t="s">
        <v>68</v>
      </c>
      <c r="BM10" s="19" t="s">
        <v>69</v>
      </c>
      <c r="BO10" s="27" t="s">
        <v>58</v>
      </c>
      <c r="BP10" s="18" t="s">
        <v>59</v>
      </c>
      <c r="BQ10" s="18" t="s">
        <v>60</v>
      </c>
      <c r="BR10" s="18" t="s">
        <v>61</v>
      </c>
      <c r="BS10" s="18" t="s">
        <v>62</v>
      </c>
      <c r="BT10" s="18" t="s">
        <v>63</v>
      </c>
      <c r="BU10" s="18" t="s">
        <v>64</v>
      </c>
      <c r="BV10" s="18" t="s">
        <v>65</v>
      </c>
      <c r="BW10" s="18" t="s">
        <v>66</v>
      </c>
      <c r="BX10" s="18" t="s">
        <v>67</v>
      </c>
      <c r="BY10" s="18" t="s">
        <v>68</v>
      </c>
      <c r="BZ10" s="19" t="s">
        <v>69</v>
      </c>
    </row>
    <row r="11" spans="1:78">
      <c r="A11" s="15" t="s">
        <v>10</v>
      </c>
      <c r="B11" s="28">
        <v>0</v>
      </c>
      <c r="C11" s="7">
        <v>0</v>
      </c>
      <c r="D11" s="7">
        <v>0</v>
      </c>
      <c r="E11" s="7">
        <v>30</v>
      </c>
      <c r="F11" s="7">
        <v>0</v>
      </c>
      <c r="G11" s="7">
        <v>0</v>
      </c>
      <c r="H11" s="7" t="s">
        <v>73</v>
      </c>
      <c r="I11" s="7" t="s">
        <v>73</v>
      </c>
      <c r="J11" s="7" t="s">
        <v>73</v>
      </c>
      <c r="K11" s="7" t="s">
        <v>73</v>
      </c>
      <c r="L11" s="22" t="s">
        <v>74</v>
      </c>
      <c r="M11" s="8" t="s">
        <v>74</v>
      </c>
      <c r="O11" s="28">
        <v>0</v>
      </c>
      <c r="P11" s="7">
        <v>0</v>
      </c>
      <c r="Q11" s="7">
        <v>0</v>
      </c>
      <c r="R11" s="7">
        <v>30</v>
      </c>
      <c r="S11" s="7">
        <v>0</v>
      </c>
      <c r="T11" s="7">
        <v>0</v>
      </c>
      <c r="U11" s="7" t="s">
        <v>73</v>
      </c>
      <c r="V11" s="7" t="s">
        <v>73</v>
      </c>
      <c r="W11" s="7" t="s">
        <v>73</v>
      </c>
      <c r="X11" s="7" t="s">
        <v>73</v>
      </c>
      <c r="Y11" s="22" t="s">
        <v>74</v>
      </c>
      <c r="Z11" s="8" t="s">
        <v>74</v>
      </c>
      <c r="AB11" s="28">
        <v>0</v>
      </c>
      <c r="AC11" s="7">
        <v>0</v>
      </c>
      <c r="AD11" s="7">
        <v>0</v>
      </c>
      <c r="AE11" s="7">
        <v>30</v>
      </c>
      <c r="AF11" s="7">
        <v>0</v>
      </c>
      <c r="AG11" s="7">
        <v>0</v>
      </c>
      <c r="AH11" s="7" t="s">
        <v>73</v>
      </c>
      <c r="AI11" s="7" t="s">
        <v>73</v>
      </c>
      <c r="AJ11" s="7" t="s">
        <v>73</v>
      </c>
      <c r="AK11" s="7" t="s">
        <v>73</v>
      </c>
      <c r="AL11" s="22" t="s">
        <v>74</v>
      </c>
      <c r="AM11" s="8" t="s">
        <v>74</v>
      </c>
      <c r="AO11" s="67">
        <v>0</v>
      </c>
      <c r="AP11" s="68">
        <v>0</v>
      </c>
      <c r="AQ11" s="68">
        <v>0</v>
      </c>
      <c r="AR11" s="68">
        <v>30</v>
      </c>
      <c r="AS11" s="68">
        <v>0</v>
      </c>
      <c r="AT11" s="68">
        <v>0</v>
      </c>
      <c r="AU11" s="68" t="s">
        <v>73</v>
      </c>
      <c r="AV11" s="68" t="s">
        <v>73</v>
      </c>
      <c r="AW11" s="68" t="s">
        <v>73</v>
      </c>
      <c r="AX11" s="68" t="s">
        <v>73</v>
      </c>
      <c r="AY11" s="51" t="s">
        <v>74</v>
      </c>
      <c r="AZ11" s="69" t="s">
        <v>74</v>
      </c>
      <c r="BB11" s="28">
        <v>0</v>
      </c>
      <c r="BC11" s="9">
        <v>0</v>
      </c>
      <c r="BD11" s="9">
        <v>0</v>
      </c>
      <c r="BE11" s="9">
        <v>30</v>
      </c>
      <c r="BF11" s="9">
        <v>0</v>
      </c>
      <c r="BG11" s="9">
        <v>0</v>
      </c>
      <c r="BH11" s="9" t="s">
        <v>73</v>
      </c>
      <c r="BI11" s="9" t="s">
        <v>73</v>
      </c>
      <c r="BJ11" s="9" t="s">
        <v>73</v>
      </c>
      <c r="BK11" s="9" t="s">
        <v>73</v>
      </c>
      <c r="BL11" s="22" t="s">
        <v>74</v>
      </c>
      <c r="BM11" s="10" t="s">
        <v>74</v>
      </c>
      <c r="BO11" s="28">
        <v>0</v>
      </c>
      <c r="BP11" s="9">
        <v>0</v>
      </c>
      <c r="BQ11" s="9">
        <v>0</v>
      </c>
      <c r="BR11" s="9">
        <v>30</v>
      </c>
      <c r="BS11" s="9">
        <v>0</v>
      </c>
      <c r="BT11" s="9">
        <v>0</v>
      </c>
      <c r="BU11" s="9" t="s">
        <v>73</v>
      </c>
      <c r="BV11" s="9" t="s">
        <v>73</v>
      </c>
      <c r="BW11" s="9" t="s">
        <v>73</v>
      </c>
      <c r="BX11" s="9" t="s">
        <v>73</v>
      </c>
      <c r="BY11" s="22" t="s">
        <v>74</v>
      </c>
      <c r="BZ11" s="10" t="s">
        <v>74</v>
      </c>
    </row>
    <row r="12" spans="1:78">
      <c r="A12" s="16" t="s">
        <v>11</v>
      </c>
      <c r="B12" s="28">
        <v>0.59599999999999997</v>
      </c>
      <c r="C12" s="7">
        <v>0.79300000000000004</v>
      </c>
      <c r="D12" s="7">
        <v>2.62</v>
      </c>
      <c r="E12" s="7">
        <v>836</v>
      </c>
      <c r="F12" s="7">
        <v>13</v>
      </c>
      <c r="G12" s="7">
        <v>1.6</v>
      </c>
      <c r="H12" s="7" t="s">
        <v>73</v>
      </c>
      <c r="I12" s="7" t="s">
        <v>73</v>
      </c>
      <c r="J12" s="7" t="s">
        <v>73</v>
      </c>
      <c r="K12" s="7" t="s">
        <v>73</v>
      </c>
      <c r="L12" s="22" t="s">
        <v>74</v>
      </c>
      <c r="M12" s="8" t="s">
        <v>74</v>
      </c>
      <c r="O12" s="28">
        <v>0.59199999999999997</v>
      </c>
      <c r="P12" s="7">
        <v>0.748</v>
      </c>
      <c r="Q12" s="7">
        <v>3.86</v>
      </c>
      <c r="R12" s="7">
        <v>836</v>
      </c>
      <c r="S12" s="7">
        <v>13</v>
      </c>
      <c r="T12" s="7">
        <v>1.6</v>
      </c>
      <c r="U12" s="7" t="s">
        <v>73</v>
      </c>
      <c r="V12" s="7" t="s">
        <v>73</v>
      </c>
      <c r="W12" s="7" t="s">
        <v>73</v>
      </c>
      <c r="X12" s="7" t="s">
        <v>73</v>
      </c>
      <c r="Y12" s="22" t="s">
        <v>74</v>
      </c>
      <c r="Z12" s="8" t="s">
        <v>74</v>
      </c>
      <c r="AB12" s="28">
        <v>0.68300000000000005</v>
      </c>
      <c r="AC12" s="7">
        <v>0.94</v>
      </c>
      <c r="AD12" s="7">
        <v>3.35</v>
      </c>
      <c r="AE12" s="7">
        <v>836</v>
      </c>
      <c r="AF12" s="7">
        <v>22</v>
      </c>
      <c r="AG12" s="7">
        <v>2.6</v>
      </c>
      <c r="AH12" s="7" t="s">
        <v>73</v>
      </c>
      <c r="AI12" s="7" t="s">
        <v>73</v>
      </c>
      <c r="AJ12" s="7" t="s">
        <v>73</v>
      </c>
      <c r="AK12" s="7" t="s">
        <v>73</v>
      </c>
      <c r="AL12" s="22" t="s">
        <v>74</v>
      </c>
      <c r="AM12" s="8" t="s">
        <v>74</v>
      </c>
      <c r="AO12" s="28">
        <v>0.67800000000000005</v>
      </c>
      <c r="AP12" s="9">
        <v>0.92</v>
      </c>
      <c r="AQ12" s="9">
        <v>2.46</v>
      </c>
      <c r="AR12" s="9">
        <v>835</v>
      </c>
      <c r="AS12" s="9">
        <v>11</v>
      </c>
      <c r="AT12" s="9">
        <v>1.3</v>
      </c>
      <c r="AU12" s="9" t="s">
        <v>73</v>
      </c>
      <c r="AV12" s="9" t="s">
        <v>73</v>
      </c>
      <c r="AW12" s="9" t="s">
        <v>73</v>
      </c>
      <c r="AX12" s="9" t="s">
        <v>73</v>
      </c>
      <c r="AY12" s="22" t="s">
        <v>74</v>
      </c>
      <c r="AZ12" s="10" t="s">
        <v>74</v>
      </c>
      <c r="BB12" s="28">
        <v>0.66</v>
      </c>
      <c r="BC12" s="9">
        <v>0.97399999999999998</v>
      </c>
      <c r="BD12" s="9">
        <v>8.02</v>
      </c>
      <c r="BE12" s="9">
        <v>835</v>
      </c>
      <c r="BF12" s="9">
        <v>12</v>
      </c>
      <c r="BG12" s="9">
        <v>1.4</v>
      </c>
      <c r="BH12" s="9" t="s">
        <v>73</v>
      </c>
      <c r="BI12" s="9" t="s">
        <v>73</v>
      </c>
      <c r="BJ12" s="9" t="s">
        <v>73</v>
      </c>
      <c r="BK12" s="9" t="s">
        <v>73</v>
      </c>
      <c r="BL12" s="22" t="s">
        <v>74</v>
      </c>
      <c r="BM12" s="10" t="s">
        <v>74</v>
      </c>
      <c r="BO12" s="28">
        <v>0.72299999999999998</v>
      </c>
      <c r="BP12" s="9">
        <v>0.99</v>
      </c>
      <c r="BQ12" s="9">
        <v>3.92</v>
      </c>
      <c r="BR12" s="9">
        <v>836</v>
      </c>
      <c r="BS12" s="9">
        <v>12</v>
      </c>
      <c r="BT12" s="9">
        <v>1.4</v>
      </c>
      <c r="BU12" s="9" t="s">
        <v>73</v>
      </c>
      <c r="BV12" s="9" t="s">
        <v>73</v>
      </c>
      <c r="BW12" s="9" t="s">
        <v>73</v>
      </c>
      <c r="BX12" s="9" t="s">
        <v>73</v>
      </c>
      <c r="BY12" s="22" t="s">
        <v>74</v>
      </c>
      <c r="BZ12" s="10" t="s">
        <v>74</v>
      </c>
    </row>
    <row r="13" spans="1:78">
      <c r="A13" s="16" t="s">
        <v>27</v>
      </c>
      <c r="B13" s="28">
        <v>7.8E-2</v>
      </c>
      <c r="C13" s="7">
        <v>9.7000000000000003E-2</v>
      </c>
      <c r="D13" s="7">
        <v>0.28499999999999998</v>
      </c>
      <c r="E13" s="7">
        <v>865</v>
      </c>
      <c r="F13" s="7">
        <v>0</v>
      </c>
      <c r="G13" s="7">
        <v>0</v>
      </c>
      <c r="H13" s="7">
        <v>9.0999999999999998E-2</v>
      </c>
      <c r="I13" s="7">
        <v>0.11700000000000001</v>
      </c>
      <c r="J13" s="7">
        <v>0.26</v>
      </c>
      <c r="K13" s="7">
        <v>2.4E-2</v>
      </c>
      <c r="L13" s="22">
        <v>9.4E-2</v>
      </c>
      <c r="M13" s="8" t="s">
        <v>74</v>
      </c>
      <c r="O13" s="28">
        <v>7.9000000000000001E-2</v>
      </c>
      <c r="P13" s="7">
        <v>9.5000000000000001E-2</v>
      </c>
      <c r="Q13" s="7">
        <v>0.36799999999999999</v>
      </c>
      <c r="R13" s="7">
        <v>865</v>
      </c>
      <c r="S13" s="7">
        <v>0</v>
      </c>
      <c r="T13" s="7">
        <v>0</v>
      </c>
      <c r="U13" s="7">
        <v>9.0999999999999998E-2</v>
      </c>
      <c r="V13" s="7">
        <v>0.11600000000000001</v>
      </c>
      <c r="W13" s="7">
        <v>0.16500000000000001</v>
      </c>
      <c r="X13" s="7">
        <v>0.02</v>
      </c>
      <c r="Y13" s="22">
        <v>9.2999999999999999E-2</v>
      </c>
      <c r="Z13" s="8" t="s">
        <v>74</v>
      </c>
      <c r="AB13" s="28">
        <v>7.9000000000000001E-2</v>
      </c>
      <c r="AC13" s="7">
        <v>9.4E-2</v>
      </c>
      <c r="AD13" s="7">
        <v>0.441</v>
      </c>
      <c r="AE13" s="7">
        <v>865</v>
      </c>
      <c r="AF13" s="7">
        <v>0</v>
      </c>
      <c r="AG13" s="7">
        <v>0</v>
      </c>
      <c r="AH13" s="7">
        <v>0.09</v>
      </c>
      <c r="AI13" s="7">
        <v>0.108</v>
      </c>
      <c r="AJ13" s="7">
        <v>0.27400000000000002</v>
      </c>
      <c r="AK13" s="7">
        <v>2.7E-2</v>
      </c>
      <c r="AL13" s="22">
        <v>9.0999999999999998E-2</v>
      </c>
      <c r="AM13" s="8" t="s">
        <v>74</v>
      </c>
      <c r="AO13" s="28">
        <v>7.8E-2</v>
      </c>
      <c r="AP13" s="9">
        <v>9.7000000000000003E-2</v>
      </c>
      <c r="AQ13" s="9">
        <v>0.46500000000000002</v>
      </c>
      <c r="AR13" s="9">
        <v>864</v>
      </c>
      <c r="AS13" s="9">
        <v>0</v>
      </c>
      <c r="AT13" s="9">
        <v>0</v>
      </c>
      <c r="AU13" s="9">
        <v>8.8999999999999996E-2</v>
      </c>
      <c r="AV13" s="9">
        <v>0.13900000000000001</v>
      </c>
      <c r="AW13" s="9">
        <v>0.27100000000000002</v>
      </c>
      <c r="AX13" s="9">
        <v>3.4000000000000002E-2</v>
      </c>
      <c r="AY13" s="22">
        <v>9.0999999999999998E-2</v>
      </c>
      <c r="AZ13" s="10" t="s">
        <v>74</v>
      </c>
      <c r="BB13" s="28">
        <v>0.08</v>
      </c>
      <c r="BC13" s="9">
        <v>9.1999999999999998E-2</v>
      </c>
      <c r="BD13" s="9">
        <v>0.28599999999999998</v>
      </c>
      <c r="BE13" s="9">
        <v>864</v>
      </c>
      <c r="BF13" s="9">
        <v>0</v>
      </c>
      <c r="BG13" s="9">
        <v>0</v>
      </c>
      <c r="BH13" s="9">
        <v>0.09</v>
      </c>
      <c r="BI13" s="9">
        <v>0.111</v>
      </c>
      <c r="BJ13" s="9">
        <v>0.123</v>
      </c>
      <c r="BK13" s="9">
        <v>1.4E-2</v>
      </c>
      <c r="BL13" s="22">
        <v>9.0999999999999998E-2</v>
      </c>
      <c r="BM13" s="10" t="s">
        <v>74</v>
      </c>
      <c r="BO13" s="28">
        <v>7.9000000000000001E-2</v>
      </c>
      <c r="BP13" s="9">
        <v>9.2999999999999999E-2</v>
      </c>
      <c r="BQ13" s="9">
        <v>0.29899999999999999</v>
      </c>
      <c r="BR13" s="9">
        <v>865</v>
      </c>
      <c r="BS13" s="9">
        <v>0</v>
      </c>
      <c r="BT13" s="9">
        <v>0</v>
      </c>
      <c r="BU13" s="9">
        <v>0.09</v>
      </c>
      <c r="BV13" s="9">
        <v>0.111</v>
      </c>
      <c r="BW13" s="9">
        <v>0.14399999999999999</v>
      </c>
      <c r="BX13" s="9">
        <v>1.7999999999999999E-2</v>
      </c>
      <c r="BY13" s="22">
        <v>0.09</v>
      </c>
      <c r="BZ13" s="10" t="s">
        <v>74</v>
      </c>
    </row>
    <row r="14" spans="1:78">
      <c r="A14" s="16" t="s">
        <v>12</v>
      </c>
      <c r="B14" s="28">
        <v>2.1999999999999999E-2</v>
      </c>
      <c r="C14" s="7">
        <v>3.1E-2</v>
      </c>
      <c r="D14" s="7">
        <v>1.27</v>
      </c>
      <c r="E14" s="7">
        <v>862</v>
      </c>
      <c r="F14" s="7">
        <v>0</v>
      </c>
      <c r="G14" s="7">
        <v>0</v>
      </c>
      <c r="H14" s="7">
        <v>2.8000000000000001E-2</v>
      </c>
      <c r="I14" s="7">
        <v>4.3999999999999997E-2</v>
      </c>
      <c r="J14" s="7">
        <v>0.06</v>
      </c>
      <c r="K14" s="7">
        <v>4.2999999999999997E-2</v>
      </c>
      <c r="L14" s="22">
        <v>2.9000000000000001E-2</v>
      </c>
      <c r="M14" s="8" t="s">
        <v>74</v>
      </c>
      <c r="O14" s="28">
        <v>2.3E-2</v>
      </c>
      <c r="P14" s="7">
        <v>3.1E-2</v>
      </c>
      <c r="Q14" s="7">
        <v>0.23300000000000001</v>
      </c>
      <c r="R14" s="7">
        <v>863</v>
      </c>
      <c r="S14" s="7">
        <v>0</v>
      </c>
      <c r="T14" s="7">
        <v>0</v>
      </c>
      <c r="U14" s="7">
        <v>2.8000000000000001E-2</v>
      </c>
      <c r="V14" s="7">
        <v>4.2999999999999997E-2</v>
      </c>
      <c r="W14" s="7">
        <v>6.5000000000000002E-2</v>
      </c>
      <c r="X14" s="7">
        <v>1.6E-2</v>
      </c>
      <c r="Y14" s="22">
        <v>2.9000000000000001E-2</v>
      </c>
      <c r="Z14" s="8" t="s">
        <v>74</v>
      </c>
      <c r="AB14" s="28">
        <v>2.3E-2</v>
      </c>
      <c r="AC14" s="7">
        <v>0.03</v>
      </c>
      <c r="AD14" s="7">
        <v>0.24</v>
      </c>
      <c r="AE14" s="7">
        <v>862</v>
      </c>
      <c r="AF14" s="7">
        <v>0</v>
      </c>
      <c r="AG14" s="7">
        <v>0</v>
      </c>
      <c r="AH14" s="7">
        <v>2.8000000000000001E-2</v>
      </c>
      <c r="AI14" s="7">
        <v>4.4999999999999998E-2</v>
      </c>
      <c r="AJ14" s="7">
        <v>6.0999999999999999E-2</v>
      </c>
      <c r="AK14" s="7">
        <v>1.4E-2</v>
      </c>
      <c r="AL14" s="22">
        <v>2.9000000000000001E-2</v>
      </c>
      <c r="AM14" s="8" t="s">
        <v>74</v>
      </c>
      <c r="AO14" s="28">
        <v>2.1999999999999999E-2</v>
      </c>
      <c r="AP14" s="9">
        <v>0.03</v>
      </c>
      <c r="AQ14" s="9">
        <v>0.252</v>
      </c>
      <c r="AR14" s="9">
        <v>862</v>
      </c>
      <c r="AS14" s="9">
        <v>0</v>
      </c>
      <c r="AT14" s="9">
        <v>0</v>
      </c>
      <c r="AU14" s="9">
        <v>2.8000000000000001E-2</v>
      </c>
      <c r="AV14" s="9">
        <v>4.2999999999999997E-2</v>
      </c>
      <c r="AW14" s="9">
        <v>5.6000000000000001E-2</v>
      </c>
      <c r="AX14" s="9">
        <v>1.2E-2</v>
      </c>
      <c r="AY14" s="22">
        <v>2.9000000000000001E-2</v>
      </c>
      <c r="AZ14" s="10" t="s">
        <v>74</v>
      </c>
      <c r="BB14" s="28">
        <v>2.4E-2</v>
      </c>
      <c r="BC14" s="9">
        <v>0.03</v>
      </c>
      <c r="BD14" s="9">
        <v>0.221</v>
      </c>
      <c r="BE14" s="9">
        <v>862</v>
      </c>
      <c r="BF14" s="9">
        <v>0</v>
      </c>
      <c r="BG14" s="9">
        <v>0</v>
      </c>
      <c r="BH14" s="9">
        <v>2.8000000000000001E-2</v>
      </c>
      <c r="BI14" s="9">
        <v>0.04</v>
      </c>
      <c r="BJ14" s="9">
        <v>5.2999999999999999E-2</v>
      </c>
      <c r="BK14" s="9">
        <v>1.0999999999999999E-2</v>
      </c>
      <c r="BL14" s="22">
        <v>2.9000000000000001E-2</v>
      </c>
      <c r="BM14" s="10" t="s">
        <v>74</v>
      </c>
      <c r="BO14" s="28">
        <v>2.1999999999999999E-2</v>
      </c>
      <c r="BP14" s="9">
        <v>3.2000000000000001E-2</v>
      </c>
      <c r="BQ14" s="9">
        <v>1.52</v>
      </c>
      <c r="BR14" s="9">
        <v>862</v>
      </c>
      <c r="BS14" s="9">
        <v>0</v>
      </c>
      <c r="BT14" s="9">
        <v>0</v>
      </c>
      <c r="BU14" s="9">
        <v>2.8000000000000001E-2</v>
      </c>
      <c r="BV14" s="9">
        <v>4.1000000000000002E-2</v>
      </c>
      <c r="BW14" s="9">
        <v>6.7000000000000004E-2</v>
      </c>
      <c r="BX14" s="9">
        <v>5.2999999999999999E-2</v>
      </c>
      <c r="BY14" s="22">
        <v>2.8000000000000001E-2</v>
      </c>
      <c r="BZ14" s="10" t="s">
        <v>74</v>
      </c>
    </row>
    <row r="15" spans="1:78">
      <c r="A15" s="16" t="s">
        <v>28</v>
      </c>
      <c r="B15" s="28">
        <v>0.01</v>
      </c>
      <c r="C15" s="7">
        <v>1.4E-2</v>
      </c>
      <c r="D15" s="7">
        <v>0.28899999999999998</v>
      </c>
      <c r="E15" s="7">
        <v>861</v>
      </c>
      <c r="F15" s="7">
        <v>0</v>
      </c>
      <c r="G15" s="7">
        <v>0</v>
      </c>
      <c r="H15" s="7">
        <v>1.2999999999999999E-2</v>
      </c>
      <c r="I15" s="7">
        <v>2.1000000000000001E-2</v>
      </c>
      <c r="J15" s="7">
        <v>3.3000000000000002E-2</v>
      </c>
      <c r="K15" s="7">
        <v>1.7000000000000001E-2</v>
      </c>
      <c r="L15" s="22">
        <v>1.2E-2</v>
      </c>
      <c r="M15" s="8" t="s">
        <v>74</v>
      </c>
      <c r="O15" s="28">
        <v>0.01</v>
      </c>
      <c r="P15" s="7">
        <v>1.4E-2</v>
      </c>
      <c r="Q15" s="7">
        <v>0.24</v>
      </c>
      <c r="R15" s="7">
        <v>862</v>
      </c>
      <c r="S15" s="7">
        <v>0</v>
      </c>
      <c r="T15" s="7">
        <v>0</v>
      </c>
      <c r="U15" s="7">
        <v>1.2999999999999999E-2</v>
      </c>
      <c r="V15" s="7">
        <v>0.02</v>
      </c>
      <c r="W15" s="7">
        <v>3.2000000000000001E-2</v>
      </c>
      <c r="X15" s="7">
        <v>1.4E-2</v>
      </c>
      <c r="Y15" s="22">
        <v>1.2999999999999999E-2</v>
      </c>
      <c r="Z15" s="8" t="s">
        <v>74</v>
      </c>
      <c r="AB15" s="28">
        <v>0.01</v>
      </c>
      <c r="AC15" s="7">
        <v>1.2999999999999999E-2</v>
      </c>
      <c r="AD15" s="7">
        <v>0.189</v>
      </c>
      <c r="AE15" s="7">
        <v>861</v>
      </c>
      <c r="AF15" s="7">
        <v>0</v>
      </c>
      <c r="AG15" s="7">
        <v>0</v>
      </c>
      <c r="AH15" s="7">
        <v>1.2E-2</v>
      </c>
      <c r="AI15" s="7">
        <v>1.7999999999999999E-2</v>
      </c>
      <c r="AJ15" s="7">
        <v>2.9000000000000001E-2</v>
      </c>
      <c r="AK15" s="7">
        <v>7.0000000000000001E-3</v>
      </c>
      <c r="AL15" s="22">
        <v>1.2E-2</v>
      </c>
      <c r="AM15" s="8" t="s">
        <v>74</v>
      </c>
      <c r="AO15" s="28">
        <v>0.01</v>
      </c>
      <c r="AP15" s="9">
        <v>1.2E-2</v>
      </c>
      <c r="AQ15" s="9">
        <v>9.0999999999999998E-2</v>
      </c>
      <c r="AR15" s="9">
        <v>861</v>
      </c>
      <c r="AS15" s="9">
        <v>0</v>
      </c>
      <c r="AT15" s="9">
        <v>0</v>
      </c>
      <c r="AU15" s="9">
        <v>1.2E-2</v>
      </c>
      <c r="AV15" s="9">
        <v>1.7999999999999999E-2</v>
      </c>
      <c r="AW15" s="9">
        <v>2.9000000000000001E-2</v>
      </c>
      <c r="AX15" s="9">
        <v>5.0000000000000001E-3</v>
      </c>
      <c r="AY15" s="22">
        <v>1.2E-2</v>
      </c>
      <c r="AZ15" s="10" t="s">
        <v>74</v>
      </c>
      <c r="BB15" s="28">
        <v>0.01</v>
      </c>
      <c r="BC15" s="9">
        <v>1.4E-2</v>
      </c>
      <c r="BD15" s="9">
        <v>0.245</v>
      </c>
      <c r="BE15" s="9">
        <v>861</v>
      </c>
      <c r="BF15" s="9">
        <v>0</v>
      </c>
      <c r="BG15" s="9">
        <v>0</v>
      </c>
      <c r="BH15" s="9">
        <v>1.2999999999999999E-2</v>
      </c>
      <c r="BI15" s="9">
        <v>1.9E-2</v>
      </c>
      <c r="BJ15" s="9">
        <v>2.8000000000000001E-2</v>
      </c>
      <c r="BK15" s="9">
        <v>1.0999999999999999E-2</v>
      </c>
      <c r="BL15" s="22">
        <v>1.2999999999999999E-2</v>
      </c>
      <c r="BM15" s="10" t="s">
        <v>74</v>
      </c>
      <c r="BO15" s="28">
        <v>0.01</v>
      </c>
      <c r="BP15" s="9">
        <v>1.2999999999999999E-2</v>
      </c>
      <c r="BQ15" s="9">
        <v>7.0000000000000007E-2</v>
      </c>
      <c r="BR15" s="9">
        <v>861</v>
      </c>
      <c r="BS15" s="9">
        <v>0</v>
      </c>
      <c r="BT15" s="9">
        <v>0</v>
      </c>
      <c r="BU15" s="9">
        <v>1.2E-2</v>
      </c>
      <c r="BV15" s="9">
        <v>1.9E-2</v>
      </c>
      <c r="BW15" s="9">
        <v>2.5999999999999999E-2</v>
      </c>
      <c r="BX15" s="9">
        <v>4.0000000000000001E-3</v>
      </c>
      <c r="BY15" s="22">
        <v>1.2E-2</v>
      </c>
      <c r="BZ15" s="10" t="s">
        <v>74</v>
      </c>
    </row>
    <row r="16" spans="1:78">
      <c r="A16" s="16" t="s">
        <v>29</v>
      </c>
      <c r="B16" s="28">
        <v>0.16400000000000001</v>
      </c>
      <c r="C16" s="7">
        <v>0.26</v>
      </c>
      <c r="D16" s="7">
        <v>1.61</v>
      </c>
      <c r="E16" s="7">
        <v>854</v>
      </c>
      <c r="F16" s="7">
        <v>0</v>
      </c>
      <c r="G16" s="7">
        <v>0</v>
      </c>
      <c r="H16" s="7">
        <v>0.192</v>
      </c>
      <c r="I16" s="7">
        <v>0.63400000000000001</v>
      </c>
      <c r="J16" s="7">
        <v>1.06</v>
      </c>
      <c r="K16" s="7">
        <v>0.17299999999999999</v>
      </c>
      <c r="L16" s="22">
        <v>0.23200000000000001</v>
      </c>
      <c r="M16" s="8" t="s">
        <v>74</v>
      </c>
      <c r="O16" s="28">
        <v>0.16200000000000001</v>
      </c>
      <c r="P16" s="7">
        <v>0.26</v>
      </c>
      <c r="Q16" s="7">
        <v>3.34</v>
      </c>
      <c r="R16" s="7">
        <v>854</v>
      </c>
      <c r="S16" s="7">
        <v>0</v>
      </c>
      <c r="T16" s="7">
        <v>0</v>
      </c>
      <c r="U16" s="7">
        <v>0.187</v>
      </c>
      <c r="V16" s="7">
        <v>0.66300000000000003</v>
      </c>
      <c r="W16" s="7">
        <v>1.1499999999999999</v>
      </c>
      <c r="X16" s="7">
        <v>0.21299999999999999</v>
      </c>
      <c r="Y16" s="22">
        <v>0.22500000000000001</v>
      </c>
      <c r="Z16" s="8" t="s">
        <v>74</v>
      </c>
      <c r="AB16" s="28">
        <v>0.221</v>
      </c>
      <c r="AC16" s="7">
        <v>0.39100000000000001</v>
      </c>
      <c r="AD16" s="7">
        <v>2.8</v>
      </c>
      <c r="AE16" s="7">
        <v>853</v>
      </c>
      <c r="AF16" s="7">
        <v>0</v>
      </c>
      <c r="AG16" s="7">
        <v>0</v>
      </c>
      <c r="AH16" s="7">
        <v>0.26200000000000001</v>
      </c>
      <c r="AI16" s="7">
        <v>1.06</v>
      </c>
      <c r="AJ16" s="7">
        <v>1.61</v>
      </c>
      <c r="AK16" s="7">
        <v>0.312</v>
      </c>
      <c r="AL16" s="22">
        <v>0.34</v>
      </c>
      <c r="AM16" s="8" t="s">
        <v>74</v>
      </c>
      <c r="AO16" s="28">
        <v>0.23699999999999999</v>
      </c>
      <c r="AP16" s="9">
        <v>0.39100000000000001</v>
      </c>
      <c r="AQ16" s="9">
        <v>1.71</v>
      </c>
      <c r="AR16" s="9">
        <v>853</v>
      </c>
      <c r="AS16" s="9">
        <v>0</v>
      </c>
      <c r="AT16" s="9">
        <v>0</v>
      </c>
      <c r="AU16" s="9">
        <v>0.27900000000000003</v>
      </c>
      <c r="AV16" s="9">
        <v>0.85599999999999998</v>
      </c>
      <c r="AW16" s="9">
        <v>1.21</v>
      </c>
      <c r="AX16" s="9">
        <v>0.224</v>
      </c>
      <c r="AY16" s="22">
        <v>0.35899999999999999</v>
      </c>
      <c r="AZ16" s="10" t="s">
        <v>74</v>
      </c>
      <c r="BB16" s="28">
        <v>0.215</v>
      </c>
      <c r="BC16" s="9">
        <v>0.46200000000000002</v>
      </c>
      <c r="BD16" s="9">
        <v>7.32</v>
      </c>
      <c r="BE16" s="9">
        <v>853</v>
      </c>
      <c r="BF16" s="9">
        <v>0</v>
      </c>
      <c r="BG16" s="9">
        <v>0</v>
      </c>
      <c r="BH16" s="9">
        <v>0.26500000000000001</v>
      </c>
      <c r="BI16" s="9">
        <v>1.1299999999999999</v>
      </c>
      <c r="BJ16" s="9">
        <v>2.15</v>
      </c>
      <c r="BK16" s="9">
        <v>0.46400000000000002</v>
      </c>
      <c r="BL16" s="22">
        <v>0.39900000000000002</v>
      </c>
      <c r="BM16" s="10" t="s">
        <v>74</v>
      </c>
      <c r="BO16" s="28">
        <v>0.222</v>
      </c>
      <c r="BP16" s="9">
        <v>0.39300000000000002</v>
      </c>
      <c r="BQ16" s="9">
        <v>2.44</v>
      </c>
      <c r="BR16" s="9">
        <v>854</v>
      </c>
      <c r="BS16" s="9">
        <v>0</v>
      </c>
      <c r="BT16" s="9">
        <v>0</v>
      </c>
      <c r="BU16" s="9">
        <v>0.29399999999999998</v>
      </c>
      <c r="BV16" s="9">
        <v>0.80100000000000005</v>
      </c>
      <c r="BW16" s="9">
        <v>1.27</v>
      </c>
      <c r="BX16" s="9">
        <v>0.23799999999999999</v>
      </c>
      <c r="BY16" s="22">
        <v>0.36099999999999999</v>
      </c>
      <c r="BZ16" s="10" t="s">
        <v>74</v>
      </c>
    </row>
    <row r="17" spans="1:78">
      <c r="A17" s="16" t="s">
        <v>30</v>
      </c>
      <c r="B17" s="28">
        <v>0.10299999999999999</v>
      </c>
      <c r="C17" s="7">
        <v>0.13800000000000001</v>
      </c>
      <c r="D17" s="7">
        <v>1.33</v>
      </c>
      <c r="E17" s="7">
        <v>851</v>
      </c>
      <c r="F17" s="7">
        <v>4</v>
      </c>
      <c r="G17" s="7">
        <v>0.5</v>
      </c>
      <c r="H17" s="7">
        <v>0.115</v>
      </c>
      <c r="I17" s="7">
        <v>0.20599999999999999</v>
      </c>
      <c r="J17" s="7">
        <v>0.35199999999999998</v>
      </c>
      <c r="K17" s="7">
        <v>7.9000000000000001E-2</v>
      </c>
      <c r="L17" s="22">
        <v>0.127</v>
      </c>
      <c r="M17" s="8" t="s">
        <v>74</v>
      </c>
      <c r="O17" s="28">
        <v>0.09</v>
      </c>
      <c r="P17" s="7">
        <v>0.11799999999999999</v>
      </c>
      <c r="Q17" s="7">
        <v>1.44</v>
      </c>
      <c r="R17" s="7">
        <v>850</v>
      </c>
      <c r="S17" s="7">
        <v>5</v>
      </c>
      <c r="T17" s="7">
        <v>0.6</v>
      </c>
      <c r="U17" s="7">
        <v>0.1</v>
      </c>
      <c r="V17" s="7">
        <v>0.16200000000000001</v>
      </c>
      <c r="W17" s="7">
        <v>0.34300000000000003</v>
      </c>
      <c r="X17" s="7">
        <v>9.1999999999999998E-2</v>
      </c>
      <c r="Y17" s="22">
        <v>0.107</v>
      </c>
      <c r="Z17" s="8" t="s">
        <v>74</v>
      </c>
      <c r="AB17" s="28">
        <v>0.125</v>
      </c>
      <c r="AC17" s="7">
        <v>0.16900000000000001</v>
      </c>
      <c r="AD17" s="7">
        <v>1.66</v>
      </c>
      <c r="AE17" s="7">
        <v>849</v>
      </c>
      <c r="AF17" s="7">
        <v>6</v>
      </c>
      <c r="AG17" s="7">
        <v>0.7</v>
      </c>
      <c r="AH17" s="7">
        <v>0.13900000000000001</v>
      </c>
      <c r="AI17" s="7">
        <v>0.245</v>
      </c>
      <c r="AJ17" s="7">
        <v>0.51100000000000001</v>
      </c>
      <c r="AK17" s="7">
        <v>0.115</v>
      </c>
      <c r="AL17" s="22">
        <v>0.154</v>
      </c>
      <c r="AM17" s="8" t="s">
        <v>74</v>
      </c>
      <c r="AO17" s="28">
        <v>0.104</v>
      </c>
      <c r="AP17" s="9">
        <v>0.14199999999999999</v>
      </c>
      <c r="AQ17" s="9">
        <v>1.1499999999999999</v>
      </c>
      <c r="AR17" s="9">
        <v>850</v>
      </c>
      <c r="AS17" s="9">
        <v>3</v>
      </c>
      <c r="AT17" s="9">
        <v>0.4</v>
      </c>
      <c r="AU17" s="9">
        <v>0.11700000000000001</v>
      </c>
      <c r="AV17" s="9">
        <v>0.221</v>
      </c>
      <c r="AW17" s="9">
        <v>0.42099999999999999</v>
      </c>
      <c r="AX17" s="9">
        <v>8.1000000000000003E-2</v>
      </c>
      <c r="AY17" s="22">
        <v>0.13100000000000001</v>
      </c>
      <c r="AZ17" s="10" t="s">
        <v>74</v>
      </c>
      <c r="BB17" s="28">
        <v>0.10299999999999999</v>
      </c>
      <c r="BC17" s="9">
        <v>0.13400000000000001</v>
      </c>
      <c r="BD17" s="9">
        <v>1.05</v>
      </c>
      <c r="BE17" s="9">
        <v>849</v>
      </c>
      <c r="BF17" s="9">
        <v>0</v>
      </c>
      <c r="BG17" s="9">
        <v>0</v>
      </c>
      <c r="BH17" s="9">
        <v>0.112</v>
      </c>
      <c r="BI17" s="9">
        <v>0.19900000000000001</v>
      </c>
      <c r="BJ17" s="9">
        <v>0.34</v>
      </c>
      <c r="BK17" s="9">
        <v>6.2E-2</v>
      </c>
      <c r="BL17" s="22">
        <v>0.126</v>
      </c>
      <c r="BM17" s="10" t="s">
        <v>74</v>
      </c>
      <c r="BO17" s="28">
        <v>0.10299999999999999</v>
      </c>
      <c r="BP17" s="9">
        <v>0.13800000000000001</v>
      </c>
      <c r="BQ17" s="9">
        <v>1.42</v>
      </c>
      <c r="BR17" s="9">
        <v>851</v>
      </c>
      <c r="BS17" s="9">
        <v>1</v>
      </c>
      <c r="BT17" s="9">
        <v>0.1</v>
      </c>
      <c r="BU17" s="9">
        <v>0.11700000000000001</v>
      </c>
      <c r="BV17" s="9">
        <v>0.219</v>
      </c>
      <c r="BW17" s="9">
        <v>0.32900000000000001</v>
      </c>
      <c r="BX17" s="9">
        <v>6.4000000000000001E-2</v>
      </c>
      <c r="BY17" s="22">
        <v>0.13</v>
      </c>
      <c r="BZ17" s="10" t="s">
        <v>74</v>
      </c>
    </row>
    <row r="18" spans="1:78" ht="21">
      <c r="A18" s="16" t="s">
        <v>31</v>
      </c>
      <c r="B18" s="28">
        <v>4.9000000000000002E-2</v>
      </c>
      <c r="C18" s="7">
        <v>7.4999999999999997E-2</v>
      </c>
      <c r="D18" s="7">
        <v>1.45</v>
      </c>
      <c r="E18" s="7">
        <v>848</v>
      </c>
      <c r="F18" s="7">
        <v>6</v>
      </c>
      <c r="G18" s="7">
        <v>0.7</v>
      </c>
      <c r="H18" s="7">
        <v>5.8999999999999997E-2</v>
      </c>
      <c r="I18" s="7">
        <v>0.11700000000000001</v>
      </c>
      <c r="J18" s="7">
        <v>0.26200000000000001</v>
      </c>
      <c r="K18" s="7">
        <v>0.08</v>
      </c>
      <c r="L18" s="22">
        <v>6.5000000000000002E-2</v>
      </c>
      <c r="M18" s="8" t="s">
        <v>74</v>
      </c>
      <c r="O18" s="28">
        <v>0.05</v>
      </c>
      <c r="P18" s="7">
        <v>7.0000000000000007E-2</v>
      </c>
      <c r="Q18" s="7">
        <v>0.32600000000000001</v>
      </c>
      <c r="R18" s="7">
        <v>849</v>
      </c>
      <c r="S18" s="7">
        <v>6</v>
      </c>
      <c r="T18" s="7">
        <v>0.7</v>
      </c>
      <c r="U18" s="7">
        <v>5.8999999999999997E-2</v>
      </c>
      <c r="V18" s="7">
        <v>0.114</v>
      </c>
      <c r="W18" s="7">
        <v>0.254</v>
      </c>
      <c r="X18" s="7">
        <v>3.2000000000000001E-2</v>
      </c>
      <c r="Y18" s="22">
        <v>6.5000000000000002E-2</v>
      </c>
      <c r="Z18" s="8" t="s">
        <v>74</v>
      </c>
      <c r="AB18" s="28">
        <v>4.9000000000000002E-2</v>
      </c>
      <c r="AC18" s="7">
        <v>7.0999999999999994E-2</v>
      </c>
      <c r="AD18" s="7">
        <v>0.29399999999999998</v>
      </c>
      <c r="AE18" s="7">
        <v>847</v>
      </c>
      <c r="AF18" s="7">
        <v>8</v>
      </c>
      <c r="AG18" s="7">
        <v>0.9</v>
      </c>
      <c r="AH18" s="7">
        <v>5.8999999999999997E-2</v>
      </c>
      <c r="AI18" s="7">
        <v>0.115</v>
      </c>
      <c r="AJ18" s="7">
        <v>0.24099999999999999</v>
      </c>
      <c r="AK18" s="7">
        <v>3.4000000000000002E-2</v>
      </c>
      <c r="AL18" s="22">
        <v>6.6000000000000003E-2</v>
      </c>
      <c r="AM18" s="8" t="s">
        <v>74</v>
      </c>
      <c r="AO18" s="28">
        <v>0.05</v>
      </c>
      <c r="AP18" s="9">
        <v>7.1999999999999995E-2</v>
      </c>
      <c r="AQ18" s="9">
        <v>1.23</v>
      </c>
      <c r="AR18" s="9">
        <v>847</v>
      </c>
      <c r="AS18" s="9">
        <v>6</v>
      </c>
      <c r="AT18" s="9">
        <v>0.7</v>
      </c>
      <c r="AU18" s="9">
        <v>5.8999999999999997E-2</v>
      </c>
      <c r="AV18" s="9">
        <v>0.109</v>
      </c>
      <c r="AW18" s="9">
        <v>0.24199999999999999</v>
      </c>
      <c r="AX18" s="9">
        <v>0.05</v>
      </c>
      <c r="AY18" s="22">
        <v>6.6000000000000003E-2</v>
      </c>
      <c r="AZ18" s="10" t="s">
        <v>74</v>
      </c>
      <c r="BB18" s="28">
        <v>0.05</v>
      </c>
      <c r="BC18" s="9">
        <v>6.9000000000000006E-2</v>
      </c>
      <c r="BD18" s="9">
        <v>0.95699999999999996</v>
      </c>
      <c r="BE18" s="9">
        <v>847</v>
      </c>
      <c r="BF18" s="9">
        <v>5</v>
      </c>
      <c r="BG18" s="9">
        <v>0.6</v>
      </c>
      <c r="BH18" s="9">
        <v>5.8000000000000003E-2</v>
      </c>
      <c r="BI18" s="9">
        <v>0.107</v>
      </c>
      <c r="BJ18" s="9">
        <v>0.23599999999999999</v>
      </c>
      <c r="BK18" s="9">
        <v>4.3999999999999997E-2</v>
      </c>
      <c r="BL18" s="22">
        <v>6.4000000000000001E-2</v>
      </c>
      <c r="BM18" s="10" t="s">
        <v>74</v>
      </c>
      <c r="BO18" s="28">
        <v>0.05</v>
      </c>
      <c r="BP18" s="9">
        <v>7.0999999999999994E-2</v>
      </c>
      <c r="BQ18" s="9">
        <v>1.36</v>
      </c>
      <c r="BR18" s="9">
        <v>848</v>
      </c>
      <c r="BS18" s="9">
        <v>5</v>
      </c>
      <c r="BT18" s="9">
        <v>0.6</v>
      </c>
      <c r="BU18" s="9">
        <v>5.8999999999999997E-2</v>
      </c>
      <c r="BV18" s="9">
        <v>0.112</v>
      </c>
      <c r="BW18" s="9">
        <v>0.24199999999999999</v>
      </c>
      <c r="BX18" s="9">
        <v>5.3999999999999999E-2</v>
      </c>
      <c r="BY18" s="22">
        <v>6.5000000000000002E-2</v>
      </c>
      <c r="BZ18" s="10" t="s">
        <v>74</v>
      </c>
    </row>
    <row r="19" spans="1:78" ht="21">
      <c r="A19" s="16" t="s">
        <v>32</v>
      </c>
      <c r="B19" s="28">
        <v>6.0000000000000001E-3</v>
      </c>
      <c r="C19" s="7">
        <v>8.9999999999999993E-3</v>
      </c>
      <c r="D19" s="7">
        <v>0.193</v>
      </c>
      <c r="E19" s="7">
        <v>845</v>
      </c>
      <c r="F19" s="7">
        <v>0</v>
      </c>
      <c r="G19" s="7">
        <v>0</v>
      </c>
      <c r="H19" s="7">
        <v>8.9999999999999993E-3</v>
      </c>
      <c r="I19" s="7">
        <v>1.2999999999999999E-2</v>
      </c>
      <c r="J19" s="7">
        <v>2.8000000000000001E-2</v>
      </c>
      <c r="K19" s="7">
        <v>1.0999999999999999E-2</v>
      </c>
      <c r="L19" s="22">
        <v>8.0000000000000002E-3</v>
      </c>
      <c r="M19" s="8" t="s">
        <v>74</v>
      </c>
      <c r="O19" s="28">
        <v>7.0000000000000001E-3</v>
      </c>
      <c r="P19" s="7">
        <v>8.9999999999999993E-3</v>
      </c>
      <c r="Q19" s="7">
        <v>0.19500000000000001</v>
      </c>
      <c r="R19" s="7">
        <v>845</v>
      </c>
      <c r="S19" s="7">
        <v>0</v>
      </c>
      <c r="T19" s="7">
        <v>0</v>
      </c>
      <c r="U19" s="7">
        <v>8.9999999999999993E-3</v>
      </c>
      <c r="V19" s="7">
        <v>1.2999999999999999E-2</v>
      </c>
      <c r="W19" s="7">
        <v>2.5999999999999999E-2</v>
      </c>
      <c r="X19" s="7">
        <v>8.9999999999999993E-3</v>
      </c>
      <c r="Y19" s="22">
        <v>8.9999999999999993E-3</v>
      </c>
      <c r="Z19" s="8" t="s">
        <v>74</v>
      </c>
      <c r="AB19" s="28">
        <v>6.0000000000000001E-3</v>
      </c>
      <c r="AC19" s="7">
        <v>1.0999999999999999E-2</v>
      </c>
      <c r="AD19" s="7">
        <v>0.219</v>
      </c>
      <c r="AE19" s="7">
        <v>844</v>
      </c>
      <c r="AF19" s="7">
        <v>0</v>
      </c>
      <c r="AG19" s="7">
        <v>0</v>
      </c>
      <c r="AH19" s="7">
        <v>8.9999999999999993E-3</v>
      </c>
      <c r="AI19" s="7">
        <v>1.6E-2</v>
      </c>
      <c r="AJ19" s="7">
        <v>3.6999999999999998E-2</v>
      </c>
      <c r="AK19" s="7">
        <v>1.7000000000000001E-2</v>
      </c>
      <c r="AL19" s="22">
        <v>8.9999999999999993E-3</v>
      </c>
      <c r="AM19" s="8" t="s">
        <v>74</v>
      </c>
      <c r="AO19" s="28">
        <v>6.0000000000000001E-3</v>
      </c>
      <c r="AP19" s="9">
        <v>8.9999999999999993E-3</v>
      </c>
      <c r="AQ19" s="9">
        <v>0.20699999999999999</v>
      </c>
      <c r="AR19" s="9">
        <v>843</v>
      </c>
      <c r="AS19" s="9">
        <v>0</v>
      </c>
      <c r="AT19" s="9">
        <v>0</v>
      </c>
      <c r="AU19" s="9">
        <v>8.9999999999999993E-3</v>
      </c>
      <c r="AV19" s="9">
        <v>1.2E-2</v>
      </c>
      <c r="AW19" s="9">
        <v>2.7E-2</v>
      </c>
      <c r="AX19" s="9">
        <v>8.0000000000000002E-3</v>
      </c>
      <c r="AY19" s="22">
        <v>8.0000000000000002E-3</v>
      </c>
      <c r="AZ19" s="10" t="s">
        <v>74</v>
      </c>
      <c r="BB19" s="28">
        <v>6.0000000000000001E-3</v>
      </c>
      <c r="BC19" s="9">
        <v>0.01</v>
      </c>
      <c r="BD19" s="9">
        <v>0.21099999999999999</v>
      </c>
      <c r="BE19" s="9">
        <v>843</v>
      </c>
      <c r="BF19" s="9">
        <v>0</v>
      </c>
      <c r="BG19" s="9">
        <v>0</v>
      </c>
      <c r="BH19" s="9">
        <v>8.9999999999999993E-3</v>
      </c>
      <c r="BI19" s="9">
        <v>1.4E-2</v>
      </c>
      <c r="BJ19" s="9">
        <v>2.8000000000000001E-2</v>
      </c>
      <c r="BK19" s="9">
        <v>1.2E-2</v>
      </c>
      <c r="BL19" s="22">
        <v>8.9999999999999993E-3</v>
      </c>
      <c r="BM19" s="10" t="s">
        <v>74</v>
      </c>
      <c r="BO19" s="28">
        <v>6.0000000000000001E-3</v>
      </c>
      <c r="BP19" s="9">
        <v>8.9999999999999993E-3</v>
      </c>
      <c r="BQ19" s="9">
        <v>0.18099999999999999</v>
      </c>
      <c r="BR19" s="9">
        <v>844</v>
      </c>
      <c r="BS19" s="9">
        <v>0</v>
      </c>
      <c r="BT19" s="9">
        <v>0</v>
      </c>
      <c r="BU19" s="9">
        <v>8.0000000000000002E-3</v>
      </c>
      <c r="BV19" s="9">
        <v>1.9E-2</v>
      </c>
      <c r="BW19" s="9">
        <v>2.8000000000000001E-2</v>
      </c>
      <c r="BX19" s="9">
        <v>7.0000000000000001E-3</v>
      </c>
      <c r="BY19" s="22">
        <v>8.0000000000000002E-3</v>
      </c>
      <c r="BZ19" s="10" t="s">
        <v>74</v>
      </c>
    </row>
    <row r="20" spans="1:78" ht="21">
      <c r="A20" s="16" t="s">
        <v>33</v>
      </c>
      <c r="B20" s="28">
        <v>1.2E-2</v>
      </c>
      <c r="C20" s="7">
        <v>1.7000000000000001E-2</v>
      </c>
      <c r="D20" s="7">
        <v>0.22</v>
      </c>
      <c r="E20" s="7">
        <v>839</v>
      </c>
      <c r="F20" s="7">
        <v>0</v>
      </c>
      <c r="G20" s="7">
        <v>0</v>
      </c>
      <c r="H20" s="7">
        <v>1.6E-2</v>
      </c>
      <c r="I20" s="7">
        <v>2.5000000000000001E-2</v>
      </c>
      <c r="J20" s="7">
        <v>3.9E-2</v>
      </c>
      <c r="K20" s="7">
        <v>0.01</v>
      </c>
      <c r="L20" s="22">
        <v>1.6E-2</v>
      </c>
      <c r="M20" s="8" t="s">
        <v>74</v>
      </c>
      <c r="O20" s="28">
        <v>1.2E-2</v>
      </c>
      <c r="P20" s="7">
        <v>1.7999999999999999E-2</v>
      </c>
      <c r="Q20" s="7">
        <v>0.21</v>
      </c>
      <c r="R20" s="7">
        <v>840</v>
      </c>
      <c r="S20" s="7">
        <v>0</v>
      </c>
      <c r="T20" s="7">
        <v>0</v>
      </c>
      <c r="U20" s="7">
        <v>1.7000000000000001E-2</v>
      </c>
      <c r="V20" s="7">
        <v>2.1999999999999999E-2</v>
      </c>
      <c r="W20" s="7">
        <v>3.5000000000000003E-2</v>
      </c>
      <c r="X20" s="7">
        <v>1.2999999999999999E-2</v>
      </c>
      <c r="Y20" s="22">
        <v>1.6E-2</v>
      </c>
      <c r="Z20" s="8" t="s">
        <v>74</v>
      </c>
      <c r="AB20" s="28">
        <v>1.2E-2</v>
      </c>
      <c r="AC20" s="7">
        <v>1.7999999999999999E-2</v>
      </c>
      <c r="AD20" s="7">
        <v>0.216</v>
      </c>
      <c r="AE20" s="7">
        <v>839</v>
      </c>
      <c r="AF20" s="7">
        <v>0</v>
      </c>
      <c r="AG20" s="7">
        <v>0</v>
      </c>
      <c r="AH20" s="7">
        <v>1.6E-2</v>
      </c>
      <c r="AI20" s="7">
        <v>3.2000000000000001E-2</v>
      </c>
      <c r="AJ20" s="7">
        <v>4.8000000000000001E-2</v>
      </c>
      <c r="AK20" s="7">
        <v>1.7000000000000001E-2</v>
      </c>
      <c r="AL20" s="22">
        <v>1.6E-2</v>
      </c>
      <c r="AM20" s="8" t="s">
        <v>74</v>
      </c>
      <c r="AO20" s="28">
        <v>1.0999999999999999E-2</v>
      </c>
      <c r="AP20" s="9">
        <v>1.7000000000000001E-2</v>
      </c>
      <c r="AQ20" s="9">
        <v>0.19800000000000001</v>
      </c>
      <c r="AR20" s="9">
        <v>839</v>
      </c>
      <c r="AS20" s="9">
        <v>0</v>
      </c>
      <c r="AT20" s="9">
        <v>0</v>
      </c>
      <c r="AU20" s="9">
        <v>1.6E-2</v>
      </c>
      <c r="AV20" s="9">
        <v>0.03</v>
      </c>
      <c r="AW20" s="9">
        <v>3.5999999999999997E-2</v>
      </c>
      <c r="AX20" s="9">
        <v>1.0999999999999999E-2</v>
      </c>
      <c r="AY20" s="22">
        <v>1.6E-2</v>
      </c>
      <c r="AZ20" s="10" t="s">
        <v>74</v>
      </c>
      <c r="BB20" s="28">
        <v>1.2E-2</v>
      </c>
      <c r="BC20" s="9">
        <v>1.7000000000000001E-2</v>
      </c>
      <c r="BD20" s="9">
        <v>0.22700000000000001</v>
      </c>
      <c r="BE20" s="9">
        <v>839</v>
      </c>
      <c r="BF20" s="9">
        <v>0</v>
      </c>
      <c r="BG20" s="9">
        <v>0</v>
      </c>
      <c r="BH20" s="9">
        <v>1.7000000000000001E-2</v>
      </c>
      <c r="BI20" s="9">
        <v>2.1999999999999999E-2</v>
      </c>
      <c r="BJ20" s="9">
        <v>3.6999999999999998E-2</v>
      </c>
      <c r="BK20" s="9">
        <v>1.2E-2</v>
      </c>
      <c r="BL20" s="22">
        <v>1.6E-2</v>
      </c>
      <c r="BM20" s="10" t="s">
        <v>74</v>
      </c>
      <c r="BO20" s="28">
        <v>1.2E-2</v>
      </c>
      <c r="BP20" s="9">
        <v>1.7999999999999999E-2</v>
      </c>
      <c r="BQ20" s="9">
        <v>0.20599999999999999</v>
      </c>
      <c r="BR20" s="9">
        <v>840</v>
      </c>
      <c r="BS20" s="9">
        <v>0</v>
      </c>
      <c r="BT20" s="9">
        <v>0</v>
      </c>
      <c r="BU20" s="9">
        <v>1.6E-2</v>
      </c>
      <c r="BV20" s="9">
        <v>3.2000000000000001E-2</v>
      </c>
      <c r="BW20" s="9">
        <v>3.7999999999999999E-2</v>
      </c>
      <c r="BX20" s="9">
        <v>1.2999999999999999E-2</v>
      </c>
      <c r="BY20" s="22">
        <v>1.6E-2</v>
      </c>
      <c r="BZ20" s="10" t="s">
        <v>74</v>
      </c>
    </row>
    <row r="21" spans="1:78">
      <c r="A21" s="16" t="s">
        <v>34</v>
      </c>
      <c r="B21" s="28">
        <v>0.111</v>
      </c>
      <c r="C21" s="7">
        <v>0.14000000000000001</v>
      </c>
      <c r="D21" s="7">
        <v>1.81</v>
      </c>
      <c r="E21" s="7">
        <v>836</v>
      </c>
      <c r="F21" s="7">
        <v>4</v>
      </c>
      <c r="G21" s="7">
        <v>0.5</v>
      </c>
      <c r="H21" s="7">
        <v>0.125</v>
      </c>
      <c r="I21" s="7">
        <v>0.186</v>
      </c>
      <c r="J21" s="7">
        <v>0.35099999999999998</v>
      </c>
      <c r="K21" s="7">
        <v>9.4E-2</v>
      </c>
      <c r="L21" s="22">
        <v>0.128</v>
      </c>
      <c r="M21" s="8" t="s">
        <v>74</v>
      </c>
      <c r="O21" s="28">
        <v>0.109</v>
      </c>
      <c r="P21" s="7">
        <v>0.13500000000000001</v>
      </c>
      <c r="Q21" s="7">
        <v>1.05</v>
      </c>
      <c r="R21" s="7">
        <v>836</v>
      </c>
      <c r="S21" s="7">
        <v>2</v>
      </c>
      <c r="T21" s="7">
        <v>0.2</v>
      </c>
      <c r="U21" s="7">
        <v>0.126</v>
      </c>
      <c r="V21" s="7">
        <v>0.17599999999999999</v>
      </c>
      <c r="W21" s="7">
        <v>0.32200000000000001</v>
      </c>
      <c r="X21" s="7">
        <v>4.9000000000000002E-2</v>
      </c>
      <c r="Y21" s="22">
        <v>0.127</v>
      </c>
      <c r="Z21" s="8" t="s">
        <v>74</v>
      </c>
      <c r="AB21" s="28">
        <v>0.10299999999999999</v>
      </c>
      <c r="AC21" s="7">
        <v>0.13400000000000001</v>
      </c>
      <c r="AD21" s="7">
        <v>0.377</v>
      </c>
      <c r="AE21" s="7">
        <v>836</v>
      </c>
      <c r="AF21" s="7">
        <v>8</v>
      </c>
      <c r="AG21" s="7">
        <v>1</v>
      </c>
      <c r="AH21" s="7">
        <v>0.125</v>
      </c>
      <c r="AI21" s="7">
        <v>0.17100000000000001</v>
      </c>
      <c r="AJ21" s="7">
        <v>0.316</v>
      </c>
      <c r="AK21" s="7">
        <v>3.7999999999999999E-2</v>
      </c>
      <c r="AL21" s="22">
        <v>0.126</v>
      </c>
      <c r="AM21" s="8" t="s">
        <v>74</v>
      </c>
      <c r="AO21" s="28">
        <v>0.107</v>
      </c>
      <c r="AP21" s="9">
        <v>0.13900000000000001</v>
      </c>
      <c r="AQ21" s="9">
        <v>1.58</v>
      </c>
      <c r="AR21" s="9">
        <v>835</v>
      </c>
      <c r="AS21" s="9">
        <v>2</v>
      </c>
      <c r="AT21" s="9">
        <v>0.2</v>
      </c>
      <c r="AU21" s="9">
        <v>0.125</v>
      </c>
      <c r="AV21" s="9">
        <v>0.18099999999999999</v>
      </c>
      <c r="AW21" s="9">
        <v>0.33200000000000002</v>
      </c>
      <c r="AX21" s="9">
        <v>8.5999999999999993E-2</v>
      </c>
      <c r="AY21" s="22">
        <v>0.127</v>
      </c>
      <c r="AZ21" s="10" t="s">
        <v>74</v>
      </c>
      <c r="BB21" s="28">
        <v>0.11</v>
      </c>
      <c r="BC21" s="9">
        <v>0.13700000000000001</v>
      </c>
      <c r="BD21" s="9">
        <v>0.67300000000000004</v>
      </c>
      <c r="BE21" s="9">
        <v>835</v>
      </c>
      <c r="BF21" s="9">
        <v>7</v>
      </c>
      <c r="BG21" s="9">
        <v>0.8</v>
      </c>
      <c r="BH21" s="9">
        <v>0.127</v>
      </c>
      <c r="BI21" s="9">
        <v>0.186</v>
      </c>
      <c r="BJ21" s="9">
        <v>0.33300000000000002</v>
      </c>
      <c r="BK21" s="9">
        <v>4.4999999999999998E-2</v>
      </c>
      <c r="BL21" s="22">
        <v>0.128</v>
      </c>
      <c r="BM21" s="10" t="s">
        <v>74</v>
      </c>
      <c r="BO21" s="28">
        <v>0.16500000000000001</v>
      </c>
      <c r="BP21" s="9">
        <v>0.215</v>
      </c>
      <c r="BQ21" s="9">
        <v>1.87</v>
      </c>
      <c r="BR21" s="9">
        <v>836</v>
      </c>
      <c r="BS21" s="9">
        <v>6</v>
      </c>
      <c r="BT21" s="9">
        <v>0.7</v>
      </c>
      <c r="BU21" s="9">
        <v>0.183</v>
      </c>
      <c r="BV21" s="9">
        <v>0.374</v>
      </c>
      <c r="BW21" s="9">
        <v>0.8</v>
      </c>
      <c r="BX21" s="9">
        <v>0.13600000000000001</v>
      </c>
      <c r="BY21" s="22">
        <v>0.191</v>
      </c>
      <c r="BZ21" s="10" t="s">
        <v>74</v>
      </c>
    </row>
    <row r="22" spans="1:78" ht="15.75" thickBot="1">
      <c r="A22" s="17" t="s">
        <v>26</v>
      </c>
      <c r="B22" s="29">
        <v>0</v>
      </c>
      <c r="C22" s="30">
        <v>0</v>
      </c>
      <c r="D22" s="30">
        <v>0</v>
      </c>
      <c r="E22" s="30">
        <v>30</v>
      </c>
      <c r="F22" s="30">
        <v>0</v>
      </c>
      <c r="G22" s="30">
        <v>0</v>
      </c>
      <c r="H22" s="30" t="s">
        <v>73</v>
      </c>
      <c r="I22" s="30" t="s">
        <v>73</v>
      </c>
      <c r="J22" s="30" t="s">
        <v>73</v>
      </c>
      <c r="K22" s="30" t="s">
        <v>73</v>
      </c>
      <c r="L22" s="31" t="s">
        <v>74</v>
      </c>
      <c r="M22" s="32"/>
      <c r="O22" s="29">
        <v>0</v>
      </c>
      <c r="P22" s="30">
        <v>0</v>
      </c>
      <c r="Q22" s="30">
        <v>0</v>
      </c>
      <c r="R22" s="30">
        <v>30</v>
      </c>
      <c r="S22" s="30">
        <v>0</v>
      </c>
      <c r="T22" s="30">
        <v>0</v>
      </c>
      <c r="U22" s="30" t="s">
        <v>73</v>
      </c>
      <c r="V22" s="30" t="s">
        <v>73</v>
      </c>
      <c r="W22" s="30" t="s">
        <v>73</v>
      </c>
      <c r="X22" s="30" t="s">
        <v>73</v>
      </c>
      <c r="Y22" s="31" t="s">
        <v>74</v>
      </c>
      <c r="Z22" s="32"/>
      <c r="AB22" s="29">
        <v>0</v>
      </c>
      <c r="AC22" s="30">
        <v>0</v>
      </c>
      <c r="AD22" s="30">
        <v>0</v>
      </c>
      <c r="AE22" s="30">
        <v>30</v>
      </c>
      <c r="AF22" s="30">
        <v>0</v>
      </c>
      <c r="AG22" s="30">
        <v>0</v>
      </c>
      <c r="AH22" s="30" t="s">
        <v>73</v>
      </c>
      <c r="AI22" s="30" t="s">
        <v>73</v>
      </c>
      <c r="AJ22" s="30" t="s">
        <v>73</v>
      </c>
      <c r="AK22" s="30" t="s">
        <v>73</v>
      </c>
      <c r="AL22" s="31" t="s">
        <v>74</v>
      </c>
      <c r="AM22" s="32"/>
      <c r="AO22" s="29">
        <v>0</v>
      </c>
      <c r="AP22" s="30">
        <v>0</v>
      </c>
      <c r="AQ22" s="30">
        <v>0</v>
      </c>
      <c r="AR22" s="30">
        <v>30</v>
      </c>
      <c r="AS22" s="30">
        <v>0</v>
      </c>
      <c r="AT22" s="30">
        <v>0</v>
      </c>
      <c r="AU22" s="30" t="s">
        <v>73</v>
      </c>
      <c r="AV22" s="30" t="s">
        <v>73</v>
      </c>
      <c r="AW22" s="30" t="s">
        <v>73</v>
      </c>
      <c r="AX22" s="30" t="s">
        <v>73</v>
      </c>
      <c r="AY22" s="31" t="s">
        <v>74</v>
      </c>
      <c r="AZ22" s="32"/>
      <c r="BB22" s="29">
        <v>0</v>
      </c>
      <c r="BC22" s="30">
        <v>0</v>
      </c>
      <c r="BD22" s="30">
        <v>0</v>
      </c>
      <c r="BE22" s="30">
        <v>30</v>
      </c>
      <c r="BF22" s="30">
        <v>0</v>
      </c>
      <c r="BG22" s="30">
        <v>0</v>
      </c>
      <c r="BH22" s="30" t="s">
        <v>73</v>
      </c>
      <c r="BI22" s="30" t="s">
        <v>73</v>
      </c>
      <c r="BJ22" s="30" t="s">
        <v>73</v>
      </c>
      <c r="BK22" s="30" t="s">
        <v>73</v>
      </c>
      <c r="BL22" s="31" t="s">
        <v>74</v>
      </c>
      <c r="BM22" s="32"/>
      <c r="BO22" s="29">
        <v>0</v>
      </c>
      <c r="BP22" s="30">
        <v>0</v>
      </c>
      <c r="BQ22" s="30">
        <v>0</v>
      </c>
      <c r="BR22" s="30">
        <v>30</v>
      </c>
      <c r="BS22" s="30">
        <v>0</v>
      </c>
      <c r="BT22" s="30">
        <v>0</v>
      </c>
      <c r="BU22" s="30" t="s">
        <v>73</v>
      </c>
      <c r="BV22" s="30" t="s">
        <v>73</v>
      </c>
      <c r="BW22" s="30" t="s">
        <v>73</v>
      </c>
      <c r="BX22" s="30" t="s">
        <v>73</v>
      </c>
      <c r="BY22" s="31" t="s">
        <v>74</v>
      </c>
      <c r="BZ22" s="32"/>
    </row>
    <row r="25" spans="1:78" ht="15.75" thickBot="1"/>
    <row r="26" spans="1:78" ht="21.75" thickBot="1">
      <c r="A26" s="46" t="s">
        <v>35</v>
      </c>
      <c r="B26" s="27" t="s">
        <v>58</v>
      </c>
      <c r="C26" s="18" t="s">
        <v>59</v>
      </c>
      <c r="D26" s="18" t="s">
        <v>60</v>
      </c>
      <c r="E26" s="18" t="s">
        <v>75</v>
      </c>
      <c r="F26" s="18" t="s">
        <v>68</v>
      </c>
      <c r="G26" s="19" t="s">
        <v>67</v>
      </c>
      <c r="O26" s="27" t="s">
        <v>58</v>
      </c>
      <c r="P26" s="18" t="s">
        <v>59</v>
      </c>
      <c r="Q26" s="18" t="s">
        <v>60</v>
      </c>
      <c r="R26" s="18" t="s">
        <v>75</v>
      </c>
      <c r="S26" s="18" t="s">
        <v>68</v>
      </c>
      <c r="T26" s="19" t="s">
        <v>67</v>
      </c>
      <c r="AB26" s="27" t="s">
        <v>58</v>
      </c>
      <c r="AC26" s="18" t="s">
        <v>59</v>
      </c>
      <c r="AD26" s="18" t="s">
        <v>60</v>
      </c>
      <c r="AE26" s="18" t="s">
        <v>75</v>
      </c>
      <c r="AF26" s="18" t="s">
        <v>68</v>
      </c>
      <c r="AG26" s="19" t="s">
        <v>67</v>
      </c>
      <c r="AO26" s="27" t="s">
        <v>58</v>
      </c>
      <c r="AP26" s="18" t="s">
        <v>59</v>
      </c>
      <c r="AQ26" s="18" t="s">
        <v>60</v>
      </c>
      <c r="AR26" s="18" t="s">
        <v>75</v>
      </c>
      <c r="AS26" s="18" t="s">
        <v>68</v>
      </c>
      <c r="AT26" s="19" t="s">
        <v>67</v>
      </c>
      <c r="BB26" s="27" t="s">
        <v>58</v>
      </c>
      <c r="BC26" s="18" t="s">
        <v>59</v>
      </c>
      <c r="BD26" s="18" t="s">
        <v>60</v>
      </c>
      <c r="BE26" s="18" t="s">
        <v>75</v>
      </c>
      <c r="BF26" s="18" t="s">
        <v>68</v>
      </c>
      <c r="BG26" s="19" t="s">
        <v>67</v>
      </c>
      <c r="BO26" s="27" t="s">
        <v>58</v>
      </c>
      <c r="BP26" s="18" t="s">
        <v>59</v>
      </c>
      <c r="BQ26" s="18" t="s">
        <v>60</v>
      </c>
      <c r="BR26" s="18" t="s">
        <v>75</v>
      </c>
      <c r="BS26" s="18" t="s">
        <v>68</v>
      </c>
      <c r="BT26" s="19" t="s">
        <v>67</v>
      </c>
    </row>
    <row r="27" spans="1:78" ht="42">
      <c r="A27" s="37" t="s">
        <v>36</v>
      </c>
      <c r="B27" s="47">
        <v>0</v>
      </c>
      <c r="C27" s="22">
        <v>8.74</v>
      </c>
      <c r="D27" s="22">
        <v>100</v>
      </c>
      <c r="E27" s="22">
        <v>6</v>
      </c>
      <c r="F27" s="22">
        <v>7.55</v>
      </c>
      <c r="G27" s="48">
        <v>10.15</v>
      </c>
      <c r="O27" s="47">
        <v>0</v>
      </c>
      <c r="P27" s="22">
        <v>9.23</v>
      </c>
      <c r="Q27" s="22">
        <v>100</v>
      </c>
      <c r="R27" s="22">
        <v>8</v>
      </c>
      <c r="S27" s="22">
        <v>8.1</v>
      </c>
      <c r="T27" s="48">
        <v>9.7799999999999994</v>
      </c>
      <c r="AB27" s="47">
        <v>0</v>
      </c>
      <c r="AC27" s="22">
        <v>9.25</v>
      </c>
      <c r="AD27" s="22">
        <v>100</v>
      </c>
      <c r="AE27" s="22">
        <v>7</v>
      </c>
      <c r="AF27" s="22">
        <v>8.06</v>
      </c>
      <c r="AG27" s="48">
        <v>10.11</v>
      </c>
      <c r="AO27" s="50">
        <v>0</v>
      </c>
      <c r="AP27" s="51">
        <v>9.0399999999999991</v>
      </c>
      <c r="AQ27" s="51">
        <v>100</v>
      </c>
      <c r="AR27" s="51">
        <v>6</v>
      </c>
      <c r="AS27" s="51">
        <v>7.91</v>
      </c>
      <c r="AT27" s="52">
        <v>9.93</v>
      </c>
      <c r="BB27" s="47">
        <v>0</v>
      </c>
      <c r="BC27" s="22">
        <v>9.43</v>
      </c>
      <c r="BD27" s="22">
        <v>100</v>
      </c>
      <c r="BE27" s="22">
        <v>7</v>
      </c>
      <c r="BF27" s="22">
        <v>8.25</v>
      </c>
      <c r="BG27" s="48">
        <v>9.92</v>
      </c>
      <c r="BO27" s="47">
        <v>0</v>
      </c>
      <c r="BP27" s="22">
        <v>9.1999999999999993</v>
      </c>
      <c r="BQ27" s="22">
        <v>100</v>
      </c>
      <c r="BR27" s="22">
        <v>8</v>
      </c>
      <c r="BS27" s="22">
        <v>8.09</v>
      </c>
      <c r="BT27" s="48">
        <v>9.43</v>
      </c>
    </row>
    <row r="28" spans="1:78" ht="52.5">
      <c r="A28" s="38" t="s">
        <v>37</v>
      </c>
      <c r="B28" s="47">
        <v>16</v>
      </c>
      <c r="C28" s="71">
        <v>72</v>
      </c>
      <c r="D28" s="22">
        <v>96</v>
      </c>
      <c r="E28" s="22">
        <v>74</v>
      </c>
      <c r="F28" s="22">
        <v>73.3</v>
      </c>
      <c r="G28" s="48">
        <v>14.2</v>
      </c>
      <c r="O28" s="47">
        <v>16</v>
      </c>
      <c r="P28" s="71">
        <v>72</v>
      </c>
      <c r="Q28" s="22">
        <v>98</v>
      </c>
      <c r="R28" s="22">
        <v>74</v>
      </c>
      <c r="S28" s="22">
        <v>73.3</v>
      </c>
      <c r="T28" s="48">
        <v>14.5</v>
      </c>
      <c r="AB28" s="47">
        <v>17</v>
      </c>
      <c r="AC28" s="71">
        <v>73.599999999999994</v>
      </c>
      <c r="AD28" s="22">
        <v>97</v>
      </c>
      <c r="AE28" s="22">
        <v>76</v>
      </c>
      <c r="AF28" s="22">
        <v>74.900000000000006</v>
      </c>
      <c r="AG28" s="48">
        <v>14.3</v>
      </c>
      <c r="AO28" s="47">
        <v>15</v>
      </c>
      <c r="AP28" s="71">
        <v>73.8</v>
      </c>
      <c r="AQ28" s="22">
        <v>97</v>
      </c>
      <c r="AR28" s="22">
        <v>76</v>
      </c>
      <c r="AS28" s="22">
        <v>75.099999999999994</v>
      </c>
      <c r="AT28" s="48">
        <v>14.4</v>
      </c>
      <c r="BB28" s="47">
        <v>15</v>
      </c>
      <c r="BC28" s="71">
        <v>73.7</v>
      </c>
      <c r="BD28" s="22">
        <v>97</v>
      </c>
      <c r="BE28" s="22">
        <v>75</v>
      </c>
      <c r="BF28" s="22">
        <v>75</v>
      </c>
      <c r="BG28" s="48">
        <v>14.4</v>
      </c>
      <c r="BO28" s="47">
        <v>15</v>
      </c>
      <c r="BP28" s="71">
        <v>73.8</v>
      </c>
      <c r="BQ28" s="22">
        <v>97</v>
      </c>
      <c r="BR28" s="22">
        <v>76</v>
      </c>
      <c r="BS28" s="22">
        <v>75.099999999999994</v>
      </c>
      <c r="BT28" s="48">
        <v>14.2</v>
      </c>
    </row>
    <row r="29" spans="1:78" ht="42">
      <c r="A29" s="38" t="s">
        <v>38</v>
      </c>
      <c r="B29" s="28">
        <v>0</v>
      </c>
      <c r="C29" s="7">
        <v>5.42</v>
      </c>
      <c r="D29" s="7">
        <v>45.1</v>
      </c>
      <c r="E29" s="7">
        <v>2.71</v>
      </c>
      <c r="F29" s="7">
        <v>4.8099999999999996</v>
      </c>
      <c r="G29" s="8">
        <v>6.18</v>
      </c>
      <c r="O29" s="28">
        <v>0</v>
      </c>
      <c r="P29" s="7">
        <v>5.45</v>
      </c>
      <c r="Q29" s="7">
        <v>34</v>
      </c>
      <c r="R29" s="7">
        <v>3.52</v>
      </c>
      <c r="S29" s="7">
        <v>5.0199999999999996</v>
      </c>
      <c r="T29" s="8">
        <v>5.48</v>
      </c>
      <c r="AB29" s="28">
        <v>0</v>
      </c>
      <c r="AC29" s="7">
        <v>5.43</v>
      </c>
      <c r="AD29" s="7">
        <v>35.1</v>
      </c>
      <c r="AE29" s="7">
        <v>3.31</v>
      </c>
      <c r="AF29" s="7">
        <v>4.92</v>
      </c>
      <c r="AG29" s="8">
        <v>5.66</v>
      </c>
      <c r="AO29" s="28">
        <v>0</v>
      </c>
      <c r="AP29" s="9">
        <v>5.44</v>
      </c>
      <c r="AQ29" s="9">
        <v>33</v>
      </c>
      <c r="AR29" s="9">
        <v>3.05</v>
      </c>
      <c r="AS29" s="9">
        <v>4.93</v>
      </c>
      <c r="AT29" s="10">
        <v>5.76</v>
      </c>
      <c r="BB29" s="28">
        <v>0</v>
      </c>
      <c r="BC29" s="9">
        <v>5.41</v>
      </c>
      <c r="BD29" s="9">
        <v>30.8</v>
      </c>
      <c r="BE29" s="9">
        <v>3.66</v>
      </c>
      <c r="BF29" s="9">
        <v>4.9400000000000004</v>
      </c>
      <c r="BG29" s="10">
        <v>5.43</v>
      </c>
      <c r="BO29" s="28">
        <v>0</v>
      </c>
      <c r="BP29" s="9">
        <v>5.46</v>
      </c>
      <c r="BQ29" s="9">
        <v>31</v>
      </c>
      <c r="BR29" s="9">
        <v>3.81</v>
      </c>
      <c r="BS29" s="9">
        <v>5.03</v>
      </c>
      <c r="BT29" s="10">
        <v>5.34</v>
      </c>
    </row>
    <row r="30" spans="1:78" ht="42">
      <c r="A30" s="38" t="s">
        <v>39</v>
      </c>
      <c r="B30" s="28">
        <v>0</v>
      </c>
      <c r="C30" s="7">
        <v>28.5</v>
      </c>
      <c r="D30" s="7">
        <v>30</v>
      </c>
      <c r="E30" s="7">
        <v>30</v>
      </c>
      <c r="F30" s="7">
        <v>29.5</v>
      </c>
      <c r="G30" s="8">
        <v>5.3</v>
      </c>
      <c r="O30" s="28">
        <v>0</v>
      </c>
      <c r="P30" s="7">
        <v>28.5</v>
      </c>
      <c r="Q30" s="7">
        <v>30</v>
      </c>
      <c r="R30" s="7">
        <v>30</v>
      </c>
      <c r="S30" s="7">
        <v>29.5</v>
      </c>
      <c r="T30" s="8">
        <v>5.31</v>
      </c>
      <c r="AB30" s="28">
        <v>0</v>
      </c>
      <c r="AC30" s="7">
        <v>28.5</v>
      </c>
      <c r="AD30" s="7">
        <v>30</v>
      </c>
      <c r="AE30" s="7">
        <v>30</v>
      </c>
      <c r="AF30" s="7">
        <v>29.5</v>
      </c>
      <c r="AG30" s="8">
        <v>5.3</v>
      </c>
      <c r="AO30" s="28">
        <v>0</v>
      </c>
      <c r="AP30" s="9">
        <v>28.5</v>
      </c>
      <c r="AQ30" s="9">
        <v>30</v>
      </c>
      <c r="AR30" s="9">
        <v>30</v>
      </c>
      <c r="AS30" s="9">
        <v>29.6</v>
      </c>
      <c r="AT30" s="10">
        <v>5.26</v>
      </c>
      <c r="BB30" s="28">
        <v>0</v>
      </c>
      <c r="BC30" s="9">
        <v>28.5</v>
      </c>
      <c r="BD30" s="9">
        <v>30</v>
      </c>
      <c r="BE30" s="9">
        <v>30</v>
      </c>
      <c r="BF30" s="9">
        <v>29.5</v>
      </c>
      <c r="BG30" s="10">
        <v>5.32</v>
      </c>
      <c r="BO30" s="28">
        <v>0</v>
      </c>
      <c r="BP30" s="9">
        <v>28.6</v>
      </c>
      <c r="BQ30" s="9">
        <v>30</v>
      </c>
      <c r="BR30" s="9">
        <v>30</v>
      </c>
      <c r="BS30" s="9">
        <v>29.6</v>
      </c>
      <c r="BT30" s="10">
        <v>5.0999999999999996</v>
      </c>
    </row>
    <row r="31" spans="1:78" ht="52.5">
      <c r="A31" s="38" t="s">
        <v>40</v>
      </c>
      <c r="B31" s="28">
        <v>41</v>
      </c>
      <c r="C31" s="7">
        <v>86.6</v>
      </c>
      <c r="D31" s="7">
        <v>89</v>
      </c>
      <c r="E31" s="7">
        <v>88</v>
      </c>
      <c r="F31" s="7">
        <v>87.7</v>
      </c>
      <c r="G31" s="8">
        <v>5.71</v>
      </c>
      <c r="O31" s="28">
        <v>41</v>
      </c>
      <c r="P31" s="7">
        <v>86.4</v>
      </c>
      <c r="Q31" s="7">
        <v>89</v>
      </c>
      <c r="R31" s="7">
        <v>88</v>
      </c>
      <c r="S31" s="7">
        <v>87.5</v>
      </c>
      <c r="T31" s="8">
        <v>5.73</v>
      </c>
      <c r="AB31" s="28">
        <v>21</v>
      </c>
      <c r="AC31" s="7">
        <v>86.5</v>
      </c>
      <c r="AD31" s="7">
        <v>89</v>
      </c>
      <c r="AE31" s="7">
        <v>88</v>
      </c>
      <c r="AF31" s="7">
        <v>87.6</v>
      </c>
      <c r="AG31" s="8">
        <v>5.64</v>
      </c>
      <c r="AO31" s="28">
        <v>41</v>
      </c>
      <c r="AP31" s="9">
        <v>86.5</v>
      </c>
      <c r="AQ31" s="9">
        <v>89</v>
      </c>
      <c r="AR31" s="9">
        <v>88</v>
      </c>
      <c r="AS31" s="9">
        <v>87.6</v>
      </c>
      <c r="AT31" s="10">
        <v>5.66</v>
      </c>
      <c r="BB31" s="28">
        <v>41</v>
      </c>
      <c r="BC31" s="9">
        <v>86.3</v>
      </c>
      <c r="BD31" s="9">
        <v>88</v>
      </c>
      <c r="BE31" s="9">
        <v>88</v>
      </c>
      <c r="BF31" s="9">
        <v>87.5</v>
      </c>
      <c r="BG31" s="10">
        <v>5.69</v>
      </c>
      <c r="BO31" s="28">
        <v>41</v>
      </c>
      <c r="BP31" s="9">
        <v>86.6</v>
      </c>
      <c r="BQ31" s="9">
        <v>89</v>
      </c>
      <c r="BR31" s="9">
        <v>88</v>
      </c>
      <c r="BS31" s="9">
        <v>87.6</v>
      </c>
      <c r="BT31" s="10">
        <v>5.44</v>
      </c>
    </row>
    <row r="32" spans="1:78" ht="63">
      <c r="A32" s="38" t="s">
        <v>41</v>
      </c>
      <c r="B32" s="28">
        <v>0.1</v>
      </c>
      <c r="C32" s="7">
        <v>0.1</v>
      </c>
      <c r="D32" s="7">
        <v>0.1</v>
      </c>
      <c r="E32" s="7">
        <v>0.1</v>
      </c>
      <c r="F32" s="7">
        <v>0.1</v>
      </c>
      <c r="G32" s="8">
        <v>0</v>
      </c>
      <c r="O32" s="28">
        <v>0.1</v>
      </c>
      <c r="P32" s="7">
        <v>0.1</v>
      </c>
      <c r="Q32" s="7">
        <v>0.1</v>
      </c>
      <c r="R32" s="7">
        <v>0.1</v>
      </c>
      <c r="S32" s="7">
        <v>0.1</v>
      </c>
      <c r="T32" s="8">
        <v>0</v>
      </c>
      <c r="AB32" s="28">
        <v>0.1</v>
      </c>
      <c r="AC32" s="7">
        <v>0.1</v>
      </c>
      <c r="AD32" s="7">
        <v>0.1</v>
      </c>
      <c r="AE32" s="7">
        <v>0.1</v>
      </c>
      <c r="AF32" s="7">
        <v>0.1</v>
      </c>
      <c r="AG32" s="8">
        <v>0</v>
      </c>
      <c r="AO32" s="28">
        <v>0.1</v>
      </c>
      <c r="AP32" s="9">
        <v>0.1</v>
      </c>
      <c r="AQ32" s="9">
        <v>0.1</v>
      </c>
      <c r="AR32" s="9">
        <v>0.1</v>
      </c>
      <c r="AS32" s="9">
        <v>0.1</v>
      </c>
      <c r="AT32" s="10">
        <v>0</v>
      </c>
      <c r="BB32" s="28">
        <v>0.1</v>
      </c>
      <c r="BC32" s="9">
        <v>0.1</v>
      </c>
      <c r="BD32" s="9">
        <v>0.1</v>
      </c>
      <c r="BE32" s="9">
        <v>0.1</v>
      </c>
      <c r="BF32" s="9">
        <v>0.1</v>
      </c>
      <c r="BG32" s="10">
        <v>0</v>
      </c>
      <c r="BO32" s="28">
        <v>0.1</v>
      </c>
      <c r="BP32" s="9">
        <v>0.1</v>
      </c>
      <c r="BQ32" s="9">
        <v>0.1</v>
      </c>
      <c r="BR32" s="9">
        <v>0.1</v>
      </c>
      <c r="BS32" s="9">
        <v>0.1</v>
      </c>
      <c r="BT32" s="10">
        <v>0</v>
      </c>
    </row>
    <row r="33" spans="1:72" ht="63">
      <c r="A33" s="38" t="s">
        <v>42</v>
      </c>
      <c r="B33" s="28">
        <v>0</v>
      </c>
      <c r="C33" s="7">
        <v>0</v>
      </c>
      <c r="D33" s="7">
        <v>3.3000000000000002E-2</v>
      </c>
      <c r="E33" s="7">
        <v>0</v>
      </c>
      <c r="F33" s="7">
        <v>0</v>
      </c>
      <c r="G33" s="8">
        <v>2E-3</v>
      </c>
      <c r="O33" s="28">
        <v>0</v>
      </c>
      <c r="P33" s="7">
        <v>0</v>
      </c>
      <c r="Q33" s="7">
        <v>3.3000000000000002E-2</v>
      </c>
      <c r="R33" s="7">
        <v>0</v>
      </c>
      <c r="S33" s="7">
        <v>0</v>
      </c>
      <c r="T33" s="8">
        <v>2E-3</v>
      </c>
      <c r="AB33" s="28">
        <v>0</v>
      </c>
      <c r="AC33" s="7">
        <v>0</v>
      </c>
      <c r="AD33" s="7">
        <v>3.3000000000000002E-2</v>
      </c>
      <c r="AE33" s="7">
        <v>0</v>
      </c>
      <c r="AF33" s="7">
        <v>0</v>
      </c>
      <c r="AG33" s="8">
        <v>2E-3</v>
      </c>
      <c r="AO33" s="28">
        <v>0</v>
      </c>
      <c r="AP33" s="9">
        <v>0</v>
      </c>
      <c r="AQ33" s="9">
        <v>0.05</v>
      </c>
      <c r="AR33" s="9">
        <v>0</v>
      </c>
      <c r="AS33" s="9">
        <v>0</v>
      </c>
      <c r="AT33" s="10">
        <v>2E-3</v>
      </c>
      <c r="BB33" s="28">
        <v>0</v>
      </c>
      <c r="BC33" s="9">
        <v>0</v>
      </c>
      <c r="BD33" s="9">
        <v>0.05</v>
      </c>
      <c r="BE33" s="9">
        <v>0</v>
      </c>
      <c r="BF33" s="9">
        <v>0</v>
      </c>
      <c r="BG33" s="10">
        <v>2E-3</v>
      </c>
      <c r="BO33" s="28">
        <v>0</v>
      </c>
      <c r="BP33" s="9">
        <v>0</v>
      </c>
      <c r="BQ33" s="9">
        <v>0.05</v>
      </c>
      <c r="BR33" s="9">
        <v>0</v>
      </c>
      <c r="BS33" s="9">
        <v>0</v>
      </c>
      <c r="BT33" s="10">
        <v>2E-3</v>
      </c>
    </row>
    <row r="34" spans="1:72" ht="63">
      <c r="A34" s="38" t="s">
        <v>43</v>
      </c>
      <c r="B34" s="28">
        <v>0</v>
      </c>
      <c r="C34" s="7">
        <v>0</v>
      </c>
      <c r="D34" s="7">
        <v>0</v>
      </c>
      <c r="E34" s="7">
        <v>0</v>
      </c>
      <c r="F34" s="7">
        <v>0</v>
      </c>
      <c r="G34" s="8" t="s">
        <v>73</v>
      </c>
      <c r="O34" s="28">
        <v>0</v>
      </c>
      <c r="P34" s="7">
        <v>0</v>
      </c>
      <c r="Q34" s="7">
        <v>0</v>
      </c>
      <c r="R34" s="7">
        <v>0</v>
      </c>
      <c r="S34" s="7">
        <v>0</v>
      </c>
      <c r="T34" s="8" t="s">
        <v>73</v>
      </c>
      <c r="AB34" s="28">
        <v>0</v>
      </c>
      <c r="AC34" s="7">
        <v>0</v>
      </c>
      <c r="AD34" s="7">
        <v>0</v>
      </c>
      <c r="AE34" s="7">
        <v>0</v>
      </c>
      <c r="AF34" s="7">
        <v>0</v>
      </c>
      <c r="AG34" s="8" t="s">
        <v>73</v>
      </c>
      <c r="AO34" s="28">
        <v>0</v>
      </c>
      <c r="AP34" s="9">
        <v>0</v>
      </c>
      <c r="AQ34" s="9">
        <v>0</v>
      </c>
      <c r="AR34" s="9">
        <v>0</v>
      </c>
      <c r="AS34" s="9">
        <v>0</v>
      </c>
      <c r="AT34" s="10" t="s">
        <v>73</v>
      </c>
      <c r="BB34" s="28">
        <v>0</v>
      </c>
      <c r="BC34" s="9">
        <v>0</v>
      </c>
      <c r="BD34" s="9">
        <v>0</v>
      </c>
      <c r="BE34" s="9">
        <v>0</v>
      </c>
      <c r="BF34" s="9">
        <v>0</v>
      </c>
      <c r="BG34" s="10" t="s">
        <v>73</v>
      </c>
      <c r="BO34" s="28">
        <v>0</v>
      </c>
      <c r="BP34" s="9">
        <v>0</v>
      </c>
      <c r="BQ34" s="9">
        <v>0</v>
      </c>
      <c r="BR34" s="9">
        <v>0</v>
      </c>
      <c r="BS34" s="9">
        <v>0</v>
      </c>
      <c r="BT34" s="10" t="s">
        <v>73</v>
      </c>
    </row>
    <row r="35" spans="1:72" ht="63">
      <c r="A35" s="38" t="s">
        <v>44</v>
      </c>
      <c r="B35" s="28">
        <v>0</v>
      </c>
      <c r="C35" s="7">
        <v>0</v>
      </c>
      <c r="D35" s="7">
        <v>0</v>
      </c>
      <c r="E35" s="7">
        <v>0</v>
      </c>
      <c r="F35" s="7">
        <v>0</v>
      </c>
      <c r="G35" s="8" t="s">
        <v>73</v>
      </c>
      <c r="O35" s="28">
        <v>0</v>
      </c>
      <c r="P35" s="7">
        <v>0</v>
      </c>
      <c r="Q35" s="7">
        <v>0</v>
      </c>
      <c r="R35" s="7">
        <v>0</v>
      </c>
      <c r="S35" s="7">
        <v>0</v>
      </c>
      <c r="T35" s="8" t="s">
        <v>73</v>
      </c>
      <c r="AB35" s="28">
        <v>0</v>
      </c>
      <c r="AC35" s="7">
        <v>0</v>
      </c>
      <c r="AD35" s="7">
        <v>0</v>
      </c>
      <c r="AE35" s="7">
        <v>0</v>
      </c>
      <c r="AF35" s="7">
        <v>0</v>
      </c>
      <c r="AG35" s="8" t="s">
        <v>73</v>
      </c>
      <c r="AO35" s="28">
        <v>0</v>
      </c>
      <c r="AP35" s="9">
        <v>0</v>
      </c>
      <c r="AQ35" s="9">
        <v>0</v>
      </c>
      <c r="AR35" s="9">
        <v>0</v>
      </c>
      <c r="AS35" s="9">
        <v>0</v>
      </c>
      <c r="AT35" s="10" t="s">
        <v>73</v>
      </c>
      <c r="BB35" s="28">
        <v>0</v>
      </c>
      <c r="BC35" s="9">
        <v>0</v>
      </c>
      <c r="BD35" s="9">
        <v>0</v>
      </c>
      <c r="BE35" s="9">
        <v>0</v>
      </c>
      <c r="BF35" s="9">
        <v>0</v>
      </c>
      <c r="BG35" s="10" t="s">
        <v>73</v>
      </c>
      <c r="BO35" s="28">
        <v>0</v>
      </c>
      <c r="BP35" s="9">
        <v>0</v>
      </c>
      <c r="BQ35" s="9">
        <v>0</v>
      </c>
      <c r="BR35" s="9">
        <v>0</v>
      </c>
      <c r="BS35" s="9">
        <v>0</v>
      </c>
      <c r="BT35" s="10" t="s">
        <v>73</v>
      </c>
    </row>
    <row r="36" spans="1:72" ht="63">
      <c r="A36" s="38" t="s">
        <v>45</v>
      </c>
      <c r="B36" s="28">
        <v>257</v>
      </c>
      <c r="C36" s="7">
        <v>555.70000000000005</v>
      </c>
      <c r="D36" s="45">
        <v>8242</v>
      </c>
      <c r="E36" s="7">
        <v>455</v>
      </c>
      <c r="F36" s="7">
        <v>465.7</v>
      </c>
      <c r="G36" s="8">
        <v>843.4</v>
      </c>
      <c r="O36" s="28">
        <v>243</v>
      </c>
      <c r="P36" s="7">
        <v>442.8</v>
      </c>
      <c r="Q36" s="7">
        <v>627</v>
      </c>
      <c r="R36" s="7">
        <v>472</v>
      </c>
      <c r="S36" s="7">
        <v>446.2</v>
      </c>
      <c r="T36" s="8">
        <v>88.9</v>
      </c>
      <c r="AB36" s="28">
        <v>241</v>
      </c>
      <c r="AC36" s="7">
        <v>428.4</v>
      </c>
      <c r="AD36" s="7">
        <v>550</v>
      </c>
      <c r="AE36" s="7">
        <v>476</v>
      </c>
      <c r="AF36" s="7">
        <v>433</v>
      </c>
      <c r="AG36" s="8">
        <v>95.2</v>
      </c>
      <c r="AO36" s="28">
        <v>230</v>
      </c>
      <c r="AP36" s="9">
        <v>399.4</v>
      </c>
      <c r="AQ36" s="9">
        <v>793</v>
      </c>
      <c r="AR36" s="9">
        <v>457</v>
      </c>
      <c r="AS36" s="9">
        <v>396.5</v>
      </c>
      <c r="AT36" s="10">
        <v>116.6</v>
      </c>
      <c r="BB36" s="28">
        <v>239</v>
      </c>
      <c r="BC36" s="9">
        <v>445</v>
      </c>
      <c r="BD36" s="45">
        <v>3699</v>
      </c>
      <c r="BE36" s="9">
        <v>473</v>
      </c>
      <c r="BF36" s="9">
        <v>415.7</v>
      </c>
      <c r="BG36" s="10">
        <v>312.89999999999998</v>
      </c>
      <c r="BO36" s="28">
        <v>253</v>
      </c>
      <c r="BP36" s="9">
        <v>485.9</v>
      </c>
      <c r="BQ36" s="9">
        <v>554</v>
      </c>
      <c r="BR36" s="9">
        <v>489</v>
      </c>
      <c r="BS36" s="9">
        <v>493.4</v>
      </c>
      <c r="BT36" s="10">
        <v>52.3</v>
      </c>
    </row>
    <row r="37" spans="1:72" ht="52.5">
      <c r="A37" s="38" t="s">
        <v>46</v>
      </c>
      <c r="B37" s="28">
        <v>5.87</v>
      </c>
      <c r="C37" s="7">
        <v>194.3</v>
      </c>
      <c r="D37" s="45">
        <v>1012</v>
      </c>
      <c r="E37" s="7">
        <v>153.69999999999999</v>
      </c>
      <c r="F37" s="7">
        <v>181.3</v>
      </c>
      <c r="G37" s="8">
        <v>159.5</v>
      </c>
      <c r="O37" s="28">
        <v>7.95</v>
      </c>
      <c r="P37" s="7">
        <v>191.4</v>
      </c>
      <c r="Q37" s="45">
        <v>1091</v>
      </c>
      <c r="R37" s="7">
        <v>166.9</v>
      </c>
      <c r="S37" s="7">
        <v>183.1</v>
      </c>
      <c r="T37" s="8">
        <v>133.9</v>
      </c>
      <c r="AB37" s="28">
        <v>0</v>
      </c>
      <c r="AC37" s="7">
        <v>191.7</v>
      </c>
      <c r="AD37" s="7">
        <v>819.4</v>
      </c>
      <c r="AE37" s="7">
        <v>165</v>
      </c>
      <c r="AF37" s="7">
        <v>182.1</v>
      </c>
      <c r="AG37" s="8">
        <v>136.69999999999999</v>
      </c>
      <c r="AO37" s="28">
        <v>7.53</v>
      </c>
      <c r="AP37" s="9">
        <v>198.9</v>
      </c>
      <c r="AQ37" s="9">
        <v>825.8</v>
      </c>
      <c r="AR37" s="9">
        <v>162</v>
      </c>
      <c r="AS37" s="9">
        <v>188.8</v>
      </c>
      <c r="AT37" s="10">
        <v>145</v>
      </c>
      <c r="BB37" s="28">
        <v>7.91</v>
      </c>
      <c r="BC37" s="9">
        <v>190.9</v>
      </c>
      <c r="BD37" s="9">
        <v>750</v>
      </c>
      <c r="BE37" s="9">
        <v>170.2</v>
      </c>
      <c r="BF37" s="9">
        <v>182.7</v>
      </c>
      <c r="BG37" s="10">
        <v>127.1</v>
      </c>
      <c r="BO37" s="28">
        <v>7.9</v>
      </c>
      <c r="BP37" s="9">
        <v>195.5</v>
      </c>
      <c r="BQ37" s="9">
        <v>829.1</v>
      </c>
      <c r="BR37" s="9">
        <v>178.6</v>
      </c>
      <c r="BS37" s="9">
        <v>188.3</v>
      </c>
      <c r="BT37" s="10">
        <v>125.5</v>
      </c>
    </row>
    <row r="38" spans="1:72" ht="73.5">
      <c r="A38" s="38" t="s">
        <v>47</v>
      </c>
      <c r="B38" s="28">
        <v>0</v>
      </c>
      <c r="C38" s="7">
        <v>0.08</v>
      </c>
      <c r="D38" s="7">
        <v>19.8</v>
      </c>
      <c r="E38" s="7">
        <v>0</v>
      </c>
      <c r="F38" s="7">
        <v>0</v>
      </c>
      <c r="G38" s="8">
        <v>0.69399999999999995</v>
      </c>
      <c r="O38" s="28">
        <v>0</v>
      </c>
      <c r="P38" s="7">
        <v>9.9000000000000005E-2</v>
      </c>
      <c r="Q38" s="7">
        <v>21</v>
      </c>
      <c r="R38" s="7">
        <v>0</v>
      </c>
      <c r="S38" s="7">
        <v>0</v>
      </c>
      <c r="T38" s="8">
        <v>0.72799999999999998</v>
      </c>
      <c r="AB38" s="28">
        <v>0</v>
      </c>
      <c r="AC38" s="7">
        <v>9.9000000000000005E-2</v>
      </c>
      <c r="AD38" s="7">
        <v>35</v>
      </c>
      <c r="AE38" s="7">
        <v>0</v>
      </c>
      <c r="AF38" s="7">
        <v>0</v>
      </c>
      <c r="AG38" s="8">
        <v>1.01</v>
      </c>
      <c r="AO38" s="28">
        <v>0</v>
      </c>
      <c r="AP38" s="9">
        <v>7.3999999999999996E-2</v>
      </c>
      <c r="AQ38" s="9">
        <v>23.3</v>
      </c>
      <c r="AR38" s="9">
        <v>0</v>
      </c>
      <c r="AS38" s="9">
        <v>0</v>
      </c>
      <c r="AT38" s="10">
        <v>0.80200000000000005</v>
      </c>
      <c r="BB38" s="28">
        <v>0</v>
      </c>
      <c r="BC38" s="9">
        <v>0.11600000000000001</v>
      </c>
      <c r="BD38" s="9">
        <v>21.5</v>
      </c>
      <c r="BE38" s="9">
        <v>0</v>
      </c>
      <c r="BF38" s="9">
        <v>0</v>
      </c>
      <c r="BG38" s="10">
        <v>1.02</v>
      </c>
      <c r="BO38" s="28">
        <v>0</v>
      </c>
      <c r="BP38" s="9">
        <v>6.7000000000000004E-2</v>
      </c>
      <c r="BQ38" s="9">
        <v>9.98</v>
      </c>
      <c r="BR38" s="9">
        <v>0</v>
      </c>
      <c r="BS38" s="9">
        <v>1E-3</v>
      </c>
      <c r="BT38" s="10">
        <v>0.34899999999999998</v>
      </c>
    </row>
    <row r="39" spans="1:72" ht="73.5">
      <c r="A39" s="38" t="s">
        <v>48</v>
      </c>
      <c r="B39" s="28">
        <v>8.9999999999999993E-3</v>
      </c>
      <c r="C39" s="7">
        <v>5.77</v>
      </c>
      <c r="D39" s="7">
        <v>47.3</v>
      </c>
      <c r="E39" s="7">
        <v>2.94</v>
      </c>
      <c r="F39" s="7">
        <v>5.13</v>
      </c>
      <c r="G39" s="8">
        <v>6.49</v>
      </c>
      <c r="O39" s="28">
        <v>0.01</v>
      </c>
      <c r="P39" s="7">
        <v>5.8</v>
      </c>
      <c r="Q39" s="7">
        <v>35.799999999999997</v>
      </c>
      <c r="R39" s="7">
        <v>3.79</v>
      </c>
      <c r="S39" s="7">
        <v>5.34</v>
      </c>
      <c r="T39" s="8">
        <v>5.75</v>
      </c>
      <c r="AB39" s="28">
        <v>0</v>
      </c>
      <c r="AC39" s="7">
        <v>5.77</v>
      </c>
      <c r="AD39" s="7">
        <v>36.9</v>
      </c>
      <c r="AE39" s="7">
        <v>3.63</v>
      </c>
      <c r="AF39" s="7">
        <v>5.24</v>
      </c>
      <c r="AG39" s="8">
        <v>5.92</v>
      </c>
      <c r="AO39" s="28">
        <v>0.01</v>
      </c>
      <c r="AP39" s="9">
        <v>5.78</v>
      </c>
      <c r="AQ39" s="9">
        <v>34.6</v>
      </c>
      <c r="AR39" s="9">
        <v>3.3</v>
      </c>
      <c r="AS39" s="9">
        <v>5.25</v>
      </c>
      <c r="AT39" s="10">
        <v>6.04</v>
      </c>
      <c r="BB39" s="28">
        <v>0.01</v>
      </c>
      <c r="BC39" s="9">
        <v>5.75</v>
      </c>
      <c r="BD39" s="9">
        <v>32.200000000000003</v>
      </c>
      <c r="BE39" s="9">
        <v>3.93</v>
      </c>
      <c r="BF39" s="9">
        <v>5.27</v>
      </c>
      <c r="BG39" s="10">
        <v>5.69</v>
      </c>
      <c r="BO39" s="28">
        <v>0.01</v>
      </c>
      <c r="BP39" s="9">
        <v>5.8</v>
      </c>
      <c r="BQ39" s="9">
        <v>32.5</v>
      </c>
      <c r="BR39" s="9">
        <v>4.07</v>
      </c>
      <c r="BS39" s="9">
        <v>5.36</v>
      </c>
      <c r="BT39" s="10">
        <v>5.58</v>
      </c>
    </row>
    <row r="40" spans="1:72" ht="74.25" thickBot="1">
      <c r="A40" s="39" t="s">
        <v>49</v>
      </c>
      <c r="B40" s="29">
        <v>2.1999999999999999E-2</v>
      </c>
      <c r="C40" s="30">
        <v>0.35299999999999998</v>
      </c>
      <c r="D40" s="30">
        <v>3.36</v>
      </c>
      <c r="E40" s="30">
        <v>0.26800000000000002</v>
      </c>
      <c r="F40" s="30">
        <v>0.32200000000000001</v>
      </c>
      <c r="G40" s="42">
        <v>0.33200000000000002</v>
      </c>
      <c r="O40" s="29">
        <v>2.1999999999999999E-2</v>
      </c>
      <c r="P40" s="30">
        <v>0.36199999999999999</v>
      </c>
      <c r="Q40" s="30">
        <v>1.74</v>
      </c>
      <c r="R40" s="30">
        <v>0.27800000000000002</v>
      </c>
      <c r="S40" s="30">
        <v>0.33300000000000002</v>
      </c>
      <c r="T40" s="42">
        <v>0.32100000000000001</v>
      </c>
      <c r="AB40" s="29">
        <v>0</v>
      </c>
      <c r="AC40" s="30">
        <v>0.34599999999999997</v>
      </c>
      <c r="AD40" s="30">
        <v>1.79</v>
      </c>
      <c r="AE40" s="30">
        <v>0.26500000000000001</v>
      </c>
      <c r="AF40" s="30">
        <v>0.31900000000000001</v>
      </c>
      <c r="AG40" s="42">
        <v>0.3</v>
      </c>
      <c r="AO40" s="29">
        <v>2.1000000000000001E-2</v>
      </c>
      <c r="AP40" s="30">
        <v>0.36</v>
      </c>
      <c r="AQ40" s="30">
        <v>1.91</v>
      </c>
      <c r="AR40" s="30">
        <v>0.27300000000000002</v>
      </c>
      <c r="AS40" s="30">
        <v>0.33100000000000002</v>
      </c>
      <c r="AT40" s="42">
        <v>0.318</v>
      </c>
      <c r="BB40" s="29">
        <v>2.1999999999999999E-2</v>
      </c>
      <c r="BC40" s="30">
        <v>0.35199999999999998</v>
      </c>
      <c r="BD40" s="30">
        <v>3.09</v>
      </c>
      <c r="BE40" s="30">
        <v>0.27400000000000002</v>
      </c>
      <c r="BF40" s="30">
        <v>0.32200000000000001</v>
      </c>
      <c r="BG40" s="42">
        <v>0.308</v>
      </c>
      <c r="BO40" s="29">
        <v>2.1999999999999999E-2</v>
      </c>
      <c r="BP40" s="30">
        <v>0.35399999999999998</v>
      </c>
      <c r="BQ40" s="30">
        <v>1.52</v>
      </c>
      <c r="BR40" s="30">
        <v>0.27700000000000002</v>
      </c>
      <c r="BS40" s="30">
        <v>0.32800000000000001</v>
      </c>
      <c r="BT40" s="42">
        <v>0.30099999999999999</v>
      </c>
    </row>
  </sheetData>
  <mergeCells count="54">
    <mergeCell ref="AB6:AM6"/>
    <mergeCell ref="AB7:AM7"/>
    <mergeCell ref="AB8:AM8"/>
    <mergeCell ref="AB9:AM9"/>
    <mergeCell ref="O1:Z1"/>
    <mergeCell ref="O2:Z2"/>
    <mergeCell ref="O3:Z3"/>
    <mergeCell ref="B7:M7"/>
    <mergeCell ref="B8:M8"/>
    <mergeCell ref="B9:M9"/>
    <mergeCell ref="B6:M6"/>
    <mergeCell ref="O6:Z6"/>
    <mergeCell ref="O7:Z7"/>
    <mergeCell ref="O8:Z8"/>
    <mergeCell ref="O9:Z9"/>
    <mergeCell ref="AO4:AZ4"/>
    <mergeCell ref="AO5:AZ5"/>
    <mergeCell ref="B1:M1"/>
    <mergeCell ref="B2:M2"/>
    <mergeCell ref="B3:M3"/>
    <mergeCell ref="B4:M4"/>
    <mergeCell ref="B5:M5"/>
    <mergeCell ref="O4:Z4"/>
    <mergeCell ref="O5:Z5"/>
    <mergeCell ref="AB1:AM1"/>
    <mergeCell ref="AB2:AM2"/>
    <mergeCell ref="AB3:AM3"/>
    <mergeCell ref="AB4:AM4"/>
    <mergeCell ref="AB5:AM5"/>
    <mergeCell ref="AO6:AZ6"/>
    <mergeCell ref="AO7:AZ7"/>
    <mergeCell ref="AO8:AZ8"/>
    <mergeCell ref="AO9:AZ9"/>
    <mergeCell ref="BB1:BM1"/>
    <mergeCell ref="BB2:BM2"/>
    <mergeCell ref="BB3:BM3"/>
    <mergeCell ref="BB4:BM4"/>
    <mergeCell ref="BB5:BM5"/>
    <mergeCell ref="BB6:BM6"/>
    <mergeCell ref="BB7:BM7"/>
    <mergeCell ref="BB8:BM8"/>
    <mergeCell ref="BB9:BM9"/>
    <mergeCell ref="AO1:AZ1"/>
    <mergeCell ref="AO2:AZ2"/>
    <mergeCell ref="AO3:AZ3"/>
    <mergeCell ref="BO6:BZ6"/>
    <mergeCell ref="BO7:BZ7"/>
    <mergeCell ref="BO8:BZ8"/>
    <mergeCell ref="BO9:BZ9"/>
    <mergeCell ref="BO1:BZ1"/>
    <mergeCell ref="BO2:BZ2"/>
    <mergeCell ref="BO3:BZ3"/>
    <mergeCell ref="BO4:BZ4"/>
    <mergeCell ref="BO5:BZ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Z40"/>
  <sheetViews>
    <sheetView workbookViewId="0">
      <pane xSplit="1" ySplit="10" topLeftCell="BH26" activePane="bottomRight" state="frozen"/>
      <selection pane="topRight" activeCell="B1" sqref="B1"/>
      <selection pane="bottomLeft" activeCell="A11" sqref="A11"/>
      <selection pane="bottomRight" activeCell="BS28" sqref="BS28"/>
    </sheetView>
  </sheetViews>
  <sheetFormatPr defaultRowHeight="15"/>
  <cols>
    <col min="1" max="1" width="16.140625" bestFit="1" customWidth="1"/>
    <col min="2" max="4" width="5" bestFit="1" customWidth="1"/>
    <col min="5" max="5" width="5.7109375" bestFit="1" customWidth="1"/>
    <col min="6" max="6" width="8.7109375" bestFit="1" customWidth="1"/>
    <col min="7" max="7" width="7.5703125" bestFit="1" customWidth="1"/>
    <col min="8" max="10" width="7" bestFit="1" customWidth="1"/>
    <col min="11" max="11" width="7.28515625" bestFit="1" customWidth="1"/>
    <col min="12" max="12" width="8.7109375" bestFit="1" customWidth="1"/>
    <col min="13" max="13" width="6.140625" bestFit="1" customWidth="1"/>
    <col min="14" max="14" width="0.140625" customWidth="1"/>
    <col min="27" max="27" width="0.140625" customWidth="1"/>
    <col min="39" max="39" width="9.140625" customWidth="1"/>
    <col min="40" max="40" width="0.28515625" customWidth="1"/>
    <col min="53" max="53" width="0.28515625" customWidth="1"/>
    <col min="65" max="65" width="9.140625" customWidth="1"/>
    <col min="66" max="66" width="0.140625" customWidth="1"/>
  </cols>
  <sheetData>
    <row r="1" spans="1:78">
      <c r="A1" s="23" t="s">
        <v>0</v>
      </c>
      <c r="B1" s="306" t="s">
        <v>92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8"/>
      <c r="O1" s="306" t="s">
        <v>116</v>
      </c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  <c r="AB1" s="306" t="s">
        <v>136</v>
      </c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8"/>
      <c r="AO1" s="306" t="s">
        <v>164</v>
      </c>
      <c r="AP1" s="307"/>
      <c r="AQ1" s="307"/>
      <c r="AR1" s="307"/>
      <c r="AS1" s="307"/>
      <c r="AT1" s="307"/>
      <c r="AU1" s="307"/>
      <c r="AV1" s="307"/>
      <c r="AW1" s="307"/>
      <c r="AX1" s="307"/>
      <c r="AY1" s="307"/>
      <c r="AZ1" s="308"/>
      <c r="BB1" s="306" t="s">
        <v>180</v>
      </c>
      <c r="BC1" s="307"/>
      <c r="BD1" s="307"/>
      <c r="BE1" s="307"/>
      <c r="BF1" s="307"/>
      <c r="BG1" s="307"/>
      <c r="BH1" s="307"/>
      <c r="BI1" s="307"/>
      <c r="BJ1" s="307"/>
      <c r="BK1" s="307"/>
      <c r="BL1" s="307"/>
      <c r="BM1" s="308"/>
      <c r="BO1" s="306" t="s">
        <v>199</v>
      </c>
      <c r="BP1" s="307"/>
      <c r="BQ1" s="307"/>
      <c r="BR1" s="307"/>
      <c r="BS1" s="307"/>
      <c r="BT1" s="307"/>
      <c r="BU1" s="307"/>
      <c r="BV1" s="307"/>
      <c r="BW1" s="307"/>
      <c r="BX1" s="307"/>
      <c r="BY1" s="307"/>
      <c r="BZ1" s="308"/>
    </row>
    <row r="2" spans="1:78">
      <c r="A2" s="24" t="s">
        <v>1</v>
      </c>
      <c r="B2" s="309" t="s">
        <v>51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  <c r="O2" s="309" t="s">
        <v>51</v>
      </c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1"/>
      <c r="AB2" s="309" t="s">
        <v>51</v>
      </c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1"/>
      <c r="AO2" s="309" t="s">
        <v>51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1"/>
      <c r="BB2" s="309" t="s">
        <v>51</v>
      </c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1"/>
      <c r="BO2" s="309" t="s">
        <v>51</v>
      </c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1"/>
    </row>
    <row r="3" spans="1:78">
      <c r="A3" s="24" t="s">
        <v>2</v>
      </c>
      <c r="B3" s="312" t="s">
        <v>93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4"/>
      <c r="O3" s="312" t="s">
        <v>117</v>
      </c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4"/>
      <c r="AB3" s="312" t="s">
        <v>137</v>
      </c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4"/>
      <c r="AO3" s="312" t="s">
        <v>165</v>
      </c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4"/>
      <c r="BB3" s="312" t="s">
        <v>181</v>
      </c>
      <c r="BC3" s="313"/>
      <c r="BD3" s="313"/>
      <c r="BE3" s="313"/>
      <c r="BF3" s="313"/>
      <c r="BG3" s="313"/>
      <c r="BH3" s="313"/>
      <c r="BI3" s="313"/>
      <c r="BJ3" s="313"/>
      <c r="BK3" s="313"/>
      <c r="BL3" s="313"/>
      <c r="BM3" s="314"/>
      <c r="BO3" s="312" t="s">
        <v>200</v>
      </c>
      <c r="BP3" s="313"/>
      <c r="BQ3" s="313"/>
      <c r="BR3" s="313"/>
      <c r="BS3" s="313"/>
      <c r="BT3" s="313"/>
      <c r="BU3" s="313"/>
      <c r="BV3" s="313"/>
      <c r="BW3" s="313"/>
      <c r="BX3" s="313"/>
      <c r="BY3" s="313"/>
      <c r="BZ3" s="314"/>
    </row>
    <row r="4" spans="1:78">
      <c r="A4" s="24" t="s">
        <v>3</v>
      </c>
      <c r="B4" s="312" t="s">
        <v>94</v>
      </c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4"/>
      <c r="O4" s="312" t="s">
        <v>118</v>
      </c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4"/>
      <c r="AB4" s="312" t="s">
        <v>138</v>
      </c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4"/>
      <c r="AO4" s="312" t="s">
        <v>166</v>
      </c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4"/>
      <c r="BB4" s="312" t="s">
        <v>182</v>
      </c>
      <c r="BC4" s="313"/>
      <c r="BD4" s="313"/>
      <c r="BE4" s="313"/>
      <c r="BF4" s="313"/>
      <c r="BG4" s="313"/>
      <c r="BH4" s="313"/>
      <c r="BI4" s="313"/>
      <c r="BJ4" s="313"/>
      <c r="BK4" s="313"/>
      <c r="BL4" s="313"/>
      <c r="BM4" s="314"/>
      <c r="BO4" s="312" t="s">
        <v>201</v>
      </c>
      <c r="BP4" s="313"/>
      <c r="BQ4" s="313"/>
      <c r="BR4" s="313"/>
      <c r="BS4" s="313"/>
      <c r="BT4" s="313"/>
      <c r="BU4" s="313"/>
      <c r="BV4" s="313"/>
      <c r="BW4" s="313"/>
      <c r="BX4" s="313"/>
      <c r="BY4" s="313"/>
      <c r="BZ4" s="314"/>
    </row>
    <row r="5" spans="1:78">
      <c r="A5" s="24" t="s">
        <v>4</v>
      </c>
      <c r="B5" s="315">
        <v>5.0219907407407414E-2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7"/>
      <c r="O5" s="315">
        <v>5.0219907407407414E-2</v>
      </c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7"/>
      <c r="AB5" s="315">
        <v>5.0231481481481481E-2</v>
      </c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7"/>
      <c r="AO5" s="315">
        <v>5.0219907407407414E-2</v>
      </c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7"/>
      <c r="BB5" s="315">
        <v>5.0219907407407414E-2</v>
      </c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7"/>
      <c r="BO5" s="315">
        <v>5.0219907407407414E-2</v>
      </c>
      <c r="BP5" s="316"/>
      <c r="BQ5" s="316"/>
      <c r="BR5" s="316"/>
      <c r="BS5" s="316"/>
      <c r="BT5" s="316"/>
      <c r="BU5" s="316"/>
      <c r="BV5" s="316"/>
      <c r="BW5" s="316"/>
      <c r="BX5" s="316"/>
      <c r="BY5" s="316"/>
      <c r="BZ5" s="317"/>
    </row>
    <row r="6" spans="1:78">
      <c r="A6" s="24" t="s">
        <v>5</v>
      </c>
      <c r="B6" s="294" t="s">
        <v>91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6"/>
      <c r="O6" s="294" t="s">
        <v>115</v>
      </c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6"/>
      <c r="AB6" s="294" t="s">
        <v>135</v>
      </c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6"/>
      <c r="AO6" s="294" t="s">
        <v>154</v>
      </c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6"/>
      <c r="BB6" s="294" t="s">
        <v>179</v>
      </c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96"/>
      <c r="BO6" s="294" t="s">
        <v>189</v>
      </c>
      <c r="BP6" s="295"/>
      <c r="BQ6" s="295"/>
      <c r="BR6" s="295"/>
      <c r="BS6" s="295"/>
      <c r="BT6" s="295"/>
      <c r="BU6" s="295"/>
      <c r="BV6" s="295"/>
      <c r="BW6" s="295"/>
      <c r="BX6" s="295"/>
      <c r="BY6" s="295"/>
      <c r="BZ6" s="296"/>
    </row>
    <row r="7" spans="1:78">
      <c r="A7" s="24" t="s">
        <v>6</v>
      </c>
      <c r="B7" s="297" t="s">
        <v>55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9"/>
      <c r="O7" s="297" t="s">
        <v>55</v>
      </c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9"/>
      <c r="AB7" s="297" t="s">
        <v>55</v>
      </c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9"/>
      <c r="AO7" s="297" t="s">
        <v>55</v>
      </c>
      <c r="AP7" s="298"/>
      <c r="AQ7" s="298"/>
      <c r="AR7" s="298"/>
      <c r="AS7" s="298"/>
      <c r="AT7" s="298"/>
      <c r="AU7" s="298"/>
      <c r="AV7" s="298"/>
      <c r="AW7" s="298"/>
      <c r="AX7" s="298"/>
      <c r="AY7" s="298"/>
      <c r="AZ7" s="299"/>
      <c r="BB7" s="297" t="s">
        <v>55</v>
      </c>
      <c r="BC7" s="298"/>
      <c r="BD7" s="298"/>
      <c r="BE7" s="298"/>
      <c r="BF7" s="298"/>
      <c r="BG7" s="298"/>
      <c r="BH7" s="298"/>
      <c r="BI7" s="298"/>
      <c r="BJ7" s="298"/>
      <c r="BK7" s="298"/>
      <c r="BL7" s="298"/>
      <c r="BM7" s="299"/>
      <c r="BO7" s="297" t="s">
        <v>55</v>
      </c>
      <c r="BP7" s="298"/>
      <c r="BQ7" s="298"/>
      <c r="BR7" s="298"/>
      <c r="BS7" s="298"/>
      <c r="BT7" s="298"/>
      <c r="BU7" s="298"/>
      <c r="BV7" s="298"/>
      <c r="BW7" s="298"/>
      <c r="BX7" s="298"/>
      <c r="BY7" s="298"/>
      <c r="BZ7" s="299"/>
    </row>
    <row r="8" spans="1:78" ht="26.25" customHeight="1">
      <c r="A8" s="24" t="s">
        <v>7</v>
      </c>
      <c r="B8" s="300" t="s">
        <v>76</v>
      </c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2"/>
      <c r="O8" s="300" t="s">
        <v>76</v>
      </c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B8" s="300" t="s">
        <v>76</v>
      </c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2"/>
      <c r="AO8" s="300" t="s">
        <v>76</v>
      </c>
      <c r="AP8" s="301"/>
      <c r="AQ8" s="301"/>
      <c r="AR8" s="301"/>
      <c r="AS8" s="301"/>
      <c r="AT8" s="301"/>
      <c r="AU8" s="301"/>
      <c r="AV8" s="301"/>
      <c r="AW8" s="301"/>
      <c r="AX8" s="301"/>
      <c r="AY8" s="301"/>
      <c r="AZ8" s="302"/>
      <c r="BB8" s="300" t="s">
        <v>76</v>
      </c>
      <c r="BC8" s="301"/>
      <c r="BD8" s="301"/>
      <c r="BE8" s="301"/>
      <c r="BF8" s="301"/>
      <c r="BG8" s="301"/>
      <c r="BH8" s="301"/>
      <c r="BI8" s="301"/>
      <c r="BJ8" s="301"/>
      <c r="BK8" s="301"/>
      <c r="BL8" s="301"/>
      <c r="BM8" s="302"/>
      <c r="BO8" s="300" t="s">
        <v>76</v>
      </c>
      <c r="BP8" s="301"/>
      <c r="BQ8" s="301"/>
      <c r="BR8" s="301"/>
      <c r="BS8" s="301"/>
      <c r="BT8" s="301"/>
      <c r="BU8" s="301"/>
      <c r="BV8" s="301"/>
      <c r="BW8" s="301"/>
      <c r="BX8" s="301"/>
      <c r="BY8" s="301"/>
      <c r="BZ8" s="302"/>
    </row>
    <row r="9" spans="1:78" ht="21.75" thickBot="1">
      <c r="A9" s="25" t="s">
        <v>8</v>
      </c>
      <c r="B9" s="303" t="s">
        <v>77</v>
      </c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5"/>
      <c r="O9" s="303" t="s">
        <v>77</v>
      </c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5"/>
      <c r="AB9" s="303" t="s">
        <v>77</v>
      </c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5"/>
      <c r="AO9" s="303" t="s">
        <v>77</v>
      </c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5"/>
      <c r="BB9" s="303" t="s">
        <v>77</v>
      </c>
      <c r="BC9" s="304"/>
      <c r="BD9" s="304"/>
      <c r="BE9" s="304"/>
      <c r="BF9" s="304"/>
      <c r="BG9" s="304"/>
      <c r="BH9" s="304"/>
      <c r="BI9" s="304"/>
      <c r="BJ9" s="304"/>
      <c r="BK9" s="304"/>
      <c r="BL9" s="304"/>
      <c r="BM9" s="305"/>
      <c r="BO9" s="303" t="s">
        <v>77</v>
      </c>
      <c r="BP9" s="304"/>
      <c r="BQ9" s="304"/>
      <c r="BR9" s="304"/>
      <c r="BS9" s="304"/>
      <c r="BT9" s="304"/>
      <c r="BU9" s="304"/>
      <c r="BV9" s="304"/>
      <c r="BW9" s="304"/>
      <c r="BX9" s="304"/>
      <c r="BY9" s="304"/>
      <c r="BZ9" s="305"/>
    </row>
    <row r="10" spans="1:78" ht="21.75" thickBot="1">
      <c r="A10" s="26" t="s">
        <v>9</v>
      </c>
      <c r="B10" s="27" t="s">
        <v>58</v>
      </c>
      <c r="C10" s="18" t="s">
        <v>59</v>
      </c>
      <c r="D10" s="18" t="s">
        <v>60</v>
      </c>
      <c r="E10" s="18" t="s">
        <v>61</v>
      </c>
      <c r="F10" s="18" t="s">
        <v>62</v>
      </c>
      <c r="G10" s="18" t="s">
        <v>63</v>
      </c>
      <c r="H10" s="18" t="s">
        <v>64</v>
      </c>
      <c r="I10" s="18" t="s">
        <v>65</v>
      </c>
      <c r="J10" s="18" t="s">
        <v>66</v>
      </c>
      <c r="K10" s="18" t="s">
        <v>67</v>
      </c>
      <c r="L10" s="18" t="s">
        <v>68</v>
      </c>
      <c r="M10" s="19" t="s">
        <v>69</v>
      </c>
      <c r="O10" s="27" t="s">
        <v>58</v>
      </c>
      <c r="P10" s="18" t="s">
        <v>59</v>
      </c>
      <c r="Q10" s="18" t="s">
        <v>60</v>
      </c>
      <c r="R10" s="18" t="s">
        <v>61</v>
      </c>
      <c r="S10" s="18" t="s">
        <v>62</v>
      </c>
      <c r="T10" s="18" t="s">
        <v>63</v>
      </c>
      <c r="U10" s="18" t="s">
        <v>64</v>
      </c>
      <c r="V10" s="18" t="s">
        <v>65</v>
      </c>
      <c r="W10" s="18" t="s">
        <v>66</v>
      </c>
      <c r="X10" s="18" t="s">
        <v>67</v>
      </c>
      <c r="Y10" s="18" t="s">
        <v>68</v>
      </c>
      <c r="Z10" s="19" t="s">
        <v>69</v>
      </c>
      <c r="AB10" s="27" t="s">
        <v>58</v>
      </c>
      <c r="AC10" s="18" t="s">
        <v>59</v>
      </c>
      <c r="AD10" s="18" t="s">
        <v>60</v>
      </c>
      <c r="AE10" s="18" t="s">
        <v>61</v>
      </c>
      <c r="AF10" s="18" t="s">
        <v>62</v>
      </c>
      <c r="AG10" s="18" t="s">
        <v>63</v>
      </c>
      <c r="AH10" s="18" t="s">
        <v>64</v>
      </c>
      <c r="AI10" s="18" t="s">
        <v>65</v>
      </c>
      <c r="AJ10" s="18" t="s">
        <v>66</v>
      </c>
      <c r="AK10" s="18" t="s">
        <v>67</v>
      </c>
      <c r="AL10" s="18" t="s">
        <v>68</v>
      </c>
      <c r="AM10" s="19" t="s">
        <v>69</v>
      </c>
      <c r="AO10" s="27" t="s">
        <v>58</v>
      </c>
      <c r="AP10" s="18" t="s">
        <v>59</v>
      </c>
      <c r="AQ10" s="18" t="s">
        <v>60</v>
      </c>
      <c r="AR10" s="18" t="s">
        <v>61</v>
      </c>
      <c r="AS10" s="18" t="s">
        <v>62</v>
      </c>
      <c r="AT10" s="18" t="s">
        <v>63</v>
      </c>
      <c r="AU10" s="18" t="s">
        <v>64</v>
      </c>
      <c r="AV10" s="18" t="s">
        <v>65</v>
      </c>
      <c r="AW10" s="18" t="s">
        <v>66</v>
      </c>
      <c r="AX10" s="18" t="s">
        <v>67</v>
      </c>
      <c r="AY10" s="18" t="s">
        <v>68</v>
      </c>
      <c r="AZ10" s="19" t="s">
        <v>69</v>
      </c>
      <c r="BB10" s="27" t="s">
        <v>58</v>
      </c>
      <c r="BC10" s="18" t="s">
        <v>59</v>
      </c>
      <c r="BD10" s="18" t="s">
        <v>60</v>
      </c>
      <c r="BE10" s="18" t="s">
        <v>61</v>
      </c>
      <c r="BF10" s="18" t="s">
        <v>62</v>
      </c>
      <c r="BG10" s="18" t="s">
        <v>63</v>
      </c>
      <c r="BH10" s="18" t="s">
        <v>64</v>
      </c>
      <c r="BI10" s="18" t="s">
        <v>65</v>
      </c>
      <c r="BJ10" s="18" t="s">
        <v>66</v>
      </c>
      <c r="BK10" s="18" t="s">
        <v>67</v>
      </c>
      <c r="BL10" s="18" t="s">
        <v>68</v>
      </c>
      <c r="BM10" s="19" t="s">
        <v>69</v>
      </c>
      <c r="BO10" s="27" t="s">
        <v>58</v>
      </c>
      <c r="BP10" s="18" t="s">
        <v>59</v>
      </c>
      <c r="BQ10" s="18" t="s">
        <v>60</v>
      </c>
      <c r="BR10" s="18" t="s">
        <v>61</v>
      </c>
      <c r="BS10" s="18" t="s">
        <v>62</v>
      </c>
      <c r="BT10" s="18" t="s">
        <v>63</v>
      </c>
      <c r="BU10" s="18" t="s">
        <v>64</v>
      </c>
      <c r="BV10" s="18" t="s">
        <v>65</v>
      </c>
      <c r="BW10" s="18" t="s">
        <v>66</v>
      </c>
      <c r="BX10" s="18" t="s">
        <v>67</v>
      </c>
      <c r="BY10" s="18" t="s">
        <v>68</v>
      </c>
      <c r="BZ10" s="19" t="s">
        <v>69</v>
      </c>
    </row>
    <row r="11" spans="1:78">
      <c r="A11" s="15" t="s">
        <v>10</v>
      </c>
      <c r="B11" s="28">
        <v>0</v>
      </c>
      <c r="C11" s="7">
        <v>0</v>
      </c>
      <c r="D11" s="7">
        <v>0</v>
      </c>
      <c r="E11" s="7">
        <v>40</v>
      </c>
      <c r="F11" s="7">
        <v>0</v>
      </c>
      <c r="G11" s="7">
        <v>0</v>
      </c>
      <c r="H11" s="7" t="s">
        <v>73</v>
      </c>
      <c r="I11" s="7" t="s">
        <v>73</v>
      </c>
      <c r="J11" s="7" t="s">
        <v>73</v>
      </c>
      <c r="K11" s="7" t="s">
        <v>73</v>
      </c>
      <c r="L11" s="22" t="s">
        <v>74</v>
      </c>
      <c r="M11" s="8" t="s">
        <v>74</v>
      </c>
      <c r="O11" s="28">
        <v>0</v>
      </c>
      <c r="P11" s="7">
        <v>0</v>
      </c>
      <c r="Q11" s="7">
        <v>0</v>
      </c>
      <c r="R11" s="7">
        <v>40</v>
      </c>
      <c r="S11" s="7">
        <v>0</v>
      </c>
      <c r="T11" s="7">
        <v>0</v>
      </c>
      <c r="U11" s="7" t="s">
        <v>73</v>
      </c>
      <c r="V11" s="7" t="s">
        <v>73</v>
      </c>
      <c r="W11" s="7" t="s">
        <v>73</v>
      </c>
      <c r="X11" s="7" t="s">
        <v>73</v>
      </c>
      <c r="Y11" s="22" t="s">
        <v>74</v>
      </c>
      <c r="Z11" s="8" t="s">
        <v>74</v>
      </c>
      <c r="AB11" s="28">
        <v>0</v>
      </c>
      <c r="AC11" s="7">
        <v>0</v>
      </c>
      <c r="AD11" s="7">
        <v>0</v>
      </c>
      <c r="AE11" s="7">
        <v>40</v>
      </c>
      <c r="AF11" s="7">
        <v>0</v>
      </c>
      <c r="AG11" s="7">
        <v>0</v>
      </c>
      <c r="AH11" s="7" t="s">
        <v>73</v>
      </c>
      <c r="AI11" s="7" t="s">
        <v>73</v>
      </c>
      <c r="AJ11" s="7" t="s">
        <v>73</v>
      </c>
      <c r="AK11" s="7" t="s">
        <v>73</v>
      </c>
      <c r="AL11" s="22" t="s">
        <v>74</v>
      </c>
      <c r="AM11" s="8" t="s">
        <v>74</v>
      </c>
      <c r="AO11" s="67">
        <v>0</v>
      </c>
      <c r="AP11" s="68">
        <v>0</v>
      </c>
      <c r="AQ11" s="68">
        <v>0</v>
      </c>
      <c r="AR11" s="68">
        <v>40</v>
      </c>
      <c r="AS11" s="68">
        <v>0</v>
      </c>
      <c r="AT11" s="68">
        <v>0</v>
      </c>
      <c r="AU11" s="68" t="s">
        <v>73</v>
      </c>
      <c r="AV11" s="68" t="s">
        <v>73</v>
      </c>
      <c r="AW11" s="68" t="s">
        <v>73</v>
      </c>
      <c r="AX11" s="68" t="s">
        <v>73</v>
      </c>
      <c r="AY11" s="51" t="s">
        <v>74</v>
      </c>
      <c r="AZ11" s="69" t="s">
        <v>74</v>
      </c>
      <c r="BB11" s="28">
        <v>0</v>
      </c>
      <c r="BC11" s="9">
        <v>0</v>
      </c>
      <c r="BD11" s="9">
        <v>0</v>
      </c>
      <c r="BE11" s="9">
        <v>40</v>
      </c>
      <c r="BF11" s="9">
        <v>0</v>
      </c>
      <c r="BG11" s="9">
        <v>0</v>
      </c>
      <c r="BH11" s="9" t="s">
        <v>73</v>
      </c>
      <c r="BI11" s="9" t="s">
        <v>73</v>
      </c>
      <c r="BJ11" s="9" t="s">
        <v>73</v>
      </c>
      <c r="BK11" s="9" t="s">
        <v>73</v>
      </c>
      <c r="BL11" s="22" t="s">
        <v>74</v>
      </c>
      <c r="BM11" s="10" t="s">
        <v>74</v>
      </c>
      <c r="BO11" s="28">
        <v>0</v>
      </c>
      <c r="BP11" s="9">
        <v>0</v>
      </c>
      <c r="BQ11" s="9">
        <v>1E-3</v>
      </c>
      <c r="BR11" s="9">
        <v>40</v>
      </c>
      <c r="BS11" s="9">
        <v>0</v>
      </c>
      <c r="BT11" s="9">
        <v>0</v>
      </c>
      <c r="BU11" s="9" t="s">
        <v>73</v>
      </c>
      <c r="BV11" s="9" t="s">
        <v>73</v>
      </c>
      <c r="BW11" s="9" t="s">
        <v>73</v>
      </c>
      <c r="BX11" s="9" t="s">
        <v>73</v>
      </c>
      <c r="BY11" s="22" t="s">
        <v>74</v>
      </c>
      <c r="BZ11" s="10" t="s">
        <v>74</v>
      </c>
    </row>
    <row r="12" spans="1:78">
      <c r="A12" s="16" t="s">
        <v>11</v>
      </c>
      <c r="B12" s="28">
        <v>0.60499999999999998</v>
      </c>
      <c r="C12" s="7">
        <v>1.31</v>
      </c>
      <c r="D12" s="7">
        <v>13.1</v>
      </c>
      <c r="E12" s="45">
        <v>1086</v>
      </c>
      <c r="F12" s="7">
        <v>12</v>
      </c>
      <c r="G12" s="7">
        <v>1.1000000000000001</v>
      </c>
      <c r="H12" s="7" t="s">
        <v>73</v>
      </c>
      <c r="I12" s="7" t="s">
        <v>73</v>
      </c>
      <c r="J12" s="7" t="s">
        <v>73</v>
      </c>
      <c r="K12" s="7" t="s">
        <v>73</v>
      </c>
      <c r="L12" s="22" t="s">
        <v>74</v>
      </c>
      <c r="M12" s="8" t="s">
        <v>74</v>
      </c>
      <c r="O12" s="28">
        <v>0.59099999999999997</v>
      </c>
      <c r="P12" s="7">
        <v>1.36</v>
      </c>
      <c r="Q12" s="7">
        <v>13.3</v>
      </c>
      <c r="R12" s="45">
        <v>1084</v>
      </c>
      <c r="S12" s="7">
        <v>15</v>
      </c>
      <c r="T12" s="7">
        <v>1.4</v>
      </c>
      <c r="U12" s="7" t="s">
        <v>73</v>
      </c>
      <c r="V12" s="7" t="s">
        <v>73</v>
      </c>
      <c r="W12" s="7" t="s">
        <v>73</v>
      </c>
      <c r="X12" s="7" t="s">
        <v>73</v>
      </c>
      <c r="Y12" s="22" t="s">
        <v>74</v>
      </c>
      <c r="Z12" s="8" t="s">
        <v>74</v>
      </c>
      <c r="AB12" s="28">
        <v>0.69899999999999995</v>
      </c>
      <c r="AC12" s="7">
        <v>1.34</v>
      </c>
      <c r="AD12" s="7">
        <v>6.74</v>
      </c>
      <c r="AE12" s="45">
        <v>1085</v>
      </c>
      <c r="AF12" s="7">
        <v>24</v>
      </c>
      <c r="AG12" s="7">
        <v>2.2000000000000002</v>
      </c>
      <c r="AH12" s="7" t="s">
        <v>73</v>
      </c>
      <c r="AI12" s="7" t="s">
        <v>73</v>
      </c>
      <c r="AJ12" s="7" t="s">
        <v>73</v>
      </c>
      <c r="AK12" s="7" t="s">
        <v>73</v>
      </c>
      <c r="AL12" s="22" t="s">
        <v>74</v>
      </c>
      <c r="AM12" s="8" t="s">
        <v>74</v>
      </c>
      <c r="AO12" s="28">
        <v>0.67900000000000005</v>
      </c>
      <c r="AP12" s="9">
        <v>1.25</v>
      </c>
      <c r="AQ12" s="9">
        <v>4.41</v>
      </c>
      <c r="AR12" s="45">
        <v>1082</v>
      </c>
      <c r="AS12" s="9">
        <v>9</v>
      </c>
      <c r="AT12" s="9">
        <v>0.8</v>
      </c>
      <c r="AU12" s="9" t="s">
        <v>73</v>
      </c>
      <c r="AV12" s="9" t="s">
        <v>73</v>
      </c>
      <c r="AW12" s="9" t="s">
        <v>73</v>
      </c>
      <c r="AX12" s="9" t="s">
        <v>73</v>
      </c>
      <c r="AY12" s="22" t="s">
        <v>74</v>
      </c>
      <c r="AZ12" s="10" t="s">
        <v>74</v>
      </c>
      <c r="BB12" s="28">
        <v>0.67200000000000004</v>
      </c>
      <c r="BC12" s="9">
        <v>1.29</v>
      </c>
      <c r="BD12" s="9">
        <v>19.600000000000001</v>
      </c>
      <c r="BE12" s="45">
        <v>1086</v>
      </c>
      <c r="BF12" s="9">
        <v>29</v>
      </c>
      <c r="BG12" s="9">
        <v>2.7</v>
      </c>
      <c r="BH12" s="9" t="s">
        <v>73</v>
      </c>
      <c r="BI12" s="9" t="s">
        <v>73</v>
      </c>
      <c r="BJ12" s="9" t="s">
        <v>73</v>
      </c>
      <c r="BK12" s="9" t="s">
        <v>73</v>
      </c>
      <c r="BL12" s="22" t="s">
        <v>74</v>
      </c>
      <c r="BM12" s="10" t="s">
        <v>74</v>
      </c>
      <c r="BO12" s="28">
        <v>0.74099999999999999</v>
      </c>
      <c r="BP12" s="9">
        <v>1.31</v>
      </c>
      <c r="BQ12" s="9">
        <v>3.35</v>
      </c>
      <c r="BR12" s="45">
        <v>1084</v>
      </c>
      <c r="BS12" s="9">
        <v>19</v>
      </c>
      <c r="BT12" s="9">
        <v>1.8</v>
      </c>
      <c r="BU12" s="9" t="s">
        <v>73</v>
      </c>
      <c r="BV12" s="9" t="s">
        <v>73</v>
      </c>
      <c r="BW12" s="9" t="s">
        <v>73</v>
      </c>
      <c r="BX12" s="9" t="s">
        <v>73</v>
      </c>
      <c r="BY12" s="22" t="s">
        <v>74</v>
      </c>
      <c r="BZ12" s="10" t="s">
        <v>74</v>
      </c>
    </row>
    <row r="13" spans="1:78">
      <c r="A13" s="16" t="s">
        <v>27</v>
      </c>
      <c r="B13" s="28">
        <v>0.08</v>
      </c>
      <c r="C13" s="7">
        <v>0.114</v>
      </c>
      <c r="D13" s="7">
        <v>0.54</v>
      </c>
      <c r="E13" s="45">
        <v>1124</v>
      </c>
      <c r="F13" s="7">
        <v>0</v>
      </c>
      <c r="G13" s="7">
        <v>0</v>
      </c>
      <c r="H13" s="7">
        <v>9.2999999999999999E-2</v>
      </c>
      <c r="I13" s="7">
        <v>0.27700000000000002</v>
      </c>
      <c r="J13" s="7">
        <v>0.30499999999999999</v>
      </c>
      <c r="K13" s="7">
        <v>5.8000000000000003E-2</v>
      </c>
      <c r="L13" s="22">
        <v>0.106</v>
      </c>
      <c r="M13" s="8" t="s">
        <v>74</v>
      </c>
      <c r="O13" s="28">
        <v>7.8E-2</v>
      </c>
      <c r="P13" s="7">
        <v>0.11</v>
      </c>
      <c r="Q13" s="7">
        <v>0.51200000000000001</v>
      </c>
      <c r="R13" s="45">
        <v>1123</v>
      </c>
      <c r="S13" s="7">
        <v>0</v>
      </c>
      <c r="T13" s="7">
        <v>0</v>
      </c>
      <c r="U13" s="7">
        <v>9.1999999999999998E-2</v>
      </c>
      <c r="V13" s="7">
        <v>0.27700000000000002</v>
      </c>
      <c r="W13" s="7">
        <v>0.308</v>
      </c>
      <c r="X13" s="7">
        <v>5.6000000000000001E-2</v>
      </c>
      <c r="Y13" s="22">
        <v>0.10100000000000001</v>
      </c>
      <c r="Z13" s="8" t="s">
        <v>74</v>
      </c>
      <c r="AB13" s="28">
        <v>7.8E-2</v>
      </c>
      <c r="AC13" s="7">
        <v>0.11</v>
      </c>
      <c r="AD13" s="7">
        <v>0.89300000000000002</v>
      </c>
      <c r="AE13" s="45">
        <v>1123</v>
      </c>
      <c r="AF13" s="7">
        <v>0</v>
      </c>
      <c r="AG13" s="7">
        <v>0</v>
      </c>
      <c r="AH13" s="7">
        <v>9.0999999999999998E-2</v>
      </c>
      <c r="AI13" s="7">
        <v>0.27600000000000002</v>
      </c>
      <c r="AJ13" s="7">
        <v>0.314</v>
      </c>
      <c r="AK13" s="7">
        <v>6.2E-2</v>
      </c>
      <c r="AL13" s="22">
        <v>0.10100000000000001</v>
      </c>
      <c r="AM13" s="8" t="s">
        <v>74</v>
      </c>
      <c r="AO13" s="28">
        <v>7.9000000000000001E-2</v>
      </c>
      <c r="AP13" s="9">
        <v>0.113</v>
      </c>
      <c r="AQ13" s="9">
        <v>0.44900000000000001</v>
      </c>
      <c r="AR13" s="45">
        <v>1121</v>
      </c>
      <c r="AS13" s="9">
        <v>0</v>
      </c>
      <c r="AT13" s="9">
        <v>0</v>
      </c>
      <c r="AU13" s="9">
        <v>9.1999999999999998E-2</v>
      </c>
      <c r="AV13" s="9">
        <v>0.27600000000000002</v>
      </c>
      <c r="AW13" s="9">
        <v>0.29899999999999999</v>
      </c>
      <c r="AX13" s="9">
        <v>5.8999999999999997E-2</v>
      </c>
      <c r="AY13" s="22">
        <v>0.105</v>
      </c>
      <c r="AZ13" s="10" t="s">
        <v>74</v>
      </c>
      <c r="BB13" s="28">
        <v>7.8E-2</v>
      </c>
      <c r="BC13" s="9">
        <v>0.111</v>
      </c>
      <c r="BD13" s="9">
        <v>0.39600000000000002</v>
      </c>
      <c r="BE13" s="45">
        <v>1123</v>
      </c>
      <c r="BF13" s="9">
        <v>0</v>
      </c>
      <c r="BG13" s="9">
        <v>0</v>
      </c>
      <c r="BH13" s="9">
        <v>0.09</v>
      </c>
      <c r="BI13" s="9">
        <v>0.28399999999999997</v>
      </c>
      <c r="BJ13" s="9">
        <v>0.317</v>
      </c>
      <c r="BK13" s="9">
        <v>0.06</v>
      </c>
      <c r="BL13" s="22">
        <v>0.10100000000000001</v>
      </c>
      <c r="BM13" s="10" t="s">
        <v>74</v>
      </c>
      <c r="BO13" s="28">
        <v>0.08</v>
      </c>
      <c r="BP13" s="9">
        <v>0.113</v>
      </c>
      <c r="BQ13" s="9">
        <v>0.66400000000000003</v>
      </c>
      <c r="BR13" s="45">
        <v>1123</v>
      </c>
      <c r="BS13" s="9">
        <v>0</v>
      </c>
      <c r="BT13" s="9">
        <v>0</v>
      </c>
      <c r="BU13" s="9">
        <v>9.1999999999999998E-2</v>
      </c>
      <c r="BV13" s="9">
        <v>0.27900000000000003</v>
      </c>
      <c r="BW13" s="9">
        <v>0.312</v>
      </c>
      <c r="BX13" s="9">
        <v>6.0999999999999999E-2</v>
      </c>
      <c r="BY13" s="22">
        <v>0.104</v>
      </c>
      <c r="BZ13" s="10" t="s">
        <v>74</v>
      </c>
    </row>
    <row r="14" spans="1:78">
      <c r="A14" s="16" t="s">
        <v>12</v>
      </c>
      <c r="B14" s="28">
        <v>2.1999999999999999E-2</v>
      </c>
      <c r="C14" s="7">
        <v>3.7999999999999999E-2</v>
      </c>
      <c r="D14" s="7">
        <v>0.28399999999999997</v>
      </c>
      <c r="E14" s="45">
        <v>1120</v>
      </c>
      <c r="F14" s="7">
        <v>0</v>
      </c>
      <c r="G14" s="7">
        <v>0</v>
      </c>
      <c r="H14" s="7">
        <v>2.8000000000000001E-2</v>
      </c>
      <c r="I14" s="7">
        <v>5.8999999999999997E-2</v>
      </c>
      <c r="J14" s="7">
        <v>0.23499999999999999</v>
      </c>
      <c r="K14" s="7">
        <v>3.6999999999999998E-2</v>
      </c>
      <c r="L14" s="22">
        <v>3.1E-2</v>
      </c>
      <c r="M14" s="8" t="s">
        <v>74</v>
      </c>
      <c r="O14" s="28">
        <v>2.1999999999999999E-2</v>
      </c>
      <c r="P14" s="7">
        <v>4.2999999999999997E-2</v>
      </c>
      <c r="Q14" s="7">
        <v>0.47099999999999997</v>
      </c>
      <c r="R14" s="45">
        <v>1119</v>
      </c>
      <c r="S14" s="7">
        <v>0</v>
      </c>
      <c r="T14" s="7">
        <v>0</v>
      </c>
      <c r="U14" s="7">
        <v>0.03</v>
      </c>
      <c r="V14" s="7">
        <v>8.5999999999999993E-2</v>
      </c>
      <c r="W14" s="7">
        <v>0.25800000000000001</v>
      </c>
      <c r="X14" s="7">
        <v>4.9000000000000002E-2</v>
      </c>
      <c r="Y14" s="22">
        <v>3.3000000000000002E-2</v>
      </c>
      <c r="Z14" s="8" t="s">
        <v>74</v>
      </c>
      <c r="AB14" s="28">
        <v>2.1999999999999999E-2</v>
      </c>
      <c r="AC14" s="7">
        <v>0.04</v>
      </c>
      <c r="AD14" s="7">
        <v>0.437</v>
      </c>
      <c r="AE14" s="45">
        <v>1117</v>
      </c>
      <c r="AF14" s="7">
        <v>0</v>
      </c>
      <c r="AG14" s="7">
        <v>0</v>
      </c>
      <c r="AH14" s="7">
        <v>3.1E-2</v>
      </c>
      <c r="AI14" s="7">
        <v>7.0999999999999994E-2</v>
      </c>
      <c r="AJ14" s="7">
        <v>0.24</v>
      </c>
      <c r="AK14" s="7">
        <v>3.9E-2</v>
      </c>
      <c r="AL14" s="22">
        <v>3.3000000000000002E-2</v>
      </c>
      <c r="AM14" s="8" t="s">
        <v>74</v>
      </c>
      <c r="AO14" s="28">
        <v>2.1999999999999999E-2</v>
      </c>
      <c r="AP14" s="9">
        <v>0.04</v>
      </c>
      <c r="AQ14" s="9">
        <v>0.33800000000000002</v>
      </c>
      <c r="AR14" s="45">
        <v>1120</v>
      </c>
      <c r="AS14" s="9">
        <v>0</v>
      </c>
      <c r="AT14" s="9">
        <v>0</v>
      </c>
      <c r="AU14" s="9">
        <v>0.03</v>
      </c>
      <c r="AV14" s="9">
        <v>7.8E-2</v>
      </c>
      <c r="AW14" s="9">
        <v>0.23899999999999999</v>
      </c>
      <c r="AX14" s="9">
        <v>3.6999999999999998E-2</v>
      </c>
      <c r="AY14" s="22">
        <v>3.3000000000000002E-2</v>
      </c>
      <c r="AZ14" s="10" t="s">
        <v>74</v>
      </c>
      <c r="BB14" s="28">
        <v>2.1999999999999999E-2</v>
      </c>
      <c r="BC14" s="9">
        <v>4.3999999999999997E-2</v>
      </c>
      <c r="BD14" s="9">
        <v>0.35899999999999999</v>
      </c>
      <c r="BE14" s="45">
        <v>1118</v>
      </c>
      <c r="BF14" s="9">
        <v>0</v>
      </c>
      <c r="BG14" s="9">
        <v>0</v>
      </c>
      <c r="BH14" s="9">
        <v>3.1E-2</v>
      </c>
      <c r="BI14" s="9">
        <v>0.09</v>
      </c>
      <c r="BJ14" s="9">
        <v>0.255</v>
      </c>
      <c r="BK14" s="9">
        <v>4.3999999999999997E-2</v>
      </c>
      <c r="BL14" s="22">
        <v>3.5000000000000003E-2</v>
      </c>
      <c r="BM14" s="10" t="s">
        <v>74</v>
      </c>
      <c r="BO14" s="28">
        <v>2.1999999999999999E-2</v>
      </c>
      <c r="BP14" s="9">
        <v>4.2000000000000003E-2</v>
      </c>
      <c r="BQ14" s="9">
        <v>0.28999999999999998</v>
      </c>
      <c r="BR14" s="45">
        <v>1120</v>
      </c>
      <c r="BS14" s="9">
        <v>0</v>
      </c>
      <c r="BT14" s="9">
        <v>0</v>
      </c>
      <c r="BU14" s="9">
        <v>0.03</v>
      </c>
      <c r="BV14" s="9">
        <v>8.1000000000000003E-2</v>
      </c>
      <c r="BW14" s="9">
        <v>0.24199999999999999</v>
      </c>
      <c r="BX14" s="9">
        <v>4.2000000000000003E-2</v>
      </c>
      <c r="BY14" s="22">
        <v>3.4000000000000002E-2</v>
      </c>
      <c r="BZ14" s="10" t="s">
        <v>74</v>
      </c>
    </row>
    <row r="15" spans="1:78">
      <c r="A15" s="16" t="s">
        <v>28</v>
      </c>
      <c r="B15" s="28">
        <v>0.01</v>
      </c>
      <c r="C15" s="7">
        <v>1.7000000000000001E-2</v>
      </c>
      <c r="D15" s="7">
        <v>0.224</v>
      </c>
      <c r="E15" s="45">
        <v>1118</v>
      </c>
      <c r="F15" s="7">
        <v>0</v>
      </c>
      <c r="G15" s="7">
        <v>0</v>
      </c>
      <c r="H15" s="7">
        <v>1.2999999999999999E-2</v>
      </c>
      <c r="I15" s="7">
        <v>2.3E-2</v>
      </c>
      <c r="J15" s="7">
        <v>0.20200000000000001</v>
      </c>
      <c r="K15" s="7">
        <v>2.5999999999999999E-2</v>
      </c>
      <c r="L15" s="22">
        <v>1.2999999999999999E-2</v>
      </c>
      <c r="M15" s="8" t="s">
        <v>74</v>
      </c>
      <c r="O15" s="28">
        <v>0.01</v>
      </c>
      <c r="P15" s="7">
        <v>1.7000000000000001E-2</v>
      </c>
      <c r="Q15" s="7">
        <v>0.26100000000000001</v>
      </c>
      <c r="R15" s="45">
        <v>1119</v>
      </c>
      <c r="S15" s="7">
        <v>0</v>
      </c>
      <c r="T15" s="7">
        <v>0</v>
      </c>
      <c r="U15" s="7">
        <v>1.2999999999999999E-2</v>
      </c>
      <c r="V15" s="7">
        <v>2.5999999999999999E-2</v>
      </c>
      <c r="W15" s="7">
        <v>0.20200000000000001</v>
      </c>
      <c r="X15" s="7">
        <v>2.5000000000000001E-2</v>
      </c>
      <c r="Y15" s="22">
        <v>1.2999999999999999E-2</v>
      </c>
      <c r="Z15" s="8" t="s">
        <v>74</v>
      </c>
      <c r="AB15" s="28">
        <v>0.01</v>
      </c>
      <c r="AC15" s="7">
        <v>1.6E-2</v>
      </c>
      <c r="AD15" s="7">
        <v>0.252</v>
      </c>
      <c r="AE15" s="45">
        <v>1117</v>
      </c>
      <c r="AF15" s="7">
        <v>0</v>
      </c>
      <c r="AG15" s="7">
        <v>0</v>
      </c>
      <c r="AH15" s="7">
        <v>1.2E-2</v>
      </c>
      <c r="AI15" s="7">
        <v>2.3E-2</v>
      </c>
      <c r="AJ15" s="7">
        <v>0.20300000000000001</v>
      </c>
      <c r="AK15" s="7">
        <v>2.5999999999999999E-2</v>
      </c>
      <c r="AL15" s="22">
        <v>1.2999999999999999E-2</v>
      </c>
      <c r="AM15" s="8" t="s">
        <v>74</v>
      </c>
      <c r="AO15" s="28">
        <v>0.01</v>
      </c>
      <c r="AP15" s="9">
        <v>1.7999999999999999E-2</v>
      </c>
      <c r="AQ15" s="9">
        <v>0.24399999999999999</v>
      </c>
      <c r="AR15" s="45">
        <v>1118</v>
      </c>
      <c r="AS15" s="9">
        <v>0</v>
      </c>
      <c r="AT15" s="9">
        <v>0</v>
      </c>
      <c r="AU15" s="9">
        <v>1.2999999999999999E-2</v>
      </c>
      <c r="AV15" s="9">
        <v>2.8000000000000001E-2</v>
      </c>
      <c r="AW15" s="9">
        <v>0.20200000000000001</v>
      </c>
      <c r="AX15" s="9">
        <v>2.8000000000000001E-2</v>
      </c>
      <c r="AY15" s="22">
        <v>1.2999999999999999E-2</v>
      </c>
      <c r="AZ15" s="10" t="s">
        <v>74</v>
      </c>
      <c r="BB15" s="28">
        <v>0.01</v>
      </c>
      <c r="BC15" s="9">
        <v>1.9E-2</v>
      </c>
      <c r="BD15" s="9">
        <v>0.27</v>
      </c>
      <c r="BE15" s="45">
        <v>1116</v>
      </c>
      <c r="BF15" s="9">
        <v>0</v>
      </c>
      <c r="BG15" s="9">
        <v>0</v>
      </c>
      <c r="BH15" s="9">
        <v>1.2999999999999999E-2</v>
      </c>
      <c r="BI15" s="9">
        <v>3.1E-2</v>
      </c>
      <c r="BJ15" s="9">
        <v>0.221</v>
      </c>
      <c r="BK15" s="9">
        <v>0.03</v>
      </c>
      <c r="BL15" s="22">
        <v>1.4E-2</v>
      </c>
      <c r="BM15" s="10" t="s">
        <v>74</v>
      </c>
      <c r="BO15" s="28">
        <v>0.01</v>
      </c>
      <c r="BP15" s="9">
        <v>1.6E-2</v>
      </c>
      <c r="BQ15" s="9">
        <v>0.25</v>
      </c>
      <c r="BR15" s="45">
        <v>1118</v>
      </c>
      <c r="BS15" s="9">
        <v>0</v>
      </c>
      <c r="BT15" s="9">
        <v>0</v>
      </c>
      <c r="BU15" s="9">
        <v>1.2999999999999999E-2</v>
      </c>
      <c r="BV15" s="9">
        <v>2.5999999999999999E-2</v>
      </c>
      <c r="BW15" s="9">
        <v>0.19700000000000001</v>
      </c>
      <c r="BX15" s="9">
        <v>2.1999999999999999E-2</v>
      </c>
      <c r="BY15" s="22">
        <v>1.2999999999999999E-2</v>
      </c>
      <c r="BZ15" s="10" t="s">
        <v>74</v>
      </c>
    </row>
    <row r="16" spans="1:78">
      <c r="A16" s="16" t="s">
        <v>29</v>
      </c>
      <c r="B16" s="28">
        <v>0.16200000000000001</v>
      </c>
      <c r="C16" s="7">
        <v>0.59199999999999997</v>
      </c>
      <c r="D16" s="7">
        <v>12.1</v>
      </c>
      <c r="E16" s="45">
        <v>1111</v>
      </c>
      <c r="F16" s="7">
        <v>0</v>
      </c>
      <c r="G16" s="7">
        <v>0</v>
      </c>
      <c r="H16" s="7">
        <v>0.37</v>
      </c>
      <c r="I16" s="7">
        <v>1.5</v>
      </c>
      <c r="J16" s="7">
        <v>4.66</v>
      </c>
      <c r="K16" s="7">
        <v>0.85899999999999999</v>
      </c>
      <c r="L16" s="22">
        <v>0.46600000000000003</v>
      </c>
      <c r="M16" s="8" t="s">
        <v>74</v>
      </c>
      <c r="O16" s="28">
        <v>0.16800000000000001</v>
      </c>
      <c r="P16" s="7">
        <v>0.63800000000000001</v>
      </c>
      <c r="Q16" s="7">
        <v>12.4</v>
      </c>
      <c r="R16" s="45">
        <v>1111</v>
      </c>
      <c r="S16" s="7">
        <v>0</v>
      </c>
      <c r="T16" s="7">
        <v>0</v>
      </c>
      <c r="U16" s="7">
        <v>0.379</v>
      </c>
      <c r="V16" s="7">
        <v>1.76</v>
      </c>
      <c r="W16" s="7">
        <v>5.1100000000000003</v>
      </c>
      <c r="X16" s="7">
        <v>0.92600000000000005</v>
      </c>
      <c r="Y16" s="22">
        <v>0.49</v>
      </c>
      <c r="Z16" s="8" t="s">
        <v>74</v>
      </c>
      <c r="AB16" s="28">
        <v>0.22800000000000001</v>
      </c>
      <c r="AC16" s="7">
        <v>0.55200000000000005</v>
      </c>
      <c r="AD16" s="7">
        <v>6.23</v>
      </c>
      <c r="AE16" s="45">
        <v>1108</v>
      </c>
      <c r="AF16" s="7">
        <v>0</v>
      </c>
      <c r="AG16" s="7">
        <v>0</v>
      </c>
      <c r="AH16" s="7">
        <v>0.42899999999999999</v>
      </c>
      <c r="AI16" s="7">
        <v>1.29</v>
      </c>
      <c r="AJ16" s="7">
        <v>2.1</v>
      </c>
      <c r="AK16" s="7">
        <v>0.42899999999999999</v>
      </c>
      <c r="AL16" s="22">
        <v>0.495</v>
      </c>
      <c r="AM16" s="8" t="s">
        <v>74</v>
      </c>
      <c r="AO16" s="28">
        <v>0.22800000000000001</v>
      </c>
      <c r="AP16" s="9">
        <v>0.46700000000000003</v>
      </c>
      <c r="AQ16" s="9">
        <v>3.68</v>
      </c>
      <c r="AR16" s="45">
        <v>1109</v>
      </c>
      <c r="AS16" s="9">
        <v>0</v>
      </c>
      <c r="AT16" s="9">
        <v>0</v>
      </c>
      <c r="AU16" s="9">
        <v>0.38700000000000001</v>
      </c>
      <c r="AV16" s="9">
        <v>1.02</v>
      </c>
      <c r="AW16" s="9">
        <v>1.47</v>
      </c>
      <c r="AX16" s="9">
        <v>0.28799999999999998</v>
      </c>
      <c r="AY16" s="22">
        <v>0.432</v>
      </c>
      <c r="AZ16" s="10" t="s">
        <v>74</v>
      </c>
      <c r="BB16" s="28">
        <v>0.222</v>
      </c>
      <c r="BC16" s="9">
        <v>0.52800000000000002</v>
      </c>
      <c r="BD16" s="9">
        <v>19.100000000000001</v>
      </c>
      <c r="BE16" s="45">
        <v>1107</v>
      </c>
      <c r="BF16" s="9">
        <v>4</v>
      </c>
      <c r="BG16" s="9">
        <v>0.4</v>
      </c>
      <c r="BH16" s="9">
        <v>0.41299999999999998</v>
      </c>
      <c r="BI16" s="9">
        <v>1.21</v>
      </c>
      <c r="BJ16" s="9">
        <v>2.1800000000000002</v>
      </c>
      <c r="BK16" s="9">
        <v>0.73099999999999998</v>
      </c>
      <c r="BL16" s="22">
        <v>0.45100000000000001</v>
      </c>
      <c r="BM16" s="10" t="s">
        <v>74</v>
      </c>
      <c r="BO16" s="28">
        <v>0.22500000000000001</v>
      </c>
      <c r="BP16" s="9">
        <v>0.47299999999999998</v>
      </c>
      <c r="BQ16" s="9">
        <v>2.74</v>
      </c>
      <c r="BR16" s="45">
        <v>1109</v>
      </c>
      <c r="BS16" s="9">
        <v>0</v>
      </c>
      <c r="BT16" s="9">
        <v>0</v>
      </c>
      <c r="BU16" s="9">
        <v>0.40300000000000002</v>
      </c>
      <c r="BV16" s="9">
        <v>0.96899999999999997</v>
      </c>
      <c r="BW16" s="9">
        <v>1.52</v>
      </c>
      <c r="BX16" s="9">
        <v>0.27400000000000002</v>
      </c>
      <c r="BY16" s="22">
        <v>0.437</v>
      </c>
      <c r="BZ16" s="10" t="s">
        <v>74</v>
      </c>
    </row>
    <row r="17" spans="1:78">
      <c r="A17" s="16" t="s">
        <v>30</v>
      </c>
      <c r="B17" s="28">
        <v>0.104</v>
      </c>
      <c r="C17" s="7">
        <v>0.17599999999999999</v>
      </c>
      <c r="D17" s="7">
        <v>1.96</v>
      </c>
      <c r="E17" s="45">
        <v>1106</v>
      </c>
      <c r="F17" s="7">
        <v>0</v>
      </c>
      <c r="G17" s="7">
        <v>0</v>
      </c>
      <c r="H17" s="7">
        <v>0.124</v>
      </c>
      <c r="I17" s="7">
        <v>0.35199999999999998</v>
      </c>
      <c r="J17" s="7">
        <v>0.51400000000000001</v>
      </c>
      <c r="K17" s="7">
        <v>0.13600000000000001</v>
      </c>
      <c r="L17" s="22">
        <v>0.158</v>
      </c>
      <c r="M17" s="8" t="s">
        <v>74</v>
      </c>
      <c r="O17" s="28">
        <v>9.0999999999999998E-2</v>
      </c>
      <c r="P17" s="7">
        <v>0.156</v>
      </c>
      <c r="Q17" s="7">
        <v>2.0099999999999998</v>
      </c>
      <c r="R17" s="45">
        <v>1104</v>
      </c>
      <c r="S17" s="7">
        <v>3</v>
      </c>
      <c r="T17" s="7">
        <v>0.3</v>
      </c>
      <c r="U17" s="7">
        <v>0.105</v>
      </c>
      <c r="V17" s="7">
        <v>0.34399999999999997</v>
      </c>
      <c r="W17" s="7">
        <v>0.53200000000000003</v>
      </c>
      <c r="X17" s="7">
        <v>0.11899999999999999</v>
      </c>
      <c r="Y17" s="22">
        <v>0.14000000000000001</v>
      </c>
      <c r="Z17" s="8" t="s">
        <v>74</v>
      </c>
      <c r="AB17" s="28">
        <v>0.126</v>
      </c>
      <c r="AC17" s="7">
        <v>0.219</v>
      </c>
      <c r="AD17" s="7">
        <v>1.58</v>
      </c>
      <c r="AE17" s="45">
        <v>1101</v>
      </c>
      <c r="AF17" s="7">
        <v>3</v>
      </c>
      <c r="AG17" s="7">
        <v>0.3</v>
      </c>
      <c r="AH17" s="7">
        <v>0.16600000000000001</v>
      </c>
      <c r="AI17" s="7">
        <v>0.42199999999999999</v>
      </c>
      <c r="AJ17" s="7">
        <v>0.58899999999999997</v>
      </c>
      <c r="AK17" s="7">
        <v>0.13400000000000001</v>
      </c>
      <c r="AL17" s="22">
        <v>0.20300000000000001</v>
      </c>
      <c r="AM17" s="8" t="s">
        <v>74</v>
      </c>
      <c r="AO17" s="28">
        <v>0.104</v>
      </c>
      <c r="AP17" s="9">
        <v>0.19400000000000001</v>
      </c>
      <c r="AQ17" s="9">
        <v>3.23</v>
      </c>
      <c r="AR17" s="45">
        <v>1103</v>
      </c>
      <c r="AS17" s="9">
        <v>1</v>
      </c>
      <c r="AT17" s="9">
        <v>0.1</v>
      </c>
      <c r="AU17" s="9">
        <v>0.13600000000000001</v>
      </c>
      <c r="AV17" s="9">
        <v>0.39700000000000002</v>
      </c>
      <c r="AW17" s="9">
        <v>0.55400000000000005</v>
      </c>
      <c r="AX17" s="9">
        <v>0.14499999999999999</v>
      </c>
      <c r="AY17" s="22">
        <v>0.17899999999999999</v>
      </c>
      <c r="AZ17" s="10" t="s">
        <v>74</v>
      </c>
      <c r="BB17" s="28">
        <v>0.10299999999999999</v>
      </c>
      <c r="BC17" s="9">
        <v>0.185</v>
      </c>
      <c r="BD17" s="9">
        <v>0.94299999999999995</v>
      </c>
      <c r="BE17" s="45">
        <v>1102</v>
      </c>
      <c r="BF17" s="9">
        <v>4</v>
      </c>
      <c r="BG17" s="9">
        <v>0.4</v>
      </c>
      <c r="BH17" s="9">
        <v>0.128</v>
      </c>
      <c r="BI17" s="9">
        <v>0.38</v>
      </c>
      <c r="BJ17" s="9">
        <v>0.57399999999999995</v>
      </c>
      <c r="BK17" s="9">
        <v>0.113</v>
      </c>
      <c r="BL17" s="22">
        <v>0.17100000000000001</v>
      </c>
      <c r="BM17" s="10" t="s">
        <v>74</v>
      </c>
      <c r="BO17" s="28">
        <v>0.104</v>
      </c>
      <c r="BP17" s="9">
        <v>0.184</v>
      </c>
      <c r="BQ17" s="9">
        <v>1.45</v>
      </c>
      <c r="BR17" s="45">
        <v>1104</v>
      </c>
      <c r="BS17" s="9">
        <v>4</v>
      </c>
      <c r="BT17" s="9">
        <v>0.4</v>
      </c>
      <c r="BU17" s="9">
        <v>0.13600000000000001</v>
      </c>
      <c r="BV17" s="9">
        <v>0.36699999999999999</v>
      </c>
      <c r="BW17" s="9">
        <v>0.52600000000000002</v>
      </c>
      <c r="BX17" s="9">
        <v>0.112</v>
      </c>
      <c r="BY17" s="22">
        <v>0.17100000000000001</v>
      </c>
      <c r="BZ17" s="10" t="s">
        <v>74</v>
      </c>
    </row>
    <row r="18" spans="1:78" ht="21">
      <c r="A18" s="16" t="s">
        <v>31</v>
      </c>
      <c r="B18" s="28">
        <v>0.05</v>
      </c>
      <c r="C18" s="7">
        <v>0.11600000000000001</v>
      </c>
      <c r="D18" s="7">
        <v>2.04</v>
      </c>
      <c r="E18" s="45">
        <v>1101</v>
      </c>
      <c r="F18" s="7">
        <v>6</v>
      </c>
      <c r="G18" s="7">
        <v>0.5</v>
      </c>
      <c r="H18" s="7">
        <v>6.9000000000000006E-2</v>
      </c>
      <c r="I18" s="7">
        <v>0.29299999999999998</v>
      </c>
      <c r="J18" s="7">
        <v>0.34699999999999998</v>
      </c>
      <c r="K18" s="7">
        <v>0.114</v>
      </c>
      <c r="L18" s="22">
        <v>0.105</v>
      </c>
      <c r="M18" s="8" t="s">
        <v>74</v>
      </c>
      <c r="O18" s="28">
        <v>0.05</v>
      </c>
      <c r="P18" s="7">
        <v>0.127</v>
      </c>
      <c r="Q18" s="7">
        <v>0.86</v>
      </c>
      <c r="R18" s="45">
        <v>1099</v>
      </c>
      <c r="S18" s="7">
        <v>2</v>
      </c>
      <c r="T18" s="7">
        <v>0.2</v>
      </c>
      <c r="U18" s="7">
        <v>7.4999999999999997E-2</v>
      </c>
      <c r="V18" s="7">
        <v>0.32100000000000001</v>
      </c>
      <c r="W18" s="7">
        <v>0.376</v>
      </c>
      <c r="X18" s="7">
        <v>0.10100000000000001</v>
      </c>
      <c r="Y18" s="22">
        <v>0.11700000000000001</v>
      </c>
      <c r="Z18" s="8" t="s">
        <v>74</v>
      </c>
      <c r="AB18" s="28">
        <v>0.05</v>
      </c>
      <c r="AC18" s="7">
        <v>0.129</v>
      </c>
      <c r="AD18" s="7">
        <v>0.68400000000000005</v>
      </c>
      <c r="AE18" s="45">
        <v>1099</v>
      </c>
      <c r="AF18" s="7">
        <v>14</v>
      </c>
      <c r="AG18" s="7">
        <v>1.3</v>
      </c>
      <c r="AH18" s="7">
        <v>7.0000000000000007E-2</v>
      </c>
      <c r="AI18" s="7">
        <v>0.32400000000000001</v>
      </c>
      <c r="AJ18" s="7">
        <v>0.36699999999999999</v>
      </c>
      <c r="AK18" s="7">
        <v>0.104</v>
      </c>
      <c r="AL18" s="22">
        <v>0.12</v>
      </c>
      <c r="AM18" s="8" t="s">
        <v>74</v>
      </c>
      <c r="AO18" s="28">
        <v>5.0999999999999997E-2</v>
      </c>
      <c r="AP18" s="9">
        <v>0.13400000000000001</v>
      </c>
      <c r="AQ18" s="9">
        <v>0.64500000000000002</v>
      </c>
      <c r="AR18" s="45">
        <v>1100</v>
      </c>
      <c r="AS18" s="9">
        <v>7</v>
      </c>
      <c r="AT18" s="9">
        <v>0.6</v>
      </c>
      <c r="AU18" s="9">
        <v>7.5999999999999998E-2</v>
      </c>
      <c r="AV18" s="9">
        <v>0.32400000000000001</v>
      </c>
      <c r="AW18" s="9">
        <v>0.47699999999999998</v>
      </c>
      <c r="AX18" s="9">
        <v>0.108</v>
      </c>
      <c r="AY18" s="22">
        <v>0.124</v>
      </c>
      <c r="AZ18" s="10" t="s">
        <v>74</v>
      </c>
      <c r="BB18" s="28">
        <v>0.05</v>
      </c>
      <c r="BC18" s="9">
        <v>0.129</v>
      </c>
      <c r="BD18" s="9">
        <v>0.90700000000000003</v>
      </c>
      <c r="BE18" s="45">
        <v>1099</v>
      </c>
      <c r="BF18" s="9">
        <v>14</v>
      </c>
      <c r="BG18" s="9">
        <v>1.3</v>
      </c>
      <c r="BH18" s="9">
        <v>7.2999999999999995E-2</v>
      </c>
      <c r="BI18" s="9">
        <v>0.33500000000000002</v>
      </c>
      <c r="BJ18" s="9">
        <v>0.46500000000000002</v>
      </c>
      <c r="BK18" s="9">
        <v>0.112</v>
      </c>
      <c r="BL18" s="22">
        <v>0.11799999999999999</v>
      </c>
      <c r="BM18" s="10" t="s">
        <v>74</v>
      </c>
      <c r="BO18" s="28">
        <v>0.05</v>
      </c>
      <c r="BP18" s="9">
        <v>0.129</v>
      </c>
      <c r="BQ18" s="9">
        <v>0.77700000000000002</v>
      </c>
      <c r="BR18" s="45">
        <v>1099</v>
      </c>
      <c r="BS18" s="9">
        <v>9</v>
      </c>
      <c r="BT18" s="9">
        <v>0.8</v>
      </c>
      <c r="BU18" s="9">
        <v>7.2999999999999995E-2</v>
      </c>
      <c r="BV18" s="9">
        <v>0.32900000000000001</v>
      </c>
      <c r="BW18" s="9">
        <v>0.377</v>
      </c>
      <c r="BX18" s="9">
        <v>0.106</v>
      </c>
      <c r="BY18" s="22">
        <v>0.11899999999999999</v>
      </c>
      <c r="BZ18" s="10" t="s">
        <v>74</v>
      </c>
    </row>
    <row r="19" spans="1:78" ht="21">
      <c r="A19" s="16" t="s">
        <v>32</v>
      </c>
      <c r="B19" s="28">
        <v>6.0000000000000001E-3</v>
      </c>
      <c r="C19" s="7">
        <v>1.2E-2</v>
      </c>
      <c r="D19" s="7">
        <v>0.24199999999999999</v>
      </c>
      <c r="E19" s="45">
        <v>1096</v>
      </c>
      <c r="F19" s="7">
        <v>0</v>
      </c>
      <c r="G19" s="7">
        <v>0</v>
      </c>
      <c r="H19" s="7">
        <v>8.9999999999999993E-3</v>
      </c>
      <c r="I19" s="7">
        <v>1.4E-2</v>
      </c>
      <c r="J19" s="7">
        <v>0.19</v>
      </c>
      <c r="K19" s="7">
        <v>2.4E-2</v>
      </c>
      <c r="L19" s="22">
        <v>8.9999999999999993E-3</v>
      </c>
      <c r="M19" s="8" t="s">
        <v>74</v>
      </c>
      <c r="O19" s="28">
        <v>6.0000000000000001E-3</v>
      </c>
      <c r="P19" s="7">
        <v>1.4E-2</v>
      </c>
      <c r="Q19" s="7">
        <v>1.04</v>
      </c>
      <c r="R19" s="45">
        <v>1095</v>
      </c>
      <c r="S19" s="7">
        <v>0</v>
      </c>
      <c r="T19" s="7">
        <v>0</v>
      </c>
      <c r="U19" s="7">
        <v>8.9999999999999993E-3</v>
      </c>
      <c r="V19" s="7">
        <v>1.4999999999999999E-2</v>
      </c>
      <c r="W19" s="7">
        <v>0.20100000000000001</v>
      </c>
      <c r="X19" s="7">
        <v>0.04</v>
      </c>
      <c r="Y19" s="22">
        <v>8.9999999999999993E-3</v>
      </c>
      <c r="Z19" s="8" t="s">
        <v>74</v>
      </c>
      <c r="AB19" s="28">
        <v>6.0000000000000001E-3</v>
      </c>
      <c r="AC19" s="7">
        <v>1.2E-2</v>
      </c>
      <c r="AD19" s="7">
        <v>0.23599999999999999</v>
      </c>
      <c r="AE19" s="45">
        <v>1095</v>
      </c>
      <c r="AF19" s="7">
        <v>0</v>
      </c>
      <c r="AG19" s="7">
        <v>0</v>
      </c>
      <c r="AH19" s="7">
        <v>8.9999999999999993E-3</v>
      </c>
      <c r="AI19" s="7">
        <v>0.02</v>
      </c>
      <c r="AJ19" s="7">
        <v>0.19400000000000001</v>
      </c>
      <c r="AK19" s="7">
        <v>2.1000000000000001E-2</v>
      </c>
      <c r="AL19" s="22">
        <v>8.9999999999999993E-3</v>
      </c>
      <c r="AM19" s="8" t="s">
        <v>74</v>
      </c>
      <c r="AO19" s="28">
        <v>6.0000000000000001E-3</v>
      </c>
      <c r="AP19" s="9">
        <v>1.2999999999999999E-2</v>
      </c>
      <c r="AQ19" s="9">
        <v>0.83899999999999997</v>
      </c>
      <c r="AR19" s="45">
        <v>1095</v>
      </c>
      <c r="AS19" s="9">
        <v>0</v>
      </c>
      <c r="AT19" s="9">
        <v>0</v>
      </c>
      <c r="AU19" s="9">
        <v>8.9999999999999993E-3</v>
      </c>
      <c r="AV19" s="9">
        <v>2.5000000000000001E-2</v>
      </c>
      <c r="AW19" s="9">
        <v>0.189</v>
      </c>
      <c r="AX19" s="9">
        <v>3.3000000000000002E-2</v>
      </c>
      <c r="AY19" s="22">
        <v>8.9999999999999993E-3</v>
      </c>
      <c r="AZ19" s="10" t="s">
        <v>74</v>
      </c>
      <c r="BB19" s="28">
        <v>7.0000000000000001E-3</v>
      </c>
      <c r="BC19" s="9">
        <v>1.0999999999999999E-2</v>
      </c>
      <c r="BD19" s="9">
        <v>0.23200000000000001</v>
      </c>
      <c r="BE19" s="45">
        <v>1093</v>
      </c>
      <c r="BF19" s="9">
        <v>0</v>
      </c>
      <c r="BG19" s="9">
        <v>0</v>
      </c>
      <c r="BH19" s="9">
        <v>8.9999999999999993E-3</v>
      </c>
      <c r="BI19" s="9">
        <v>1.7000000000000001E-2</v>
      </c>
      <c r="BJ19" s="9">
        <v>3.3000000000000002E-2</v>
      </c>
      <c r="BK19" s="9">
        <v>1.9E-2</v>
      </c>
      <c r="BL19" s="22">
        <v>8.9999999999999993E-3</v>
      </c>
      <c r="BM19" s="10" t="s">
        <v>74</v>
      </c>
      <c r="BO19" s="28">
        <v>6.0000000000000001E-3</v>
      </c>
      <c r="BP19" s="9">
        <v>1.2E-2</v>
      </c>
      <c r="BQ19" s="9">
        <v>0.22600000000000001</v>
      </c>
      <c r="BR19" s="45">
        <v>1094</v>
      </c>
      <c r="BS19" s="9">
        <v>0</v>
      </c>
      <c r="BT19" s="9">
        <v>0</v>
      </c>
      <c r="BU19" s="9">
        <v>8.9999999999999993E-3</v>
      </c>
      <c r="BV19" s="9">
        <v>2.7E-2</v>
      </c>
      <c r="BW19" s="9">
        <v>0.192</v>
      </c>
      <c r="BX19" s="9">
        <v>2.1000000000000001E-2</v>
      </c>
      <c r="BY19" s="22">
        <v>0.01</v>
      </c>
      <c r="BZ19" s="10" t="s">
        <v>74</v>
      </c>
    </row>
    <row r="20" spans="1:78" ht="21">
      <c r="A20" s="16" t="s">
        <v>33</v>
      </c>
      <c r="B20" s="28">
        <v>1.2E-2</v>
      </c>
      <c r="C20" s="7">
        <v>2.1999999999999999E-2</v>
      </c>
      <c r="D20" s="7">
        <v>0.379</v>
      </c>
      <c r="E20" s="45">
        <v>1089</v>
      </c>
      <c r="F20" s="7">
        <v>0</v>
      </c>
      <c r="G20" s="7">
        <v>0</v>
      </c>
      <c r="H20" s="7">
        <v>1.6E-2</v>
      </c>
      <c r="I20" s="7">
        <v>2.8000000000000001E-2</v>
      </c>
      <c r="J20" s="7">
        <v>0.21299999999999999</v>
      </c>
      <c r="K20" s="7">
        <v>3.3000000000000002E-2</v>
      </c>
      <c r="L20" s="22">
        <v>1.6E-2</v>
      </c>
      <c r="M20" s="8" t="s">
        <v>74</v>
      </c>
      <c r="O20" s="28">
        <v>1.2E-2</v>
      </c>
      <c r="P20" s="7">
        <v>2.3E-2</v>
      </c>
      <c r="Q20" s="7">
        <v>0.26400000000000001</v>
      </c>
      <c r="R20" s="45">
        <v>1088</v>
      </c>
      <c r="S20" s="7">
        <v>0</v>
      </c>
      <c r="T20" s="7">
        <v>0</v>
      </c>
      <c r="U20" s="7">
        <v>1.7000000000000001E-2</v>
      </c>
      <c r="V20" s="7">
        <v>3.2000000000000001E-2</v>
      </c>
      <c r="W20" s="7">
        <v>0.21099999999999999</v>
      </c>
      <c r="X20" s="7">
        <v>3.2000000000000001E-2</v>
      </c>
      <c r="Y20" s="22">
        <v>1.7000000000000001E-2</v>
      </c>
      <c r="Z20" s="8" t="s">
        <v>74</v>
      </c>
      <c r="AB20" s="28">
        <v>1.2E-2</v>
      </c>
      <c r="AC20" s="7">
        <v>2.4E-2</v>
      </c>
      <c r="AD20" s="7">
        <v>0.77300000000000002</v>
      </c>
      <c r="AE20" s="45">
        <v>1091</v>
      </c>
      <c r="AF20" s="7">
        <v>0</v>
      </c>
      <c r="AG20" s="7">
        <v>0</v>
      </c>
      <c r="AH20" s="7">
        <v>1.7000000000000001E-2</v>
      </c>
      <c r="AI20" s="7">
        <v>3.5999999999999997E-2</v>
      </c>
      <c r="AJ20" s="7">
        <v>0.21099999999999999</v>
      </c>
      <c r="AK20" s="7">
        <v>4.1000000000000002E-2</v>
      </c>
      <c r="AL20" s="22">
        <v>1.7999999999999999E-2</v>
      </c>
      <c r="AM20" s="8" t="s">
        <v>74</v>
      </c>
      <c r="AO20" s="28">
        <v>1.0999999999999999E-2</v>
      </c>
      <c r="AP20" s="9">
        <v>2.3E-2</v>
      </c>
      <c r="AQ20" s="9">
        <v>0.42899999999999999</v>
      </c>
      <c r="AR20" s="45">
        <v>1089</v>
      </c>
      <c r="AS20" s="9">
        <v>0</v>
      </c>
      <c r="AT20" s="9">
        <v>0</v>
      </c>
      <c r="AU20" s="9">
        <v>1.7000000000000001E-2</v>
      </c>
      <c r="AV20" s="9">
        <v>3.5000000000000003E-2</v>
      </c>
      <c r="AW20" s="9">
        <v>0.222</v>
      </c>
      <c r="AX20" s="9">
        <v>3.6999999999999998E-2</v>
      </c>
      <c r="AY20" s="22">
        <v>1.7000000000000001E-2</v>
      </c>
      <c r="AZ20" s="10" t="s">
        <v>74</v>
      </c>
      <c r="BB20" s="28">
        <v>1.2999999999999999E-2</v>
      </c>
      <c r="BC20" s="9">
        <v>2.3E-2</v>
      </c>
      <c r="BD20" s="9">
        <v>0.26100000000000001</v>
      </c>
      <c r="BE20" s="45">
        <v>1090</v>
      </c>
      <c r="BF20" s="9">
        <v>0</v>
      </c>
      <c r="BG20" s="9">
        <v>0</v>
      </c>
      <c r="BH20" s="9">
        <v>1.7000000000000001E-2</v>
      </c>
      <c r="BI20" s="9">
        <v>3.5000000000000003E-2</v>
      </c>
      <c r="BJ20" s="9">
        <v>0.21199999999999999</v>
      </c>
      <c r="BK20" s="9">
        <v>3.1E-2</v>
      </c>
      <c r="BL20" s="22">
        <v>1.7000000000000001E-2</v>
      </c>
      <c r="BM20" s="10" t="s">
        <v>74</v>
      </c>
      <c r="BO20" s="28">
        <v>1.2E-2</v>
      </c>
      <c r="BP20" s="9">
        <v>2.1999999999999999E-2</v>
      </c>
      <c r="BQ20" s="9">
        <v>0.29099999999999998</v>
      </c>
      <c r="BR20" s="45">
        <v>1089</v>
      </c>
      <c r="BS20" s="9">
        <v>0</v>
      </c>
      <c r="BT20" s="9">
        <v>0</v>
      </c>
      <c r="BU20" s="9">
        <v>1.6E-2</v>
      </c>
      <c r="BV20" s="9">
        <v>3.5000000000000003E-2</v>
      </c>
      <c r="BW20" s="9">
        <v>0.20899999999999999</v>
      </c>
      <c r="BX20" s="9">
        <v>3.2000000000000001E-2</v>
      </c>
      <c r="BY20" s="22">
        <v>1.7000000000000001E-2</v>
      </c>
      <c r="BZ20" s="10" t="s">
        <v>74</v>
      </c>
    </row>
    <row r="21" spans="1:78">
      <c r="A21" s="16" t="s">
        <v>34</v>
      </c>
      <c r="B21" s="28">
        <v>0.107</v>
      </c>
      <c r="C21" s="7">
        <v>0.20699999999999999</v>
      </c>
      <c r="D21" s="7">
        <v>6.96</v>
      </c>
      <c r="E21" s="45">
        <v>1086</v>
      </c>
      <c r="F21" s="7">
        <v>6</v>
      </c>
      <c r="G21" s="7">
        <v>0.6</v>
      </c>
      <c r="H21" s="7">
        <v>0.129</v>
      </c>
      <c r="I21" s="7">
        <v>0.36599999999999999</v>
      </c>
      <c r="J21" s="7">
        <v>0.55100000000000005</v>
      </c>
      <c r="K21" s="7">
        <v>0.23699999999999999</v>
      </c>
      <c r="L21" s="22">
        <v>0.189</v>
      </c>
      <c r="M21" s="8" t="s">
        <v>74</v>
      </c>
      <c r="O21" s="28">
        <v>0.11</v>
      </c>
      <c r="P21" s="7">
        <v>0.217</v>
      </c>
      <c r="Q21" s="7">
        <v>2.1</v>
      </c>
      <c r="R21" s="45">
        <v>1084</v>
      </c>
      <c r="S21" s="7">
        <v>10</v>
      </c>
      <c r="T21" s="7">
        <v>0.9</v>
      </c>
      <c r="U21" s="7">
        <v>0.13300000000000001</v>
      </c>
      <c r="V21" s="7">
        <v>0.41399999999999998</v>
      </c>
      <c r="W21" s="7">
        <v>0.66800000000000004</v>
      </c>
      <c r="X21" s="7">
        <v>0.14899999999999999</v>
      </c>
      <c r="Y21" s="22">
        <v>0.20100000000000001</v>
      </c>
      <c r="Z21" s="8" t="s">
        <v>74</v>
      </c>
      <c r="AB21" s="28">
        <v>0.104</v>
      </c>
      <c r="AC21" s="7">
        <v>0.23</v>
      </c>
      <c r="AD21" s="7">
        <v>1.52</v>
      </c>
      <c r="AE21" s="45">
        <v>1085</v>
      </c>
      <c r="AF21" s="7">
        <v>7</v>
      </c>
      <c r="AG21" s="7">
        <v>0.6</v>
      </c>
      <c r="AH21" s="7">
        <v>0.13900000000000001</v>
      </c>
      <c r="AI21" s="7">
        <v>0.437</v>
      </c>
      <c r="AJ21" s="7">
        <v>0.66900000000000004</v>
      </c>
      <c r="AK21" s="7">
        <v>0.14000000000000001</v>
      </c>
      <c r="AL21" s="22">
        <v>0.216</v>
      </c>
      <c r="AM21" s="8" t="s">
        <v>74</v>
      </c>
      <c r="AO21" s="28">
        <v>0.105</v>
      </c>
      <c r="AP21" s="9">
        <v>0.23799999999999999</v>
      </c>
      <c r="AQ21" s="9">
        <v>1.07</v>
      </c>
      <c r="AR21" s="45">
        <v>1082</v>
      </c>
      <c r="AS21" s="9">
        <v>1</v>
      </c>
      <c r="AT21" s="9">
        <v>0.1</v>
      </c>
      <c r="AU21" s="9">
        <v>0.14299999999999999</v>
      </c>
      <c r="AV21" s="9">
        <v>0.52800000000000002</v>
      </c>
      <c r="AW21" s="9">
        <v>0.73899999999999999</v>
      </c>
      <c r="AX21" s="9">
        <v>0.14799999999999999</v>
      </c>
      <c r="AY21" s="22">
        <v>0.221</v>
      </c>
      <c r="AZ21" s="10" t="s">
        <v>74</v>
      </c>
      <c r="BB21" s="28">
        <v>0.108</v>
      </c>
      <c r="BC21" s="9">
        <v>0.22700000000000001</v>
      </c>
      <c r="BD21" s="9">
        <v>1.57</v>
      </c>
      <c r="BE21" s="45">
        <v>1086</v>
      </c>
      <c r="BF21" s="9">
        <v>7</v>
      </c>
      <c r="BG21" s="9">
        <v>0.6</v>
      </c>
      <c r="BH21" s="9">
        <v>0.13900000000000001</v>
      </c>
      <c r="BI21" s="9">
        <v>0.41899999999999998</v>
      </c>
      <c r="BJ21" s="9">
        <v>0.68500000000000005</v>
      </c>
      <c r="BK21" s="9">
        <v>0.14399999999999999</v>
      </c>
      <c r="BL21" s="22">
        <v>0.21199999999999999</v>
      </c>
      <c r="BM21" s="10" t="s">
        <v>74</v>
      </c>
      <c r="BO21" s="28">
        <v>0.16400000000000001</v>
      </c>
      <c r="BP21" s="9">
        <v>0.30599999999999999</v>
      </c>
      <c r="BQ21" s="9">
        <v>1.53</v>
      </c>
      <c r="BR21" s="45">
        <v>1084</v>
      </c>
      <c r="BS21" s="9">
        <v>6</v>
      </c>
      <c r="BT21" s="9">
        <v>0.6</v>
      </c>
      <c r="BU21" s="9">
        <v>0.20200000000000001</v>
      </c>
      <c r="BV21" s="9">
        <v>0.63300000000000001</v>
      </c>
      <c r="BW21" s="9">
        <v>0.90100000000000002</v>
      </c>
      <c r="BX21" s="9">
        <v>0.16800000000000001</v>
      </c>
      <c r="BY21" s="22">
        <v>0.28699999999999998</v>
      </c>
      <c r="BZ21" s="10" t="s">
        <v>74</v>
      </c>
    </row>
    <row r="22" spans="1:78" ht="15.75" thickBot="1">
      <c r="A22" s="17" t="s">
        <v>26</v>
      </c>
      <c r="B22" s="29">
        <v>0</v>
      </c>
      <c r="C22" s="30">
        <v>0</v>
      </c>
      <c r="D22" s="30">
        <v>0</v>
      </c>
      <c r="E22" s="30">
        <v>40</v>
      </c>
      <c r="F22" s="30">
        <v>0</v>
      </c>
      <c r="G22" s="30">
        <v>0</v>
      </c>
      <c r="H22" s="30" t="s">
        <v>73</v>
      </c>
      <c r="I22" s="30" t="s">
        <v>73</v>
      </c>
      <c r="J22" s="30" t="s">
        <v>73</v>
      </c>
      <c r="K22" s="30" t="s">
        <v>73</v>
      </c>
      <c r="L22" s="31" t="s">
        <v>74</v>
      </c>
      <c r="M22" s="32"/>
      <c r="O22" s="29">
        <v>0</v>
      </c>
      <c r="P22" s="30">
        <v>0</v>
      </c>
      <c r="Q22" s="30">
        <v>0</v>
      </c>
      <c r="R22" s="30">
        <v>40</v>
      </c>
      <c r="S22" s="30">
        <v>0</v>
      </c>
      <c r="T22" s="30">
        <v>0</v>
      </c>
      <c r="U22" s="30" t="s">
        <v>73</v>
      </c>
      <c r="V22" s="30" t="s">
        <v>73</v>
      </c>
      <c r="W22" s="30" t="s">
        <v>73</v>
      </c>
      <c r="X22" s="30" t="s">
        <v>73</v>
      </c>
      <c r="Y22" s="31" t="s">
        <v>74</v>
      </c>
      <c r="Z22" s="32"/>
      <c r="AB22" s="29">
        <v>0</v>
      </c>
      <c r="AC22" s="30">
        <v>0</v>
      </c>
      <c r="AD22" s="30">
        <v>0</v>
      </c>
      <c r="AE22" s="30">
        <v>40</v>
      </c>
      <c r="AF22" s="30">
        <v>0</v>
      </c>
      <c r="AG22" s="30">
        <v>0</v>
      </c>
      <c r="AH22" s="30" t="s">
        <v>73</v>
      </c>
      <c r="AI22" s="30" t="s">
        <v>73</v>
      </c>
      <c r="AJ22" s="30" t="s">
        <v>73</v>
      </c>
      <c r="AK22" s="30" t="s">
        <v>73</v>
      </c>
      <c r="AL22" s="31" t="s">
        <v>74</v>
      </c>
      <c r="AM22" s="32"/>
      <c r="AO22" s="29">
        <v>0</v>
      </c>
      <c r="AP22" s="30">
        <v>0</v>
      </c>
      <c r="AQ22" s="30">
        <v>0</v>
      </c>
      <c r="AR22" s="30">
        <v>40</v>
      </c>
      <c r="AS22" s="30">
        <v>0</v>
      </c>
      <c r="AT22" s="30">
        <v>0</v>
      </c>
      <c r="AU22" s="30" t="s">
        <v>73</v>
      </c>
      <c r="AV22" s="30" t="s">
        <v>73</v>
      </c>
      <c r="AW22" s="30" t="s">
        <v>73</v>
      </c>
      <c r="AX22" s="30" t="s">
        <v>73</v>
      </c>
      <c r="AY22" s="31" t="s">
        <v>74</v>
      </c>
      <c r="AZ22" s="32"/>
      <c r="BB22" s="29">
        <v>0</v>
      </c>
      <c r="BC22" s="30">
        <v>0</v>
      </c>
      <c r="BD22" s="30">
        <v>0</v>
      </c>
      <c r="BE22" s="30">
        <v>40</v>
      </c>
      <c r="BF22" s="30">
        <v>0</v>
      </c>
      <c r="BG22" s="30">
        <v>0</v>
      </c>
      <c r="BH22" s="30" t="s">
        <v>73</v>
      </c>
      <c r="BI22" s="30" t="s">
        <v>73</v>
      </c>
      <c r="BJ22" s="30" t="s">
        <v>73</v>
      </c>
      <c r="BK22" s="30" t="s">
        <v>73</v>
      </c>
      <c r="BL22" s="31" t="s">
        <v>74</v>
      </c>
      <c r="BM22" s="32"/>
      <c r="BO22" s="29">
        <v>0</v>
      </c>
      <c r="BP22" s="30">
        <v>0</v>
      </c>
      <c r="BQ22" s="30">
        <v>0</v>
      </c>
      <c r="BR22" s="30">
        <v>40</v>
      </c>
      <c r="BS22" s="30">
        <v>0</v>
      </c>
      <c r="BT22" s="30">
        <v>0</v>
      </c>
      <c r="BU22" s="30" t="s">
        <v>73</v>
      </c>
      <c r="BV22" s="30" t="s">
        <v>73</v>
      </c>
      <c r="BW22" s="30" t="s">
        <v>73</v>
      </c>
      <c r="BX22" s="30" t="s">
        <v>73</v>
      </c>
      <c r="BY22" s="31" t="s">
        <v>74</v>
      </c>
      <c r="BZ22" s="32"/>
    </row>
    <row r="25" spans="1:78" ht="15.75" thickBot="1"/>
    <row r="26" spans="1:78" ht="21.75" thickBot="1">
      <c r="A26" s="46" t="s">
        <v>35</v>
      </c>
      <c r="B26" s="27" t="s">
        <v>58</v>
      </c>
      <c r="C26" s="18" t="s">
        <v>59</v>
      </c>
      <c r="D26" s="18" t="s">
        <v>60</v>
      </c>
      <c r="E26" s="18" t="s">
        <v>75</v>
      </c>
      <c r="F26" s="18" t="s">
        <v>68</v>
      </c>
      <c r="G26" s="19" t="s">
        <v>67</v>
      </c>
      <c r="O26" s="27" t="s">
        <v>58</v>
      </c>
      <c r="P26" s="18" t="s">
        <v>59</v>
      </c>
      <c r="Q26" s="18" t="s">
        <v>60</v>
      </c>
      <c r="R26" s="18" t="s">
        <v>75</v>
      </c>
      <c r="S26" s="18" t="s">
        <v>68</v>
      </c>
      <c r="T26" s="19" t="s">
        <v>67</v>
      </c>
      <c r="AB26" s="27" t="s">
        <v>58</v>
      </c>
      <c r="AC26" s="18" t="s">
        <v>59</v>
      </c>
      <c r="AD26" s="18" t="s">
        <v>60</v>
      </c>
      <c r="AE26" s="18" t="s">
        <v>75</v>
      </c>
      <c r="AF26" s="18" t="s">
        <v>68</v>
      </c>
      <c r="AG26" s="19" t="s">
        <v>67</v>
      </c>
      <c r="AO26" s="27" t="s">
        <v>58</v>
      </c>
      <c r="AP26" s="18" t="s">
        <v>59</v>
      </c>
      <c r="AQ26" s="18" t="s">
        <v>60</v>
      </c>
      <c r="AR26" s="18" t="s">
        <v>75</v>
      </c>
      <c r="AS26" s="18" t="s">
        <v>68</v>
      </c>
      <c r="AT26" s="19" t="s">
        <v>67</v>
      </c>
      <c r="BB26" s="27" t="s">
        <v>58</v>
      </c>
      <c r="BC26" s="18" t="s">
        <v>59</v>
      </c>
      <c r="BD26" s="18" t="s">
        <v>60</v>
      </c>
      <c r="BE26" s="18" t="s">
        <v>75</v>
      </c>
      <c r="BF26" s="18" t="s">
        <v>68</v>
      </c>
      <c r="BG26" s="19" t="s">
        <v>67</v>
      </c>
      <c r="BO26" s="27" t="s">
        <v>58</v>
      </c>
      <c r="BP26" s="18" t="s">
        <v>59</v>
      </c>
      <c r="BQ26" s="18" t="s">
        <v>60</v>
      </c>
      <c r="BR26" s="18" t="s">
        <v>75</v>
      </c>
      <c r="BS26" s="18" t="s">
        <v>68</v>
      </c>
      <c r="BT26" s="19" t="s">
        <v>67</v>
      </c>
    </row>
    <row r="27" spans="1:78" ht="42">
      <c r="A27" s="37" t="s">
        <v>36</v>
      </c>
      <c r="B27" s="47">
        <v>0</v>
      </c>
      <c r="C27" s="22">
        <v>20.399999999999999</v>
      </c>
      <c r="D27" s="22">
        <v>100</v>
      </c>
      <c r="E27" s="22">
        <v>14</v>
      </c>
      <c r="F27" s="22">
        <v>18.600000000000001</v>
      </c>
      <c r="G27" s="48">
        <v>19.5</v>
      </c>
      <c r="O27" s="47">
        <v>0</v>
      </c>
      <c r="P27" s="22">
        <v>21.4</v>
      </c>
      <c r="Q27" s="22">
        <v>100</v>
      </c>
      <c r="R27" s="22">
        <v>15</v>
      </c>
      <c r="S27" s="22">
        <v>19.600000000000001</v>
      </c>
      <c r="T27" s="48">
        <v>20.3</v>
      </c>
      <c r="AB27" s="47">
        <v>0</v>
      </c>
      <c r="AC27" s="22">
        <v>23.2</v>
      </c>
      <c r="AD27" s="22">
        <v>100</v>
      </c>
      <c r="AE27" s="22">
        <v>18</v>
      </c>
      <c r="AF27" s="22">
        <v>21.2</v>
      </c>
      <c r="AG27" s="48">
        <v>22</v>
      </c>
      <c r="AO27" s="50">
        <v>0</v>
      </c>
      <c r="AP27" s="51">
        <v>22.6</v>
      </c>
      <c r="AQ27" s="51">
        <v>100</v>
      </c>
      <c r="AR27" s="51">
        <v>15</v>
      </c>
      <c r="AS27" s="51">
        <v>20.5</v>
      </c>
      <c r="AT27" s="52">
        <v>22.4</v>
      </c>
      <c r="BB27" s="47">
        <v>0</v>
      </c>
      <c r="BC27" s="22">
        <v>23.8</v>
      </c>
      <c r="BD27" s="22">
        <v>100</v>
      </c>
      <c r="BE27" s="22">
        <v>19</v>
      </c>
      <c r="BF27" s="22">
        <v>21.8</v>
      </c>
      <c r="BG27" s="48">
        <v>22.7</v>
      </c>
      <c r="BO27" s="47">
        <v>0</v>
      </c>
      <c r="BP27" s="22">
        <v>23.1</v>
      </c>
      <c r="BQ27" s="22">
        <v>100</v>
      </c>
      <c r="BR27" s="22">
        <v>16</v>
      </c>
      <c r="BS27" s="22">
        <v>21.1</v>
      </c>
      <c r="BT27" s="48">
        <v>22.6</v>
      </c>
    </row>
    <row r="28" spans="1:78" ht="52.5">
      <c r="A28" s="38" t="s">
        <v>37</v>
      </c>
      <c r="B28" s="47">
        <v>17</v>
      </c>
      <c r="C28" s="71">
        <v>76.7</v>
      </c>
      <c r="D28" s="22">
        <v>99</v>
      </c>
      <c r="E28" s="22">
        <v>78</v>
      </c>
      <c r="F28" s="22">
        <v>78.2</v>
      </c>
      <c r="G28" s="48">
        <v>15.7</v>
      </c>
      <c r="O28" s="47">
        <v>17</v>
      </c>
      <c r="P28" s="71">
        <v>76.400000000000006</v>
      </c>
      <c r="Q28" s="22">
        <v>99</v>
      </c>
      <c r="R28" s="22">
        <v>78</v>
      </c>
      <c r="S28" s="22">
        <v>77.8</v>
      </c>
      <c r="T28" s="48">
        <v>15.5</v>
      </c>
      <c r="AB28" s="47">
        <v>15</v>
      </c>
      <c r="AC28" s="71">
        <v>79.8</v>
      </c>
      <c r="AD28" s="22">
        <v>99</v>
      </c>
      <c r="AE28" s="22">
        <v>82</v>
      </c>
      <c r="AF28" s="22">
        <v>81.5</v>
      </c>
      <c r="AG28" s="48">
        <v>16.100000000000001</v>
      </c>
      <c r="AO28" s="47">
        <v>17</v>
      </c>
      <c r="AP28" s="71">
        <v>79.400000000000006</v>
      </c>
      <c r="AQ28" s="22">
        <v>99</v>
      </c>
      <c r="AR28" s="22">
        <v>82</v>
      </c>
      <c r="AS28" s="22">
        <v>81.2</v>
      </c>
      <c r="AT28" s="48">
        <v>16.399999999999999</v>
      </c>
      <c r="BB28" s="47">
        <v>17</v>
      </c>
      <c r="BC28" s="71">
        <v>80.099999999999994</v>
      </c>
      <c r="BD28" s="22">
        <v>99</v>
      </c>
      <c r="BE28" s="22">
        <v>83</v>
      </c>
      <c r="BF28" s="22">
        <v>81.900000000000006</v>
      </c>
      <c r="BG28" s="48">
        <v>15.7</v>
      </c>
      <c r="BO28" s="47">
        <v>16</v>
      </c>
      <c r="BP28" s="71">
        <v>79.7</v>
      </c>
      <c r="BQ28" s="22">
        <v>99</v>
      </c>
      <c r="BR28" s="22">
        <v>83</v>
      </c>
      <c r="BS28" s="22">
        <v>81.400000000000006</v>
      </c>
      <c r="BT28" s="48">
        <v>16.100000000000001</v>
      </c>
    </row>
    <row r="29" spans="1:78" ht="42">
      <c r="A29" s="38" t="s">
        <v>38</v>
      </c>
      <c r="B29" s="28">
        <v>0</v>
      </c>
      <c r="C29" s="7">
        <v>7.1</v>
      </c>
      <c r="D29" s="7">
        <v>42.5</v>
      </c>
      <c r="E29" s="7">
        <v>5.01</v>
      </c>
      <c r="F29" s="7">
        <v>6.44</v>
      </c>
      <c r="G29" s="8">
        <v>6.88</v>
      </c>
      <c r="O29" s="28">
        <v>0</v>
      </c>
      <c r="P29" s="7">
        <v>7.15</v>
      </c>
      <c r="Q29" s="7">
        <v>53</v>
      </c>
      <c r="R29" s="7">
        <v>5.22</v>
      </c>
      <c r="S29" s="7">
        <v>6.44</v>
      </c>
      <c r="T29" s="8">
        <v>7.04</v>
      </c>
      <c r="AB29" s="28">
        <v>0</v>
      </c>
      <c r="AC29" s="7">
        <v>7.14</v>
      </c>
      <c r="AD29" s="7">
        <v>53.5</v>
      </c>
      <c r="AE29" s="7">
        <v>5.08</v>
      </c>
      <c r="AF29" s="7">
        <v>6.47</v>
      </c>
      <c r="AG29" s="8">
        <v>6.99</v>
      </c>
      <c r="AO29" s="28">
        <v>0</v>
      </c>
      <c r="AP29" s="9">
        <v>7.09</v>
      </c>
      <c r="AQ29" s="9">
        <v>59.8</v>
      </c>
      <c r="AR29" s="9">
        <v>4.8499999999999996</v>
      </c>
      <c r="AS29" s="9">
        <v>6.32</v>
      </c>
      <c r="AT29" s="10">
        <v>7.26</v>
      </c>
      <c r="BB29" s="28">
        <v>0</v>
      </c>
      <c r="BC29" s="9">
        <v>7.13</v>
      </c>
      <c r="BD29" s="9">
        <v>45.6</v>
      </c>
      <c r="BE29" s="9">
        <v>4.9400000000000004</v>
      </c>
      <c r="BF29" s="9">
        <v>6.42</v>
      </c>
      <c r="BG29" s="10">
        <v>7.09</v>
      </c>
      <c r="BO29" s="28">
        <v>0</v>
      </c>
      <c r="BP29" s="9">
        <v>7.14</v>
      </c>
      <c r="BQ29" s="9">
        <v>42.8</v>
      </c>
      <c r="BR29" s="9">
        <v>4.92</v>
      </c>
      <c r="BS29" s="9">
        <v>6.43</v>
      </c>
      <c r="BT29" s="10">
        <v>7.13</v>
      </c>
    </row>
    <row r="30" spans="1:78" ht="42">
      <c r="A30" s="38" t="s">
        <v>39</v>
      </c>
      <c r="B30" s="28">
        <v>0</v>
      </c>
      <c r="C30" s="7">
        <v>37.299999999999997</v>
      </c>
      <c r="D30" s="7">
        <v>40</v>
      </c>
      <c r="E30" s="7">
        <v>40</v>
      </c>
      <c r="F30" s="7">
        <v>38.799999999999997</v>
      </c>
      <c r="G30" s="8">
        <v>8.02</v>
      </c>
      <c r="O30" s="28">
        <v>0</v>
      </c>
      <c r="P30" s="7">
        <v>37.200000000000003</v>
      </c>
      <c r="Q30" s="7">
        <v>40</v>
      </c>
      <c r="R30" s="7">
        <v>40</v>
      </c>
      <c r="S30" s="7">
        <v>38.700000000000003</v>
      </c>
      <c r="T30" s="8">
        <v>8.1199999999999992</v>
      </c>
      <c r="AB30" s="28">
        <v>0</v>
      </c>
      <c r="AC30" s="7">
        <v>37.299999999999997</v>
      </c>
      <c r="AD30" s="7">
        <v>40</v>
      </c>
      <c r="AE30" s="7">
        <v>40</v>
      </c>
      <c r="AF30" s="7">
        <v>38.799999999999997</v>
      </c>
      <c r="AG30" s="8">
        <v>8.0500000000000007</v>
      </c>
      <c r="AO30" s="28">
        <v>0</v>
      </c>
      <c r="AP30" s="9">
        <v>37.200000000000003</v>
      </c>
      <c r="AQ30" s="9">
        <v>40</v>
      </c>
      <c r="AR30" s="9">
        <v>40</v>
      </c>
      <c r="AS30" s="9">
        <v>38.700000000000003</v>
      </c>
      <c r="AT30" s="10">
        <v>8.14</v>
      </c>
      <c r="BB30" s="28">
        <v>0</v>
      </c>
      <c r="BC30" s="9">
        <v>37.5</v>
      </c>
      <c r="BD30" s="9">
        <v>40</v>
      </c>
      <c r="BE30" s="9">
        <v>40</v>
      </c>
      <c r="BF30" s="9">
        <v>38.9</v>
      </c>
      <c r="BG30" s="10">
        <v>7.74</v>
      </c>
      <c r="BO30" s="28">
        <v>0</v>
      </c>
      <c r="BP30" s="9">
        <v>37.200000000000003</v>
      </c>
      <c r="BQ30" s="9">
        <v>40</v>
      </c>
      <c r="BR30" s="9">
        <v>40</v>
      </c>
      <c r="BS30" s="9">
        <v>38.700000000000003</v>
      </c>
      <c r="BT30" s="10">
        <v>8.16</v>
      </c>
    </row>
    <row r="31" spans="1:78" ht="52.5">
      <c r="A31" s="38" t="s">
        <v>40</v>
      </c>
      <c r="B31" s="28">
        <v>41</v>
      </c>
      <c r="C31" s="7">
        <v>96</v>
      </c>
      <c r="D31" s="7">
        <v>100</v>
      </c>
      <c r="E31" s="7">
        <v>99</v>
      </c>
      <c r="F31" s="7">
        <v>97.6</v>
      </c>
      <c r="G31" s="8">
        <v>8.67</v>
      </c>
      <c r="O31" s="28">
        <v>41</v>
      </c>
      <c r="P31" s="7">
        <v>96.1</v>
      </c>
      <c r="Q31" s="7">
        <v>101</v>
      </c>
      <c r="R31" s="7">
        <v>99</v>
      </c>
      <c r="S31" s="7">
        <v>97.6</v>
      </c>
      <c r="T31" s="8">
        <v>8.73</v>
      </c>
      <c r="AB31" s="28">
        <v>41</v>
      </c>
      <c r="AC31" s="7">
        <v>96</v>
      </c>
      <c r="AD31" s="7">
        <v>100</v>
      </c>
      <c r="AE31" s="7">
        <v>99</v>
      </c>
      <c r="AF31" s="7">
        <v>97.5</v>
      </c>
      <c r="AG31" s="8">
        <v>8.67</v>
      </c>
      <c r="AO31" s="28">
        <v>41</v>
      </c>
      <c r="AP31" s="9">
        <v>96.1</v>
      </c>
      <c r="AQ31" s="9">
        <v>101</v>
      </c>
      <c r="AR31" s="9">
        <v>99</v>
      </c>
      <c r="AS31" s="9">
        <v>97.6</v>
      </c>
      <c r="AT31" s="10">
        <v>8.7799999999999994</v>
      </c>
      <c r="BB31" s="28">
        <v>21</v>
      </c>
      <c r="BC31" s="9">
        <v>96.5</v>
      </c>
      <c r="BD31" s="9">
        <v>102</v>
      </c>
      <c r="BE31" s="9">
        <v>99</v>
      </c>
      <c r="BF31" s="9">
        <v>98</v>
      </c>
      <c r="BG31" s="10">
        <v>8.41</v>
      </c>
      <c r="BO31" s="28">
        <v>41</v>
      </c>
      <c r="BP31" s="9">
        <v>96.2</v>
      </c>
      <c r="BQ31" s="9">
        <v>100</v>
      </c>
      <c r="BR31" s="9">
        <v>99</v>
      </c>
      <c r="BS31" s="9">
        <v>97.8</v>
      </c>
      <c r="BT31" s="10">
        <v>8.81</v>
      </c>
    </row>
    <row r="32" spans="1:78" ht="63">
      <c r="A32" s="38" t="s">
        <v>41</v>
      </c>
      <c r="B32" s="28">
        <v>0.1</v>
      </c>
      <c r="C32" s="7">
        <v>0.1</v>
      </c>
      <c r="D32" s="7">
        <v>0.1</v>
      </c>
      <c r="E32" s="7">
        <v>0.1</v>
      </c>
      <c r="F32" s="7">
        <v>0.1</v>
      </c>
      <c r="G32" s="8">
        <v>0</v>
      </c>
      <c r="O32" s="28">
        <v>0.1</v>
      </c>
      <c r="P32" s="7">
        <v>0.1</v>
      </c>
      <c r="Q32" s="7">
        <v>0.1</v>
      </c>
      <c r="R32" s="7">
        <v>0.1</v>
      </c>
      <c r="S32" s="7">
        <v>0.1</v>
      </c>
      <c r="T32" s="8">
        <v>0</v>
      </c>
      <c r="AB32" s="28">
        <v>0.1</v>
      </c>
      <c r="AC32" s="7">
        <v>0.1</v>
      </c>
      <c r="AD32" s="7">
        <v>0.1</v>
      </c>
      <c r="AE32" s="7">
        <v>0.1</v>
      </c>
      <c r="AF32" s="7">
        <v>0.1</v>
      </c>
      <c r="AG32" s="8">
        <v>0</v>
      </c>
      <c r="AO32" s="28">
        <v>0.1</v>
      </c>
      <c r="AP32" s="9">
        <v>0.1</v>
      </c>
      <c r="AQ32" s="9">
        <v>0.1</v>
      </c>
      <c r="AR32" s="9">
        <v>0.1</v>
      </c>
      <c r="AS32" s="9">
        <v>0.1</v>
      </c>
      <c r="AT32" s="10">
        <v>0</v>
      </c>
      <c r="BB32" s="28">
        <v>0.1</v>
      </c>
      <c r="BC32" s="9">
        <v>0.1</v>
      </c>
      <c r="BD32" s="9">
        <v>0.1</v>
      </c>
      <c r="BE32" s="9">
        <v>0.1</v>
      </c>
      <c r="BF32" s="9">
        <v>0.1</v>
      </c>
      <c r="BG32" s="10">
        <v>0</v>
      </c>
      <c r="BO32" s="28">
        <v>0.1</v>
      </c>
      <c r="BP32" s="9">
        <v>0.1</v>
      </c>
      <c r="BQ32" s="9">
        <v>0.1</v>
      </c>
      <c r="BR32" s="9">
        <v>0.1</v>
      </c>
      <c r="BS32" s="9">
        <v>0.1</v>
      </c>
      <c r="BT32" s="10">
        <v>0</v>
      </c>
    </row>
    <row r="33" spans="1:72" ht="63">
      <c r="A33" s="38" t="s">
        <v>42</v>
      </c>
      <c r="B33" s="28">
        <v>0</v>
      </c>
      <c r="C33" s="7">
        <v>0</v>
      </c>
      <c r="D33" s="7">
        <v>6.7000000000000004E-2</v>
      </c>
      <c r="E33" s="7">
        <v>0</v>
      </c>
      <c r="F33" s="7">
        <v>0</v>
      </c>
      <c r="G33" s="8">
        <v>3.0000000000000001E-3</v>
      </c>
      <c r="O33" s="28">
        <v>0</v>
      </c>
      <c r="P33" s="7">
        <v>0</v>
      </c>
      <c r="Q33" s="7">
        <v>0.05</v>
      </c>
      <c r="R33" s="7">
        <v>0</v>
      </c>
      <c r="S33" s="7">
        <v>0</v>
      </c>
      <c r="T33" s="8">
        <v>2E-3</v>
      </c>
      <c r="AB33" s="28">
        <v>0</v>
      </c>
      <c r="AC33" s="7">
        <v>0</v>
      </c>
      <c r="AD33" s="7">
        <v>0.05</v>
      </c>
      <c r="AE33" s="7">
        <v>0</v>
      </c>
      <c r="AF33" s="7">
        <v>0</v>
      </c>
      <c r="AG33" s="8">
        <v>3.0000000000000001E-3</v>
      </c>
      <c r="AO33" s="28">
        <v>0</v>
      </c>
      <c r="AP33" s="9">
        <v>0</v>
      </c>
      <c r="AQ33" s="9">
        <v>6.7000000000000004E-2</v>
      </c>
      <c r="AR33" s="9">
        <v>0</v>
      </c>
      <c r="AS33" s="9">
        <v>0</v>
      </c>
      <c r="AT33" s="10">
        <v>3.0000000000000001E-3</v>
      </c>
      <c r="BB33" s="28">
        <v>0</v>
      </c>
      <c r="BC33" s="9">
        <v>0</v>
      </c>
      <c r="BD33" s="9">
        <v>0.13300000000000001</v>
      </c>
      <c r="BE33" s="9">
        <v>0</v>
      </c>
      <c r="BF33" s="9">
        <v>0</v>
      </c>
      <c r="BG33" s="10">
        <v>4.0000000000000001E-3</v>
      </c>
      <c r="BO33" s="28">
        <v>0</v>
      </c>
      <c r="BP33" s="9">
        <v>0</v>
      </c>
      <c r="BQ33" s="9">
        <v>0.05</v>
      </c>
      <c r="BR33" s="9">
        <v>0</v>
      </c>
      <c r="BS33" s="9">
        <v>0</v>
      </c>
      <c r="BT33" s="10">
        <v>3.0000000000000001E-3</v>
      </c>
    </row>
    <row r="34" spans="1:72" ht="63">
      <c r="A34" s="38" t="s">
        <v>43</v>
      </c>
      <c r="B34" s="28">
        <v>0</v>
      </c>
      <c r="C34" s="7">
        <v>0</v>
      </c>
      <c r="D34" s="7">
        <v>0</v>
      </c>
      <c r="E34" s="7">
        <v>0</v>
      </c>
      <c r="F34" s="7">
        <v>0</v>
      </c>
      <c r="G34" s="8" t="s">
        <v>73</v>
      </c>
      <c r="O34" s="28">
        <v>0</v>
      </c>
      <c r="P34" s="7">
        <v>0</v>
      </c>
      <c r="Q34" s="7">
        <v>0</v>
      </c>
      <c r="R34" s="7">
        <v>0</v>
      </c>
      <c r="S34" s="7">
        <v>0</v>
      </c>
      <c r="T34" s="8" t="s">
        <v>73</v>
      </c>
      <c r="AB34" s="28">
        <v>0</v>
      </c>
      <c r="AC34" s="7">
        <v>0</v>
      </c>
      <c r="AD34" s="7">
        <v>0</v>
      </c>
      <c r="AE34" s="7">
        <v>0</v>
      </c>
      <c r="AF34" s="7">
        <v>0</v>
      </c>
      <c r="AG34" s="8" t="s">
        <v>73</v>
      </c>
      <c r="AO34" s="28">
        <v>0</v>
      </c>
      <c r="AP34" s="9">
        <v>0</v>
      </c>
      <c r="AQ34" s="9">
        <v>0</v>
      </c>
      <c r="AR34" s="9">
        <v>0</v>
      </c>
      <c r="AS34" s="9">
        <v>0</v>
      </c>
      <c r="AT34" s="10" t="s">
        <v>73</v>
      </c>
      <c r="BB34" s="28">
        <v>0</v>
      </c>
      <c r="BC34" s="9">
        <v>0</v>
      </c>
      <c r="BD34" s="9">
        <v>0</v>
      </c>
      <c r="BE34" s="9">
        <v>0</v>
      </c>
      <c r="BF34" s="9">
        <v>0</v>
      </c>
      <c r="BG34" s="10" t="s">
        <v>73</v>
      </c>
      <c r="BO34" s="28">
        <v>0</v>
      </c>
      <c r="BP34" s="9">
        <v>0</v>
      </c>
      <c r="BQ34" s="9">
        <v>0</v>
      </c>
      <c r="BR34" s="9">
        <v>0</v>
      </c>
      <c r="BS34" s="9">
        <v>0</v>
      </c>
      <c r="BT34" s="10" t="s">
        <v>73</v>
      </c>
    </row>
    <row r="35" spans="1:72" ht="63">
      <c r="A35" s="38" t="s">
        <v>44</v>
      </c>
      <c r="B35" s="28">
        <v>0</v>
      </c>
      <c r="C35" s="7">
        <v>0</v>
      </c>
      <c r="D35" s="7">
        <v>0</v>
      </c>
      <c r="E35" s="7">
        <v>0</v>
      </c>
      <c r="F35" s="7">
        <v>0</v>
      </c>
      <c r="G35" s="8" t="s">
        <v>73</v>
      </c>
      <c r="O35" s="28">
        <v>0</v>
      </c>
      <c r="P35" s="7">
        <v>0</v>
      </c>
      <c r="Q35" s="7">
        <v>0</v>
      </c>
      <c r="R35" s="7">
        <v>0</v>
      </c>
      <c r="S35" s="7">
        <v>0</v>
      </c>
      <c r="T35" s="8" t="s">
        <v>73</v>
      </c>
      <c r="AB35" s="28">
        <v>0</v>
      </c>
      <c r="AC35" s="7">
        <v>0</v>
      </c>
      <c r="AD35" s="7">
        <v>0</v>
      </c>
      <c r="AE35" s="7">
        <v>0</v>
      </c>
      <c r="AF35" s="7">
        <v>0</v>
      </c>
      <c r="AG35" s="8" t="s">
        <v>73</v>
      </c>
      <c r="AO35" s="28">
        <v>0</v>
      </c>
      <c r="AP35" s="9">
        <v>0</v>
      </c>
      <c r="AQ35" s="9">
        <v>0</v>
      </c>
      <c r="AR35" s="9">
        <v>0</v>
      </c>
      <c r="AS35" s="9">
        <v>0</v>
      </c>
      <c r="AT35" s="10" t="s">
        <v>73</v>
      </c>
      <c r="BB35" s="28">
        <v>0</v>
      </c>
      <c r="BC35" s="9">
        <v>0</v>
      </c>
      <c r="BD35" s="9">
        <v>0</v>
      </c>
      <c r="BE35" s="9">
        <v>0</v>
      </c>
      <c r="BF35" s="9">
        <v>0</v>
      </c>
      <c r="BG35" s="10" t="s">
        <v>73</v>
      </c>
      <c r="BO35" s="28">
        <v>0</v>
      </c>
      <c r="BP35" s="9">
        <v>0</v>
      </c>
      <c r="BQ35" s="9">
        <v>0</v>
      </c>
      <c r="BR35" s="9">
        <v>0</v>
      </c>
      <c r="BS35" s="9">
        <v>0</v>
      </c>
      <c r="BT35" s="10" t="s">
        <v>73</v>
      </c>
    </row>
    <row r="36" spans="1:72" ht="63">
      <c r="A36" s="38" t="s">
        <v>45</v>
      </c>
      <c r="B36" s="28">
        <v>254</v>
      </c>
      <c r="C36" s="7">
        <v>452.1</v>
      </c>
      <c r="D36" s="7">
        <v>635</v>
      </c>
      <c r="E36" s="7">
        <v>464</v>
      </c>
      <c r="F36" s="7">
        <v>455.9</v>
      </c>
      <c r="G36" s="8">
        <v>71.3</v>
      </c>
      <c r="O36" s="28">
        <v>248</v>
      </c>
      <c r="P36" s="7">
        <v>454.8</v>
      </c>
      <c r="Q36" s="7">
        <v>680</v>
      </c>
      <c r="R36" s="7">
        <v>470</v>
      </c>
      <c r="S36" s="7">
        <v>456.2</v>
      </c>
      <c r="T36" s="8">
        <v>83.9</v>
      </c>
      <c r="AB36" s="28">
        <v>254</v>
      </c>
      <c r="AC36" s="7">
        <v>461.5</v>
      </c>
      <c r="AD36" s="7">
        <v>651</v>
      </c>
      <c r="AE36" s="7">
        <v>492</v>
      </c>
      <c r="AF36" s="7">
        <v>464.5</v>
      </c>
      <c r="AG36" s="8">
        <v>82.4</v>
      </c>
      <c r="AO36" s="28">
        <v>249</v>
      </c>
      <c r="AP36" s="9">
        <v>460</v>
      </c>
      <c r="AQ36" s="9">
        <v>705</v>
      </c>
      <c r="AR36" s="9">
        <v>469</v>
      </c>
      <c r="AS36" s="9">
        <v>459.8</v>
      </c>
      <c r="AT36" s="10">
        <v>91.6</v>
      </c>
      <c r="BB36" s="28">
        <v>248</v>
      </c>
      <c r="BC36" s="9">
        <v>442</v>
      </c>
      <c r="BD36" s="9">
        <v>666</v>
      </c>
      <c r="BE36" s="9">
        <v>464</v>
      </c>
      <c r="BF36" s="9">
        <v>442.3</v>
      </c>
      <c r="BG36" s="10">
        <v>97.6</v>
      </c>
      <c r="BO36" s="28">
        <v>249</v>
      </c>
      <c r="BP36" s="9">
        <v>441.4</v>
      </c>
      <c r="BQ36" s="9">
        <v>681</v>
      </c>
      <c r="BR36" s="9">
        <v>467</v>
      </c>
      <c r="BS36" s="9">
        <v>441.9</v>
      </c>
      <c r="BT36" s="10">
        <v>89.2</v>
      </c>
    </row>
    <row r="37" spans="1:72" ht="52.5">
      <c r="A37" s="38" t="s">
        <v>46</v>
      </c>
      <c r="B37" s="28">
        <v>7.92</v>
      </c>
      <c r="C37" s="7">
        <v>251</v>
      </c>
      <c r="D37" s="45">
        <v>1135</v>
      </c>
      <c r="E37" s="7">
        <v>221.2</v>
      </c>
      <c r="F37" s="7">
        <v>237.6</v>
      </c>
      <c r="G37" s="8">
        <v>174.4</v>
      </c>
      <c r="O37" s="28">
        <v>7.97</v>
      </c>
      <c r="P37" s="7">
        <v>244.1</v>
      </c>
      <c r="Q37" s="45">
        <v>1177</v>
      </c>
      <c r="R37" s="7">
        <v>210.7</v>
      </c>
      <c r="S37" s="7">
        <v>229.7</v>
      </c>
      <c r="T37" s="8">
        <v>173.9</v>
      </c>
      <c r="AB37" s="28">
        <v>7.99</v>
      </c>
      <c r="AC37" s="7">
        <v>252.2</v>
      </c>
      <c r="AD37" s="45">
        <v>1226</v>
      </c>
      <c r="AE37" s="7">
        <v>217.8</v>
      </c>
      <c r="AF37" s="7">
        <v>237.9</v>
      </c>
      <c r="AG37" s="8">
        <v>180.1</v>
      </c>
      <c r="AO37" s="28">
        <v>7.97</v>
      </c>
      <c r="AP37" s="9">
        <v>252.6</v>
      </c>
      <c r="AQ37" s="45">
        <v>1519</v>
      </c>
      <c r="AR37" s="9">
        <v>214</v>
      </c>
      <c r="AS37" s="9">
        <v>236.1</v>
      </c>
      <c r="AT37" s="10">
        <v>189.8</v>
      </c>
      <c r="BB37" s="28">
        <v>0</v>
      </c>
      <c r="BC37" s="9">
        <v>247.1</v>
      </c>
      <c r="BD37" s="45">
        <v>1373</v>
      </c>
      <c r="BE37" s="9">
        <v>211.2</v>
      </c>
      <c r="BF37" s="9">
        <v>232.4</v>
      </c>
      <c r="BG37" s="10">
        <v>177.6</v>
      </c>
      <c r="BO37" s="28">
        <v>7.85</v>
      </c>
      <c r="BP37" s="9">
        <v>252.1</v>
      </c>
      <c r="BQ37" s="45">
        <v>1263</v>
      </c>
      <c r="BR37" s="9">
        <v>214.2</v>
      </c>
      <c r="BS37" s="9">
        <v>236.8</v>
      </c>
      <c r="BT37" s="10">
        <v>185.4</v>
      </c>
    </row>
    <row r="38" spans="1:72" ht="73.5">
      <c r="A38" s="38" t="s">
        <v>47</v>
      </c>
      <c r="B38" s="28">
        <v>0</v>
      </c>
      <c r="C38" s="7">
        <v>7.5999999999999998E-2</v>
      </c>
      <c r="D38" s="7">
        <v>19</v>
      </c>
      <c r="E38" s="7">
        <v>0</v>
      </c>
      <c r="F38" s="7">
        <v>0</v>
      </c>
      <c r="G38" s="8">
        <v>0.59499999999999997</v>
      </c>
      <c r="O38" s="28">
        <v>0</v>
      </c>
      <c r="P38" s="7">
        <v>6.8000000000000005E-2</v>
      </c>
      <c r="Q38" s="7">
        <v>24</v>
      </c>
      <c r="R38" s="7">
        <v>0</v>
      </c>
      <c r="S38" s="7">
        <v>0</v>
      </c>
      <c r="T38" s="8">
        <v>0.68500000000000005</v>
      </c>
      <c r="AB38" s="28">
        <v>0</v>
      </c>
      <c r="AC38" s="7">
        <v>6.4000000000000001E-2</v>
      </c>
      <c r="AD38" s="7">
        <v>25.4</v>
      </c>
      <c r="AE38" s="7">
        <v>0</v>
      </c>
      <c r="AF38" s="7">
        <v>0</v>
      </c>
      <c r="AG38" s="8">
        <v>0.622</v>
      </c>
      <c r="AO38" s="28">
        <v>0</v>
      </c>
      <c r="AP38" s="9">
        <v>9.6000000000000002E-2</v>
      </c>
      <c r="AQ38" s="9">
        <v>20</v>
      </c>
      <c r="AR38" s="9">
        <v>0</v>
      </c>
      <c r="AS38" s="9">
        <v>0</v>
      </c>
      <c r="AT38" s="10">
        <v>0.73199999999999998</v>
      </c>
      <c r="BB38" s="28">
        <v>0</v>
      </c>
      <c r="BC38" s="9">
        <v>8.3000000000000004E-2</v>
      </c>
      <c r="BD38" s="9">
        <v>29.1</v>
      </c>
      <c r="BE38" s="9">
        <v>0</v>
      </c>
      <c r="BF38" s="9">
        <v>0</v>
      </c>
      <c r="BG38" s="10">
        <v>0.876</v>
      </c>
      <c r="BO38" s="28">
        <v>0</v>
      </c>
      <c r="BP38" s="9">
        <v>8.3000000000000004E-2</v>
      </c>
      <c r="BQ38" s="9">
        <v>11.2</v>
      </c>
      <c r="BR38" s="9">
        <v>0</v>
      </c>
      <c r="BS38" s="9">
        <v>1.4E-2</v>
      </c>
      <c r="BT38" s="10">
        <v>0.378</v>
      </c>
    </row>
    <row r="39" spans="1:72" ht="73.5">
      <c r="A39" s="38" t="s">
        <v>48</v>
      </c>
      <c r="B39" s="28">
        <v>0.01</v>
      </c>
      <c r="C39" s="7">
        <v>7.54</v>
      </c>
      <c r="D39" s="7">
        <v>44.5</v>
      </c>
      <c r="E39" s="7">
        <v>5.4</v>
      </c>
      <c r="F39" s="7">
        <v>6.85</v>
      </c>
      <c r="G39" s="8">
        <v>7.2</v>
      </c>
      <c r="O39" s="28">
        <v>0.01</v>
      </c>
      <c r="P39" s="7">
        <v>7.59</v>
      </c>
      <c r="Q39" s="7">
        <v>55.5</v>
      </c>
      <c r="R39" s="7">
        <v>5.56</v>
      </c>
      <c r="S39" s="7">
        <v>6.86</v>
      </c>
      <c r="T39" s="8">
        <v>7.37</v>
      </c>
      <c r="AB39" s="28">
        <v>0.01</v>
      </c>
      <c r="AC39" s="7">
        <v>7.59</v>
      </c>
      <c r="AD39" s="7">
        <v>56.2</v>
      </c>
      <c r="AE39" s="7">
        <v>5.46</v>
      </c>
      <c r="AF39" s="7">
        <v>6.89</v>
      </c>
      <c r="AG39" s="8">
        <v>7.32</v>
      </c>
      <c r="AO39" s="28">
        <v>0.01</v>
      </c>
      <c r="AP39" s="9">
        <v>7.53</v>
      </c>
      <c r="AQ39" s="9">
        <v>62.4</v>
      </c>
      <c r="AR39" s="9">
        <v>5.19</v>
      </c>
      <c r="AS39" s="9">
        <v>6.73</v>
      </c>
      <c r="AT39" s="10">
        <v>7.6</v>
      </c>
      <c r="BB39" s="28">
        <v>0</v>
      </c>
      <c r="BC39" s="9">
        <v>7.57</v>
      </c>
      <c r="BD39" s="9">
        <v>47.3</v>
      </c>
      <c r="BE39" s="9">
        <v>5.33</v>
      </c>
      <c r="BF39" s="9">
        <v>6.83</v>
      </c>
      <c r="BG39" s="10">
        <v>7.41</v>
      </c>
      <c r="BO39" s="28">
        <v>0.01</v>
      </c>
      <c r="BP39" s="9">
        <v>7.58</v>
      </c>
      <c r="BQ39" s="9">
        <v>44.7</v>
      </c>
      <c r="BR39" s="9">
        <v>5.3</v>
      </c>
      <c r="BS39" s="9">
        <v>6.85</v>
      </c>
      <c r="BT39" s="10">
        <v>7.46</v>
      </c>
    </row>
    <row r="40" spans="1:72" ht="74.25" thickBot="1">
      <c r="A40" s="39" t="s">
        <v>49</v>
      </c>
      <c r="B40" s="29">
        <v>2.1999999999999999E-2</v>
      </c>
      <c r="C40" s="30">
        <v>0.41</v>
      </c>
      <c r="D40" s="30">
        <v>2.02</v>
      </c>
      <c r="E40" s="30">
        <v>0.32400000000000001</v>
      </c>
      <c r="F40" s="30">
        <v>0.38100000000000001</v>
      </c>
      <c r="G40" s="42">
        <v>0.33300000000000002</v>
      </c>
      <c r="O40" s="29">
        <v>2.1999999999999999E-2</v>
      </c>
      <c r="P40" s="30">
        <v>0.40600000000000003</v>
      </c>
      <c r="Q40" s="30">
        <v>2.77</v>
      </c>
      <c r="R40" s="30">
        <v>0.318</v>
      </c>
      <c r="S40" s="30">
        <v>0.377</v>
      </c>
      <c r="T40" s="42">
        <v>0.33400000000000002</v>
      </c>
      <c r="AB40" s="29">
        <v>2.1999999999999999E-2</v>
      </c>
      <c r="AC40" s="30">
        <v>0.40699999999999997</v>
      </c>
      <c r="AD40" s="30">
        <v>2.02</v>
      </c>
      <c r="AE40" s="30">
        <v>0.31900000000000001</v>
      </c>
      <c r="AF40" s="30">
        <v>0.378</v>
      </c>
      <c r="AG40" s="42">
        <v>0.33500000000000002</v>
      </c>
      <c r="AO40" s="29">
        <v>2.1999999999999999E-2</v>
      </c>
      <c r="AP40" s="30">
        <v>0.40899999999999997</v>
      </c>
      <c r="AQ40" s="30">
        <v>2.42</v>
      </c>
      <c r="AR40" s="30">
        <v>0.315</v>
      </c>
      <c r="AS40" s="30">
        <v>0.38</v>
      </c>
      <c r="AT40" s="42">
        <v>0.34100000000000003</v>
      </c>
      <c r="BB40" s="29">
        <v>0</v>
      </c>
      <c r="BC40" s="30">
        <v>0.39700000000000002</v>
      </c>
      <c r="BD40" s="30">
        <v>2.0499999999999998</v>
      </c>
      <c r="BE40" s="30">
        <v>0.317</v>
      </c>
      <c r="BF40" s="30">
        <v>0.37</v>
      </c>
      <c r="BG40" s="42">
        <v>0.32</v>
      </c>
      <c r="BO40" s="29">
        <v>2.1999999999999999E-2</v>
      </c>
      <c r="BP40" s="30">
        <v>0.40500000000000003</v>
      </c>
      <c r="BQ40" s="30">
        <v>2.2400000000000002</v>
      </c>
      <c r="BR40" s="30">
        <v>0.32200000000000001</v>
      </c>
      <c r="BS40" s="30">
        <v>0.377</v>
      </c>
      <c r="BT40" s="42">
        <v>0.32800000000000001</v>
      </c>
    </row>
  </sheetData>
  <mergeCells count="54">
    <mergeCell ref="B8:M8"/>
    <mergeCell ref="O8:Z8"/>
    <mergeCell ref="B9:M9"/>
    <mergeCell ref="O9:Z9"/>
    <mergeCell ref="AB6:AM6"/>
    <mergeCell ref="B7:M7"/>
    <mergeCell ref="O7:Z7"/>
    <mergeCell ref="AB7:AM7"/>
    <mergeCell ref="AB8:AM8"/>
    <mergeCell ref="AB9:AM9"/>
    <mergeCell ref="B6:M6"/>
    <mergeCell ref="O6:Z6"/>
    <mergeCell ref="B4:M4"/>
    <mergeCell ref="AB1:AM1"/>
    <mergeCell ref="AB2:AM2"/>
    <mergeCell ref="AB3:AM3"/>
    <mergeCell ref="AB4:AM4"/>
    <mergeCell ref="AB5:AM5"/>
    <mergeCell ref="BB4:BM4"/>
    <mergeCell ref="BB5:BM5"/>
    <mergeCell ref="B1:M1"/>
    <mergeCell ref="O1:Z1"/>
    <mergeCell ref="B2:M2"/>
    <mergeCell ref="O2:Z2"/>
    <mergeCell ref="B3:M3"/>
    <mergeCell ref="O3:Z3"/>
    <mergeCell ref="O4:Z4"/>
    <mergeCell ref="B5:M5"/>
    <mergeCell ref="O5:Z5"/>
    <mergeCell ref="AO1:AZ1"/>
    <mergeCell ref="AO2:AZ2"/>
    <mergeCell ref="AO3:AZ3"/>
    <mergeCell ref="AO4:AZ4"/>
    <mergeCell ref="AO5:AZ5"/>
    <mergeCell ref="BB6:BM6"/>
    <mergeCell ref="BB7:BM7"/>
    <mergeCell ref="BB8:BM8"/>
    <mergeCell ref="BB9:BM9"/>
    <mergeCell ref="AO6:AZ6"/>
    <mergeCell ref="AO7:AZ7"/>
    <mergeCell ref="AO8:AZ8"/>
    <mergeCell ref="AO9:AZ9"/>
    <mergeCell ref="BO6:BZ6"/>
    <mergeCell ref="BO7:BZ7"/>
    <mergeCell ref="BO8:BZ8"/>
    <mergeCell ref="BO9:BZ9"/>
    <mergeCell ref="BB1:BM1"/>
    <mergeCell ref="BB2:BM2"/>
    <mergeCell ref="BB3:BM3"/>
    <mergeCell ref="BO1:BZ1"/>
    <mergeCell ref="BO2:BZ2"/>
    <mergeCell ref="BO3:BZ3"/>
    <mergeCell ref="BO4:BZ4"/>
    <mergeCell ref="BO5:BZ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Z40"/>
  <sheetViews>
    <sheetView topLeftCell="AX16" workbookViewId="0">
      <selection activeCell="AO28" sqref="AO28"/>
    </sheetView>
  </sheetViews>
  <sheetFormatPr defaultRowHeight="15"/>
  <cols>
    <col min="1" max="1" width="16.140625" bestFit="1" customWidth="1"/>
    <col min="2" max="4" width="5" bestFit="1" customWidth="1"/>
    <col min="5" max="5" width="5.7109375" bestFit="1" customWidth="1"/>
    <col min="6" max="6" width="8.7109375" bestFit="1" customWidth="1"/>
    <col min="7" max="7" width="7.5703125" bestFit="1" customWidth="1"/>
    <col min="8" max="10" width="7" bestFit="1" customWidth="1"/>
    <col min="11" max="11" width="7.28515625" bestFit="1" customWidth="1"/>
    <col min="12" max="12" width="8.7109375" bestFit="1" customWidth="1"/>
    <col min="13" max="13" width="6.140625" bestFit="1" customWidth="1"/>
    <col min="14" max="14" width="0.140625" customWidth="1"/>
    <col min="15" max="17" width="5" bestFit="1" customWidth="1"/>
    <col min="18" max="18" width="5.7109375" bestFit="1" customWidth="1"/>
    <col min="19" max="19" width="8.7109375" bestFit="1" customWidth="1"/>
    <col min="20" max="20" width="7.5703125" bestFit="1" customWidth="1"/>
    <col min="21" max="23" width="7" bestFit="1" customWidth="1"/>
    <col min="24" max="24" width="7.28515625" bestFit="1" customWidth="1"/>
    <col min="25" max="25" width="8.7109375" bestFit="1" customWidth="1"/>
    <col min="26" max="26" width="6.140625" bestFit="1" customWidth="1"/>
    <col min="27" max="27" width="0.28515625" customWidth="1"/>
    <col min="28" max="29" width="5" hidden="1" customWidth="1"/>
    <col min="30" max="30" width="7.28515625" hidden="1" customWidth="1"/>
    <col min="31" max="31" width="5.7109375" hidden="1" customWidth="1"/>
    <col min="32" max="32" width="8.7109375" hidden="1" customWidth="1"/>
    <col min="33" max="33" width="7.5703125" hidden="1" customWidth="1"/>
    <col min="34" max="36" width="7" hidden="1" customWidth="1"/>
    <col min="37" max="37" width="7.28515625" hidden="1" customWidth="1"/>
    <col min="38" max="38" width="8.7109375" hidden="1" customWidth="1"/>
    <col min="39" max="39" width="6.140625" hidden="1" customWidth="1"/>
    <col min="40" max="40" width="0.140625" hidden="1" customWidth="1"/>
    <col min="41" max="43" width="5" bestFit="1" customWidth="1"/>
    <col min="44" max="44" width="5.7109375" bestFit="1" customWidth="1"/>
    <col min="45" max="45" width="8.7109375" bestFit="1" customWidth="1"/>
    <col min="46" max="46" width="7.5703125" bestFit="1" customWidth="1"/>
    <col min="47" max="49" width="7" bestFit="1" customWidth="1"/>
    <col min="50" max="50" width="7.28515625" bestFit="1" customWidth="1"/>
    <col min="51" max="51" width="8.7109375" bestFit="1" customWidth="1"/>
    <col min="52" max="52" width="6.140625" bestFit="1" customWidth="1"/>
    <col min="53" max="53" width="0.140625" hidden="1" customWidth="1"/>
    <col min="54" max="55" width="5" bestFit="1" customWidth="1"/>
    <col min="56" max="56" width="5.85546875" bestFit="1" customWidth="1"/>
    <col min="57" max="57" width="5.7109375" bestFit="1" customWidth="1"/>
    <col min="58" max="58" width="8.7109375" bestFit="1" customWidth="1"/>
    <col min="59" max="59" width="7.5703125" bestFit="1" customWidth="1"/>
    <col min="60" max="62" width="7" bestFit="1" customWidth="1"/>
    <col min="63" max="63" width="7.28515625" bestFit="1" customWidth="1"/>
    <col min="64" max="64" width="8.7109375" bestFit="1" customWidth="1"/>
    <col min="65" max="65" width="6.140625" bestFit="1" customWidth="1"/>
    <col min="66" max="66" width="0.140625" hidden="1" customWidth="1"/>
    <col min="67" max="68" width="5" bestFit="1" customWidth="1"/>
    <col min="69" max="69" width="5.85546875" bestFit="1" customWidth="1"/>
    <col min="70" max="70" width="5.7109375" bestFit="1" customWidth="1"/>
    <col min="71" max="71" width="8.7109375" bestFit="1" customWidth="1"/>
    <col min="72" max="72" width="7.5703125" bestFit="1" customWidth="1"/>
    <col min="73" max="75" width="7" bestFit="1" customWidth="1"/>
    <col min="76" max="76" width="7.28515625" bestFit="1" customWidth="1"/>
    <col min="77" max="77" width="8.7109375" bestFit="1" customWidth="1"/>
    <col min="78" max="78" width="9.5703125" bestFit="1" customWidth="1"/>
  </cols>
  <sheetData>
    <row r="1" spans="1:78">
      <c r="A1" s="23" t="s">
        <v>0</v>
      </c>
      <c r="B1" s="306" t="s">
        <v>95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8"/>
      <c r="O1" s="306" t="s">
        <v>119</v>
      </c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  <c r="AB1" s="306" t="s">
        <v>139</v>
      </c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8"/>
      <c r="AO1" s="306" t="s">
        <v>167</v>
      </c>
      <c r="AP1" s="307"/>
      <c r="AQ1" s="307"/>
      <c r="AR1" s="307"/>
      <c r="AS1" s="307"/>
      <c r="AT1" s="307"/>
      <c r="AU1" s="307"/>
      <c r="AV1" s="307"/>
      <c r="AW1" s="307"/>
      <c r="AX1" s="307"/>
      <c r="AY1" s="307"/>
      <c r="AZ1" s="308"/>
      <c r="BB1" s="306" t="s">
        <v>183</v>
      </c>
      <c r="BC1" s="307"/>
      <c r="BD1" s="307"/>
      <c r="BE1" s="307"/>
      <c r="BF1" s="307"/>
      <c r="BG1" s="307"/>
      <c r="BH1" s="307"/>
      <c r="BI1" s="307"/>
      <c r="BJ1" s="307"/>
      <c r="BK1" s="307"/>
      <c r="BL1" s="307"/>
      <c r="BM1" s="308"/>
      <c r="BO1" s="306" t="s">
        <v>202</v>
      </c>
      <c r="BP1" s="307"/>
      <c r="BQ1" s="307"/>
      <c r="BR1" s="307"/>
      <c r="BS1" s="307"/>
      <c r="BT1" s="307"/>
      <c r="BU1" s="307"/>
      <c r="BV1" s="307"/>
      <c r="BW1" s="307"/>
      <c r="BX1" s="307"/>
      <c r="BY1" s="307"/>
      <c r="BZ1" s="308"/>
    </row>
    <row r="2" spans="1:78">
      <c r="A2" s="24" t="s">
        <v>1</v>
      </c>
      <c r="B2" s="309" t="s">
        <v>51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  <c r="O2" s="309" t="s">
        <v>51</v>
      </c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1"/>
      <c r="AB2" s="309" t="s">
        <v>51</v>
      </c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1"/>
      <c r="AO2" s="309" t="s">
        <v>51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1"/>
      <c r="BB2" s="309" t="s">
        <v>51</v>
      </c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1"/>
      <c r="BO2" s="309" t="s">
        <v>51</v>
      </c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1"/>
    </row>
    <row r="3" spans="1:78">
      <c r="A3" s="24" t="s">
        <v>2</v>
      </c>
      <c r="B3" s="312" t="s">
        <v>96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4"/>
      <c r="O3" s="312" t="s">
        <v>120</v>
      </c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4"/>
      <c r="AB3" s="312" t="s">
        <v>140</v>
      </c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4"/>
      <c r="AO3" s="312" t="s">
        <v>168</v>
      </c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4"/>
      <c r="BB3" s="312" t="s">
        <v>184</v>
      </c>
      <c r="BC3" s="313"/>
      <c r="BD3" s="313"/>
      <c r="BE3" s="313"/>
      <c r="BF3" s="313"/>
      <c r="BG3" s="313"/>
      <c r="BH3" s="313"/>
      <c r="BI3" s="313"/>
      <c r="BJ3" s="313"/>
      <c r="BK3" s="313"/>
      <c r="BL3" s="313"/>
      <c r="BM3" s="314"/>
      <c r="BO3" s="312" t="s">
        <v>203</v>
      </c>
      <c r="BP3" s="313"/>
      <c r="BQ3" s="313"/>
      <c r="BR3" s="313"/>
      <c r="BS3" s="313"/>
      <c r="BT3" s="313"/>
      <c r="BU3" s="313"/>
      <c r="BV3" s="313"/>
      <c r="BW3" s="313"/>
      <c r="BX3" s="313"/>
      <c r="BY3" s="313"/>
      <c r="BZ3" s="314"/>
    </row>
    <row r="4" spans="1:78">
      <c r="A4" s="24" t="s">
        <v>3</v>
      </c>
      <c r="B4" s="312" t="s">
        <v>97</v>
      </c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4"/>
      <c r="O4" s="312" t="s">
        <v>121</v>
      </c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4"/>
      <c r="AB4" s="312" t="s">
        <v>141</v>
      </c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4"/>
      <c r="AO4" s="312" t="s">
        <v>169</v>
      </c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4"/>
      <c r="BB4" s="312" t="s">
        <v>185</v>
      </c>
      <c r="BC4" s="313"/>
      <c r="BD4" s="313"/>
      <c r="BE4" s="313"/>
      <c r="BF4" s="313"/>
      <c r="BG4" s="313"/>
      <c r="BH4" s="313"/>
      <c r="BI4" s="313"/>
      <c r="BJ4" s="313"/>
      <c r="BK4" s="313"/>
      <c r="BL4" s="313"/>
      <c r="BM4" s="314"/>
      <c r="BO4" s="312" t="s">
        <v>204</v>
      </c>
      <c r="BP4" s="313"/>
      <c r="BQ4" s="313"/>
      <c r="BR4" s="313"/>
      <c r="BS4" s="313"/>
      <c r="BT4" s="313"/>
      <c r="BU4" s="313"/>
      <c r="BV4" s="313"/>
      <c r="BW4" s="313"/>
      <c r="BX4" s="313"/>
      <c r="BY4" s="313"/>
      <c r="BZ4" s="314"/>
    </row>
    <row r="5" spans="1:78">
      <c r="A5" s="24" t="s">
        <v>4</v>
      </c>
      <c r="B5" s="315">
        <v>5.0219907407407414E-2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7"/>
      <c r="O5" s="315">
        <v>5.0300925925925923E-2</v>
      </c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7"/>
      <c r="AB5" s="315">
        <v>0.22578703703703704</v>
      </c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7"/>
      <c r="AO5" s="315">
        <v>5.0208333333333334E-2</v>
      </c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7"/>
      <c r="BB5" s="315">
        <v>6.1203703703703705E-2</v>
      </c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7"/>
      <c r="BO5" s="315">
        <v>6.0034722222222225E-2</v>
      </c>
      <c r="BP5" s="316"/>
      <c r="BQ5" s="316"/>
      <c r="BR5" s="316"/>
      <c r="BS5" s="316"/>
      <c r="BT5" s="316"/>
      <c r="BU5" s="316"/>
      <c r="BV5" s="316"/>
      <c r="BW5" s="316"/>
      <c r="BX5" s="316"/>
      <c r="BY5" s="316"/>
      <c r="BZ5" s="317"/>
    </row>
    <row r="6" spans="1:78">
      <c r="A6" s="24" t="s">
        <v>5</v>
      </c>
      <c r="B6" s="294" t="s">
        <v>91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6"/>
      <c r="O6" s="342" t="s">
        <v>115</v>
      </c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6"/>
      <c r="AB6" s="342" t="s">
        <v>135</v>
      </c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6"/>
      <c r="AO6" s="342" t="s">
        <v>154</v>
      </c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6"/>
      <c r="BB6" s="342" t="s">
        <v>179</v>
      </c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96"/>
      <c r="BO6" s="342" t="s">
        <v>189</v>
      </c>
      <c r="BP6" s="295"/>
      <c r="BQ6" s="295"/>
      <c r="BR6" s="295"/>
      <c r="BS6" s="295"/>
      <c r="BT6" s="295"/>
      <c r="BU6" s="295"/>
      <c r="BV6" s="295"/>
      <c r="BW6" s="295"/>
      <c r="BX6" s="295"/>
      <c r="BY6" s="295"/>
      <c r="BZ6" s="296"/>
    </row>
    <row r="7" spans="1:78">
      <c r="A7" s="24" t="s">
        <v>6</v>
      </c>
      <c r="B7" s="297" t="s">
        <v>55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9"/>
      <c r="O7" s="297" t="s">
        <v>55</v>
      </c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9"/>
      <c r="AB7" s="297" t="s">
        <v>55</v>
      </c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9"/>
      <c r="AO7" s="297" t="s">
        <v>55</v>
      </c>
      <c r="AP7" s="298"/>
      <c r="AQ7" s="298"/>
      <c r="AR7" s="298"/>
      <c r="AS7" s="298"/>
      <c r="AT7" s="298"/>
      <c r="AU7" s="298"/>
      <c r="AV7" s="298"/>
      <c r="AW7" s="298"/>
      <c r="AX7" s="298"/>
      <c r="AY7" s="298"/>
      <c r="AZ7" s="299"/>
      <c r="BB7" s="297" t="s">
        <v>55</v>
      </c>
      <c r="BC7" s="298"/>
      <c r="BD7" s="298"/>
      <c r="BE7" s="298"/>
      <c r="BF7" s="298"/>
      <c r="BG7" s="298"/>
      <c r="BH7" s="298"/>
      <c r="BI7" s="298"/>
      <c r="BJ7" s="298"/>
      <c r="BK7" s="298"/>
      <c r="BL7" s="298"/>
      <c r="BM7" s="299"/>
      <c r="BO7" s="297" t="s">
        <v>55</v>
      </c>
      <c r="BP7" s="298"/>
      <c r="BQ7" s="298"/>
      <c r="BR7" s="298"/>
      <c r="BS7" s="298"/>
      <c r="BT7" s="298"/>
      <c r="BU7" s="298"/>
      <c r="BV7" s="298"/>
      <c r="BW7" s="298"/>
      <c r="BX7" s="298"/>
      <c r="BY7" s="298"/>
      <c r="BZ7" s="299"/>
    </row>
    <row r="8" spans="1:78" ht="26.25" customHeight="1">
      <c r="A8" s="24" t="s">
        <v>7</v>
      </c>
      <c r="B8" s="300" t="s">
        <v>56</v>
      </c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2"/>
      <c r="O8" s="300" t="s">
        <v>56</v>
      </c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B8" s="300" t="s">
        <v>56</v>
      </c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2"/>
      <c r="AO8" s="300" t="s">
        <v>56</v>
      </c>
      <c r="AP8" s="301"/>
      <c r="AQ8" s="301"/>
      <c r="AR8" s="301"/>
      <c r="AS8" s="301"/>
      <c r="AT8" s="301"/>
      <c r="AU8" s="301"/>
      <c r="AV8" s="301"/>
      <c r="AW8" s="301"/>
      <c r="AX8" s="301"/>
      <c r="AY8" s="301"/>
      <c r="AZ8" s="302"/>
      <c r="BB8" s="300" t="s">
        <v>56</v>
      </c>
      <c r="BC8" s="301"/>
      <c r="BD8" s="301"/>
      <c r="BE8" s="301"/>
      <c r="BF8" s="301"/>
      <c r="BG8" s="301"/>
      <c r="BH8" s="301"/>
      <c r="BI8" s="301"/>
      <c r="BJ8" s="301"/>
      <c r="BK8" s="301"/>
      <c r="BL8" s="301"/>
      <c r="BM8" s="302"/>
      <c r="BO8" s="300" t="s">
        <v>56</v>
      </c>
      <c r="BP8" s="301"/>
      <c r="BQ8" s="301"/>
      <c r="BR8" s="301"/>
      <c r="BS8" s="301"/>
      <c r="BT8" s="301"/>
      <c r="BU8" s="301"/>
      <c r="BV8" s="301"/>
      <c r="BW8" s="301"/>
      <c r="BX8" s="301"/>
      <c r="BY8" s="301"/>
      <c r="BZ8" s="302"/>
    </row>
    <row r="9" spans="1:78" ht="21.75" thickBot="1">
      <c r="A9" s="25" t="s">
        <v>8</v>
      </c>
      <c r="B9" s="303" t="s">
        <v>57</v>
      </c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5"/>
      <c r="O9" s="303" t="s">
        <v>57</v>
      </c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5"/>
      <c r="AB9" s="303" t="s">
        <v>57</v>
      </c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5"/>
      <c r="AO9" s="303" t="s">
        <v>57</v>
      </c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5"/>
      <c r="BB9" s="303" t="s">
        <v>57</v>
      </c>
      <c r="BC9" s="304"/>
      <c r="BD9" s="304"/>
      <c r="BE9" s="304"/>
      <c r="BF9" s="304"/>
      <c r="BG9" s="304"/>
      <c r="BH9" s="304"/>
      <c r="BI9" s="304"/>
      <c r="BJ9" s="304"/>
      <c r="BK9" s="304"/>
      <c r="BL9" s="304"/>
      <c r="BM9" s="305"/>
      <c r="BO9" s="303" t="s">
        <v>57</v>
      </c>
      <c r="BP9" s="304"/>
      <c r="BQ9" s="304"/>
      <c r="BR9" s="304"/>
      <c r="BS9" s="304"/>
      <c r="BT9" s="304"/>
      <c r="BU9" s="304"/>
      <c r="BV9" s="304"/>
      <c r="BW9" s="304"/>
      <c r="BX9" s="304"/>
      <c r="BY9" s="304"/>
      <c r="BZ9" s="305"/>
    </row>
    <row r="10" spans="1:78" ht="21.75" thickBot="1">
      <c r="A10" s="26" t="s">
        <v>9</v>
      </c>
      <c r="B10" s="27" t="s">
        <v>58</v>
      </c>
      <c r="C10" s="18" t="s">
        <v>59</v>
      </c>
      <c r="D10" s="18" t="s">
        <v>60</v>
      </c>
      <c r="E10" s="18" t="s">
        <v>61</v>
      </c>
      <c r="F10" s="18" t="s">
        <v>62</v>
      </c>
      <c r="G10" s="18" t="s">
        <v>63</v>
      </c>
      <c r="H10" s="18" t="s">
        <v>64</v>
      </c>
      <c r="I10" s="18" t="s">
        <v>65</v>
      </c>
      <c r="J10" s="18" t="s">
        <v>66</v>
      </c>
      <c r="K10" s="18" t="s">
        <v>67</v>
      </c>
      <c r="L10" s="18" t="s">
        <v>68</v>
      </c>
      <c r="M10" s="19" t="s">
        <v>69</v>
      </c>
      <c r="O10" s="27" t="s">
        <v>58</v>
      </c>
      <c r="P10" s="18" t="s">
        <v>59</v>
      </c>
      <c r="Q10" s="18" t="s">
        <v>60</v>
      </c>
      <c r="R10" s="18" t="s">
        <v>61</v>
      </c>
      <c r="S10" s="18" t="s">
        <v>62</v>
      </c>
      <c r="T10" s="18" t="s">
        <v>63</v>
      </c>
      <c r="U10" s="18" t="s">
        <v>64</v>
      </c>
      <c r="V10" s="18" t="s">
        <v>65</v>
      </c>
      <c r="W10" s="18" t="s">
        <v>66</v>
      </c>
      <c r="X10" s="18" t="s">
        <v>67</v>
      </c>
      <c r="Y10" s="18" t="s">
        <v>68</v>
      </c>
      <c r="Z10" s="19" t="s">
        <v>69</v>
      </c>
      <c r="AB10" s="27" t="s">
        <v>58</v>
      </c>
      <c r="AC10" s="18" t="s">
        <v>59</v>
      </c>
      <c r="AD10" s="18" t="s">
        <v>60</v>
      </c>
      <c r="AE10" s="18" t="s">
        <v>61</v>
      </c>
      <c r="AF10" s="18" t="s">
        <v>62</v>
      </c>
      <c r="AG10" s="18" t="s">
        <v>63</v>
      </c>
      <c r="AH10" s="18" t="s">
        <v>64</v>
      </c>
      <c r="AI10" s="18" t="s">
        <v>65</v>
      </c>
      <c r="AJ10" s="18" t="s">
        <v>66</v>
      </c>
      <c r="AK10" s="18" t="s">
        <v>67</v>
      </c>
      <c r="AL10" s="18" t="s">
        <v>68</v>
      </c>
      <c r="AM10" s="19" t="s">
        <v>69</v>
      </c>
      <c r="AO10" s="27" t="s">
        <v>58</v>
      </c>
      <c r="AP10" s="18" t="s">
        <v>59</v>
      </c>
      <c r="AQ10" s="18" t="s">
        <v>60</v>
      </c>
      <c r="AR10" s="18" t="s">
        <v>61</v>
      </c>
      <c r="AS10" s="18" t="s">
        <v>62</v>
      </c>
      <c r="AT10" s="18" t="s">
        <v>63</v>
      </c>
      <c r="AU10" s="18" t="s">
        <v>64</v>
      </c>
      <c r="AV10" s="18" t="s">
        <v>65</v>
      </c>
      <c r="AW10" s="18" t="s">
        <v>66</v>
      </c>
      <c r="AX10" s="18" t="s">
        <v>67</v>
      </c>
      <c r="AY10" s="18" t="s">
        <v>68</v>
      </c>
      <c r="AZ10" s="19" t="s">
        <v>69</v>
      </c>
      <c r="BB10" s="27" t="s">
        <v>58</v>
      </c>
      <c r="BC10" s="18" t="s">
        <v>59</v>
      </c>
      <c r="BD10" s="18" t="s">
        <v>60</v>
      </c>
      <c r="BE10" s="18" t="s">
        <v>61</v>
      </c>
      <c r="BF10" s="18" t="s">
        <v>62</v>
      </c>
      <c r="BG10" s="18" t="s">
        <v>63</v>
      </c>
      <c r="BH10" s="18" t="s">
        <v>64</v>
      </c>
      <c r="BI10" s="18" t="s">
        <v>65</v>
      </c>
      <c r="BJ10" s="18" t="s">
        <v>66</v>
      </c>
      <c r="BK10" s="18" t="s">
        <v>67</v>
      </c>
      <c r="BL10" s="18" t="s">
        <v>68</v>
      </c>
      <c r="BM10" s="19" t="s">
        <v>69</v>
      </c>
      <c r="BO10" s="27" t="s">
        <v>58</v>
      </c>
      <c r="BP10" s="18" t="s">
        <v>59</v>
      </c>
      <c r="BQ10" s="18" t="s">
        <v>60</v>
      </c>
      <c r="BR10" s="18" t="s">
        <v>61</v>
      </c>
      <c r="BS10" s="18" t="s">
        <v>62</v>
      </c>
      <c r="BT10" s="18" t="s">
        <v>63</v>
      </c>
      <c r="BU10" s="18" t="s">
        <v>64</v>
      </c>
      <c r="BV10" s="18" t="s">
        <v>65</v>
      </c>
      <c r="BW10" s="18" t="s">
        <v>66</v>
      </c>
      <c r="BX10" s="18" t="s">
        <v>67</v>
      </c>
      <c r="BY10" s="18" t="s">
        <v>68</v>
      </c>
      <c r="BZ10" s="19" t="s">
        <v>69</v>
      </c>
    </row>
    <row r="11" spans="1:78">
      <c r="A11" s="15" t="s">
        <v>10</v>
      </c>
      <c r="B11" s="28">
        <v>0</v>
      </c>
      <c r="C11" s="7">
        <v>0</v>
      </c>
      <c r="D11" s="7">
        <v>0</v>
      </c>
      <c r="E11" s="7">
        <v>50</v>
      </c>
      <c r="F11" s="7">
        <v>0</v>
      </c>
      <c r="G11" s="7">
        <v>0</v>
      </c>
      <c r="H11" s="7" t="s">
        <v>73</v>
      </c>
      <c r="I11" s="7" t="s">
        <v>73</v>
      </c>
      <c r="J11" s="7" t="s">
        <v>73</v>
      </c>
      <c r="K11" s="7" t="s">
        <v>73</v>
      </c>
      <c r="L11" s="22" t="s">
        <v>74</v>
      </c>
      <c r="M11" s="8" t="s">
        <v>74</v>
      </c>
      <c r="O11" s="28">
        <v>0</v>
      </c>
      <c r="P11" s="7">
        <v>0</v>
      </c>
      <c r="Q11" s="7">
        <v>0</v>
      </c>
      <c r="R11" s="7">
        <v>50</v>
      </c>
      <c r="S11" s="7">
        <v>0</v>
      </c>
      <c r="T11" s="7">
        <v>0</v>
      </c>
      <c r="U11" s="7" t="s">
        <v>73</v>
      </c>
      <c r="V11" s="7" t="s">
        <v>73</v>
      </c>
      <c r="W11" s="7" t="s">
        <v>73</v>
      </c>
      <c r="X11" s="7" t="s">
        <v>73</v>
      </c>
      <c r="Y11" s="22" t="s">
        <v>74</v>
      </c>
      <c r="Z11" s="8" t="s">
        <v>74</v>
      </c>
      <c r="AB11" s="28">
        <v>0</v>
      </c>
      <c r="AC11" s="7">
        <v>0</v>
      </c>
      <c r="AD11" s="7">
        <v>0</v>
      </c>
      <c r="AE11" s="7">
        <v>50</v>
      </c>
      <c r="AF11" s="7">
        <v>0</v>
      </c>
      <c r="AG11" s="7">
        <v>0</v>
      </c>
      <c r="AH11" s="7" t="s">
        <v>73</v>
      </c>
      <c r="AI11" s="7" t="s">
        <v>73</v>
      </c>
      <c r="AJ11" s="7" t="s">
        <v>73</v>
      </c>
      <c r="AK11" s="7" t="s">
        <v>73</v>
      </c>
      <c r="AL11" s="22" t="s">
        <v>74</v>
      </c>
      <c r="AM11" s="8" t="s">
        <v>74</v>
      </c>
      <c r="AO11" s="67">
        <v>0</v>
      </c>
      <c r="AP11" s="68">
        <v>0</v>
      </c>
      <c r="AQ11" s="68">
        <v>0</v>
      </c>
      <c r="AR11" s="68">
        <v>50</v>
      </c>
      <c r="AS11" s="68">
        <v>0</v>
      </c>
      <c r="AT11" s="68">
        <v>0</v>
      </c>
      <c r="AU11" s="68" t="s">
        <v>73</v>
      </c>
      <c r="AV11" s="68" t="s">
        <v>73</v>
      </c>
      <c r="AW11" s="68" t="s">
        <v>73</v>
      </c>
      <c r="AX11" s="68" t="s">
        <v>73</v>
      </c>
      <c r="AY11" s="51" t="s">
        <v>74</v>
      </c>
      <c r="AZ11" s="69" t="s">
        <v>74</v>
      </c>
      <c r="BB11" s="28">
        <v>0</v>
      </c>
      <c r="BC11" s="9">
        <v>0</v>
      </c>
      <c r="BD11" s="9">
        <v>0</v>
      </c>
      <c r="BE11" s="9">
        <v>50</v>
      </c>
      <c r="BF11" s="9">
        <v>0</v>
      </c>
      <c r="BG11" s="9">
        <v>0</v>
      </c>
      <c r="BH11" s="9" t="s">
        <v>73</v>
      </c>
      <c r="BI11" s="9" t="s">
        <v>73</v>
      </c>
      <c r="BJ11" s="9" t="s">
        <v>73</v>
      </c>
      <c r="BK11" s="9" t="s">
        <v>73</v>
      </c>
      <c r="BL11" s="22" t="s">
        <v>74</v>
      </c>
      <c r="BM11" s="10" t="s">
        <v>74</v>
      </c>
      <c r="BO11" s="28">
        <v>0</v>
      </c>
      <c r="BP11" s="9">
        <v>0</v>
      </c>
      <c r="BQ11" s="9">
        <v>0</v>
      </c>
      <c r="BR11" s="9">
        <v>50</v>
      </c>
      <c r="BS11" s="9">
        <v>0</v>
      </c>
      <c r="BT11" s="9">
        <v>0</v>
      </c>
      <c r="BU11" s="9" t="s">
        <v>73</v>
      </c>
      <c r="BV11" s="9" t="s">
        <v>73</v>
      </c>
      <c r="BW11" s="9" t="s">
        <v>73</v>
      </c>
      <c r="BX11" s="9" t="s">
        <v>73</v>
      </c>
      <c r="BY11" s="22" t="s">
        <v>74</v>
      </c>
      <c r="BZ11" s="10" t="s">
        <v>74</v>
      </c>
    </row>
    <row r="12" spans="1:78">
      <c r="A12" s="16" t="s">
        <v>11</v>
      </c>
      <c r="B12" s="28">
        <v>0.61399999999999999</v>
      </c>
      <c r="C12" s="7">
        <v>1.72</v>
      </c>
      <c r="D12" s="7">
        <v>6.21</v>
      </c>
      <c r="E12" s="45">
        <v>1312</v>
      </c>
      <c r="F12" s="7">
        <v>64</v>
      </c>
      <c r="G12" s="7">
        <v>4.9000000000000004</v>
      </c>
      <c r="H12" s="7" t="s">
        <v>73</v>
      </c>
      <c r="I12" s="7" t="s">
        <v>73</v>
      </c>
      <c r="J12" s="7" t="s">
        <v>73</v>
      </c>
      <c r="K12" s="7" t="s">
        <v>73</v>
      </c>
      <c r="L12" s="22" t="s">
        <v>74</v>
      </c>
      <c r="M12" s="8" t="s">
        <v>74</v>
      </c>
      <c r="O12" s="28">
        <v>0.60599999999999998</v>
      </c>
      <c r="P12" s="7">
        <v>1.68</v>
      </c>
      <c r="Q12" s="7">
        <v>7.15</v>
      </c>
      <c r="R12" s="45">
        <v>1313</v>
      </c>
      <c r="S12" s="7">
        <v>15</v>
      </c>
      <c r="T12" s="7">
        <v>1.1000000000000001</v>
      </c>
      <c r="U12" s="7" t="s">
        <v>73</v>
      </c>
      <c r="V12" s="7" t="s">
        <v>73</v>
      </c>
      <c r="W12" s="7" t="s">
        <v>73</v>
      </c>
      <c r="X12" s="7" t="s">
        <v>73</v>
      </c>
      <c r="Y12" s="22" t="s">
        <v>74</v>
      </c>
      <c r="Z12" s="8" t="s">
        <v>74</v>
      </c>
      <c r="AB12" s="28">
        <v>0.73199999999999998</v>
      </c>
      <c r="AC12" s="7">
        <v>4.3899999999999997</v>
      </c>
      <c r="AD12" s="7">
        <v>136.80000000000001</v>
      </c>
      <c r="AE12" s="45">
        <v>1195</v>
      </c>
      <c r="AF12" s="7">
        <v>17</v>
      </c>
      <c r="AG12" s="7">
        <v>1.4</v>
      </c>
      <c r="AH12" s="7" t="s">
        <v>73</v>
      </c>
      <c r="AI12" s="7" t="s">
        <v>73</v>
      </c>
      <c r="AJ12" s="7" t="s">
        <v>73</v>
      </c>
      <c r="AK12" s="7" t="s">
        <v>73</v>
      </c>
      <c r="AL12" s="22" t="s">
        <v>74</v>
      </c>
      <c r="AM12" s="8" t="s">
        <v>74</v>
      </c>
      <c r="AO12" s="28">
        <v>0.69399999999999995</v>
      </c>
      <c r="AP12" s="9">
        <v>2.5</v>
      </c>
      <c r="AQ12" s="9">
        <v>11.5</v>
      </c>
      <c r="AR12" s="45">
        <v>1300</v>
      </c>
      <c r="AS12" s="9">
        <v>15</v>
      </c>
      <c r="AT12" s="9">
        <v>1.2</v>
      </c>
      <c r="AU12" s="9" t="s">
        <v>73</v>
      </c>
      <c r="AV12" s="9" t="s">
        <v>73</v>
      </c>
      <c r="AW12" s="9" t="s">
        <v>73</v>
      </c>
      <c r="AX12" s="9" t="s">
        <v>73</v>
      </c>
      <c r="AY12" s="22" t="s">
        <v>74</v>
      </c>
      <c r="AZ12" s="10" t="s">
        <v>74</v>
      </c>
      <c r="BB12" s="28">
        <v>0.68700000000000006</v>
      </c>
      <c r="BC12" s="9">
        <v>4.45</v>
      </c>
      <c r="BD12" s="9">
        <v>98.8</v>
      </c>
      <c r="BE12" s="45">
        <v>1194</v>
      </c>
      <c r="BF12" s="9">
        <v>19</v>
      </c>
      <c r="BG12" s="9">
        <v>1.6</v>
      </c>
      <c r="BH12" s="9" t="s">
        <v>73</v>
      </c>
      <c r="BI12" s="9" t="s">
        <v>73</v>
      </c>
      <c r="BJ12" s="9" t="s">
        <v>73</v>
      </c>
      <c r="BK12" s="9" t="s">
        <v>73</v>
      </c>
      <c r="BL12" s="22" t="s">
        <v>74</v>
      </c>
      <c r="BM12" s="10" t="s">
        <v>74</v>
      </c>
      <c r="BO12" s="28">
        <v>0.77100000000000002</v>
      </c>
      <c r="BP12" s="9">
        <v>4.28</v>
      </c>
      <c r="BQ12" s="9">
        <v>101.7</v>
      </c>
      <c r="BR12" s="45">
        <v>1229</v>
      </c>
      <c r="BS12" s="9">
        <v>158</v>
      </c>
      <c r="BT12" s="9">
        <v>12.9</v>
      </c>
      <c r="BU12" s="9" t="s">
        <v>73</v>
      </c>
      <c r="BV12" s="9" t="s">
        <v>73</v>
      </c>
      <c r="BW12" s="9" t="s">
        <v>73</v>
      </c>
      <c r="BX12" s="9" t="s">
        <v>73</v>
      </c>
      <c r="BY12" s="22" t="s">
        <v>74</v>
      </c>
      <c r="BZ12" s="10" t="s">
        <v>74</v>
      </c>
    </row>
    <row r="13" spans="1:78">
      <c r="A13" s="16" t="s">
        <v>27</v>
      </c>
      <c r="B13" s="28">
        <v>7.4999999999999997E-2</v>
      </c>
      <c r="C13" s="7">
        <v>0.154</v>
      </c>
      <c r="D13" s="7">
        <v>1.39</v>
      </c>
      <c r="E13" s="45">
        <v>1361</v>
      </c>
      <c r="F13" s="7">
        <v>91</v>
      </c>
      <c r="G13" s="7">
        <v>6.7</v>
      </c>
      <c r="H13" s="7">
        <v>9.7000000000000003E-2</v>
      </c>
      <c r="I13" s="7">
        <v>0.33</v>
      </c>
      <c r="J13" s="7">
        <v>0.38600000000000001</v>
      </c>
      <c r="K13" s="7">
        <v>0.108</v>
      </c>
      <c r="L13" s="22">
        <v>0.14399999999999999</v>
      </c>
      <c r="M13" s="8" t="s">
        <v>74</v>
      </c>
      <c r="O13" s="28">
        <v>7.9000000000000001E-2</v>
      </c>
      <c r="P13" s="7">
        <v>0.14099999999999999</v>
      </c>
      <c r="Q13" s="7">
        <v>0.95799999999999996</v>
      </c>
      <c r="R13" s="45">
        <v>1360</v>
      </c>
      <c r="S13" s="7">
        <v>0</v>
      </c>
      <c r="T13" s="7">
        <v>0</v>
      </c>
      <c r="U13" s="7">
        <v>9.1999999999999998E-2</v>
      </c>
      <c r="V13" s="7">
        <v>0.33100000000000002</v>
      </c>
      <c r="W13" s="7">
        <v>0.38500000000000001</v>
      </c>
      <c r="X13" s="7">
        <v>0.10299999999999999</v>
      </c>
      <c r="Y13" s="22">
        <v>0.13</v>
      </c>
      <c r="Z13" s="8" t="s">
        <v>74</v>
      </c>
      <c r="AB13" s="28">
        <v>7.9000000000000001E-2</v>
      </c>
      <c r="AC13" s="7">
        <v>0.30599999999999999</v>
      </c>
      <c r="AD13" s="7">
        <v>122.1</v>
      </c>
      <c r="AE13" s="45">
        <v>1243</v>
      </c>
      <c r="AF13" s="7">
        <v>1</v>
      </c>
      <c r="AG13" s="7">
        <v>0.1</v>
      </c>
      <c r="AH13" s="7">
        <v>9.4E-2</v>
      </c>
      <c r="AI13" s="7">
        <v>0.33300000000000002</v>
      </c>
      <c r="AJ13" s="7">
        <v>0.871</v>
      </c>
      <c r="AK13" s="7">
        <v>3.63</v>
      </c>
      <c r="AL13" s="22">
        <v>0.14499999999999999</v>
      </c>
      <c r="AM13" s="8" t="s">
        <v>74</v>
      </c>
      <c r="AO13" s="28">
        <v>0.08</v>
      </c>
      <c r="AP13" s="9">
        <v>0.17</v>
      </c>
      <c r="AQ13" s="9">
        <v>0.83499999999999996</v>
      </c>
      <c r="AR13" s="45">
        <v>1347</v>
      </c>
      <c r="AS13" s="9">
        <v>0</v>
      </c>
      <c r="AT13" s="9">
        <v>0</v>
      </c>
      <c r="AU13" s="9">
        <v>9.4E-2</v>
      </c>
      <c r="AV13" s="9">
        <v>0.33500000000000002</v>
      </c>
      <c r="AW13" s="9">
        <v>0.58899999999999997</v>
      </c>
      <c r="AX13" s="9">
        <v>0.124</v>
      </c>
      <c r="AY13" s="22">
        <v>0.156</v>
      </c>
      <c r="AZ13" s="10" t="s">
        <v>74</v>
      </c>
      <c r="BB13" s="28">
        <v>7.8E-2</v>
      </c>
      <c r="BC13" s="9">
        <v>0.20899999999999999</v>
      </c>
      <c r="BD13" s="9">
        <v>41.6</v>
      </c>
      <c r="BE13" s="45">
        <v>1238</v>
      </c>
      <c r="BF13" s="9">
        <v>0</v>
      </c>
      <c r="BG13" s="9">
        <v>0</v>
      </c>
      <c r="BH13" s="9">
        <v>9.1999999999999998E-2</v>
      </c>
      <c r="BI13" s="9">
        <v>0.33600000000000002</v>
      </c>
      <c r="BJ13" s="9">
        <v>1.4</v>
      </c>
      <c r="BK13" s="9">
        <v>1.25</v>
      </c>
      <c r="BL13" s="22">
        <v>0.13300000000000001</v>
      </c>
      <c r="BM13" s="10" t="s">
        <v>74</v>
      </c>
      <c r="BO13" s="28">
        <v>7.1999999999999995E-2</v>
      </c>
      <c r="BP13" s="9">
        <v>0.27700000000000002</v>
      </c>
      <c r="BQ13" s="9">
        <v>55.4</v>
      </c>
      <c r="BR13" s="45">
        <v>1276</v>
      </c>
      <c r="BS13" s="9">
        <v>185</v>
      </c>
      <c r="BT13" s="9">
        <v>14.5</v>
      </c>
      <c r="BU13" s="9">
        <v>9.5000000000000001E-2</v>
      </c>
      <c r="BV13" s="9">
        <v>0.34799999999999998</v>
      </c>
      <c r="BW13" s="9">
        <v>0.83599999999999997</v>
      </c>
      <c r="BX13" s="9">
        <v>2.19</v>
      </c>
      <c r="BY13" s="22">
        <v>0.157</v>
      </c>
      <c r="BZ13" s="10" t="s">
        <v>74</v>
      </c>
    </row>
    <row r="14" spans="1:78">
      <c r="A14" s="16" t="s">
        <v>12</v>
      </c>
      <c r="B14" s="28">
        <v>2.1000000000000001E-2</v>
      </c>
      <c r="C14" s="7">
        <v>6.4000000000000001E-2</v>
      </c>
      <c r="D14" s="7">
        <v>1.45</v>
      </c>
      <c r="E14" s="45">
        <v>1360</v>
      </c>
      <c r="F14" s="7">
        <v>0</v>
      </c>
      <c r="G14" s="7">
        <v>0</v>
      </c>
      <c r="H14" s="7">
        <v>3.6999999999999998E-2</v>
      </c>
      <c r="I14" s="7">
        <v>0.25600000000000001</v>
      </c>
      <c r="J14" s="7">
        <v>0.435</v>
      </c>
      <c r="K14" s="7">
        <v>9.9000000000000005E-2</v>
      </c>
      <c r="L14" s="22">
        <v>4.9000000000000002E-2</v>
      </c>
      <c r="M14" s="8" t="s">
        <v>74</v>
      </c>
      <c r="O14" s="28">
        <v>2.3E-2</v>
      </c>
      <c r="P14" s="7">
        <v>6.5000000000000002E-2</v>
      </c>
      <c r="Q14" s="7">
        <v>1.06</v>
      </c>
      <c r="R14" s="45">
        <v>1356</v>
      </c>
      <c r="S14" s="7">
        <v>0</v>
      </c>
      <c r="T14" s="7">
        <v>0</v>
      </c>
      <c r="U14" s="7">
        <v>0.04</v>
      </c>
      <c r="V14" s="7">
        <v>0.26500000000000001</v>
      </c>
      <c r="W14" s="7">
        <v>0.36199999999999999</v>
      </c>
      <c r="X14" s="7">
        <v>8.2000000000000003E-2</v>
      </c>
      <c r="Y14" s="22">
        <v>5.1999999999999998E-2</v>
      </c>
      <c r="Z14" s="8" t="s">
        <v>74</v>
      </c>
      <c r="AB14" s="28">
        <v>2.1999999999999999E-2</v>
      </c>
      <c r="AC14" s="7">
        <v>0.28299999999999997</v>
      </c>
      <c r="AD14" s="7">
        <v>48.9</v>
      </c>
      <c r="AE14" s="45">
        <v>1242</v>
      </c>
      <c r="AF14" s="7">
        <v>0</v>
      </c>
      <c r="AG14" s="7">
        <v>0</v>
      </c>
      <c r="AH14" s="7">
        <v>0.04</v>
      </c>
      <c r="AI14" s="7">
        <v>0.33</v>
      </c>
      <c r="AJ14" s="7">
        <v>2.12</v>
      </c>
      <c r="AK14" s="7">
        <v>2.5</v>
      </c>
      <c r="AL14" s="22">
        <v>6.4000000000000001E-2</v>
      </c>
      <c r="AM14" s="8" t="s">
        <v>74</v>
      </c>
      <c r="AO14" s="28">
        <v>2.1999999999999999E-2</v>
      </c>
      <c r="AP14" s="9">
        <v>0.09</v>
      </c>
      <c r="AQ14" s="9">
        <v>1.64</v>
      </c>
      <c r="AR14" s="45">
        <v>1342</v>
      </c>
      <c r="AS14" s="9">
        <v>0</v>
      </c>
      <c r="AT14" s="9">
        <v>0</v>
      </c>
      <c r="AU14" s="9">
        <v>4.2999999999999997E-2</v>
      </c>
      <c r="AV14" s="9">
        <v>0.32800000000000001</v>
      </c>
      <c r="AW14" s="9">
        <v>0.60499999999999998</v>
      </c>
      <c r="AX14" s="9">
        <v>0.13300000000000001</v>
      </c>
      <c r="AY14" s="22">
        <v>7.0999999999999994E-2</v>
      </c>
      <c r="AZ14" s="10" t="s">
        <v>74</v>
      </c>
      <c r="BB14" s="28">
        <v>2.1999999999999999E-2</v>
      </c>
      <c r="BC14" s="9">
        <v>0.42199999999999999</v>
      </c>
      <c r="BD14" s="9">
        <v>69.599999999999994</v>
      </c>
      <c r="BE14" s="45">
        <v>1233</v>
      </c>
      <c r="BF14" s="9">
        <v>0</v>
      </c>
      <c r="BG14" s="9">
        <v>0</v>
      </c>
      <c r="BH14" s="9">
        <v>3.7999999999999999E-2</v>
      </c>
      <c r="BI14" s="9">
        <v>0.31900000000000001</v>
      </c>
      <c r="BJ14" s="9">
        <v>2.11</v>
      </c>
      <c r="BK14" s="9">
        <v>4.54</v>
      </c>
      <c r="BL14" s="22">
        <v>6.0999999999999999E-2</v>
      </c>
      <c r="BM14" s="10" t="s">
        <v>74</v>
      </c>
      <c r="BO14" s="28">
        <v>2.1999999999999999E-2</v>
      </c>
      <c r="BP14" s="9">
        <v>0.184</v>
      </c>
      <c r="BQ14" s="9">
        <v>53.8</v>
      </c>
      <c r="BR14" s="45">
        <v>1275</v>
      </c>
      <c r="BS14" s="9">
        <v>0</v>
      </c>
      <c r="BT14" s="9">
        <v>0</v>
      </c>
      <c r="BU14" s="9">
        <v>0.04</v>
      </c>
      <c r="BV14" s="9">
        <v>0.32800000000000001</v>
      </c>
      <c r="BW14" s="9">
        <v>1.21</v>
      </c>
      <c r="BX14" s="9">
        <v>1.73</v>
      </c>
      <c r="BY14" s="22">
        <v>6.9000000000000006E-2</v>
      </c>
      <c r="BZ14" s="10" t="s">
        <v>74</v>
      </c>
    </row>
    <row r="15" spans="1:78">
      <c r="A15" s="16" t="s">
        <v>28</v>
      </c>
      <c r="B15" s="28">
        <v>0.01</v>
      </c>
      <c r="C15" s="7">
        <v>2.9000000000000001E-2</v>
      </c>
      <c r="D15" s="7">
        <v>1.66</v>
      </c>
      <c r="E15" s="45">
        <v>1357</v>
      </c>
      <c r="F15" s="7">
        <v>0</v>
      </c>
      <c r="G15" s="7">
        <v>0</v>
      </c>
      <c r="H15" s="7">
        <v>1.4E-2</v>
      </c>
      <c r="I15" s="7">
        <v>5.8999999999999997E-2</v>
      </c>
      <c r="J15" s="7">
        <v>0.26200000000000001</v>
      </c>
      <c r="K15" s="7">
        <v>8.3000000000000004E-2</v>
      </c>
      <c r="L15" s="22">
        <v>1.7000000000000001E-2</v>
      </c>
      <c r="M15" s="8" t="s">
        <v>74</v>
      </c>
      <c r="O15" s="28">
        <v>0.01</v>
      </c>
      <c r="P15" s="7">
        <v>2.5999999999999999E-2</v>
      </c>
      <c r="Q15" s="7">
        <v>0.48299999999999998</v>
      </c>
      <c r="R15" s="45">
        <v>1356</v>
      </c>
      <c r="S15" s="7">
        <v>0</v>
      </c>
      <c r="T15" s="7">
        <v>0</v>
      </c>
      <c r="U15" s="7">
        <v>1.4E-2</v>
      </c>
      <c r="V15" s="7">
        <v>0.05</v>
      </c>
      <c r="W15" s="7">
        <v>0.252</v>
      </c>
      <c r="X15" s="7">
        <v>4.5999999999999999E-2</v>
      </c>
      <c r="Y15" s="22">
        <v>1.7000000000000001E-2</v>
      </c>
      <c r="Z15" s="8" t="s">
        <v>74</v>
      </c>
      <c r="AB15" s="28">
        <v>0.01</v>
      </c>
      <c r="AC15" s="7">
        <v>0.38500000000000001</v>
      </c>
      <c r="AD15" s="7">
        <v>123.2</v>
      </c>
      <c r="AE15" s="45">
        <v>1242</v>
      </c>
      <c r="AF15" s="7">
        <v>2</v>
      </c>
      <c r="AG15" s="7">
        <v>0.2</v>
      </c>
      <c r="AH15" s="7">
        <v>1.4E-2</v>
      </c>
      <c r="AI15" s="7">
        <v>0.21299999999999999</v>
      </c>
      <c r="AJ15" s="7">
        <v>4.13</v>
      </c>
      <c r="AK15" s="7">
        <v>5.25</v>
      </c>
      <c r="AL15" s="22">
        <v>1.7000000000000001E-2</v>
      </c>
      <c r="AM15" s="8" t="s">
        <v>74</v>
      </c>
      <c r="AO15" s="28">
        <v>0.01</v>
      </c>
      <c r="AP15" s="9">
        <v>3.5000000000000003E-2</v>
      </c>
      <c r="AQ15" s="9">
        <v>1.72</v>
      </c>
      <c r="AR15" s="45">
        <v>1341</v>
      </c>
      <c r="AS15" s="9">
        <v>0</v>
      </c>
      <c r="AT15" s="9">
        <v>0</v>
      </c>
      <c r="AU15" s="9">
        <v>1.4999999999999999E-2</v>
      </c>
      <c r="AV15" s="9">
        <v>0.223</v>
      </c>
      <c r="AW15" s="9">
        <v>0.309</v>
      </c>
      <c r="AX15" s="9">
        <v>8.4000000000000005E-2</v>
      </c>
      <c r="AY15" s="22">
        <v>2.1000000000000001E-2</v>
      </c>
      <c r="AZ15" s="10" t="s">
        <v>74</v>
      </c>
      <c r="BB15" s="28">
        <v>0.01</v>
      </c>
      <c r="BC15" s="9">
        <v>0.161</v>
      </c>
      <c r="BD15" s="9">
        <v>68.2</v>
      </c>
      <c r="BE15" s="45">
        <v>1231</v>
      </c>
      <c r="BF15" s="9">
        <v>1</v>
      </c>
      <c r="BG15" s="9">
        <v>0.1</v>
      </c>
      <c r="BH15" s="9">
        <v>1.4E-2</v>
      </c>
      <c r="BI15" s="9">
        <v>0.21</v>
      </c>
      <c r="BJ15" s="9">
        <v>0.63700000000000001</v>
      </c>
      <c r="BK15" s="9">
        <v>2.5299999999999998</v>
      </c>
      <c r="BL15" s="22">
        <v>1.7999999999999999E-2</v>
      </c>
      <c r="BM15" s="10" t="s">
        <v>74</v>
      </c>
      <c r="BO15" s="28">
        <v>0.01</v>
      </c>
      <c r="BP15" s="9">
        <v>0.20499999999999999</v>
      </c>
      <c r="BQ15" s="9">
        <v>73.7</v>
      </c>
      <c r="BR15" s="45">
        <v>1275</v>
      </c>
      <c r="BS15" s="9">
        <v>0</v>
      </c>
      <c r="BT15" s="9">
        <v>0</v>
      </c>
      <c r="BU15" s="9">
        <v>1.4999999999999999E-2</v>
      </c>
      <c r="BV15" s="9">
        <v>0.22500000000000001</v>
      </c>
      <c r="BW15" s="9">
        <v>1.24</v>
      </c>
      <c r="BX15" s="9">
        <v>3.02</v>
      </c>
      <c r="BY15" s="22">
        <v>2.1000000000000001E-2</v>
      </c>
      <c r="BZ15" s="10" t="s">
        <v>74</v>
      </c>
    </row>
    <row r="16" spans="1:78">
      <c r="A16" s="16" t="s">
        <v>29</v>
      </c>
      <c r="B16" s="28">
        <v>0.16600000000000001</v>
      </c>
      <c r="C16" s="7">
        <v>0.53400000000000003</v>
      </c>
      <c r="D16" s="7">
        <v>3.59</v>
      </c>
      <c r="E16" s="45">
        <v>1341</v>
      </c>
      <c r="F16" s="7">
        <v>0</v>
      </c>
      <c r="G16" s="7">
        <v>0</v>
      </c>
      <c r="H16" s="7">
        <v>0.44400000000000001</v>
      </c>
      <c r="I16" s="7">
        <v>1.27</v>
      </c>
      <c r="J16" s="7">
        <v>1.9</v>
      </c>
      <c r="K16" s="7">
        <v>0.38200000000000001</v>
      </c>
      <c r="L16" s="22">
        <v>0.49099999999999999</v>
      </c>
      <c r="M16" s="8" t="s">
        <v>74</v>
      </c>
      <c r="O16" s="28">
        <v>0.16900000000000001</v>
      </c>
      <c r="P16" s="7">
        <v>0.51</v>
      </c>
      <c r="Q16" s="7">
        <v>5.73</v>
      </c>
      <c r="R16" s="45">
        <v>1346</v>
      </c>
      <c r="S16" s="7">
        <v>0</v>
      </c>
      <c r="T16" s="7">
        <v>0</v>
      </c>
      <c r="U16" s="7">
        <v>0.42799999999999999</v>
      </c>
      <c r="V16" s="7">
        <v>1.23</v>
      </c>
      <c r="W16" s="7">
        <v>1.96</v>
      </c>
      <c r="X16" s="7">
        <v>0.41799999999999998</v>
      </c>
      <c r="Y16" s="22">
        <v>0.45800000000000002</v>
      </c>
      <c r="Z16" s="8" t="s">
        <v>74</v>
      </c>
      <c r="AB16" s="28">
        <v>0.24199999999999999</v>
      </c>
      <c r="AC16" s="7">
        <v>1.62</v>
      </c>
      <c r="AD16" s="7">
        <v>128.19999999999999</v>
      </c>
      <c r="AE16" s="45">
        <v>1229</v>
      </c>
      <c r="AF16" s="7">
        <v>0</v>
      </c>
      <c r="AG16" s="7">
        <v>0</v>
      </c>
      <c r="AH16" s="7">
        <v>0.62</v>
      </c>
      <c r="AI16" s="7">
        <v>1.85</v>
      </c>
      <c r="AJ16" s="7">
        <v>8.1199999999999992</v>
      </c>
      <c r="AK16" s="7">
        <v>9.77</v>
      </c>
      <c r="AL16" s="22">
        <v>0.71299999999999997</v>
      </c>
      <c r="AM16" s="8" t="s">
        <v>74</v>
      </c>
      <c r="AO16" s="28">
        <v>0.23</v>
      </c>
      <c r="AP16" s="9">
        <v>0.96699999999999997</v>
      </c>
      <c r="AQ16" s="9">
        <v>9.77</v>
      </c>
      <c r="AR16" s="45">
        <v>1327</v>
      </c>
      <c r="AS16" s="9">
        <v>0</v>
      </c>
      <c r="AT16" s="9">
        <v>0</v>
      </c>
      <c r="AU16" s="9">
        <v>0.81599999999999995</v>
      </c>
      <c r="AV16" s="9">
        <v>1.96</v>
      </c>
      <c r="AW16" s="9">
        <v>3.88</v>
      </c>
      <c r="AX16" s="9">
        <v>0.78</v>
      </c>
      <c r="AY16" s="22">
        <v>0.879</v>
      </c>
      <c r="AZ16" s="10" t="s">
        <v>74</v>
      </c>
      <c r="BB16" s="28">
        <v>0.218</v>
      </c>
      <c r="BC16" s="9">
        <v>1.3</v>
      </c>
      <c r="BD16" s="9">
        <v>74.5</v>
      </c>
      <c r="BE16" s="45">
        <v>1221</v>
      </c>
      <c r="BF16" s="9">
        <v>0</v>
      </c>
      <c r="BG16" s="9">
        <v>0</v>
      </c>
      <c r="BH16" s="9">
        <v>0.48599999999999999</v>
      </c>
      <c r="BI16" s="9">
        <v>1.48</v>
      </c>
      <c r="BJ16" s="9">
        <v>26.8</v>
      </c>
      <c r="BK16" s="9">
        <v>6.36</v>
      </c>
      <c r="BL16" s="22">
        <v>0.54600000000000004</v>
      </c>
      <c r="BM16" s="10" t="s">
        <v>74</v>
      </c>
      <c r="BO16" s="28">
        <v>0.23599999999999999</v>
      </c>
      <c r="BP16" s="9">
        <v>1.27</v>
      </c>
      <c r="BQ16" s="9">
        <v>89.7</v>
      </c>
      <c r="BR16" s="45">
        <v>1256</v>
      </c>
      <c r="BS16" s="9">
        <v>1</v>
      </c>
      <c r="BT16" s="9">
        <v>0.1</v>
      </c>
      <c r="BU16" s="9">
        <v>0.63700000000000001</v>
      </c>
      <c r="BV16" s="9">
        <v>1.64</v>
      </c>
      <c r="BW16" s="9">
        <v>16.600000000000001</v>
      </c>
      <c r="BX16" s="9">
        <v>5.34</v>
      </c>
      <c r="BY16" s="22">
        <v>0.70699999999999996</v>
      </c>
      <c r="BZ16" s="10" t="s">
        <v>74</v>
      </c>
    </row>
    <row r="17" spans="1:78">
      <c r="A17" s="16" t="s">
        <v>30</v>
      </c>
      <c r="B17" s="28">
        <v>0.104</v>
      </c>
      <c r="C17" s="7">
        <v>0.26700000000000002</v>
      </c>
      <c r="D17" s="7">
        <v>3.78</v>
      </c>
      <c r="E17" s="45">
        <v>1338</v>
      </c>
      <c r="F17" s="7">
        <v>4</v>
      </c>
      <c r="G17" s="7">
        <v>0.3</v>
      </c>
      <c r="H17" s="7">
        <v>0.16</v>
      </c>
      <c r="I17" s="7">
        <v>0.59899999999999998</v>
      </c>
      <c r="J17" s="7">
        <v>1.35</v>
      </c>
      <c r="K17" s="7">
        <v>0.26700000000000002</v>
      </c>
      <c r="L17" s="22">
        <v>0.23200000000000001</v>
      </c>
      <c r="M17" s="8" t="s">
        <v>74</v>
      </c>
      <c r="O17" s="28">
        <v>0.105</v>
      </c>
      <c r="P17" s="7">
        <v>0.27500000000000002</v>
      </c>
      <c r="Q17" s="7">
        <v>2.48</v>
      </c>
      <c r="R17" s="45">
        <v>1337</v>
      </c>
      <c r="S17" s="7">
        <v>3</v>
      </c>
      <c r="T17" s="7">
        <v>0.2</v>
      </c>
      <c r="U17" s="7">
        <v>0.16900000000000001</v>
      </c>
      <c r="V17" s="7">
        <v>0.64600000000000002</v>
      </c>
      <c r="W17" s="7">
        <v>0.98699999999999999</v>
      </c>
      <c r="X17" s="7">
        <v>0.21099999999999999</v>
      </c>
      <c r="Y17" s="22">
        <v>0.25</v>
      </c>
      <c r="Z17" s="8" t="s">
        <v>74</v>
      </c>
      <c r="AB17" s="28">
        <v>0</v>
      </c>
      <c r="AC17" s="7">
        <v>0.97299999999999998</v>
      </c>
      <c r="AD17" s="7">
        <v>129.6</v>
      </c>
      <c r="AE17" s="45">
        <v>1221</v>
      </c>
      <c r="AF17" s="7">
        <v>1</v>
      </c>
      <c r="AG17" s="7">
        <v>0.1</v>
      </c>
      <c r="AH17" s="7">
        <v>0.34399999999999997</v>
      </c>
      <c r="AI17" s="7">
        <v>1.07</v>
      </c>
      <c r="AJ17" s="7">
        <v>2.42</v>
      </c>
      <c r="AK17" s="7">
        <v>8.14</v>
      </c>
      <c r="AL17" s="22">
        <v>0.33700000000000002</v>
      </c>
      <c r="AM17" s="8" t="s">
        <v>74</v>
      </c>
      <c r="AO17" s="28">
        <v>0.104</v>
      </c>
      <c r="AP17" s="9">
        <v>0.34</v>
      </c>
      <c r="AQ17" s="9">
        <v>2.38</v>
      </c>
      <c r="AR17" s="45">
        <v>1318</v>
      </c>
      <c r="AS17" s="9">
        <v>4</v>
      </c>
      <c r="AT17" s="9">
        <v>0.3</v>
      </c>
      <c r="AU17" s="9">
        <v>0.33</v>
      </c>
      <c r="AV17" s="9">
        <v>0.81100000000000005</v>
      </c>
      <c r="AW17" s="9">
        <v>1.37</v>
      </c>
      <c r="AX17" s="9">
        <v>0.26100000000000001</v>
      </c>
      <c r="AY17" s="22">
        <v>0.308</v>
      </c>
      <c r="AZ17" s="10" t="s">
        <v>74</v>
      </c>
      <c r="BB17" s="28">
        <v>0</v>
      </c>
      <c r="BC17" s="9">
        <v>0.58399999999999996</v>
      </c>
      <c r="BD17" s="9">
        <v>74.400000000000006</v>
      </c>
      <c r="BE17" s="45">
        <v>1213</v>
      </c>
      <c r="BF17" s="9">
        <v>1</v>
      </c>
      <c r="BG17" s="9">
        <v>0.1</v>
      </c>
      <c r="BH17" s="9">
        <v>0.19600000000000001</v>
      </c>
      <c r="BI17" s="9">
        <v>0.878</v>
      </c>
      <c r="BJ17" s="9">
        <v>4.8600000000000003</v>
      </c>
      <c r="BK17" s="9">
        <v>3.85</v>
      </c>
      <c r="BL17" s="22">
        <v>0.27100000000000002</v>
      </c>
      <c r="BM17" s="10" t="s">
        <v>74</v>
      </c>
      <c r="BO17" s="28">
        <v>0</v>
      </c>
      <c r="BP17" s="9">
        <v>0.61799999999999999</v>
      </c>
      <c r="BQ17" s="9">
        <v>91.9</v>
      </c>
      <c r="BR17" s="45">
        <v>1251</v>
      </c>
      <c r="BS17" s="9">
        <v>2</v>
      </c>
      <c r="BT17" s="9">
        <v>0.2</v>
      </c>
      <c r="BU17" s="9">
        <v>0.32800000000000001</v>
      </c>
      <c r="BV17" s="9">
        <v>1.1100000000000001</v>
      </c>
      <c r="BW17" s="9">
        <v>2.92</v>
      </c>
      <c r="BX17" s="9">
        <v>4.24</v>
      </c>
      <c r="BY17" s="22">
        <v>0.32200000000000001</v>
      </c>
      <c r="BZ17" s="10" t="s">
        <v>74</v>
      </c>
    </row>
    <row r="18" spans="1:78" ht="21">
      <c r="A18" s="16" t="s">
        <v>31</v>
      </c>
      <c r="B18" s="28">
        <v>0.05</v>
      </c>
      <c r="C18" s="7">
        <v>0.23799999999999999</v>
      </c>
      <c r="D18" s="7">
        <v>3.12</v>
      </c>
      <c r="E18" s="45">
        <v>1334</v>
      </c>
      <c r="F18" s="7">
        <v>10</v>
      </c>
      <c r="G18" s="7">
        <v>0.7</v>
      </c>
      <c r="H18" s="7">
        <v>0.14699999999999999</v>
      </c>
      <c r="I18" s="7">
        <v>0.629</v>
      </c>
      <c r="J18" s="7">
        <v>1.27</v>
      </c>
      <c r="K18" s="7">
        <v>0.24399999999999999</v>
      </c>
      <c r="L18" s="22">
        <v>0.20699999999999999</v>
      </c>
      <c r="M18" s="8" t="s">
        <v>74</v>
      </c>
      <c r="O18" s="28">
        <v>5.0999999999999997E-2</v>
      </c>
      <c r="P18" s="7">
        <v>0.22800000000000001</v>
      </c>
      <c r="Q18" s="7">
        <v>2.33</v>
      </c>
      <c r="R18" s="45">
        <v>1334</v>
      </c>
      <c r="S18" s="7">
        <v>8</v>
      </c>
      <c r="T18" s="7">
        <v>0.6</v>
      </c>
      <c r="U18" s="7">
        <v>0.14399999999999999</v>
      </c>
      <c r="V18" s="7">
        <v>0.60499999999999998</v>
      </c>
      <c r="W18" s="7">
        <v>0.90600000000000003</v>
      </c>
      <c r="X18" s="7">
        <v>0.20200000000000001</v>
      </c>
      <c r="Y18" s="22">
        <v>0.20599999999999999</v>
      </c>
      <c r="Z18" s="8" t="s">
        <v>74</v>
      </c>
      <c r="AB18" s="28">
        <v>5.1999999999999998E-2</v>
      </c>
      <c r="AC18" s="7">
        <v>0.29699999999999999</v>
      </c>
      <c r="AD18" s="7">
        <v>10.41</v>
      </c>
      <c r="AE18" s="45">
        <v>1214</v>
      </c>
      <c r="AF18" s="7">
        <v>7</v>
      </c>
      <c r="AG18" s="7">
        <v>0.6</v>
      </c>
      <c r="AH18" s="7">
        <v>0.27600000000000002</v>
      </c>
      <c r="AI18" s="7">
        <v>0.77300000000000002</v>
      </c>
      <c r="AJ18" s="7">
        <v>1.79</v>
      </c>
      <c r="AK18" s="7">
        <v>0.44800000000000001</v>
      </c>
      <c r="AL18" s="22">
        <v>0.23799999999999999</v>
      </c>
      <c r="AM18" s="8" t="s">
        <v>74</v>
      </c>
      <c r="AO18" s="28">
        <v>5.0999999999999997E-2</v>
      </c>
      <c r="AP18" s="9">
        <v>0.311</v>
      </c>
      <c r="AQ18" s="9">
        <v>2.66</v>
      </c>
      <c r="AR18" s="45">
        <v>1315</v>
      </c>
      <c r="AS18" s="9">
        <v>4</v>
      </c>
      <c r="AT18" s="9">
        <v>0.3</v>
      </c>
      <c r="AU18" s="9">
        <v>0.29199999999999998</v>
      </c>
      <c r="AV18" s="9">
        <v>0.874</v>
      </c>
      <c r="AW18" s="9">
        <v>1.51</v>
      </c>
      <c r="AX18" s="9">
        <v>0.30299999999999999</v>
      </c>
      <c r="AY18" s="22">
        <v>0.27200000000000002</v>
      </c>
      <c r="AZ18" s="10" t="s">
        <v>74</v>
      </c>
      <c r="BB18" s="28">
        <v>4.0000000000000001E-3</v>
      </c>
      <c r="BC18" s="9">
        <v>0.48499999999999999</v>
      </c>
      <c r="BD18" s="9">
        <v>80.900000000000006</v>
      </c>
      <c r="BE18" s="45">
        <v>1208</v>
      </c>
      <c r="BF18" s="9">
        <v>10</v>
      </c>
      <c r="BG18" s="9">
        <v>0.8</v>
      </c>
      <c r="BH18" s="9">
        <v>0.27</v>
      </c>
      <c r="BI18" s="9">
        <v>0.72699999999999998</v>
      </c>
      <c r="BJ18" s="9">
        <v>2.97</v>
      </c>
      <c r="BK18" s="9">
        <v>3.43</v>
      </c>
      <c r="BL18" s="22">
        <v>0.22600000000000001</v>
      </c>
      <c r="BM18" s="10" t="s">
        <v>74</v>
      </c>
      <c r="BO18" s="28">
        <v>0.05</v>
      </c>
      <c r="BP18" s="9">
        <v>0.34799999999999998</v>
      </c>
      <c r="BQ18" s="9">
        <v>58.6</v>
      </c>
      <c r="BR18" s="45">
        <v>1246</v>
      </c>
      <c r="BS18" s="9">
        <v>13</v>
      </c>
      <c r="BT18" s="9">
        <v>1</v>
      </c>
      <c r="BU18" s="9">
        <v>0.28599999999999998</v>
      </c>
      <c r="BV18" s="9">
        <v>0.88</v>
      </c>
      <c r="BW18" s="9">
        <v>1.84</v>
      </c>
      <c r="BX18" s="9">
        <v>1.69</v>
      </c>
      <c r="BY18" s="22">
        <v>0.254</v>
      </c>
      <c r="BZ18" s="10" t="s">
        <v>74</v>
      </c>
    </row>
    <row r="19" spans="1:78" ht="21">
      <c r="A19" s="16" t="s">
        <v>32</v>
      </c>
      <c r="B19" s="28">
        <v>6.0000000000000001E-3</v>
      </c>
      <c r="C19" s="7">
        <v>1.6E-2</v>
      </c>
      <c r="D19" s="7">
        <v>0.32100000000000001</v>
      </c>
      <c r="E19" s="45">
        <v>1326</v>
      </c>
      <c r="F19" s="7">
        <v>0</v>
      </c>
      <c r="G19" s="7">
        <v>0</v>
      </c>
      <c r="H19" s="7">
        <v>0.01</v>
      </c>
      <c r="I19" s="7">
        <v>2.8000000000000001E-2</v>
      </c>
      <c r="J19" s="7">
        <v>0.23899999999999999</v>
      </c>
      <c r="K19" s="7">
        <v>3.4000000000000002E-2</v>
      </c>
      <c r="L19" s="22">
        <v>1.0999999999999999E-2</v>
      </c>
      <c r="M19" s="8" t="s">
        <v>74</v>
      </c>
      <c r="O19" s="28">
        <v>6.0000000000000001E-3</v>
      </c>
      <c r="P19" s="7">
        <v>1.4999999999999999E-2</v>
      </c>
      <c r="Q19" s="7">
        <v>0.29899999999999999</v>
      </c>
      <c r="R19" s="45">
        <v>1330</v>
      </c>
      <c r="S19" s="7">
        <v>0</v>
      </c>
      <c r="T19" s="7">
        <v>0</v>
      </c>
      <c r="U19" s="7">
        <v>0.01</v>
      </c>
      <c r="V19" s="7">
        <v>2.7E-2</v>
      </c>
      <c r="W19" s="7">
        <v>0.224</v>
      </c>
      <c r="X19" s="7">
        <v>3.1E-2</v>
      </c>
      <c r="Y19" s="22">
        <v>1.0999999999999999E-2</v>
      </c>
      <c r="Z19" s="8" t="s">
        <v>74</v>
      </c>
      <c r="AB19" s="28">
        <v>7.0000000000000001E-3</v>
      </c>
      <c r="AC19" s="7">
        <v>3.7999999999999999E-2</v>
      </c>
      <c r="AD19" s="7">
        <v>11.9</v>
      </c>
      <c r="AE19" s="45">
        <v>1212</v>
      </c>
      <c r="AF19" s="7">
        <v>0</v>
      </c>
      <c r="AG19" s="7">
        <v>0</v>
      </c>
      <c r="AH19" s="7">
        <v>0.01</v>
      </c>
      <c r="AI19" s="7">
        <v>3.5000000000000003E-2</v>
      </c>
      <c r="AJ19" s="7">
        <v>0.318</v>
      </c>
      <c r="AK19" s="7">
        <v>0.371</v>
      </c>
      <c r="AL19" s="22">
        <v>1.2E-2</v>
      </c>
      <c r="AM19" s="8" t="s">
        <v>74</v>
      </c>
      <c r="AO19" s="28">
        <v>7.0000000000000001E-3</v>
      </c>
      <c r="AP19" s="9">
        <v>1.9E-2</v>
      </c>
      <c r="AQ19" s="9">
        <v>0.50800000000000001</v>
      </c>
      <c r="AR19" s="45">
        <v>1310</v>
      </c>
      <c r="AS19" s="9">
        <v>0</v>
      </c>
      <c r="AT19" s="9">
        <v>0</v>
      </c>
      <c r="AU19" s="9">
        <v>0.01</v>
      </c>
      <c r="AV19" s="9">
        <v>3.3000000000000002E-2</v>
      </c>
      <c r="AW19" s="9">
        <v>0.24399999999999999</v>
      </c>
      <c r="AX19" s="9">
        <v>0.04</v>
      </c>
      <c r="AY19" s="22">
        <v>1.2E-2</v>
      </c>
      <c r="AZ19" s="10" t="s">
        <v>74</v>
      </c>
      <c r="BB19" s="28">
        <v>7.0000000000000001E-3</v>
      </c>
      <c r="BC19" s="9">
        <v>8.4000000000000005E-2</v>
      </c>
      <c r="BD19" s="9">
        <v>32.799999999999997</v>
      </c>
      <c r="BE19" s="45">
        <v>1199</v>
      </c>
      <c r="BF19" s="9">
        <v>0</v>
      </c>
      <c r="BG19" s="9">
        <v>0</v>
      </c>
      <c r="BH19" s="9">
        <v>0.01</v>
      </c>
      <c r="BI19" s="9">
        <v>3.3000000000000002E-2</v>
      </c>
      <c r="BJ19" s="9">
        <v>0.60799999999999998</v>
      </c>
      <c r="BK19" s="9">
        <v>1.2</v>
      </c>
      <c r="BL19" s="22">
        <v>1.0999999999999999E-2</v>
      </c>
      <c r="BM19" s="10" t="s">
        <v>74</v>
      </c>
      <c r="BO19" s="28">
        <v>7.0000000000000001E-3</v>
      </c>
      <c r="BP19" s="9">
        <v>6.7000000000000004E-2</v>
      </c>
      <c r="BQ19" s="9">
        <v>50.9</v>
      </c>
      <c r="BR19" s="45">
        <v>1244</v>
      </c>
      <c r="BS19" s="9">
        <v>0</v>
      </c>
      <c r="BT19" s="9">
        <v>0</v>
      </c>
      <c r="BU19" s="9">
        <v>0.01</v>
      </c>
      <c r="BV19" s="9">
        <v>3.5000000000000003E-2</v>
      </c>
      <c r="BW19" s="9">
        <v>0.28899999999999998</v>
      </c>
      <c r="BX19" s="9">
        <v>1.45</v>
      </c>
      <c r="BY19" s="22">
        <v>1.2E-2</v>
      </c>
      <c r="BZ19" s="10" t="s">
        <v>74</v>
      </c>
    </row>
    <row r="20" spans="1:78" ht="21">
      <c r="A20" s="16" t="s">
        <v>33</v>
      </c>
      <c r="B20" s="28">
        <v>1.2999999999999999E-2</v>
      </c>
      <c r="C20" s="7">
        <v>3.3000000000000002E-2</v>
      </c>
      <c r="D20" s="7">
        <v>0.85299999999999998</v>
      </c>
      <c r="E20" s="45">
        <v>1323</v>
      </c>
      <c r="F20" s="7">
        <v>0</v>
      </c>
      <c r="G20" s="7">
        <v>0</v>
      </c>
      <c r="H20" s="7">
        <v>1.7999999999999999E-2</v>
      </c>
      <c r="I20" s="7">
        <v>0.218</v>
      </c>
      <c r="J20" s="7">
        <v>0.26900000000000002</v>
      </c>
      <c r="K20" s="7">
        <v>0.06</v>
      </c>
      <c r="L20" s="22">
        <v>2.1000000000000001E-2</v>
      </c>
      <c r="M20" s="8" t="s">
        <v>74</v>
      </c>
      <c r="O20" s="28">
        <v>1.2E-2</v>
      </c>
      <c r="P20" s="7">
        <v>3.2000000000000001E-2</v>
      </c>
      <c r="Q20" s="7">
        <v>0.3</v>
      </c>
      <c r="R20" s="45">
        <v>1324</v>
      </c>
      <c r="S20" s="7">
        <v>0</v>
      </c>
      <c r="T20" s="7">
        <v>0</v>
      </c>
      <c r="U20" s="7">
        <v>1.7999999999999999E-2</v>
      </c>
      <c r="V20" s="7">
        <v>0.222</v>
      </c>
      <c r="W20" s="7">
        <v>0.26100000000000001</v>
      </c>
      <c r="X20" s="7">
        <v>5.0999999999999997E-2</v>
      </c>
      <c r="Y20" s="22">
        <v>2.1000000000000001E-2</v>
      </c>
      <c r="Z20" s="8" t="s">
        <v>74</v>
      </c>
      <c r="AB20" s="28">
        <v>1.2E-2</v>
      </c>
      <c r="AC20" s="7">
        <v>0.20100000000000001</v>
      </c>
      <c r="AD20" s="7">
        <v>29.4</v>
      </c>
      <c r="AE20" s="45">
        <v>1212</v>
      </c>
      <c r="AF20" s="7">
        <v>0</v>
      </c>
      <c r="AG20" s="7">
        <v>0</v>
      </c>
      <c r="AH20" s="7">
        <v>1.7999999999999999E-2</v>
      </c>
      <c r="AI20" s="7">
        <v>0.24099999999999999</v>
      </c>
      <c r="AJ20" s="7">
        <v>4.03</v>
      </c>
      <c r="AK20" s="7">
        <v>1.66</v>
      </c>
      <c r="AL20" s="22">
        <v>2.8000000000000001E-2</v>
      </c>
      <c r="AM20" s="8" t="s">
        <v>74</v>
      </c>
      <c r="AO20" s="28">
        <v>1.0999999999999999E-2</v>
      </c>
      <c r="AP20" s="9">
        <v>3.9E-2</v>
      </c>
      <c r="AQ20" s="9">
        <v>0.56699999999999995</v>
      </c>
      <c r="AR20" s="45">
        <v>1306</v>
      </c>
      <c r="AS20" s="9">
        <v>0</v>
      </c>
      <c r="AT20" s="9">
        <v>0</v>
      </c>
      <c r="AU20" s="9">
        <v>1.9E-2</v>
      </c>
      <c r="AV20" s="9">
        <v>0.22900000000000001</v>
      </c>
      <c r="AW20" s="9">
        <v>0.29099999999999998</v>
      </c>
      <c r="AX20" s="9">
        <v>6.5000000000000002E-2</v>
      </c>
      <c r="AY20" s="22">
        <v>2.7E-2</v>
      </c>
      <c r="AZ20" s="10" t="s">
        <v>74</v>
      </c>
      <c r="BB20" s="28">
        <v>1.2E-2</v>
      </c>
      <c r="BC20" s="9">
        <v>0.20200000000000001</v>
      </c>
      <c r="BD20" s="9">
        <v>59.7</v>
      </c>
      <c r="BE20" s="45">
        <v>1194</v>
      </c>
      <c r="BF20" s="9">
        <v>0</v>
      </c>
      <c r="BG20" s="9">
        <v>0</v>
      </c>
      <c r="BH20" s="9">
        <v>1.7999999999999999E-2</v>
      </c>
      <c r="BI20" s="9">
        <v>0.22600000000000001</v>
      </c>
      <c r="BJ20" s="9">
        <v>1.37</v>
      </c>
      <c r="BK20" s="9">
        <v>2.73</v>
      </c>
      <c r="BL20" s="22">
        <v>2.3E-2</v>
      </c>
      <c r="BM20" s="10" t="s">
        <v>74</v>
      </c>
      <c r="BO20" s="28">
        <v>1.0999999999999999E-2</v>
      </c>
      <c r="BP20" s="9">
        <v>9.9000000000000005E-2</v>
      </c>
      <c r="BQ20" s="9">
        <v>14.7</v>
      </c>
      <c r="BR20" s="45">
        <v>1237</v>
      </c>
      <c r="BS20" s="9">
        <v>0</v>
      </c>
      <c r="BT20" s="9">
        <v>0</v>
      </c>
      <c r="BU20" s="9">
        <v>1.7999999999999999E-2</v>
      </c>
      <c r="BV20" s="9">
        <v>0.23699999999999999</v>
      </c>
      <c r="BW20" s="9">
        <v>1.56</v>
      </c>
      <c r="BX20" s="9">
        <v>0.75800000000000001</v>
      </c>
      <c r="BY20" s="22">
        <v>2.5999999999999999E-2</v>
      </c>
      <c r="BZ20" s="10" t="s">
        <v>74</v>
      </c>
    </row>
    <row r="21" spans="1:78">
      <c r="A21" s="16" t="s">
        <v>34</v>
      </c>
      <c r="B21" s="28">
        <v>0.105</v>
      </c>
      <c r="C21" s="7">
        <v>0.371</v>
      </c>
      <c r="D21" s="7">
        <v>4.09</v>
      </c>
      <c r="E21" s="45">
        <v>1312</v>
      </c>
      <c r="F21" s="7">
        <v>10</v>
      </c>
      <c r="G21" s="7">
        <v>0.8</v>
      </c>
      <c r="H21" s="7">
        <v>0.35</v>
      </c>
      <c r="I21" s="7">
        <v>0.90300000000000002</v>
      </c>
      <c r="J21" s="7">
        <v>1.42</v>
      </c>
      <c r="K21" s="7">
        <v>0.30499999999999999</v>
      </c>
      <c r="L21" s="22">
        <v>0.33400000000000002</v>
      </c>
      <c r="M21" s="8" t="s">
        <v>74</v>
      </c>
      <c r="O21" s="28">
        <v>0.105</v>
      </c>
      <c r="P21" s="7">
        <v>0.38200000000000001</v>
      </c>
      <c r="Q21" s="7">
        <v>3.21</v>
      </c>
      <c r="R21" s="45">
        <v>1313</v>
      </c>
      <c r="S21" s="7">
        <v>4</v>
      </c>
      <c r="T21" s="7">
        <v>0.3</v>
      </c>
      <c r="U21" s="7">
        <v>0.35599999999999998</v>
      </c>
      <c r="V21" s="7">
        <v>0.96599999999999997</v>
      </c>
      <c r="W21" s="7">
        <v>1.64</v>
      </c>
      <c r="X21" s="7">
        <v>0.315</v>
      </c>
      <c r="Y21" s="22">
        <v>0.33900000000000002</v>
      </c>
      <c r="Z21" s="8" t="s">
        <v>74</v>
      </c>
      <c r="AB21" s="28">
        <v>0.109</v>
      </c>
      <c r="AC21" s="7">
        <v>0.98</v>
      </c>
      <c r="AD21" s="7">
        <v>135.1</v>
      </c>
      <c r="AE21" s="45">
        <v>1193</v>
      </c>
      <c r="AF21" s="7">
        <v>6</v>
      </c>
      <c r="AG21" s="7">
        <v>0.5</v>
      </c>
      <c r="AH21" s="7">
        <v>0.35199999999999998</v>
      </c>
      <c r="AI21" s="7">
        <v>1.83</v>
      </c>
      <c r="AJ21" s="7">
        <v>5.97</v>
      </c>
      <c r="AK21" s="7">
        <v>6.9</v>
      </c>
      <c r="AL21" s="22">
        <v>0.42899999999999999</v>
      </c>
      <c r="AM21" s="8" t="s">
        <v>74</v>
      </c>
      <c r="AO21" s="28">
        <v>0.109</v>
      </c>
      <c r="AP21" s="9">
        <v>0.51200000000000001</v>
      </c>
      <c r="AQ21" s="9">
        <v>5.42</v>
      </c>
      <c r="AR21" s="45">
        <v>1300</v>
      </c>
      <c r="AS21" s="9">
        <v>7</v>
      </c>
      <c r="AT21" s="9">
        <v>0.5</v>
      </c>
      <c r="AU21" s="9">
        <v>0.36499999999999999</v>
      </c>
      <c r="AV21" s="9">
        <v>1.54</v>
      </c>
      <c r="AW21" s="9">
        <v>2.67</v>
      </c>
      <c r="AX21" s="9">
        <v>0.54700000000000004</v>
      </c>
      <c r="AY21" s="22">
        <v>0.43099999999999999</v>
      </c>
      <c r="AZ21" s="10" t="s">
        <v>74</v>
      </c>
      <c r="BB21" s="28">
        <v>0.108</v>
      </c>
      <c r="BC21" s="9">
        <v>0.94399999999999995</v>
      </c>
      <c r="BD21" s="9">
        <v>97.4</v>
      </c>
      <c r="BE21" s="45">
        <v>1191</v>
      </c>
      <c r="BF21" s="9">
        <v>8</v>
      </c>
      <c r="BG21" s="9">
        <v>0.7</v>
      </c>
      <c r="BH21" s="9">
        <v>0.34899999999999998</v>
      </c>
      <c r="BI21" s="9">
        <v>1.64</v>
      </c>
      <c r="BJ21" s="9">
        <v>11.6</v>
      </c>
      <c r="BK21" s="9">
        <v>5.5</v>
      </c>
      <c r="BL21" s="22">
        <v>0.38600000000000001</v>
      </c>
      <c r="BM21" s="10" t="s">
        <v>74</v>
      </c>
      <c r="BO21" s="28">
        <v>0.16400000000000001</v>
      </c>
      <c r="BP21" s="9">
        <v>1.1599999999999999</v>
      </c>
      <c r="BQ21" s="9">
        <v>100.4</v>
      </c>
      <c r="BR21" s="45">
        <v>1227</v>
      </c>
      <c r="BS21" s="9">
        <v>9</v>
      </c>
      <c r="BT21" s="9">
        <v>0.7</v>
      </c>
      <c r="BU21" s="9">
        <v>0.42</v>
      </c>
      <c r="BV21" s="9">
        <v>2.41</v>
      </c>
      <c r="BW21" s="9">
        <v>7.39</v>
      </c>
      <c r="BX21" s="9">
        <v>6.21</v>
      </c>
      <c r="BY21" s="22">
        <v>0.54300000000000004</v>
      </c>
      <c r="BZ21" s="10" t="s">
        <v>74</v>
      </c>
    </row>
    <row r="22" spans="1:78" ht="15.75" thickBot="1">
      <c r="A22" s="17" t="s">
        <v>26</v>
      </c>
      <c r="B22" s="29">
        <v>0</v>
      </c>
      <c r="C22" s="30">
        <v>0</v>
      </c>
      <c r="D22" s="30">
        <v>0</v>
      </c>
      <c r="E22" s="30">
        <v>50</v>
      </c>
      <c r="F22" s="30">
        <v>0</v>
      </c>
      <c r="G22" s="30">
        <v>0</v>
      </c>
      <c r="H22" s="30" t="s">
        <v>73</v>
      </c>
      <c r="I22" s="30" t="s">
        <v>73</v>
      </c>
      <c r="J22" s="30" t="s">
        <v>73</v>
      </c>
      <c r="K22" s="30" t="s">
        <v>73</v>
      </c>
      <c r="L22" s="31" t="s">
        <v>74</v>
      </c>
      <c r="M22" s="32"/>
      <c r="O22" s="29">
        <v>0</v>
      </c>
      <c r="P22" s="30">
        <v>0</v>
      </c>
      <c r="Q22" s="30">
        <v>0</v>
      </c>
      <c r="R22" s="30">
        <v>50</v>
      </c>
      <c r="S22" s="30">
        <v>0</v>
      </c>
      <c r="T22" s="30">
        <v>0</v>
      </c>
      <c r="U22" s="30" t="s">
        <v>73</v>
      </c>
      <c r="V22" s="30" t="s">
        <v>73</v>
      </c>
      <c r="W22" s="30" t="s">
        <v>73</v>
      </c>
      <c r="X22" s="30" t="s">
        <v>73</v>
      </c>
      <c r="Y22" s="31" t="s">
        <v>74</v>
      </c>
      <c r="Z22" s="32"/>
      <c r="AB22" s="29">
        <v>0</v>
      </c>
      <c r="AC22" s="30">
        <v>0</v>
      </c>
      <c r="AD22" s="30">
        <v>0</v>
      </c>
      <c r="AE22" s="30">
        <v>48</v>
      </c>
      <c r="AF22" s="30">
        <v>0</v>
      </c>
      <c r="AG22" s="30">
        <v>0</v>
      </c>
      <c r="AH22" s="30" t="s">
        <v>73</v>
      </c>
      <c r="AI22" s="30" t="s">
        <v>73</v>
      </c>
      <c r="AJ22" s="30" t="s">
        <v>73</v>
      </c>
      <c r="AK22" s="30" t="s">
        <v>73</v>
      </c>
      <c r="AL22" s="31" t="s">
        <v>74</v>
      </c>
      <c r="AM22" s="32"/>
      <c r="AO22" s="29">
        <v>0</v>
      </c>
      <c r="AP22" s="30">
        <v>0</v>
      </c>
      <c r="AQ22" s="30">
        <v>0</v>
      </c>
      <c r="AR22" s="30">
        <v>50</v>
      </c>
      <c r="AS22" s="30">
        <v>0</v>
      </c>
      <c r="AT22" s="30">
        <v>0</v>
      </c>
      <c r="AU22" s="30" t="s">
        <v>73</v>
      </c>
      <c r="AV22" s="30" t="s">
        <v>73</v>
      </c>
      <c r="AW22" s="30" t="s">
        <v>73</v>
      </c>
      <c r="AX22" s="30" t="s">
        <v>73</v>
      </c>
      <c r="AY22" s="31" t="s">
        <v>74</v>
      </c>
      <c r="AZ22" s="32"/>
      <c r="BB22" s="29">
        <v>0</v>
      </c>
      <c r="BC22" s="30">
        <v>0</v>
      </c>
      <c r="BD22" s="30">
        <v>0</v>
      </c>
      <c r="BE22" s="30">
        <v>46</v>
      </c>
      <c r="BF22" s="30">
        <v>0</v>
      </c>
      <c r="BG22" s="30">
        <v>0</v>
      </c>
      <c r="BH22" s="30" t="s">
        <v>73</v>
      </c>
      <c r="BI22" s="30" t="s">
        <v>73</v>
      </c>
      <c r="BJ22" s="30" t="s">
        <v>73</v>
      </c>
      <c r="BK22" s="30" t="s">
        <v>73</v>
      </c>
      <c r="BL22" s="31" t="s">
        <v>74</v>
      </c>
      <c r="BM22" s="32"/>
      <c r="BO22" s="29">
        <v>0</v>
      </c>
      <c r="BP22" s="30">
        <v>0</v>
      </c>
      <c r="BQ22" s="30">
        <v>0</v>
      </c>
      <c r="BR22" s="30">
        <v>48</v>
      </c>
      <c r="BS22" s="30">
        <v>0</v>
      </c>
      <c r="BT22" s="30">
        <v>0</v>
      </c>
      <c r="BU22" s="30" t="s">
        <v>73</v>
      </c>
      <c r="BV22" s="30" t="s">
        <v>73</v>
      </c>
      <c r="BW22" s="30" t="s">
        <v>73</v>
      </c>
      <c r="BX22" s="30" t="s">
        <v>73</v>
      </c>
      <c r="BY22" s="31" t="s">
        <v>74</v>
      </c>
      <c r="BZ22" s="32"/>
    </row>
    <row r="25" spans="1:78" ht="15.75" thickBot="1"/>
    <row r="26" spans="1:78" ht="21.75" thickBot="1">
      <c r="A26" s="1" t="s">
        <v>35</v>
      </c>
      <c r="B26" s="27" t="s">
        <v>58</v>
      </c>
      <c r="C26" s="18" t="s">
        <v>59</v>
      </c>
      <c r="D26" s="18" t="s">
        <v>60</v>
      </c>
      <c r="E26" s="18" t="s">
        <v>75</v>
      </c>
      <c r="F26" s="18" t="s">
        <v>68</v>
      </c>
      <c r="G26" s="19" t="s">
        <v>67</v>
      </c>
      <c r="O26" s="27" t="s">
        <v>58</v>
      </c>
      <c r="P26" s="18" t="s">
        <v>59</v>
      </c>
      <c r="Q26" s="18" t="s">
        <v>60</v>
      </c>
      <c r="R26" s="18" t="s">
        <v>75</v>
      </c>
      <c r="S26" s="18" t="s">
        <v>68</v>
      </c>
      <c r="T26" s="19" t="s">
        <v>67</v>
      </c>
      <c r="AB26" s="27" t="s">
        <v>58</v>
      </c>
      <c r="AC26" s="18" t="s">
        <v>59</v>
      </c>
      <c r="AD26" s="18" t="s">
        <v>60</v>
      </c>
      <c r="AE26" s="18" t="s">
        <v>75</v>
      </c>
      <c r="AF26" s="18" t="s">
        <v>68</v>
      </c>
      <c r="AG26" s="19" t="s">
        <v>67</v>
      </c>
      <c r="AO26" s="27" t="s">
        <v>58</v>
      </c>
      <c r="AP26" s="18" t="s">
        <v>59</v>
      </c>
      <c r="AQ26" s="18" t="s">
        <v>60</v>
      </c>
      <c r="AR26" s="18" t="s">
        <v>75</v>
      </c>
      <c r="AS26" s="18" t="s">
        <v>68</v>
      </c>
      <c r="AT26" s="19" t="s">
        <v>67</v>
      </c>
      <c r="BB26" s="27" t="s">
        <v>58</v>
      </c>
      <c r="BC26" s="18" t="s">
        <v>59</v>
      </c>
      <c r="BD26" s="18" t="s">
        <v>60</v>
      </c>
      <c r="BE26" s="18" t="s">
        <v>75</v>
      </c>
      <c r="BF26" s="18" t="s">
        <v>68</v>
      </c>
      <c r="BG26" s="19" t="s">
        <v>67</v>
      </c>
      <c r="BO26" s="27" t="s">
        <v>58</v>
      </c>
      <c r="BP26" s="18" t="s">
        <v>59</v>
      </c>
      <c r="BQ26" s="18" t="s">
        <v>60</v>
      </c>
      <c r="BR26" s="18" t="s">
        <v>75</v>
      </c>
      <c r="BS26" s="18" t="s">
        <v>68</v>
      </c>
      <c r="BT26" s="19" t="s">
        <v>67</v>
      </c>
    </row>
    <row r="27" spans="1:78" ht="42">
      <c r="A27" s="37" t="s">
        <v>36</v>
      </c>
      <c r="B27" s="22">
        <v>0</v>
      </c>
      <c r="C27" s="22">
        <v>37.200000000000003</v>
      </c>
      <c r="D27" s="22">
        <v>100</v>
      </c>
      <c r="E27" s="22">
        <v>32</v>
      </c>
      <c r="F27" s="22">
        <v>35.799999999999997</v>
      </c>
      <c r="G27" s="22">
        <v>31.9</v>
      </c>
      <c r="O27" s="47">
        <v>0</v>
      </c>
      <c r="P27" s="22">
        <v>37.4</v>
      </c>
      <c r="Q27" s="22">
        <v>100</v>
      </c>
      <c r="R27" s="22">
        <v>33</v>
      </c>
      <c r="S27" s="22">
        <v>35.9</v>
      </c>
      <c r="T27" s="48">
        <v>31.9</v>
      </c>
      <c r="AB27" s="47">
        <v>0</v>
      </c>
      <c r="AC27" s="22">
        <v>8.77</v>
      </c>
      <c r="AD27" s="22">
        <v>100</v>
      </c>
      <c r="AE27" s="22">
        <v>0</v>
      </c>
      <c r="AF27" s="22">
        <v>4.55</v>
      </c>
      <c r="AG27" s="48">
        <v>23.4</v>
      </c>
      <c r="AO27" s="47">
        <v>0</v>
      </c>
      <c r="AP27" s="22">
        <v>45.5</v>
      </c>
      <c r="AQ27" s="22">
        <v>100</v>
      </c>
      <c r="AR27" s="22">
        <v>38</v>
      </c>
      <c r="AS27" s="22">
        <v>45</v>
      </c>
      <c r="AT27" s="48">
        <v>35.700000000000003</v>
      </c>
      <c r="BB27" s="22">
        <v>0</v>
      </c>
      <c r="BC27" s="22">
        <v>30.4</v>
      </c>
      <c r="BD27" s="22">
        <v>100</v>
      </c>
      <c r="BE27" s="22">
        <v>14</v>
      </c>
      <c r="BF27" s="22">
        <v>28.3</v>
      </c>
      <c r="BG27" s="22">
        <v>33.700000000000003</v>
      </c>
      <c r="BO27" s="47">
        <v>0</v>
      </c>
      <c r="BP27" s="22">
        <v>34.4</v>
      </c>
      <c r="BQ27" s="22">
        <v>100</v>
      </c>
      <c r="BR27" s="22">
        <v>24</v>
      </c>
      <c r="BS27" s="22">
        <v>32.700000000000003</v>
      </c>
      <c r="BT27" s="48">
        <v>35.6</v>
      </c>
    </row>
    <row r="28" spans="1:78" ht="52.5">
      <c r="A28" s="38" t="s">
        <v>37</v>
      </c>
      <c r="B28" s="22">
        <v>16</v>
      </c>
      <c r="C28" s="71">
        <v>83</v>
      </c>
      <c r="D28" s="22">
        <v>99</v>
      </c>
      <c r="E28" s="22">
        <v>85</v>
      </c>
      <c r="F28" s="22">
        <v>85</v>
      </c>
      <c r="G28" s="22">
        <v>15.4</v>
      </c>
      <c r="O28" s="47">
        <v>17</v>
      </c>
      <c r="P28" s="71">
        <v>82.2</v>
      </c>
      <c r="Q28" s="22">
        <v>99</v>
      </c>
      <c r="R28" s="22">
        <v>85</v>
      </c>
      <c r="S28" s="22">
        <v>84.3</v>
      </c>
      <c r="T28" s="48">
        <v>16.8</v>
      </c>
      <c r="AB28" s="47">
        <v>17</v>
      </c>
      <c r="AC28" s="22">
        <v>57.9</v>
      </c>
      <c r="AD28" s="22">
        <v>99</v>
      </c>
      <c r="AE28" s="22">
        <v>54</v>
      </c>
      <c r="AF28" s="22">
        <v>56.9</v>
      </c>
      <c r="AG28" s="48">
        <v>17.3</v>
      </c>
      <c r="AO28" s="47">
        <v>17</v>
      </c>
      <c r="AP28" s="71">
        <v>84.7</v>
      </c>
      <c r="AQ28" s="22">
        <v>99</v>
      </c>
      <c r="AR28" s="22">
        <v>89</v>
      </c>
      <c r="AS28" s="22">
        <v>87</v>
      </c>
      <c r="AT28" s="48">
        <v>16.899999999999999</v>
      </c>
      <c r="BB28" s="22">
        <v>18</v>
      </c>
      <c r="BC28" s="71">
        <v>79.8</v>
      </c>
      <c r="BD28" s="22">
        <v>99</v>
      </c>
      <c r="BE28" s="22">
        <v>86</v>
      </c>
      <c r="BF28" s="22">
        <v>81.5</v>
      </c>
      <c r="BG28" s="22">
        <v>19.399999999999999</v>
      </c>
      <c r="BO28" s="47">
        <v>17</v>
      </c>
      <c r="BP28" s="71">
        <v>80.7</v>
      </c>
      <c r="BQ28" s="22">
        <v>99</v>
      </c>
      <c r="BR28" s="22">
        <v>87</v>
      </c>
      <c r="BS28" s="22">
        <v>82.5</v>
      </c>
      <c r="BT28" s="48">
        <v>18.600000000000001</v>
      </c>
    </row>
    <row r="29" spans="1:78" ht="42">
      <c r="A29" s="38" t="s">
        <v>38</v>
      </c>
      <c r="B29" s="7">
        <v>0</v>
      </c>
      <c r="C29" s="7">
        <v>8.77</v>
      </c>
      <c r="D29" s="7">
        <v>55.1</v>
      </c>
      <c r="E29" s="7">
        <v>6.5</v>
      </c>
      <c r="F29" s="7">
        <v>8.02</v>
      </c>
      <c r="G29" s="7">
        <v>8.01</v>
      </c>
      <c r="O29" s="28">
        <v>0</v>
      </c>
      <c r="P29" s="7">
        <v>8.66</v>
      </c>
      <c r="Q29" s="7">
        <v>54.3</v>
      </c>
      <c r="R29" s="7">
        <v>6.34</v>
      </c>
      <c r="S29" s="7">
        <v>7.92</v>
      </c>
      <c r="T29" s="8">
        <v>7.96</v>
      </c>
      <c r="AB29" s="28">
        <v>0</v>
      </c>
      <c r="AC29" s="7">
        <v>1.7</v>
      </c>
      <c r="AD29" s="7">
        <v>69</v>
      </c>
      <c r="AE29" s="7">
        <v>0</v>
      </c>
      <c r="AF29" s="7">
        <v>0.81699999999999995</v>
      </c>
      <c r="AG29" s="8">
        <v>4.83</v>
      </c>
      <c r="AO29" s="28">
        <v>0</v>
      </c>
      <c r="AP29" s="9">
        <v>8.57</v>
      </c>
      <c r="AQ29" s="9">
        <v>52.9</v>
      </c>
      <c r="AR29" s="9">
        <v>6.63</v>
      </c>
      <c r="AS29" s="9">
        <v>7.96</v>
      </c>
      <c r="AT29" s="10">
        <v>7.34</v>
      </c>
      <c r="BB29" s="9">
        <v>0</v>
      </c>
      <c r="BC29" s="9">
        <v>6.53</v>
      </c>
      <c r="BD29" s="9">
        <v>85.9</v>
      </c>
      <c r="BE29" s="9">
        <v>3.75</v>
      </c>
      <c r="BF29" s="9">
        <v>5.59</v>
      </c>
      <c r="BG29" s="9">
        <v>7.96</v>
      </c>
      <c r="BO29" s="28">
        <v>0</v>
      </c>
      <c r="BP29" s="9">
        <v>6.88</v>
      </c>
      <c r="BQ29" s="9">
        <v>63</v>
      </c>
      <c r="BR29" s="9">
        <v>4.3600000000000003</v>
      </c>
      <c r="BS29" s="9">
        <v>6.02</v>
      </c>
      <c r="BT29" s="10">
        <v>7.85</v>
      </c>
    </row>
    <row r="30" spans="1:78" ht="42">
      <c r="A30" s="38" t="s">
        <v>39</v>
      </c>
      <c r="B30" s="7">
        <v>0</v>
      </c>
      <c r="C30" s="7">
        <v>46.2</v>
      </c>
      <c r="D30" s="7">
        <v>50</v>
      </c>
      <c r="E30" s="7">
        <v>50</v>
      </c>
      <c r="F30" s="7">
        <v>48.1</v>
      </c>
      <c r="G30" s="7">
        <v>10.4</v>
      </c>
      <c r="O30" s="28">
        <v>0</v>
      </c>
      <c r="P30" s="7">
        <v>45.6</v>
      </c>
      <c r="Q30" s="7">
        <v>50</v>
      </c>
      <c r="R30" s="7">
        <v>50</v>
      </c>
      <c r="S30" s="7">
        <v>47.5</v>
      </c>
      <c r="T30" s="8">
        <v>11.3</v>
      </c>
      <c r="AB30" s="28">
        <v>0</v>
      </c>
      <c r="AC30" s="7">
        <v>9.26</v>
      </c>
      <c r="AD30" s="7">
        <v>50</v>
      </c>
      <c r="AE30" s="7">
        <v>0</v>
      </c>
      <c r="AF30" s="7">
        <v>7.51</v>
      </c>
      <c r="AG30" s="8">
        <v>18.7</v>
      </c>
      <c r="AO30" s="28">
        <v>0</v>
      </c>
      <c r="AP30" s="9">
        <v>45.6</v>
      </c>
      <c r="AQ30" s="9">
        <v>50</v>
      </c>
      <c r="AR30" s="9">
        <v>50</v>
      </c>
      <c r="AS30" s="9">
        <v>47.5</v>
      </c>
      <c r="AT30" s="10">
        <v>11.3</v>
      </c>
      <c r="BB30" s="9">
        <v>0</v>
      </c>
      <c r="BC30" s="9">
        <v>35.200000000000003</v>
      </c>
      <c r="BD30" s="9">
        <v>50</v>
      </c>
      <c r="BE30" s="9">
        <v>46</v>
      </c>
      <c r="BF30" s="9">
        <v>36.299999999999997</v>
      </c>
      <c r="BG30" s="9">
        <v>19.399999999999999</v>
      </c>
      <c r="BO30" s="28">
        <v>0</v>
      </c>
      <c r="BP30" s="9">
        <v>36.9</v>
      </c>
      <c r="BQ30" s="9">
        <v>50</v>
      </c>
      <c r="BR30" s="9">
        <v>49</v>
      </c>
      <c r="BS30" s="9">
        <v>38.200000000000003</v>
      </c>
      <c r="BT30" s="10">
        <v>19.8</v>
      </c>
    </row>
    <row r="31" spans="1:78" ht="52.5">
      <c r="A31" s="38" t="s">
        <v>40</v>
      </c>
      <c r="B31" s="7">
        <v>41</v>
      </c>
      <c r="C31" s="7">
        <v>105.6</v>
      </c>
      <c r="D31" s="7">
        <v>112</v>
      </c>
      <c r="E31" s="7">
        <v>109</v>
      </c>
      <c r="F31" s="7">
        <v>107.5</v>
      </c>
      <c r="G31" s="7">
        <v>11.2</v>
      </c>
      <c r="O31" s="28">
        <v>41</v>
      </c>
      <c r="P31" s="7">
        <v>105.1</v>
      </c>
      <c r="Q31" s="7">
        <v>112</v>
      </c>
      <c r="R31" s="7">
        <v>110</v>
      </c>
      <c r="S31" s="7">
        <v>107</v>
      </c>
      <c r="T31" s="8">
        <v>12.2</v>
      </c>
      <c r="AB31" s="28">
        <v>41</v>
      </c>
      <c r="AC31" s="7">
        <v>67</v>
      </c>
      <c r="AD31" s="7">
        <v>121</v>
      </c>
      <c r="AE31" s="7">
        <v>57</v>
      </c>
      <c r="AF31" s="7">
        <v>65.2</v>
      </c>
      <c r="AG31" s="8">
        <v>20.100000000000001</v>
      </c>
      <c r="AO31" s="28">
        <v>41</v>
      </c>
      <c r="AP31" s="9">
        <v>105.4</v>
      </c>
      <c r="AQ31" s="9">
        <v>111</v>
      </c>
      <c r="AR31" s="9">
        <v>110</v>
      </c>
      <c r="AS31" s="9">
        <v>107.4</v>
      </c>
      <c r="AT31" s="10">
        <v>12.3</v>
      </c>
      <c r="BB31" s="9">
        <v>41</v>
      </c>
      <c r="BC31" s="9">
        <v>95.2</v>
      </c>
      <c r="BD31" s="9">
        <v>128</v>
      </c>
      <c r="BE31" s="9">
        <v>106</v>
      </c>
      <c r="BF31" s="9">
        <v>96</v>
      </c>
      <c r="BG31" s="9">
        <v>21.5</v>
      </c>
      <c r="BO31" s="28">
        <v>41</v>
      </c>
      <c r="BP31" s="9">
        <v>97.5</v>
      </c>
      <c r="BQ31" s="9">
        <v>130</v>
      </c>
      <c r="BR31" s="9">
        <v>109</v>
      </c>
      <c r="BS31" s="9">
        <v>98.4</v>
      </c>
      <c r="BT31" s="10">
        <v>21.5</v>
      </c>
    </row>
    <row r="32" spans="1:78" ht="63">
      <c r="A32" s="38" t="s">
        <v>41</v>
      </c>
      <c r="B32" s="7">
        <v>0.1</v>
      </c>
      <c r="C32" s="7">
        <v>0.1</v>
      </c>
      <c r="D32" s="7">
        <v>0.1</v>
      </c>
      <c r="E32" s="7">
        <v>0.1</v>
      </c>
      <c r="F32" s="7">
        <v>0.1</v>
      </c>
      <c r="G32" s="7">
        <v>0</v>
      </c>
      <c r="O32" s="28">
        <v>0.1</v>
      </c>
      <c r="P32" s="7">
        <v>0.1</v>
      </c>
      <c r="Q32" s="7">
        <v>0.1</v>
      </c>
      <c r="R32" s="7">
        <v>0.1</v>
      </c>
      <c r="S32" s="7">
        <v>0.1</v>
      </c>
      <c r="T32" s="8">
        <v>0</v>
      </c>
      <c r="AB32" s="28">
        <v>0.1</v>
      </c>
      <c r="AC32" s="7">
        <v>0.1</v>
      </c>
      <c r="AD32" s="7">
        <v>0.14499999999999999</v>
      </c>
      <c r="AE32" s="7">
        <v>0.1</v>
      </c>
      <c r="AF32" s="7">
        <v>0.1</v>
      </c>
      <c r="AG32" s="8">
        <v>2E-3</v>
      </c>
      <c r="AO32" s="28">
        <v>0.1</v>
      </c>
      <c r="AP32" s="9">
        <v>0.1</v>
      </c>
      <c r="AQ32" s="9">
        <v>0.1</v>
      </c>
      <c r="AR32" s="9">
        <v>0.1</v>
      </c>
      <c r="AS32" s="9">
        <v>0.1</v>
      </c>
      <c r="AT32" s="10">
        <v>0</v>
      </c>
      <c r="BB32" s="9">
        <v>0.1</v>
      </c>
      <c r="BC32" s="9">
        <v>0.10100000000000001</v>
      </c>
      <c r="BD32" s="9">
        <v>0.16500000000000001</v>
      </c>
      <c r="BE32" s="9">
        <v>0.1</v>
      </c>
      <c r="BF32" s="9">
        <v>0.1</v>
      </c>
      <c r="BG32" s="9">
        <v>7.0000000000000001E-3</v>
      </c>
      <c r="BO32" s="28">
        <v>0.1</v>
      </c>
      <c r="BP32" s="9">
        <v>0.10100000000000001</v>
      </c>
      <c r="BQ32" s="9">
        <v>0.17</v>
      </c>
      <c r="BR32" s="9">
        <v>0.1</v>
      </c>
      <c r="BS32" s="9">
        <v>0.1</v>
      </c>
      <c r="BT32" s="10">
        <v>7.0000000000000001E-3</v>
      </c>
    </row>
    <row r="33" spans="1:72" ht="63">
      <c r="A33" s="38" t="s">
        <v>42</v>
      </c>
      <c r="B33" s="7">
        <v>0</v>
      </c>
      <c r="C33" s="7">
        <v>1E-3</v>
      </c>
      <c r="D33" s="7">
        <v>8.3000000000000004E-2</v>
      </c>
      <c r="E33" s="7">
        <v>0</v>
      </c>
      <c r="F33" s="7">
        <v>0</v>
      </c>
      <c r="G33" s="7">
        <v>4.0000000000000001E-3</v>
      </c>
      <c r="O33" s="28">
        <v>0</v>
      </c>
      <c r="P33" s="7">
        <v>1E-3</v>
      </c>
      <c r="Q33" s="7">
        <v>8.3000000000000004E-2</v>
      </c>
      <c r="R33" s="7">
        <v>0</v>
      </c>
      <c r="S33" s="7">
        <v>0</v>
      </c>
      <c r="T33" s="8">
        <v>4.0000000000000001E-3</v>
      </c>
      <c r="AB33" s="28">
        <v>0</v>
      </c>
      <c r="AC33" s="7">
        <v>0</v>
      </c>
      <c r="AD33" s="7">
        <v>0.11700000000000001</v>
      </c>
      <c r="AE33" s="7">
        <v>0</v>
      </c>
      <c r="AF33" s="7">
        <v>0</v>
      </c>
      <c r="AG33" s="8">
        <v>3.0000000000000001E-3</v>
      </c>
      <c r="AO33" s="28">
        <v>0</v>
      </c>
      <c r="AP33" s="9">
        <v>1E-3</v>
      </c>
      <c r="AQ33" s="9">
        <v>0.11700000000000001</v>
      </c>
      <c r="AR33" s="9">
        <v>0</v>
      </c>
      <c r="AS33" s="9">
        <v>0</v>
      </c>
      <c r="AT33" s="10">
        <v>6.0000000000000001E-3</v>
      </c>
      <c r="BB33" s="9">
        <v>0</v>
      </c>
      <c r="BC33" s="9">
        <v>1E-3</v>
      </c>
      <c r="BD33" s="9">
        <v>0.11700000000000001</v>
      </c>
      <c r="BE33" s="9">
        <v>0</v>
      </c>
      <c r="BF33" s="9">
        <v>0</v>
      </c>
      <c r="BG33" s="9">
        <v>6.0000000000000001E-3</v>
      </c>
      <c r="BO33" s="28">
        <v>0</v>
      </c>
      <c r="BP33" s="9">
        <v>1E-3</v>
      </c>
      <c r="BQ33" s="9">
        <v>0.11700000000000001</v>
      </c>
      <c r="BR33" s="9">
        <v>0</v>
      </c>
      <c r="BS33" s="9">
        <v>0</v>
      </c>
      <c r="BT33" s="10">
        <v>6.0000000000000001E-3</v>
      </c>
    </row>
    <row r="34" spans="1:72" ht="63">
      <c r="A34" s="38" t="s">
        <v>43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 t="s">
        <v>73</v>
      </c>
      <c r="O34" s="28">
        <v>0</v>
      </c>
      <c r="P34" s="7">
        <v>0</v>
      </c>
      <c r="Q34" s="7">
        <v>0</v>
      </c>
      <c r="R34" s="7">
        <v>0</v>
      </c>
      <c r="S34" s="7">
        <v>0</v>
      </c>
      <c r="T34" s="8" t="s">
        <v>73</v>
      </c>
      <c r="AB34" s="28">
        <v>1</v>
      </c>
      <c r="AC34" s="7">
        <v>1.26</v>
      </c>
      <c r="AD34" s="7">
        <v>2</v>
      </c>
      <c r="AE34" s="7">
        <v>1</v>
      </c>
      <c r="AF34" s="7">
        <v>1.23</v>
      </c>
      <c r="AG34" s="8">
        <v>0.437</v>
      </c>
      <c r="AO34" s="28">
        <v>0</v>
      </c>
      <c r="AP34" s="9">
        <v>0</v>
      </c>
      <c r="AQ34" s="9">
        <v>0</v>
      </c>
      <c r="AR34" s="9">
        <v>0</v>
      </c>
      <c r="AS34" s="9">
        <v>0</v>
      </c>
      <c r="AT34" s="10" t="s">
        <v>73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 t="s">
        <v>73</v>
      </c>
      <c r="BO34" s="28">
        <v>0</v>
      </c>
      <c r="BP34" s="9">
        <v>0</v>
      </c>
      <c r="BQ34" s="9">
        <v>0</v>
      </c>
      <c r="BR34" s="9">
        <v>0</v>
      </c>
      <c r="BS34" s="9">
        <v>0</v>
      </c>
      <c r="BT34" s="10" t="s">
        <v>73</v>
      </c>
    </row>
    <row r="35" spans="1:72" ht="63">
      <c r="A35" s="38" t="s">
        <v>44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 t="s">
        <v>73</v>
      </c>
      <c r="O35" s="28">
        <v>0</v>
      </c>
      <c r="P35" s="7">
        <v>0</v>
      </c>
      <c r="Q35" s="7">
        <v>0</v>
      </c>
      <c r="R35" s="7">
        <v>0</v>
      </c>
      <c r="S35" s="7">
        <v>0</v>
      </c>
      <c r="T35" s="8" t="s">
        <v>73</v>
      </c>
      <c r="AB35" s="28">
        <v>1</v>
      </c>
      <c r="AC35" s="7">
        <v>1.26</v>
      </c>
      <c r="AD35" s="7">
        <v>2</v>
      </c>
      <c r="AE35" s="7">
        <v>1</v>
      </c>
      <c r="AF35" s="7">
        <v>1.23</v>
      </c>
      <c r="AG35" s="8">
        <v>0.437</v>
      </c>
      <c r="AO35" s="28">
        <v>0</v>
      </c>
      <c r="AP35" s="9">
        <v>0</v>
      </c>
      <c r="AQ35" s="9">
        <v>0</v>
      </c>
      <c r="AR35" s="9">
        <v>0</v>
      </c>
      <c r="AS35" s="9">
        <v>0</v>
      </c>
      <c r="AT35" s="10" t="s">
        <v>73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 t="s">
        <v>73</v>
      </c>
      <c r="BO35" s="28">
        <v>0</v>
      </c>
      <c r="BP35" s="9">
        <v>0</v>
      </c>
      <c r="BQ35" s="9">
        <v>0</v>
      </c>
      <c r="BR35" s="9">
        <v>0</v>
      </c>
      <c r="BS35" s="9">
        <v>0</v>
      </c>
      <c r="BT35" s="10" t="s">
        <v>73</v>
      </c>
    </row>
    <row r="36" spans="1:72" ht="63">
      <c r="A36" s="38" t="s">
        <v>45</v>
      </c>
      <c r="B36" s="7">
        <v>241</v>
      </c>
      <c r="C36" s="7">
        <v>472.4</v>
      </c>
      <c r="D36" s="45">
        <v>2055</v>
      </c>
      <c r="E36" s="7">
        <v>477</v>
      </c>
      <c r="F36" s="7">
        <v>458.2</v>
      </c>
      <c r="G36" s="7">
        <v>175</v>
      </c>
      <c r="O36" s="28">
        <v>239</v>
      </c>
      <c r="P36" s="7">
        <v>451.7</v>
      </c>
      <c r="Q36" s="45">
        <v>1504</v>
      </c>
      <c r="R36" s="7">
        <v>469</v>
      </c>
      <c r="S36" s="7">
        <v>444.9</v>
      </c>
      <c r="T36" s="8">
        <v>136.30000000000001</v>
      </c>
      <c r="AB36" s="28">
        <v>234</v>
      </c>
      <c r="AC36" s="7">
        <v>667</v>
      </c>
      <c r="AD36" s="45">
        <v>106849</v>
      </c>
      <c r="AE36" s="7">
        <v>481</v>
      </c>
      <c r="AF36" s="7">
        <v>463.8</v>
      </c>
      <c r="AG36" s="49">
        <v>3901</v>
      </c>
      <c r="AO36" s="28">
        <v>231</v>
      </c>
      <c r="AP36" s="9">
        <v>405.4</v>
      </c>
      <c r="AQ36" s="9">
        <v>669</v>
      </c>
      <c r="AR36" s="9">
        <v>420</v>
      </c>
      <c r="AS36" s="9">
        <v>403</v>
      </c>
      <c r="AT36" s="10">
        <v>111</v>
      </c>
      <c r="BB36" s="9">
        <v>238</v>
      </c>
      <c r="BC36" s="9">
        <v>808.3</v>
      </c>
      <c r="BD36" s="45">
        <v>56136</v>
      </c>
      <c r="BE36" s="9">
        <v>475</v>
      </c>
      <c r="BF36" s="9">
        <v>465.5</v>
      </c>
      <c r="BG36" s="45">
        <v>4333</v>
      </c>
      <c r="BO36" s="28">
        <v>236</v>
      </c>
      <c r="BP36" s="9">
        <v>660.6</v>
      </c>
      <c r="BQ36" s="45">
        <v>28949</v>
      </c>
      <c r="BR36" s="9">
        <v>467</v>
      </c>
      <c r="BS36" s="9">
        <v>431.8</v>
      </c>
      <c r="BT36" s="49">
        <v>2340</v>
      </c>
    </row>
    <row r="37" spans="1:72" ht="52.5">
      <c r="A37" s="38" t="s">
        <v>46</v>
      </c>
      <c r="B37" s="7">
        <v>6.81</v>
      </c>
      <c r="C37" s="7">
        <v>305.5</v>
      </c>
      <c r="D37" s="45">
        <v>1350</v>
      </c>
      <c r="E37" s="7">
        <v>265</v>
      </c>
      <c r="F37" s="7">
        <v>290.2</v>
      </c>
      <c r="G37" s="7">
        <v>210.4</v>
      </c>
      <c r="O37" s="28">
        <v>7.96</v>
      </c>
      <c r="P37" s="7">
        <v>298.7</v>
      </c>
      <c r="Q37" s="45">
        <v>1291</v>
      </c>
      <c r="R37" s="7">
        <v>264.3</v>
      </c>
      <c r="S37" s="7">
        <v>284.10000000000002</v>
      </c>
      <c r="T37" s="8">
        <v>205.7</v>
      </c>
      <c r="AB37" s="28">
        <v>6.98</v>
      </c>
      <c r="AC37" s="7">
        <v>67.7</v>
      </c>
      <c r="AD37" s="45">
        <v>2077</v>
      </c>
      <c r="AE37" s="7">
        <v>8.2100000000000009</v>
      </c>
      <c r="AF37" s="7">
        <v>42.4</v>
      </c>
      <c r="AG37" s="8">
        <v>147.30000000000001</v>
      </c>
      <c r="AO37" s="28">
        <v>7.66</v>
      </c>
      <c r="AP37" s="9">
        <v>301.8</v>
      </c>
      <c r="AQ37" s="45">
        <v>1273</v>
      </c>
      <c r="AR37" s="9">
        <v>274.10000000000002</v>
      </c>
      <c r="AS37" s="9">
        <v>290.5</v>
      </c>
      <c r="AT37" s="10">
        <v>194.4</v>
      </c>
      <c r="BB37" s="9">
        <v>6.65</v>
      </c>
      <c r="BC37" s="9">
        <v>229.5</v>
      </c>
      <c r="BD37" s="45">
        <v>1701</v>
      </c>
      <c r="BE37" s="9">
        <v>180</v>
      </c>
      <c r="BF37" s="9">
        <v>209.9</v>
      </c>
      <c r="BG37" s="9">
        <v>214.4</v>
      </c>
      <c r="BO37" s="28">
        <v>7.46</v>
      </c>
      <c r="BP37" s="9">
        <v>241.9</v>
      </c>
      <c r="BQ37" s="45">
        <v>1401</v>
      </c>
      <c r="BR37" s="9">
        <v>196.4</v>
      </c>
      <c r="BS37" s="9">
        <v>224.3</v>
      </c>
      <c r="BT37" s="10">
        <v>213.3</v>
      </c>
    </row>
    <row r="38" spans="1:72" ht="73.5">
      <c r="A38" s="38" t="s">
        <v>47</v>
      </c>
      <c r="B38" s="7">
        <v>0</v>
      </c>
      <c r="C38" s="7">
        <v>8.4000000000000005E-2</v>
      </c>
      <c r="D38" s="7">
        <v>22.7</v>
      </c>
      <c r="E38" s="7">
        <v>0</v>
      </c>
      <c r="F38" s="7">
        <v>0</v>
      </c>
      <c r="G38" s="7">
        <v>0.75</v>
      </c>
      <c r="O38" s="28">
        <v>0</v>
      </c>
      <c r="P38" s="7">
        <v>0.16200000000000001</v>
      </c>
      <c r="Q38" s="7">
        <v>20</v>
      </c>
      <c r="R38" s="7">
        <v>0</v>
      </c>
      <c r="S38" s="7">
        <v>0.04</v>
      </c>
      <c r="T38" s="8">
        <v>0.91400000000000003</v>
      </c>
      <c r="AB38" s="28">
        <v>0</v>
      </c>
      <c r="AC38" s="7">
        <v>3.1E-2</v>
      </c>
      <c r="AD38" s="7">
        <v>21</v>
      </c>
      <c r="AE38" s="7">
        <v>0</v>
      </c>
      <c r="AF38" s="7">
        <v>0</v>
      </c>
      <c r="AG38" s="8">
        <v>0.45400000000000001</v>
      </c>
      <c r="AO38" s="28">
        <v>0</v>
      </c>
      <c r="AP38" s="9">
        <v>8.5999999999999993E-2</v>
      </c>
      <c r="AQ38" s="9">
        <v>33.799999999999997</v>
      </c>
      <c r="AR38" s="9">
        <v>0</v>
      </c>
      <c r="AS38" s="9">
        <v>0</v>
      </c>
      <c r="AT38" s="10">
        <v>0.95099999999999996</v>
      </c>
      <c r="BB38" s="9">
        <v>0</v>
      </c>
      <c r="BC38" s="9">
        <v>0.155</v>
      </c>
      <c r="BD38" s="9">
        <v>19</v>
      </c>
      <c r="BE38" s="9">
        <v>0</v>
      </c>
      <c r="BF38" s="9">
        <v>2.1000000000000001E-2</v>
      </c>
      <c r="BG38" s="9">
        <v>0.94599999999999995</v>
      </c>
      <c r="BO38" s="28">
        <v>0</v>
      </c>
      <c r="BP38" s="9">
        <v>0.14799999999999999</v>
      </c>
      <c r="BQ38" s="9">
        <v>22.6</v>
      </c>
      <c r="BR38" s="9">
        <v>0</v>
      </c>
      <c r="BS38" s="9">
        <v>5.3999999999999999E-2</v>
      </c>
      <c r="BT38" s="10">
        <v>0.63900000000000001</v>
      </c>
    </row>
    <row r="39" spans="1:72" ht="73.5">
      <c r="A39" s="38" t="s">
        <v>48</v>
      </c>
      <c r="B39" s="7">
        <v>8.9999999999999993E-3</v>
      </c>
      <c r="C39" s="7">
        <v>9.31</v>
      </c>
      <c r="D39" s="7">
        <v>58</v>
      </c>
      <c r="E39" s="7">
        <v>6.99</v>
      </c>
      <c r="F39" s="7">
        <v>8.5399999999999991</v>
      </c>
      <c r="G39" s="7">
        <v>8.36</v>
      </c>
      <c r="O39" s="28">
        <v>0.01</v>
      </c>
      <c r="P39" s="7">
        <v>9.19</v>
      </c>
      <c r="Q39" s="7">
        <v>57</v>
      </c>
      <c r="R39" s="7">
        <v>6.8</v>
      </c>
      <c r="S39" s="7">
        <v>8.43</v>
      </c>
      <c r="T39" s="8">
        <v>8.31</v>
      </c>
      <c r="AB39" s="28">
        <v>8.9999999999999993E-3</v>
      </c>
      <c r="AC39" s="7">
        <v>1.83</v>
      </c>
      <c r="AD39" s="7">
        <v>267.8</v>
      </c>
      <c r="AE39" s="7">
        <v>1.0999999999999999E-2</v>
      </c>
      <c r="AF39" s="7">
        <v>0.89100000000000001</v>
      </c>
      <c r="AG39" s="8">
        <v>5.44</v>
      </c>
      <c r="AO39" s="28">
        <v>0.01</v>
      </c>
      <c r="AP39" s="9">
        <v>9.1</v>
      </c>
      <c r="AQ39" s="9">
        <v>52.8</v>
      </c>
      <c r="AR39" s="9">
        <v>7.14</v>
      </c>
      <c r="AS39" s="9">
        <v>8.48</v>
      </c>
      <c r="AT39" s="10">
        <v>7.64</v>
      </c>
      <c r="BB39" s="9">
        <v>8.9999999999999993E-3</v>
      </c>
      <c r="BC39" s="9">
        <v>6.93</v>
      </c>
      <c r="BD39" s="9">
        <v>87.1</v>
      </c>
      <c r="BE39" s="9">
        <v>4.12</v>
      </c>
      <c r="BF39" s="9">
        <v>5.97</v>
      </c>
      <c r="BG39" s="9">
        <v>8.3000000000000007</v>
      </c>
      <c r="BO39" s="28">
        <v>0.01</v>
      </c>
      <c r="BP39" s="9">
        <v>7.31</v>
      </c>
      <c r="BQ39" s="9">
        <v>62.8</v>
      </c>
      <c r="BR39" s="9">
        <v>4.6500000000000004</v>
      </c>
      <c r="BS39" s="9">
        <v>6.42</v>
      </c>
      <c r="BT39" s="10">
        <v>8.19</v>
      </c>
    </row>
    <row r="40" spans="1:72" ht="74.25" thickBot="1">
      <c r="A40" s="39" t="s">
        <v>49</v>
      </c>
      <c r="B40" s="7">
        <v>1.9E-2</v>
      </c>
      <c r="C40" s="7">
        <v>0.46100000000000002</v>
      </c>
      <c r="D40" s="7">
        <v>2.65</v>
      </c>
      <c r="E40" s="7">
        <v>0.372</v>
      </c>
      <c r="F40" s="7">
        <v>0.434</v>
      </c>
      <c r="G40" s="7">
        <v>0.35099999999999998</v>
      </c>
      <c r="O40" s="29">
        <v>2.1000000000000001E-2</v>
      </c>
      <c r="P40" s="30">
        <v>0.45300000000000001</v>
      </c>
      <c r="Q40" s="30">
        <v>2.57</v>
      </c>
      <c r="R40" s="30">
        <v>0.36799999999999999</v>
      </c>
      <c r="S40" s="30">
        <v>0.42499999999999999</v>
      </c>
      <c r="T40" s="42">
        <v>0.34699999999999998</v>
      </c>
      <c r="AB40" s="29">
        <v>0.01</v>
      </c>
      <c r="AC40" s="30">
        <v>0.109</v>
      </c>
      <c r="AD40" s="30">
        <v>2.95</v>
      </c>
      <c r="AE40" s="30">
        <v>2.3E-2</v>
      </c>
      <c r="AF40" s="30">
        <v>6.8000000000000005E-2</v>
      </c>
      <c r="AG40" s="42">
        <v>0.22800000000000001</v>
      </c>
      <c r="AO40" s="29">
        <v>2.1000000000000001E-2</v>
      </c>
      <c r="AP40" s="30">
        <v>0.45500000000000002</v>
      </c>
      <c r="AQ40" s="30">
        <v>1.85</v>
      </c>
      <c r="AR40" s="30">
        <v>0.372</v>
      </c>
      <c r="AS40" s="30">
        <v>0.42799999999999999</v>
      </c>
      <c r="AT40" s="42">
        <v>0.34100000000000003</v>
      </c>
      <c r="BB40" s="9">
        <v>1.2E-2</v>
      </c>
      <c r="BC40" s="9">
        <v>0.35099999999999998</v>
      </c>
      <c r="BD40" s="9">
        <v>2.0499999999999998</v>
      </c>
      <c r="BE40" s="9">
        <v>0.25800000000000001</v>
      </c>
      <c r="BF40" s="9">
        <v>0.318</v>
      </c>
      <c r="BG40" s="9">
        <v>0.34</v>
      </c>
      <c r="BO40" s="29">
        <v>8.9999999999999993E-3</v>
      </c>
      <c r="BP40" s="30">
        <v>0.36699999999999999</v>
      </c>
      <c r="BQ40" s="30">
        <v>2.19</v>
      </c>
      <c r="BR40" s="30">
        <v>0.27100000000000002</v>
      </c>
      <c r="BS40" s="30">
        <v>0.33400000000000002</v>
      </c>
      <c r="BT40" s="42">
        <v>0.35199999999999998</v>
      </c>
    </row>
  </sheetData>
  <mergeCells count="54">
    <mergeCell ref="AO9:AZ9"/>
    <mergeCell ref="AB7:AM7"/>
    <mergeCell ref="AB8:AM8"/>
    <mergeCell ref="AB9:AM9"/>
    <mergeCell ref="B9:M9"/>
    <mergeCell ref="O9:Z9"/>
    <mergeCell ref="AO8:AZ8"/>
    <mergeCell ref="AO6:AZ6"/>
    <mergeCell ref="AO7:AZ7"/>
    <mergeCell ref="AB1:AM1"/>
    <mergeCell ref="AB2:AM2"/>
    <mergeCell ref="AB3:AM3"/>
    <mergeCell ref="AB4:AM4"/>
    <mergeCell ref="AB5:AM5"/>
    <mergeCell ref="AB6:AM6"/>
    <mergeCell ref="AO1:AZ1"/>
    <mergeCell ref="AO2:AZ2"/>
    <mergeCell ref="AO3:AZ3"/>
    <mergeCell ref="AO4:AZ4"/>
    <mergeCell ref="AO5:AZ5"/>
    <mergeCell ref="B6:M6"/>
    <mergeCell ref="O6:Z6"/>
    <mergeCell ref="B7:M7"/>
    <mergeCell ref="O7:Z7"/>
    <mergeCell ref="B8:M8"/>
    <mergeCell ref="O8:Z8"/>
    <mergeCell ref="BB4:BM4"/>
    <mergeCell ref="BB5:BM5"/>
    <mergeCell ref="B1:M1"/>
    <mergeCell ref="O1:Z1"/>
    <mergeCell ref="B2:M2"/>
    <mergeCell ref="O2:Z2"/>
    <mergeCell ref="B3:M3"/>
    <mergeCell ref="O3:Z3"/>
    <mergeCell ref="B4:M4"/>
    <mergeCell ref="O4:Z4"/>
    <mergeCell ref="B5:M5"/>
    <mergeCell ref="O5:Z5"/>
    <mergeCell ref="BB6:BM6"/>
    <mergeCell ref="BB7:BM7"/>
    <mergeCell ref="BB8:BM8"/>
    <mergeCell ref="BB9:BM9"/>
    <mergeCell ref="BO1:BZ1"/>
    <mergeCell ref="BO2:BZ2"/>
    <mergeCell ref="BO3:BZ3"/>
    <mergeCell ref="BO4:BZ4"/>
    <mergeCell ref="BO5:BZ5"/>
    <mergeCell ref="BO6:BZ6"/>
    <mergeCell ref="BO7:BZ7"/>
    <mergeCell ref="BO8:BZ8"/>
    <mergeCell ref="BO9:BZ9"/>
    <mergeCell ref="BB1:BM1"/>
    <mergeCell ref="BB2:BM2"/>
    <mergeCell ref="BB3:BM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M38"/>
  <sheetViews>
    <sheetView workbookViewId="0">
      <pane xSplit="1" ySplit="10" topLeftCell="BZ23" activePane="bottomRight" state="frozen"/>
      <selection pane="topRight" activeCell="B1" sqref="B1"/>
      <selection pane="bottomLeft" activeCell="A11" sqref="A11"/>
      <selection pane="bottomRight" activeCell="CO10" sqref="CO1:CO1048576"/>
    </sheetView>
  </sheetViews>
  <sheetFormatPr defaultRowHeight="15"/>
  <cols>
    <col min="1" max="1" width="16.140625" bestFit="1" customWidth="1"/>
    <col min="14" max="14" width="0.140625" customWidth="1"/>
  </cols>
  <sheetData>
    <row r="1" spans="1:91">
      <c r="A1" s="23" t="s">
        <v>0</v>
      </c>
      <c r="B1" s="306" t="s">
        <v>219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8"/>
      <c r="O1" s="306" t="s">
        <v>241</v>
      </c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  <c r="AB1" s="306" t="s">
        <v>250</v>
      </c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8"/>
      <c r="AO1" s="306" t="s">
        <v>259</v>
      </c>
      <c r="AP1" s="307"/>
      <c r="AQ1" s="307"/>
      <c r="AR1" s="307"/>
      <c r="AS1" s="307"/>
      <c r="AT1" s="307"/>
      <c r="AU1" s="307"/>
      <c r="AV1" s="307"/>
      <c r="AW1" s="307"/>
      <c r="AX1" s="307"/>
      <c r="AY1" s="307"/>
      <c r="AZ1" s="308"/>
      <c r="BB1" s="306" t="s">
        <v>274</v>
      </c>
      <c r="BC1" s="307"/>
      <c r="BD1" s="307"/>
      <c r="BE1" s="307"/>
      <c r="BF1" s="307"/>
      <c r="BG1" s="307"/>
      <c r="BH1" s="307"/>
      <c r="BI1" s="307"/>
      <c r="BJ1" s="307"/>
      <c r="BK1" s="307"/>
      <c r="BL1" s="307"/>
      <c r="BM1" s="308"/>
      <c r="BO1" s="306" t="s">
        <v>283</v>
      </c>
      <c r="BP1" s="307"/>
      <c r="BQ1" s="307"/>
      <c r="BR1" s="307"/>
      <c r="BS1" s="307"/>
      <c r="BT1" s="307"/>
      <c r="BU1" s="307"/>
      <c r="BV1" s="307"/>
      <c r="BW1" s="307"/>
      <c r="BX1" s="307"/>
      <c r="BY1" s="307"/>
      <c r="BZ1" s="308"/>
      <c r="CB1" s="306" t="s">
        <v>292</v>
      </c>
      <c r="CC1" s="307"/>
      <c r="CD1" s="307"/>
      <c r="CE1" s="307"/>
      <c r="CF1" s="307"/>
      <c r="CG1" s="307"/>
      <c r="CH1" s="307"/>
      <c r="CI1" s="307"/>
      <c r="CJ1" s="307"/>
      <c r="CK1" s="307"/>
      <c r="CL1" s="307"/>
      <c r="CM1" s="308"/>
    </row>
    <row r="2" spans="1:91">
      <c r="A2" s="24" t="s">
        <v>1</v>
      </c>
      <c r="B2" s="309" t="s">
        <v>51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  <c r="O2" s="309" t="s">
        <v>51</v>
      </c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1"/>
      <c r="AB2" s="309" t="s">
        <v>51</v>
      </c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1"/>
      <c r="AO2" s="309" t="s">
        <v>51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1"/>
      <c r="BB2" s="309" t="s">
        <v>51</v>
      </c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1"/>
      <c r="BO2" s="309" t="s">
        <v>51</v>
      </c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1"/>
      <c r="CB2" s="309" t="s">
        <v>51</v>
      </c>
      <c r="CC2" s="310"/>
      <c r="CD2" s="310"/>
      <c r="CE2" s="310"/>
      <c r="CF2" s="310"/>
      <c r="CG2" s="310"/>
      <c r="CH2" s="310"/>
      <c r="CI2" s="310"/>
      <c r="CJ2" s="310"/>
      <c r="CK2" s="310"/>
      <c r="CL2" s="310"/>
      <c r="CM2" s="311"/>
    </row>
    <row r="3" spans="1:91">
      <c r="A3" s="24" t="s">
        <v>2</v>
      </c>
      <c r="B3" s="312" t="s">
        <v>220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4"/>
      <c r="O3" s="312" t="s">
        <v>242</v>
      </c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4"/>
      <c r="AB3" s="312" t="s">
        <v>251</v>
      </c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4"/>
      <c r="AO3" s="312" t="s">
        <v>260</v>
      </c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4"/>
      <c r="BB3" s="312" t="s">
        <v>275</v>
      </c>
      <c r="BC3" s="313"/>
      <c r="BD3" s="313"/>
      <c r="BE3" s="313"/>
      <c r="BF3" s="313"/>
      <c r="BG3" s="313"/>
      <c r="BH3" s="313"/>
      <c r="BI3" s="313"/>
      <c r="BJ3" s="313"/>
      <c r="BK3" s="313"/>
      <c r="BL3" s="313"/>
      <c r="BM3" s="314"/>
      <c r="BO3" s="312" t="s">
        <v>284</v>
      </c>
      <c r="BP3" s="313"/>
      <c r="BQ3" s="313"/>
      <c r="BR3" s="313"/>
      <c r="BS3" s="313"/>
      <c r="BT3" s="313"/>
      <c r="BU3" s="313"/>
      <c r="BV3" s="313"/>
      <c r="BW3" s="313"/>
      <c r="BX3" s="313"/>
      <c r="BY3" s="313"/>
      <c r="BZ3" s="314"/>
      <c r="CB3" s="312" t="s">
        <v>293</v>
      </c>
      <c r="CC3" s="313"/>
      <c r="CD3" s="313"/>
      <c r="CE3" s="313"/>
      <c r="CF3" s="313"/>
      <c r="CG3" s="313"/>
      <c r="CH3" s="313"/>
      <c r="CI3" s="313"/>
      <c r="CJ3" s="313"/>
      <c r="CK3" s="313"/>
      <c r="CL3" s="313"/>
      <c r="CM3" s="314"/>
    </row>
    <row r="4" spans="1:91">
      <c r="A4" s="24" t="s">
        <v>3</v>
      </c>
      <c r="B4" s="312" t="s">
        <v>221</v>
      </c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4"/>
      <c r="O4" s="312" t="s">
        <v>243</v>
      </c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4"/>
      <c r="AB4" s="312" t="s">
        <v>252</v>
      </c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4"/>
      <c r="AO4" s="312" t="s">
        <v>261</v>
      </c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4"/>
      <c r="BB4" s="312" t="s">
        <v>276</v>
      </c>
      <c r="BC4" s="313"/>
      <c r="BD4" s="313"/>
      <c r="BE4" s="313"/>
      <c r="BF4" s="313"/>
      <c r="BG4" s="313"/>
      <c r="BH4" s="313"/>
      <c r="BI4" s="313"/>
      <c r="BJ4" s="313"/>
      <c r="BK4" s="313"/>
      <c r="BL4" s="313"/>
      <c r="BM4" s="314"/>
      <c r="BO4" s="312" t="s">
        <v>285</v>
      </c>
      <c r="BP4" s="313"/>
      <c r="BQ4" s="313"/>
      <c r="BR4" s="313"/>
      <c r="BS4" s="313"/>
      <c r="BT4" s="313"/>
      <c r="BU4" s="313"/>
      <c r="BV4" s="313"/>
      <c r="BW4" s="313"/>
      <c r="BX4" s="313"/>
      <c r="BY4" s="313"/>
      <c r="BZ4" s="314"/>
      <c r="CB4" s="312" t="s">
        <v>294</v>
      </c>
      <c r="CC4" s="313"/>
      <c r="CD4" s="313"/>
      <c r="CE4" s="313"/>
      <c r="CF4" s="313"/>
      <c r="CG4" s="313"/>
      <c r="CH4" s="313"/>
      <c r="CI4" s="313"/>
      <c r="CJ4" s="313"/>
      <c r="CK4" s="313"/>
      <c r="CL4" s="313"/>
      <c r="CM4" s="314"/>
    </row>
    <row r="5" spans="1:91">
      <c r="A5" s="24" t="s">
        <v>4</v>
      </c>
      <c r="B5" s="315">
        <v>5.0173611111111106E-2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7"/>
      <c r="O5" s="315">
        <v>5.0173611111111106E-2</v>
      </c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7"/>
      <c r="AB5" s="315">
        <v>5.0173611111111106E-2</v>
      </c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7"/>
      <c r="AO5" s="315">
        <v>5.0173611111111106E-2</v>
      </c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7"/>
      <c r="BB5" s="315">
        <v>5.0266203703703709E-2</v>
      </c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7"/>
      <c r="BO5" s="315">
        <v>5.0173611111111106E-2</v>
      </c>
      <c r="BP5" s="316"/>
      <c r="BQ5" s="316"/>
      <c r="BR5" s="316"/>
      <c r="BS5" s="316"/>
      <c r="BT5" s="316"/>
      <c r="BU5" s="316"/>
      <c r="BV5" s="316"/>
      <c r="BW5" s="316"/>
      <c r="BX5" s="316"/>
      <c r="BY5" s="316"/>
      <c r="BZ5" s="317"/>
      <c r="CB5" s="315">
        <v>5.0173611111111106E-2</v>
      </c>
      <c r="CC5" s="316"/>
      <c r="CD5" s="316"/>
      <c r="CE5" s="316"/>
      <c r="CF5" s="316"/>
      <c r="CG5" s="316"/>
      <c r="CH5" s="316"/>
      <c r="CI5" s="316"/>
      <c r="CJ5" s="316"/>
      <c r="CK5" s="316"/>
      <c r="CL5" s="316"/>
      <c r="CM5" s="317"/>
    </row>
    <row r="6" spans="1:91">
      <c r="A6" s="24" t="s">
        <v>5</v>
      </c>
      <c r="B6" s="294" t="s">
        <v>222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6"/>
      <c r="O6" s="294" t="s">
        <v>222</v>
      </c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6"/>
      <c r="AB6" s="294" t="s">
        <v>222</v>
      </c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6"/>
      <c r="AO6" s="294" t="s">
        <v>222</v>
      </c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6"/>
      <c r="BB6" s="294" t="s">
        <v>222</v>
      </c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96"/>
      <c r="BO6" s="294" t="s">
        <v>222</v>
      </c>
      <c r="BP6" s="295"/>
      <c r="BQ6" s="295"/>
      <c r="BR6" s="295"/>
      <c r="BS6" s="295"/>
      <c r="BT6" s="295"/>
      <c r="BU6" s="295"/>
      <c r="BV6" s="295"/>
      <c r="BW6" s="295"/>
      <c r="BX6" s="295"/>
      <c r="BY6" s="295"/>
      <c r="BZ6" s="296"/>
      <c r="CB6" s="294" t="s">
        <v>222</v>
      </c>
      <c r="CC6" s="295"/>
      <c r="CD6" s="295"/>
      <c r="CE6" s="295"/>
      <c r="CF6" s="295"/>
      <c r="CG6" s="295"/>
      <c r="CH6" s="295"/>
      <c r="CI6" s="295"/>
      <c r="CJ6" s="295"/>
      <c r="CK6" s="295"/>
      <c r="CL6" s="295"/>
      <c r="CM6" s="296"/>
    </row>
    <row r="7" spans="1:91">
      <c r="A7" s="24" t="s">
        <v>6</v>
      </c>
      <c r="B7" s="297" t="s">
        <v>55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9"/>
      <c r="O7" s="297" t="s">
        <v>55</v>
      </c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9"/>
      <c r="AB7" s="297" t="s">
        <v>55</v>
      </c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9"/>
      <c r="AO7" s="297" t="s">
        <v>55</v>
      </c>
      <c r="AP7" s="298"/>
      <c r="AQ7" s="298"/>
      <c r="AR7" s="298"/>
      <c r="AS7" s="298"/>
      <c r="AT7" s="298"/>
      <c r="AU7" s="298"/>
      <c r="AV7" s="298"/>
      <c r="AW7" s="298"/>
      <c r="AX7" s="298"/>
      <c r="AY7" s="298"/>
      <c r="AZ7" s="299"/>
      <c r="BB7" s="297" t="s">
        <v>55</v>
      </c>
      <c r="BC7" s="298"/>
      <c r="BD7" s="298"/>
      <c r="BE7" s="298"/>
      <c r="BF7" s="298"/>
      <c r="BG7" s="298"/>
      <c r="BH7" s="298"/>
      <c r="BI7" s="298"/>
      <c r="BJ7" s="298"/>
      <c r="BK7" s="298"/>
      <c r="BL7" s="298"/>
      <c r="BM7" s="299"/>
      <c r="BO7" s="297" t="s">
        <v>55</v>
      </c>
      <c r="BP7" s="298"/>
      <c r="BQ7" s="298"/>
      <c r="BR7" s="298"/>
      <c r="BS7" s="298"/>
      <c r="BT7" s="298"/>
      <c r="BU7" s="298"/>
      <c r="BV7" s="298"/>
      <c r="BW7" s="298"/>
      <c r="BX7" s="298"/>
      <c r="BY7" s="298"/>
      <c r="BZ7" s="299"/>
      <c r="CB7" s="297" t="s">
        <v>55</v>
      </c>
      <c r="CC7" s="298"/>
      <c r="CD7" s="298"/>
      <c r="CE7" s="298"/>
      <c r="CF7" s="298"/>
      <c r="CG7" s="298"/>
      <c r="CH7" s="298"/>
      <c r="CI7" s="298"/>
      <c r="CJ7" s="298"/>
      <c r="CK7" s="298"/>
      <c r="CL7" s="298"/>
      <c r="CM7" s="299"/>
    </row>
    <row r="8" spans="1:91">
      <c r="A8" s="24" t="s">
        <v>7</v>
      </c>
      <c r="B8" s="300" t="s">
        <v>71</v>
      </c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2"/>
      <c r="O8" s="300" t="s">
        <v>71</v>
      </c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B8" s="300" t="s">
        <v>71</v>
      </c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2"/>
      <c r="AO8" s="300" t="s">
        <v>71</v>
      </c>
      <c r="AP8" s="301"/>
      <c r="AQ8" s="301"/>
      <c r="AR8" s="301"/>
      <c r="AS8" s="301"/>
      <c r="AT8" s="301"/>
      <c r="AU8" s="301"/>
      <c r="AV8" s="301"/>
      <c r="AW8" s="301"/>
      <c r="AX8" s="301"/>
      <c r="AY8" s="301"/>
      <c r="AZ8" s="302"/>
      <c r="BB8" s="300" t="s">
        <v>71</v>
      </c>
      <c r="BC8" s="301"/>
      <c r="BD8" s="301"/>
      <c r="BE8" s="301"/>
      <c r="BF8" s="301"/>
      <c r="BG8" s="301"/>
      <c r="BH8" s="301"/>
      <c r="BI8" s="301"/>
      <c r="BJ8" s="301"/>
      <c r="BK8" s="301"/>
      <c r="BL8" s="301"/>
      <c r="BM8" s="302"/>
      <c r="BO8" s="300" t="s">
        <v>71</v>
      </c>
      <c r="BP8" s="301"/>
      <c r="BQ8" s="301"/>
      <c r="BR8" s="301"/>
      <c r="BS8" s="301"/>
      <c r="BT8" s="301"/>
      <c r="BU8" s="301"/>
      <c r="BV8" s="301"/>
      <c r="BW8" s="301"/>
      <c r="BX8" s="301"/>
      <c r="BY8" s="301"/>
      <c r="BZ8" s="302"/>
      <c r="CB8" s="300" t="s">
        <v>71</v>
      </c>
      <c r="CC8" s="301"/>
      <c r="CD8" s="301"/>
      <c r="CE8" s="301"/>
      <c r="CF8" s="301"/>
      <c r="CG8" s="301"/>
      <c r="CH8" s="301"/>
      <c r="CI8" s="301"/>
      <c r="CJ8" s="301"/>
      <c r="CK8" s="301"/>
      <c r="CL8" s="301"/>
      <c r="CM8" s="302"/>
    </row>
    <row r="9" spans="1:91" ht="21.75" thickBot="1">
      <c r="A9" s="25" t="s">
        <v>8</v>
      </c>
      <c r="B9" s="303" t="s">
        <v>72</v>
      </c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5"/>
      <c r="O9" s="303" t="s">
        <v>72</v>
      </c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5"/>
      <c r="AB9" s="303" t="s">
        <v>72</v>
      </c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5"/>
      <c r="AO9" s="303" t="s">
        <v>72</v>
      </c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5"/>
      <c r="BB9" s="303" t="s">
        <v>72</v>
      </c>
      <c r="BC9" s="304"/>
      <c r="BD9" s="304"/>
      <c r="BE9" s="304"/>
      <c r="BF9" s="304"/>
      <c r="BG9" s="304"/>
      <c r="BH9" s="304"/>
      <c r="BI9" s="304"/>
      <c r="BJ9" s="304"/>
      <c r="BK9" s="304"/>
      <c r="BL9" s="304"/>
      <c r="BM9" s="305"/>
      <c r="BO9" s="303" t="s">
        <v>72</v>
      </c>
      <c r="BP9" s="304"/>
      <c r="BQ9" s="304"/>
      <c r="BR9" s="304"/>
      <c r="BS9" s="304"/>
      <c r="BT9" s="304"/>
      <c r="BU9" s="304"/>
      <c r="BV9" s="304"/>
      <c r="BW9" s="304"/>
      <c r="BX9" s="304"/>
      <c r="BY9" s="304"/>
      <c r="BZ9" s="305"/>
      <c r="CB9" s="303" t="s">
        <v>72</v>
      </c>
      <c r="CC9" s="304"/>
      <c r="CD9" s="304"/>
      <c r="CE9" s="304"/>
      <c r="CF9" s="304"/>
      <c r="CG9" s="304"/>
      <c r="CH9" s="304"/>
      <c r="CI9" s="304"/>
      <c r="CJ9" s="304"/>
      <c r="CK9" s="304"/>
      <c r="CL9" s="304"/>
      <c r="CM9" s="305"/>
    </row>
    <row r="10" spans="1:91" ht="21.75" thickBot="1">
      <c r="A10" s="26" t="s">
        <v>9</v>
      </c>
      <c r="B10" s="27" t="s">
        <v>58</v>
      </c>
      <c r="C10" s="18" t="s">
        <v>59</v>
      </c>
      <c r="D10" s="18" t="s">
        <v>60</v>
      </c>
      <c r="E10" s="18" t="s">
        <v>61</v>
      </c>
      <c r="F10" s="18" t="s">
        <v>62</v>
      </c>
      <c r="G10" s="18" t="s">
        <v>63</v>
      </c>
      <c r="H10" s="18" t="s">
        <v>64</v>
      </c>
      <c r="I10" s="18" t="s">
        <v>65</v>
      </c>
      <c r="J10" s="18" t="s">
        <v>66</v>
      </c>
      <c r="K10" s="18" t="s">
        <v>67</v>
      </c>
      <c r="L10" s="18" t="s">
        <v>68</v>
      </c>
      <c r="M10" s="19" t="s">
        <v>69</v>
      </c>
      <c r="O10" s="27" t="s">
        <v>58</v>
      </c>
      <c r="P10" s="18" t="s">
        <v>59</v>
      </c>
      <c r="Q10" s="18" t="s">
        <v>60</v>
      </c>
      <c r="R10" s="18" t="s">
        <v>61</v>
      </c>
      <c r="S10" s="18" t="s">
        <v>62</v>
      </c>
      <c r="T10" s="18" t="s">
        <v>63</v>
      </c>
      <c r="U10" s="18" t="s">
        <v>64</v>
      </c>
      <c r="V10" s="18" t="s">
        <v>65</v>
      </c>
      <c r="W10" s="18" t="s">
        <v>66</v>
      </c>
      <c r="X10" s="18" t="s">
        <v>67</v>
      </c>
      <c r="Y10" s="18" t="s">
        <v>68</v>
      </c>
      <c r="Z10" s="19" t="s">
        <v>69</v>
      </c>
      <c r="AB10" s="27" t="s">
        <v>58</v>
      </c>
      <c r="AC10" s="18" t="s">
        <v>59</v>
      </c>
      <c r="AD10" s="18" t="s">
        <v>60</v>
      </c>
      <c r="AE10" s="18" t="s">
        <v>61</v>
      </c>
      <c r="AF10" s="18" t="s">
        <v>62</v>
      </c>
      <c r="AG10" s="18" t="s">
        <v>63</v>
      </c>
      <c r="AH10" s="18" t="s">
        <v>64</v>
      </c>
      <c r="AI10" s="18" t="s">
        <v>65</v>
      </c>
      <c r="AJ10" s="18" t="s">
        <v>66</v>
      </c>
      <c r="AK10" s="18" t="s">
        <v>67</v>
      </c>
      <c r="AL10" s="18" t="s">
        <v>68</v>
      </c>
      <c r="AM10" s="19" t="s">
        <v>69</v>
      </c>
      <c r="AO10" s="27" t="s">
        <v>58</v>
      </c>
      <c r="AP10" s="18" t="s">
        <v>59</v>
      </c>
      <c r="AQ10" s="18" t="s">
        <v>60</v>
      </c>
      <c r="AR10" s="18" t="s">
        <v>61</v>
      </c>
      <c r="AS10" s="18" t="s">
        <v>62</v>
      </c>
      <c r="AT10" s="18" t="s">
        <v>63</v>
      </c>
      <c r="AU10" s="18" t="s">
        <v>64</v>
      </c>
      <c r="AV10" s="18" t="s">
        <v>65</v>
      </c>
      <c r="AW10" s="18" t="s">
        <v>66</v>
      </c>
      <c r="AX10" s="18" t="s">
        <v>67</v>
      </c>
      <c r="AY10" s="18" t="s">
        <v>68</v>
      </c>
      <c r="AZ10" s="19" t="s">
        <v>69</v>
      </c>
      <c r="BB10" s="27" t="s">
        <v>58</v>
      </c>
      <c r="BC10" s="18" t="s">
        <v>59</v>
      </c>
      <c r="BD10" s="18" t="s">
        <v>60</v>
      </c>
      <c r="BE10" s="18" t="s">
        <v>61</v>
      </c>
      <c r="BF10" s="18" t="s">
        <v>62</v>
      </c>
      <c r="BG10" s="18" t="s">
        <v>63</v>
      </c>
      <c r="BH10" s="18" t="s">
        <v>64</v>
      </c>
      <c r="BI10" s="18" t="s">
        <v>65</v>
      </c>
      <c r="BJ10" s="18" t="s">
        <v>66</v>
      </c>
      <c r="BK10" s="18" t="s">
        <v>67</v>
      </c>
      <c r="BL10" s="18" t="s">
        <v>68</v>
      </c>
      <c r="BM10" s="19" t="s">
        <v>69</v>
      </c>
      <c r="BO10" s="27" t="s">
        <v>58</v>
      </c>
      <c r="BP10" s="18" t="s">
        <v>59</v>
      </c>
      <c r="BQ10" s="18" t="s">
        <v>60</v>
      </c>
      <c r="BR10" s="18" t="s">
        <v>61</v>
      </c>
      <c r="BS10" s="18" t="s">
        <v>62</v>
      </c>
      <c r="BT10" s="18" t="s">
        <v>63</v>
      </c>
      <c r="BU10" s="18" t="s">
        <v>64</v>
      </c>
      <c r="BV10" s="18" t="s">
        <v>65</v>
      </c>
      <c r="BW10" s="18" t="s">
        <v>66</v>
      </c>
      <c r="BX10" s="18" t="s">
        <v>67</v>
      </c>
      <c r="BY10" s="18" t="s">
        <v>68</v>
      </c>
      <c r="BZ10" s="19" t="s">
        <v>69</v>
      </c>
      <c r="CB10" s="27" t="s">
        <v>58</v>
      </c>
      <c r="CC10" s="18" t="s">
        <v>59</v>
      </c>
      <c r="CD10" s="18" t="s">
        <v>60</v>
      </c>
      <c r="CE10" s="18" t="s">
        <v>61</v>
      </c>
      <c r="CF10" s="18" t="s">
        <v>62</v>
      </c>
      <c r="CG10" s="18" t="s">
        <v>63</v>
      </c>
      <c r="CH10" s="18" t="s">
        <v>64</v>
      </c>
      <c r="CI10" s="18" t="s">
        <v>65</v>
      </c>
      <c r="CJ10" s="18" t="s">
        <v>66</v>
      </c>
      <c r="CK10" s="18" t="s">
        <v>67</v>
      </c>
      <c r="CL10" s="18" t="s">
        <v>68</v>
      </c>
      <c r="CM10" s="19" t="s">
        <v>69</v>
      </c>
    </row>
    <row r="11" spans="1:91">
      <c r="A11" s="15" t="s">
        <v>10</v>
      </c>
      <c r="B11" s="28">
        <v>0</v>
      </c>
      <c r="C11" s="9">
        <v>0</v>
      </c>
      <c r="D11" s="9">
        <v>0</v>
      </c>
      <c r="E11" s="9">
        <v>30</v>
      </c>
      <c r="F11" s="9">
        <v>0</v>
      </c>
      <c r="G11" s="9">
        <v>0</v>
      </c>
      <c r="H11" s="9" t="s">
        <v>73</v>
      </c>
      <c r="I11" s="9" t="s">
        <v>73</v>
      </c>
      <c r="J11" s="9" t="s">
        <v>73</v>
      </c>
      <c r="K11" s="9" t="s">
        <v>73</v>
      </c>
      <c r="L11" s="22" t="s">
        <v>74</v>
      </c>
      <c r="M11" s="10" t="s">
        <v>74</v>
      </c>
      <c r="O11" s="28">
        <v>0</v>
      </c>
      <c r="P11" s="9">
        <v>0</v>
      </c>
      <c r="Q11" s="9">
        <v>0</v>
      </c>
      <c r="R11" s="9">
        <v>30</v>
      </c>
      <c r="S11" s="9">
        <v>0</v>
      </c>
      <c r="T11" s="9">
        <v>0</v>
      </c>
      <c r="U11" s="9" t="s">
        <v>73</v>
      </c>
      <c r="V11" s="9" t="s">
        <v>73</v>
      </c>
      <c r="W11" s="9" t="s">
        <v>73</v>
      </c>
      <c r="X11" s="9" t="s">
        <v>73</v>
      </c>
      <c r="Y11" s="22" t="s">
        <v>74</v>
      </c>
      <c r="Z11" s="10" t="s">
        <v>74</v>
      </c>
      <c r="AB11" s="28">
        <v>0</v>
      </c>
      <c r="AC11" s="9">
        <v>0</v>
      </c>
      <c r="AD11" s="9">
        <v>0</v>
      </c>
      <c r="AE11" s="9">
        <v>30</v>
      </c>
      <c r="AF11" s="9">
        <v>0</v>
      </c>
      <c r="AG11" s="9">
        <v>0</v>
      </c>
      <c r="AH11" s="9" t="s">
        <v>73</v>
      </c>
      <c r="AI11" s="9" t="s">
        <v>73</v>
      </c>
      <c r="AJ11" s="9" t="s">
        <v>73</v>
      </c>
      <c r="AK11" s="9" t="s">
        <v>73</v>
      </c>
      <c r="AL11" s="22" t="s">
        <v>74</v>
      </c>
      <c r="AM11" s="10" t="s">
        <v>74</v>
      </c>
      <c r="AO11" s="28">
        <v>0</v>
      </c>
      <c r="AP11" s="9">
        <v>0</v>
      </c>
      <c r="AQ11" s="9">
        <v>1E-3</v>
      </c>
      <c r="AR11" s="9">
        <v>30</v>
      </c>
      <c r="AS11" s="9">
        <v>0</v>
      </c>
      <c r="AT11" s="9">
        <v>0</v>
      </c>
      <c r="AU11" s="9" t="s">
        <v>73</v>
      </c>
      <c r="AV11" s="9" t="s">
        <v>73</v>
      </c>
      <c r="AW11" s="9" t="s">
        <v>73</v>
      </c>
      <c r="AX11" s="9" t="s">
        <v>73</v>
      </c>
      <c r="AY11" s="22" t="s">
        <v>74</v>
      </c>
      <c r="AZ11" s="10" t="s">
        <v>74</v>
      </c>
      <c r="BB11" s="28">
        <v>0</v>
      </c>
      <c r="BC11" s="9">
        <v>0</v>
      </c>
      <c r="BD11" s="9">
        <v>0</v>
      </c>
      <c r="BE11" s="9">
        <v>30</v>
      </c>
      <c r="BF11" s="9">
        <v>0</v>
      </c>
      <c r="BG11" s="9">
        <v>0</v>
      </c>
      <c r="BH11" s="9" t="s">
        <v>73</v>
      </c>
      <c r="BI11" s="9" t="s">
        <v>73</v>
      </c>
      <c r="BJ11" s="9" t="s">
        <v>73</v>
      </c>
      <c r="BK11" s="9" t="s">
        <v>73</v>
      </c>
      <c r="BL11" s="22" t="s">
        <v>74</v>
      </c>
      <c r="BM11" s="10" t="s">
        <v>74</v>
      </c>
      <c r="BO11" s="28">
        <v>0</v>
      </c>
      <c r="BP11" s="9">
        <v>0</v>
      </c>
      <c r="BQ11" s="9">
        <v>0</v>
      </c>
      <c r="BR11" s="9">
        <v>30</v>
      </c>
      <c r="BS11" s="9">
        <v>0</v>
      </c>
      <c r="BT11" s="9">
        <v>0</v>
      </c>
      <c r="BU11" s="9" t="s">
        <v>73</v>
      </c>
      <c r="BV11" s="9" t="s">
        <v>73</v>
      </c>
      <c r="BW11" s="9" t="s">
        <v>73</v>
      </c>
      <c r="BX11" s="9" t="s">
        <v>73</v>
      </c>
      <c r="BY11" s="22" t="s">
        <v>74</v>
      </c>
      <c r="BZ11" s="10" t="s">
        <v>74</v>
      </c>
      <c r="CB11" s="28">
        <v>0</v>
      </c>
      <c r="CC11" s="9">
        <v>0</v>
      </c>
      <c r="CD11" s="9">
        <v>1E-3</v>
      </c>
      <c r="CE11" s="9">
        <v>30</v>
      </c>
      <c r="CF11" s="9">
        <v>0</v>
      </c>
      <c r="CG11" s="9">
        <v>0</v>
      </c>
      <c r="CH11" s="9" t="s">
        <v>73</v>
      </c>
      <c r="CI11" s="9" t="s">
        <v>73</v>
      </c>
      <c r="CJ11" s="9" t="s">
        <v>73</v>
      </c>
      <c r="CK11" s="9" t="s">
        <v>73</v>
      </c>
      <c r="CL11" s="22" t="s">
        <v>74</v>
      </c>
      <c r="CM11" s="10" t="s">
        <v>74</v>
      </c>
    </row>
    <row r="12" spans="1:91">
      <c r="A12" s="16" t="s">
        <v>11</v>
      </c>
      <c r="B12" s="28">
        <v>0.52100000000000002</v>
      </c>
      <c r="C12" s="9">
        <v>0.86699999999999999</v>
      </c>
      <c r="D12" s="9">
        <v>2.76</v>
      </c>
      <c r="E12" s="9">
        <v>837</v>
      </c>
      <c r="F12" s="9">
        <v>14</v>
      </c>
      <c r="G12" s="9">
        <v>1.7</v>
      </c>
      <c r="H12" s="9" t="s">
        <v>73</v>
      </c>
      <c r="I12" s="9" t="s">
        <v>73</v>
      </c>
      <c r="J12" s="9" t="s">
        <v>73</v>
      </c>
      <c r="K12" s="9" t="s">
        <v>73</v>
      </c>
      <c r="L12" s="22" t="s">
        <v>74</v>
      </c>
      <c r="M12" s="10" t="s">
        <v>74</v>
      </c>
      <c r="O12" s="28">
        <v>0.59699999999999998</v>
      </c>
      <c r="P12" s="9">
        <v>1.35</v>
      </c>
      <c r="Q12" s="9">
        <v>115.9</v>
      </c>
      <c r="R12" s="9">
        <v>836</v>
      </c>
      <c r="S12" s="9">
        <v>12</v>
      </c>
      <c r="T12" s="9">
        <v>1.4</v>
      </c>
      <c r="U12" s="9" t="s">
        <v>73</v>
      </c>
      <c r="V12" s="9" t="s">
        <v>73</v>
      </c>
      <c r="W12" s="9" t="s">
        <v>73</v>
      </c>
      <c r="X12" s="9" t="s">
        <v>73</v>
      </c>
      <c r="Y12" s="22" t="s">
        <v>74</v>
      </c>
      <c r="Z12" s="10" t="s">
        <v>74</v>
      </c>
      <c r="AB12" s="28">
        <v>0.65700000000000003</v>
      </c>
      <c r="AC12" s="9">
        <v>1.08</v>
      </c>
      <c r="AD12" s="9">
        <v>7.99</v>
      </c>
      <c r="AE12" s="9">
        <v>835</v>
      </c>
      <c r="AF12" s="9">
        <v>17</v>
      </c>
      <c r="AG12" s="9">
        <v>2</v>
      </c>
      <c r="AH12" s="9" t="s">
        <v>73</v>
      </c>
      <c r="AI12" s="9" t="s">
        <v>73</v>
      </c>
      <c r="AJ12" s="9" t="s">
        <v>73</v>
      </c>
      <c r="AK12" s="9" t="s">
        <v>73</v>
      </c>
      <c r="AL12" s="22" t="s">
        <v>74</v>
      </c>
      <c r="AM12" s="10" t="s">
        <v>74</v>
      </c>
      <c r="AO12" s="28">
        <v>0.60599999999999998</v>
      </c>
      <c r="AP12" s="9">
        <v>0.94399999999999995</v>
      </c>
      <c r="AQ12" s="9">
        <v>3.63</v>
      </c>
      <c r="AR12" s="9">
        <v>836</v>
      </c>
      <c r="AS12" s="9">
        <v>20</v>
      </c>
      <c r="AT12" s="9">
        <v>2.4</v>
      </c>
      <c r="AU12" s="9" t="s">
        <v>73</v>
      </c>
      <c r="AV12" s="9" t="s">
        <v>73</v>
      </c>
      <c r="AW12" s="9" t="s">
        <v>73</v>
      </c>
      <c r="AX12" s="9" t="s">
        <v>73</v>
      </c>
      <c r="AY12" s="22" t="s">
        <v>74</v>
      </c>
      <c r="AZ12" s="10" t="s">
        <v>74</v>
      </c>
      <c r="BB12" s="28">
        <v>0.52700000000000002</v>
      </c>
      <c r="BC12" s="9">
        <v>2.48</v>
      </c>
      <c r="BD12" s="9">
        <v>128.80000000000001</v>
      </c>
      <c r="BE12" s="9">
        <v>861</v>
      </c>
      <c r="BF12" s="9">
        <v>23</v>
      </c>
      <c r="BG12" s="9">
        <v>2.7</v>
      </c>
      <c r="BH12" s="9" t="s">
        <v>73</v>
      </c>
      <c r="BI12" s="9" t="s">
        <v>73</v>
      </c>
      <c r="BJ12" s="9" t="s">
        <v>73</v>
      </c>
      <c r="BK12" s="9" t="s">
        <v>73</v>
      </c>
      <c r="BL12" s="22" t="s">
        <v>74</v>
      </c>
      <c r="BM12" s="10" t="s">
        <v>74</v>
      </c>
      <c r="BO12" s="28">
        <v>0.57199999999999995</v>
      </c>
      <c r="BP12" s="9">
        <v>0.82699999999999996</v>
      </c>
      <c r="BQ12" s="9">
        <v>10.69</v>
      </c>
      <c r="BR12" s="9">
        <v>873</v>
      </c>
      <c r="BS12" s="9">
        <v>16</v>
      </c>
      <c r="BT12" s="9">
        <v>1.8</v>
      </c>
      <c r="BU12" s="9" t="s">
        <v>73</v>
      </c>
      <c r="BV12" s="9" t="s">
        <v>73</v>
      </c>
      <c r="BW12" s="9" t="s">
        <v>73</v>
      </c>
      <c r="BX12" s="9" t="s">
        <v>73</v>
      </c>
      <c r="BY12" s="22" t="s">
        <v>74</v>
      </c>
      <c r="BZ12" s="10" t="s">
        <v>74</v>
      </c>
      <c r="CB12" s="28">
        <v>0.6</v>
      </c>
      <c r="CC12" s="9">
        <v>0.81100000000000005</v>
      </c>
      <c r="CD12" s="9">
        <v>3.99</v>
      </c>
      <c r="CE12" s="9">
        <v>875</v>
      </c>
      <c r="CF12" s="9">
        <v>12</v>
      </c>
      <c r="CG12" s="9">
        <v>1.4</v>
      </c>
      <c r="CH12" s="9" t="s">
        <v>73</v>
      </c>
      <c r="CI12" s="9" t="s">
        <v>73</v>
      </c>
      <c r="CJ12" s="9" t="s">
        <v>73</v>
      </c>
      <c r="CK12" s="9" t="s">
        <v>73</v>
      </c>
      <c r="CL12" s="22" t="s">
        <v>74</v>
      </c>
      <c r="CM12" s="10" t="s">
        <v>74</v>
      </c>
    </row>
    <row r="13" spans="1:91">
      <c r="A13" s="16" t="s">
        <v>27</v>
      </c>
      <c r="B13" s="28">
        <v>7.9000000000000001E-2</v>
      </c>
      <c r="C13" s="9">
        <v>9.5000000000000001E-2</v>
      </c>
      <c r="D13" s="9">
        <v>0.46700000000000003</v>
      </c>
      <c r="E13" s="9">
        <v>865</v>
      </c>
      <c r="F13" s="9">
        <v>0</v>
      </c>
      <c r="G13" s="9">
        <v>0</v>
      </c>
      <c r="H13" s="9">
        <v>9.1999999999999998E-2</v>
      </c>
      <c r="I13" s="9">
        <v>0.11600000000000001</v>
      </c>
      <c r="J13" s="9">
        <v>0.126</v>
      </c>
      <c r="K13" s="9">
        <v>1.7999999999999999E-2</v>
      </c>
      <c r="L13" s="22">
        <v>9.4E-2</v>
      </c>
      <c r="M13" s="10" t="s">
        <v>74</v>
      </c>
      <c r="O13" s="28">
        <v>7.9000000000000001E-2</v>
      </c>
      <c r="P13" s="9">
        <v>9.5000000000000001E-2</v>
      </c>
      <c r="Q13" s="9">
        <v>1.35</v>
      </c>
      <c r="R13" s="9">
        <v>866</v>
      </c>
      <c r="S13" s="9">
        <v>0</v>
      </c>
      <c r="T13" s="9">
        <v>0</v>
      </c>
      <c r="U13" s="9">
        <v>0.09</v>
      </c>
      <c r="V13" s="9">
        <v>0.114</v>
      </c>
      <c r="W13" s="9">
        <v>0.17799999999999999</v>
      </c>
      <c r="X13" s="9">
        <v>5.1999999999999998E-2</v>
      </c>
      <c r="Y13" s="22">
        <v>9.0999999999999998E-2</v>
      </c>
      <c r="Z13" s="10" t="s">
        <v>74</v>
      </c>
      <c r="AB13" s="28">
        <v>7.8E-2</v>
      </c>
      <c r="AC13" s="9">
        <v>9.5000000000000001E-2</v>
      </c>
      <c r="AD13" s="9">
        <v>1.44</v>
      </c>
      <c r="AE13" s="9">
        <v>864</v>
      </c>
      <c r="AF13" s="9">
        <v>0</v>
      </c>
      <c r="AG13" s="9">
        <v>0</v>
      </c>
      <c r="AH13" s="9">
        <v>0.09</v>
      </c>
      <c r="AI13" s="9">
        <v>0.115</v>
      </c>
      <c r="AJ13" s="9">
        <v>0.189</v>
      </c>
      <c r="AK13" s="9">
        <v>5.0999999999999997E-2</v>
      </c>
      <c r="AL13" s="22">
        <v>9.0999999999999998E-2</v>
      </c>
      <c r="AM13" s="10" t="s">
        <v>74</v>
      </c>
      <c r="AO13" s="28">
        <v>7.6999999999999999E-2</v>
      </c>
      <c r="AP13" s="9">
        <v>9.1999999999999998E-2</v>
      </c>
      <c r="AQ13" s="9">
        <v>0.75800000000000001</v>
      </c>
      <c r="AR13" s="9">
        <v>864</v>
      </c>
      <c r="AS13" s="9">
        <v>0</v>
      </c>
      <c r="AT13" s="9">
        <v>0</v>
      </c>
      <c r="AU13" s="9">
        <v>8.8999999999999996E-2</v>
      </c>
      <c r="AV13" s="9">
        <v>0.108</v>
      </c>
      <c r="AW13" s="9">
        <v>0.13100000000000001</v>
      </c>
      <c r="AX13" s="9">
        <v>2.7E-2</v>
      </c>
      <c r="AY13" s="22">
        <v>0.09</v>
      </c>
      <c r="AZ13" s="10" t="s">
        <v>74</v>
      </c>
      <c r="BB13" s="28">
        <v>2.3E-2</v>
      </c>
      <c r="BC13" s="9">
        <v>0.03</v>
      </c>
      <c r="BD13" s="9">
        <v>0.42699999999999999</v>
      </c>
      <c r="BE13" s="9">
        <v>887</v>
      </c>
      <c r="BF13" s="9">
        <v>0</v>
      </c>
      <c r="BG13" s="9">
        <v>0</v>
      </c>
      <c r="BH13" s="9">
        <v>2.7E-2</v>
      </c>
      <c r="BI13" s="9">
        <v>4.2000000000000003E-2</v>
      </c>
      <c r="BJ13" s="9">
        <v>0.122</v>
      </c>
      <c r="BK13" s="9">
        <v>1.9E-2</v>
      </c>
      <c r="BL13" s="22">
        <v>2.8000000000000001E-2</v>
      </c>
      <c r="BM13" s="10" t="s">
        <v>74</v>
      </c>
      <c r="BO13" s="28">
        <v>2.1999999999999999E-2</v>
      </c>
      <c r="BP13" s="9">
        <v>0.03</v>
      </c>
      <c r="BQ13" s="9">
        <v>1.02</v>
      </c>
      <c r="BR13" s="9">
        <v>901</v>
      </c>
      <c r="BS13" s="9">
        <v>0</v>
      </c>
      <c r="BT13" s="9">
        <v>0</v>
      </c>
      <c r="BU13" s="9">
        <v>2.5999999999999999E-2</v>
      </c>
      <c r="BV13" s="9">
        <v>0.04</v>
      </c>
      <c r="BW13" s="9">
        <v>7.3999999999999996E-2</v>
      </c>
      <c r="BX13" s="9">
        <v>4.1000000000000002E-2</v>
      </c>
      <c r="BY13" s="22">
        <v>2.5999999999999999E-2</v>
      </c>
      <c r="BZ13" s="10" t="s">
        <v>74</v>
      </c>
      <c r="CB13" s="28">
        <v>2.1999999999999999E-2</v>
      </c>
      <c r="CC13" s="9">
        <v>2.8000000000000001E-2</v>
      </c>
      <c r="CD13" s="9">
        <v>0.57099999999999995</v>
      </c>
      <c r="CE13" s="9">
        <v>901</v>
      </c>
      <c r="CF13" s="9">
        <v>0</v>
      </c>
      <c r="CG13" s="9">
        <v>0</v>
      </c>
      <c r="CH13" s="9">
        <v>2.5999999999999999E-2</v>
      </c>
      <c r="CI13" s="9">
        <v>3.6999999999999998E-2</v>
      </c>
      <c r="CJ13" s="9">
        <v>0.11899999999999999</v>
      </c>
      <c r="CK13" s="9">
        <v>2.1999999999999999E-2</v>
      </c>
      <c r="CL13" s="22">
        <v>2.5999999999999999E-2</v>
      </c>
      <c r="CM13" s="10" t="s">
        <v>74</v>
      </c>
    </row>
    <row r="14" spans="1:91">
      <c r="A14" s="16" t="s">
        <v>12</v>
      </c>
      <c r="B14" s="28">
        <v>2.1000000000000001E-2</v>
      </c>
      <c r="C14" s="9">
        <v>2.8000000000000001E-2</v>
      </c>
      <c r="D14" s="9">
        <v>1.18</v>
      </c>
      <c r="E14" s="9">
        <v>863</v>
      </c>
      <c r="F14" s="9">
        <v>0</v>
      </c>
      <c r="G14" s="9">
        <v>0</v>
      </c>
      <c r="H14" s="9">
        <v>2.5000000000000001E-2</v>
      </c>
      <c r="I14" s="9">
        <v>3.3000000000000002E-2</v>
      </c>
      <c r="J14" s="9">
        <v>0.12</v>
      </c>
      <c r="K14" s="9">
        <v>4.2000000000000003E-2</v>
      </c>
      <c r="L14" s="22">
        <v>2.5000000000000001E-2</v>
      </c>
      <c r="M14" s="10" t="s">
        <v>74</v>
      </c>
      <c r="O14" s="28">
        <v>2.1000000000000001E-2</v>
      </c>
      <c r="P14" s="9">
        <v>3.1E-2</v>
      </c>
      <c r="Q14" s="9">
        <v>1.38</v>
      </c>
      <c r="R14" s="9">
        <v>858</v>
      </c>
      <c r="S14" s="9">
        <v>0</v>
      </c>
      <c r="T14" s="9">
        <v>0</v>
      </c>
      <c r="U14" s="9">
        <v>2.5000000000000001E-2</v>
      </c>
      <c r="V14" s="9">
        <v>4.1000000000000002E-2</v>
      </c>
      <c r="W14" s="9">
        <v>0.121</v>
      </c>
      <c r="X14" s="9">
        <v>0.06</v>
      </c>
      <c r="Y14" s="22">
        <v>2.5000000000000001E-2</v>
      </c>
      <c r="Z14" s="10" t="s">
        <v>74</v>
      </c>
      <c r="AB14" s="28">
        <v>2.1999999999999999E-2</v>
      </c>
      <c r="AC14" s="9">
        <v>0.03</v>
      </c>
      <c r="AD14" s="9">
        <v>0.48199999999999998</v>
      </c>
      <c r="AE14" s="9">
        <v>860</v>
      </c>
      <c r="AF14" s="9">
        <v>0</v>
      </c>
      <c r="AG14" s="9">
        <v>0</v>
      </c>
      <c r="AH14" s="9">
        <v>2.5999999999999999E-2</v>
      </c>
      <c r="AI14" s="9">
        <v>4.3999999999999997E-2</v>
      </c>
      <c r="AJ14" s="9">
        <v>0.154</v>
      </c>
      <c r="AK14" s="9">
        <v>2.4E-2</v>
      </c>
      <c r="AL14" s="22">
        <v>2.7E-2</v>
      </c>
      <c r="AM14" s="10" t="s">
        <v>74</v>
      </c>
      <c r="AO14" s="28">
        <v>2.1999999999999999E-2</v>
      </c>
      <c r="AP14" s="9">
        <v>2.7E-2</v>
      </c>
      <c r="AQ14" s="9">
        <v>0.26800000000000002</v>
      </c>
      <c r="AR14" s="9">
        <v>863</v>
      </c>
      <c r="AS14" s="9">
        <v>0</v>
      </c>
      <c r="AT14" s="9">
        <v>0</v>
      </c>
      <c r="AU14" s="9">
        <v>2.5000000000000001E-2</v>
      </c>
      <c r="AV14" s="9">
        <v>3.6999999999999998E-2</v>
      </c>
      <c r="AW14" s="9">
        <v>0.115</v>
      </c>
      <c r="AX14" s="9">
        <v>1.4E-2</v>
      </c>
      <c r="AY14" s="22">
        <v>2.5000000000000001E-2</v>
      </c>
      <c r="AZ14" s="10" t="s">
        <v>74</v>
      </c>
      <c r="BB14" s="28">
        <v>0.01</v>
      </c>
      <c r="BC14" s="9">
        <v>1.2999999999999999E-2</v>
      </c>
      <c r="BD14" s="9">
        <v>8.1000000000000003E-2</v>
      </c>
      <c r="BE14" s="9">
        <v>886</v>
      </c>
      <c r="BF14" s="9">
        <v>0</v>
      </c>
      <c r="BG14" s="9">
        <v>0</v>
      </c>
      <c r="BH14" s="9">
        <v>1.2E-2</v>
      </c>
      <c r="BI14" s="9">
        <v>1.7999999999999999E-2</v>
      </c>
      <c r="BJ14" s="9">
        <v>2.8000000000000001E-2</v>
      </c>
      <c r="BK14" s="9">
        <v>4.0000000000000001E-3</v>
      </c>
      <c r="BL14" s="22">
        <v>1.2E-2</v>
      </c>
      <c r="BM14" s="10" t="s">
        <v>74</v>
      </c>
      <c r="BO14" s="28">
        <v>0.01</v>
      </c>
      <c r="BP14" s="9">
        <v>1.2999999999999999E-2</v>
      </c>
      <c r="BQ14" s="9">
        <v>6.4000000000000001E-2</v>
      </c>
      <c r="BR14" s="9">
        <v>900</v>
      </c>
      <c r="BS14" s="9">
        <v>0</v>
      </c>
      <c r="BT14" s="9">
        <v>0</v>
      </c>
      <c r="BU14" s="9">
        <v>1.2999999999999999E-2</v>
      </c>
      <c r="BV14" s="9">
        <v>1.7999999999999999E-2</v>
      </c>
      <c r="BW14" s="9">
        <v>2.7E-2</v>
      </c>
      <c r="BX14" s="9">
        <v>3.0000000000000001E-3</v>
      </c>
      <c r="BY14" s="22">
        <v>1.2999999999999999E-2</v>
      </c>
      <c r="BZ14" s="10" t="s">
        <v>74</v>
      </c>
      <c r="CB14" s="28">
        <v>0.01</v>
      </c>
      <c r="CC14" s="9">
        <v>1.2999999999999999E-2</v>
      </c>
      <c r="CD14" s="9">
        <v>0.13200000000000001</v>
      </c>
      <c r="CE14" s="9">
        <v>900</v>
      </c>
      <c r="CF14" s="9">
        <v>0</v>
      </c>
      <c r="CG14" s="9">
        <v>0</v>
      </c>
      <c r="CH14" s="9">
        <v>1.2E-2</v>
      </c>
      <c r="CI14" s="9">
        <v>1.7000000000000001E-2</v>
      </c>
      <c r="CJ14" s="9">
        <v>2.5000000000000001E-2</v>
      </c>
      <c r="CK14" s="9">
        <v>6.0000000000000001E-3</v>
      </c>
      <c r="CL14" s="22">
        <v>1.2E-2</v>
      </c>
      <c r="CM14" s="10" t="s">
        <v>74</v>
      </c>
    </row>
    <row r="15" spans="1:91">
      <c r="A15" s="16" t="s">
        <v>28</v>
      </c>
      <c r="B15" s="28">
        <v>0.01</v>
      </c>
      <c r="C15" s="9">
        <v>1.2E-2</v>
      </c>
      <c r="D15" s="9">
        <v>4.7E-2</v>
      </c>
      <c r="E15" s="9">
        <v>862</v>
      </c>
      <c r="F15" s="9">
        <v>0</v>
      </c>
      <c r="G15" s="9">
        <v>0</v>
      </c>
      <c r="H15" s="9">
        <v>1.2E-2</v>
      </c>
      <c r="I15" s="9">
        <v>1.6E-2</v>
      </c>
      <c r="J15" s="9">
        <v>2.5000000000000001E-2</v>
      </c>
      <c r="K15" s="9">
        <v>3.0000000000000001E-3</v>
      </c>
      <c r="L15" s="22">
        <v>1.2E-2</v>
      </c>
      <c r="M15" s="10" t="s">
        <v>74</v>
      </c>
      <c r="O15" s="28">
        <v>0.01</v>
      </c>
      <c r="P15" s="9">
        <v>1.2999999999999999E-2</v>
      </c>
      <c r="Q15" s="9">
        <v>7.5999999999999998E-2</v>
      </c>
      <c r="R15" s="9">
        <v>858</v>
      </c>
      <c r="S15" s="9">
        <v>0</v>
      </c>
      <c r="T15" s="9">
        <v>0</v>
      </c>
      <c r="U15" s="9">
        <v>1.2E-2</v>
      </c>
      <c r="V15" s="9">
        <v>1.7999999999999999E-2</v>
      </c>
      <c r="W15" s="9">
        <v>3.2000000000000001E-2</v>
      </c>
      <c r="X15" s="9">
        <v>4.0000000000000001E-3</v>
      </c>
      <c r="Y15" s="22">
        <v>1.2E-2</v>
      </c>
      <c r="Z15" s="10" t="s">
        <v>74</v>
      </c>
      <c r="AB15" s="28">
        <v>0.01</v>
      </c>
      <c r="AC15" s="9">
        <v>1.2999999999999999E-2</v>
      </c>
      <c r="AD15" s="9">
        <v>9.1999999999999998E-2</v>
      </c>
      <c r="AE15" s="9">
        <v>860</v>
      </c>
      <c r="AF15" s="9">
        <v>0</v>
      </c>
      <c r="AG15" s="9">
        <v>0</v>
      </c>
      <c r="AH15" s="9">
        <v>1.2E-2</v>
      </c>
      <c r="AI15" s="9">
        <v>0.02</v>
      </c>
      <c r="AJ15" s="9">
        <v>2.9000000000000001E-2</v>
      </c>
      <c r="AK15" s="9">
        <v>5.0000000000000001E-3</v>
      </c>
      <c r="AL15" s="22">
        <v>1.2999999999999999E-2</v>
      </c>
      <c r="AM15" s="10" t="s">
        <v>74</v>
      </c>
      <c r="AO15" s="28">
        <v>0.01</v>
      </c>
      <c r="AP15" s="9">
        <v>1.2999999999999999E-2</v>
      </c>
      <c r="AQ15" s="9">
        <v>0.39100000000000001</v>
      </c>
      <c r="AR15" s="9">
        <v>861</v>
      </c>
      <c r="AS15" s="9">
        <v>0</v>
      </c>
      <c r="AT15" s="9">
        <v>0</v>
      </c>
      <c r="AU15" s="9">
        <v>1.2E-2</v>
      </c>
      <c r="AV15" s="9">
        <v>1.7999999999999999E-2</v>
      </c>
      <c r="AW15" s="9">
        <v>2.7E-2</v>
      </c>
      <c r="AX15" s="9">
        <v>1.2999999999999999E-2</v>
      </c>
      <c r="AY15" s="22">
        <v>1.2E-2</v>
      </c>
      <c r="AZ15" s="10" t="s">
        <v>74</v>
      </c>
      <c r="BB15" s="28">
        <v>0.17299999999999999</v>
      </c>
      <c r="BC15" s="9">
        <v>2.46</v>
      </c>
      <c r="BD15" s="9">
        <v>128.1</v>
      </c>
      <c r="BE15" s="9">
        <v>877</v>
      </c>
      <c r="BF15" s="9">
        <v>14</v>
      </c>
      <c r="BG15" s="9">
        <v>1.6</v>
      </c>
      <c r="BH15" s="9">
        <v>0.34599999999999997</v>
      </c>
      <c r="BI15" s="9">
        <v>1</v>
      </c>
      <c r="BJ15" s="9">
        <v>127.3</v>
      </c>
      <c r="BK15" s="9">
        <v>15.9</v>
      </c>
      <c r="BL15" s="22">
        <v>0.40899999999999997</v>
      </c>
      <c r="BM15" s="10" t="s">
        <v>74</v>
      </c>
      <c r="BO15" s="28">
        <v>0.23</v>
      </c>
      <c r="BP15" s="9">
        <v>0.42799999999999999</v>
      </c>
      <c r="BQ15" s="9">
        <v>9.9499999999999993</v>
      </c>
      <c r="BR15" s="9">
        <v>892</v>
      </c>
      <c r="BS15" s="9">
        <v>0</v>
      </c>
      <c r="BT15" s="9">
        <v>0</v>
      </c>
      <c r="BU15" s="9">
        <v>0.29499999999999998</v>
      </c>
      <c r="BV15" s="9">
        <v>0.97399999999999998</v>
      </c>
      <c r="BW15" s="9">
        <v>1.98</v>
      </c>
      <c r="BX15" s="9">
        <v>0.45200000000000001</v>
      </c>
      <c r="BY15" s="22">
        <v>0.371</v>
      </c>
      <c r="BZ15" s="10" t="s">
        <v>74</v>
      </c>
      <c r="CB15" s="28">
        <v>0.20599999999999999</v>
      </c>
      <c r="CC15" s="9">
        <v>0.35299999999999998</v>
      </c>
      <c r="CD15" s="9">
        <v>2.6</v>
      </c>
      <c r="CE15" s="9">
        <v>892</v>
      </c>
      <c r="CF15" s="9">
        <v>0</v>
      </c>
      <c r="CG15" s="9">
        <v>0</v>
      </c>
      <c r="CH15" s="9">
        <v>0.245</v>
      </c>
      <c r="CI15" s="9">
        <v>0.8</v>
      </c>
      <c r="CJ15" s="9">
        <v>1.33</v>
      </c>
      <c r="CK15" s="9">
        <v>0.24299999999999999</v>
      </c>
      <c r="CL15" s="22">
        <v>0.317</v>
      </c>
      <c r="CM15" s="10" t="s">
        <v>74</v>
      </c>
    </row>
    <row r="16" spans="1:91">
      <c r="A16" s="16" t="s">
        <v>29</v>
      </c>
      <c r="B16" s="28">
        <v>0.161</v>
      </c>
      <c r="C16" s="9">
        <v>0.42199999999999999</v>
      </c>
      <c r="D16" s="9">
        <v>8.7899999999999991</v>
      </c>
      <c r="E16" s="9">
        <v>854</v>
      </c>
      <c r="F16" s="9">
        <v>0</v>
      </c>
      <c r="G16" s="9">
        <v>0</v>
      </c>
      <c r="H16" s="9">
        <v>0.24</v>
      </c>
      <c r="I16" s="9">
        <v>1.07</v>
      </c>
      <c r="J16" s="9">
        <v>1.96</v>
      </c>
      <c r="K16" s="9">
        <v>0.44600000000000001</v>
      </c>
      <c r="L16" s="22">
        <v>0.37</v>
      </c>
      <c r="M16" s="10" t="s">
        <v>74</v>
      </c>
      <c r="O16" s="28">
        <v>0.17699999999999999</v>
      </c>
      <c r="P16" s="9">
        <v>0.83499999999999996</v>
      </c>
      <c r="Q16" s="9">
        <v>115.4</v>
      </c>
      <c r="R16" s="9">
        <v>851</v>
      </c>
      <c r="S16" s="9">
        <v>0</v>
      </c>
      <c r="T16" s="9">
        <v>0</v>
      </c>
      <c r="U16" s="9">
        <v>0.26800000000000002</v>
      </c>
      <c r="V16" s="9">
        <v>0.97299999999999998</v>
      </c>
      <c r="W16" s="9">
        <v>2.1</v>
      </c>
      <c r="X16" s="9">
        <v>6.85</v>
      </c>
      <c r="Y16" s="22">
        <v>0.32500000000000001</v>
      </c>
      <c r="Z16" s="10" t="s">
        <v>74</v>
      </c>
      <c r="AB16" s="28">
        <v>0.23499999999999999</v>
      </c>
      <c r="AC16" s="9">
        <v>0.56599999999999995</v>
      </c>
      <c r="AD16" s="9">
        <v>6.1</v>
      </c>
      <c r="AE16" s="9">
        <v>853</v>
      </c>
      <c r="AF16" s="9">
        <v>0</v>
      </c>
      <c r="AG16" s="9">
        <v>0</v>
      </c>
      <c r="AH16" s="9">
        <v>0.39700000000000002</v>
      </c>
      <c r="AI16" s="9">
        <v>1.24</v>
      </c>
      <c r="AJ16" s="9">
        <v>2.56</v>
      </c>
      <c r="AK16" s="9">
        <v>0.45400000000000001</v>
      </c>
      <c r="AL16" s="22">
        <v>0.505</v>
      </c>
      <c r="AM16" s="10" t="s">
        <v>74</v>
      </c>
      <c r="AO16" s="28">
        <v>0.17199999999999999</v>
      </c>
      <c r="AP16" s="9">
        <v>0.45700000000000002</v>
      </c>
      <c r="AQ16" s="9">
        <v>3.19</v>
      </c>
      <c r="AR16" s="9">
        <v>854</v>
      </c>
      <c r="AS16" s="9">
        <v>0</v>
      </c>
      <c r="AT16" s="9">
        <v>0</v>
      </c>
      <c r="AU16" s="9">
        <v>0.33700000000000002</v>
      </c>
      <c r="AV16" s="9">
        <v>1.1100000000000001</v>
      </c>
      <c r="AW16" s="9">
        <v>1.99</v>
      </c>
      <c r="AX16" s="9">
        <v>0.34200000000000003</v>
      </c>
      <c r="AY16" s="22">
        <v>0.41</v>
      </c>
      <c r="AZ16" s="10" t="s">
        <v>74</v>
      </c>
      <c r="BB16" s="28">
        <v>0.10199999999999999</v>
      </c>
      <c r="BC16" s="9">
        <v>0.13200000000000001</v>
      </c>
      <c r="BD16" s="9">
        <v>1.62</v>
      </c>
      <c r="BE16" s="9">
        <v>875</v>
      </c>
      <c r="BF16" s="9">
        <v>1</v>
      </c>
      <c r="BG16" s="9">
        <v>0.1</v>
      </c>
      <c r="BH16" s="9">
        <v>0.114</v>
      </c>
      <c r="BI16" s="9">
        <v>0.192</v>
      </c>
      <c r="BJ16" s="9">
        <v>0.29599999999999999</v>
      </c>
      <c r="BK16" s="9">
        <v>7.0000000000000007E-2</v>
      </c>
      <c r="BL16" s="22">
        <v>0.125</v>
      </c>
      <c r="BM16" s="10" t="s">
        <v>74</v>
      </c>
      <c r="BO16" s="28">
        <v>0.10100000000000001</v>
      </c>
      <c r="BP16" s="9">
        <v>0.13400000000000001</v>
      </c>
      <c r="BQ16" s="9">
        <v>1.64</v>
      </c>
      <c r="BR16" s="9">
        <v>888</v>
      </c>
      <c r="BS16" s="9">
        <v>7</v>
      </c>
      <c r="BT16" s="9">
        <v>0.8</v>
      </c>
      <c r="BU16" s="9">
        <v>0.11</v>
      </c>
      <c r="BV16" s="9">
        <v>0.19400000000000001</v>
      </c>
      <c r="BW16" s="9">
        <v>0.433</v>
      </c>
      <c r="BX16" s="9">
        <v>8.8999999999999996E-2</v>
      </c>
      <c r="BY16" s="22">
        <v>0.123</v>
      </c>
      <c r="BZ16" s="10" t="s">
        <v>74</v>
      </c>
      <c r="CB16" s="28">
        <v>0.10100000000000001</v>
      </c>
      <c r="CC16" s="9">
        <v>0.126</v>
      </c>
      <c r="CD16" s="9">
        <v>1.1599999999999999</v>
      </c>
      <c r="CE16" s="9">
        <v>888</v>
      </c>
      <c r="CF16" s="9">
        <v>2</v>
      </c>
      <c r="CG16" s="9">
        <v>0.2</v>
      </c>
      <c r="CH16" s="9">
        <v>0.108</v>
      </c>
      <c r="CI16" s="9">
        <v>0.191</v>
      </c>
      <c r="CJ16" s="9">
        <v>0.27700000000000002</v>
      </c>
      <c r="CK16" s="9">
        <v>5.7000000000000002E-2</v>
      </c>
      <c r="CL16" s="22">
        <v>0.11899999999999999</v>
      </c>
      <c r="CM16" s="10" t="s">
        <v>74</v>
      </c>
    </row>
    <row r="17" spans="1:91">
      <c r="A17" s="16" t="s">
        <v>30</v>
      </c>
      <c r="B17" s="28">
        <v>8.2000000000000003E-2</v>
      </c>
      <c r="C17" s="9">
        <v>0.104</v>
      </c>
      <c r="D17" s="9">
        <v>1.45</v>
      </c>
      <c r="E17" s="9">
        <v>850</v>
      </c>
      <c r="F17" s="9">
        <v>3</v>
      </c>
      <c r="G17" s="9">
        <v>0.4</v>
      </c>
      <c r="H17" s="9">
        <v>9.7000000000000003E-2</v>
      </c>
      <c r="I17" s="9">
        <v>0.15</v>
      </c>
      <c r="J17" s="9">
        <v>0.16400000000000001</v>
      </c>
      <c r="K17" s="9">
        <v>5.0999999999999997E-2</v>
      </c>
      <c r="L17" s="22">
        <v>0.1</v>
      </c>
      <c r="M17" s="10" t="s">
        <v>74</v>
      </c>
      <c r="O17" s="28">
        <v>0.10199999999999999</v>
      </c>
      <c r="P17" s="9">
        <v>0.13500000000000001</v>
      </c>
      <c r="Q17" s="9">
        <v>1.75</v>
      </c>
      <c r="R17" s="9">
        <v>846</v>
      </c>
      <c r="S17" s="9">
        <v>3</v>
      </c>
      <c r="T17" s="9">
        <v>0.4</v>
      </c>
      <c r="U17" s="9">
        <v>0.112</v>
      </c>
      <c r="V17" s="9">
        <v>0.193</v>
      </c>
      <c r="W17" s="9">
        <v>0.28899999999999998</v>
      </c>
      <c r="X17" s="9">
        <v>0.1</v>
      </c>
      <c r="Y17" s="22">
        <v>0.124</v>
      </c>
      <c r="Z17" s="10" t="s">
        <v>74</v>
      </c>
      <c r="AB17" s="28">
        <v>0.10299999999999999</v>
      </c>
      <c r="AC17" s="9">
        <v>0.13300000000000001</v>
      </c>
      <c r="AD17" s="9">
        <v>1.45</v>
      </c>
      <c r="AE17" s="9">
        <v>849</v>
      </c>
      <c r="AF17" s="9">
        <v>6</v>
      </c>
      <c r="AG17" s="9">
        <v>0.7</v>
      </c>
      <c r="AH17" s="9">
        <v>0.113</v>
      </c>
      <c r="AI17" s="9">
        <v>0.19500000000000001</v>
      </c>
      <c r="AJ17" s="9">
        <v>0.28499999999999998</v>
      </c>
      <c r="AK17" s="9">
        <v>7.5999999999999998E-2</v>
      </c>
      <c r="AL17" s="22">
        <v>0.124</v>
      </c>
      <c r="AM17" s="10" t="s">
        <v>74</v>
      </c>
      <c r="AO17" s="28">
        <v>0.10100000000000001</v>
      </c>
      <c r="AP17" s="9">
        <v>0.13</v>
      </c>
      <c r="AQ17" s="9">
        <v>1.77</v>
      </c>
      <c r="AR17" s="9">
        <v>850</v>
      </c>
      <c r="AS17" s="9">
        <v>5</v>
      </c>
      <c r="AT17" s="9">
        <v>0.6</v>
      </c>
      <c r="AU17" s="9">
        <v>0.112</v>
      </c>
      <c r="AV17" s="9">
        <v>0.19600000000000001</v>
      </c>
      <c r="AW17" s="9">
        <v>0.25800000000000001</v>
      </c>
      <c r="AX17" s="9">
        <v>6.7000000000000004E-2</v>
      </c>
      <c r="AY17" s="22">
        <v>0.123</v>
      </c>
      <c r="AZ17" s="10" t="s">
        <v>74</v>
      </c>
      <c r="BB17" s="28">
        <v>4.8000000000000001E-2</v>
      </c>
      <c r="BC17" s="9">
        <v>6.5000000000000002E-2</v>
      </c>
      <c r="BD17" s="9">
        <v>0.97899999999999998</v>
      </c>
      <c r="BE17" s="9">
        <v>872</v>
      </c>
      <c r="BF17" s="9">
        <v>9</v>
      </c>
      <c r="BG17" s="9">
        <v>1</v>
      </c>
      <c r="BH17" s="9">
        <v>5.6000000000000001E-2</v>
      </c>
      <c r="BI17" s="9">
        <v>9.9000000000000005E-2</v>
      </c>
      <c r="BJ17" s="9">
        <v>0.14599999999999999</v>
      </c>
      <c r="BK17" s="9">
        <v>3.6999999999999998E-2</v>
      </c>
      <c r="BL17" s="22">
        <v>6.0999999999999999E-2</v>
      </c>
      <c r="BM17" s="10" t="s">
        <v>74</v>
      </c>
      <c r="BO17" s="28">
        <v>4.8000000000000001E-2</v>
      </c>
      <c r="BP17" s="9">
        <v>6.3E-2</v>
      </c>
      <c r="BQ17" s="9">
        <v>1.41</v>
      </c>
      <c r="BR17" s="9">
        <v>886</v>
      </c>
      <c r="BS17" s="9">
        <v>5</v>
      </c>
      <c r="BT17" s="9">
        <v>0.6</v>
      </c>
      <c r="BU17" s="9">
        <v>5.3999999999999999E-2</v>
      </c>
      <c r="BV17" s="9">
        <v>9.7000000000000003E-2</v>
      </c>
      <c r="BW17" s="9">
        <v>0.13500000000000001</v>
      </c>
      <c r="BX17" s="9">
        <v>4.9000000000000002E-2</v>
      </c>
      <c r="BY17" s="22">
        <v>5.8999999999999997E-2</v>
      </c>
      <c r="BZ17" s="10" t="s">
        <v>74</v>
      </c>
      <c r="CB17" s="28">
        <v>4.8000000000000001E-2</v>
      </c>
      <c r="CC17" s="9">
        <v>6.2E-2</v>
      </c>
      <c r="CD17" s="9">
        <v>0.90800000000000003</v>
      </c>
      <c r="CE17" s="9">
        <v>885</v>
      </c>
      <c r="CF17" s="9">
        <v>6</v>
      </c>
      <c r="CG17" s="9">
        <v>0.7</v>
      </c>
      <c r="CH17" s="9">
        <v>5.2999999999999999E-2</v>
      </c>
      <c r="CI17" s="9">
        <v>9.6000000000000002E-2</v>
      </c>
      <c r="CJ17" s="9">
        <v>0.153</v>
      </c>
      <c r="CK17" s="9">
        <v>3.7999999999999999E-2</v>
      </c>
      <c r="CL17" s="22">
        <v>5.8000000000000003E-2</v>
      </c>
      <c r="CM17" s="10" t="s">
        <v>74</v>
      </c>
    </row>
    <row r="18" spans="1:91" ht="21">
      <c r="A18" s="16" t="s">
        <v>31</v>
      </c>
      <c r="B18" s="28">
        <v>4.8000000000000001E-2</v>
      </c>
      <c r="C18" s="9">
        <v>6.3E-2</v>
      </c>
      <c r="D18" s="9">
        <v>1.38</v>
      </c>
      <c r="E18" s="9">
        <v>848</v>
      </c>
      <c r="F18" s="9">
        <v>3</v>
      </c>
      <c r="G18" s="9">
        <v>0.4</v>
      </c>
      <c r="H18" s="9">
        <v>5.2999999999999999E-2</v>
      </c>
      <c r="I18" s="9">
        <v>9.6000000000000002E-2</v>
      </c>
      <c r="J18" s="9">
        <v>0.124</v>
      </c>
      <c r="K18" s="9">
        <v>5.5E-2</v>
      </c>
      <c r="L18" s="22">
        <v>5.8000000000000003E-2</v>
      </c>
      <c r="M18" s="10" t="s">
        <v>74</v>
      </c>
      <c r="O18" s="28">
        <v>4.9000000000000002E-2</v>
      </c>
      <c r="P18" s="9">
        <v>6.9000000000000006E-2</v>
      </c>
      <c r="Q18" s="9">
        <v>1.39</v>
      </c>
      <c r="R18" s="9">
        <v>845</v>
      </c>
      <c r="S18" s="9">
        <v>3</v>
      </c>
      <c r="T18" s="9">
        <v>0.4</v>
      </c>
      <c r="U18" s="9">
        <v>5.5E-2</v>
      </c>
      <c r="V18" s="9">
        <v>0.1</v>
      </c>
      <c r="W18" s="9">
        <v>0.28799999999999998</v>
      </c>
      <c r="X18" s="9">
        <v>8.3000000000000004E-2</v>
      </c>
      <c r="Y18" s="22">
        <v>0.06</v>
      </c>
      <c r="Z18" s="10" t="s">
        <v>74</v>
      </c>
      <c r="AB18" s="28">
        <v>4.8000000000000001E-2</v>
      </c>
      <c r="AC18" s="9">
        <v>6.2E-2</v>
      </c>
      <c r="AD18" s="9">
        <v>0.26700000000000002</v>
      </c>
      <c r="AE18" s="9">
        <v>847</v>
      </c>
      <c r="AF18" s="9">
        <v>5</v>
      </c>
      <c r="AG18" s="9">
        <v>0.6</v>
      </c>
      <c r="AH18" s="9">
        <v>5.5E-2</v>
      </c>
      <c r="AI18" s="9">
        <v>9.7000000000000003E-2</v>
      </c>
      <c r="AJ18" s="9">
        <v>0.13400000000000001</v>
      </c>
      <c r="AK18" s="9">
        <v>1.9E-2</v>
      </c>
      <c r="AL18" s="22">
        <v>0.06</v>
      </c>
      <c r="AM18" s="10" t="s">
        <v>74</v>
      </c>
      <c r="AO18" s="28">
        <v>4.9000000000000002E-2</v>
      </c>
      <c r="AP18" s="9">
        <v>7.0000000000000007E-2</v>
      </c>
      <c r="AQ18" s="9">
        <v>1.56</v>
      </c>
      <c r="AR18" s="9">
        <v>848</v>
      </c>
      <c r="AS18" s="9">
        <v>9</v>
      </c>
      <c r="AT18" s="9">
        <v>1.1000000000000001</v>
      </c>
      <c r="AU18" s="9">
        <v>5.6000000000000001E-2</v>
      </c>
      <c r="AV18" s="9">
        <v>9.9000000000000005E-2</v>
      </c>
      <c r="AW18" s="9">
        <v>0.17499999999999999</v>
      </c>
      <c r="AX18" s="9">
        <v>8.8999999999999996E-2</v>
      </c>
      <c r="AY18" s="22">
        <v>6.0999999999999999E-2</v>
      </c>
      <c r="AZ18" s="10" t="s">
        <v>74</v>
      </c>
      <c r="BB18" s="28">
        <v>5.0000000000000001E-3</v>
      </c>
      <c r="BC18" s="9">
        <v>8.9999999999999993E-3</v>
      </c>
      <c r="BD18" s="9">
        <v>6.2E-2</v>
      </c>
      <c r="BE18" s="9">
        <v>868</v>
      </c>
      <c r="BF18" s="9">
        <v>0</v>
      </c>
      <c r="BG18" s="9">
        <v>0</v>
      </c>
      <c r="BH18" s="9">
        <v>8.0000000000000002E-3</v>
      </c>
      <c r="BI18" s="9">
        <v>0.02</v>
      </c>
      <c r="BJ18" s="9">
        <v>3.1E-2</v>
      </c>
      <c r="BK18" s="9">
        <v>5.0000000000000001E-3</v>
      </c>
      <c r="BL18" s="22">
        <v>8.0000000000000002E-3</v>
      </c>
      <c r="BM18" s="10" t="s">
        <v>74</v>
      </c>
      <c r="BO18" s="28">
        <v>5.0000000000000001E-3</v>
      </c>
      <c r="BP18" s="9">
        <v>8.9999999999999993E-3</v>
      </c>
      <c r="BQ18" s="9">
        <v>0.42199999999999999</v>
      </c>
      <c r="BR18" s="9">
        <v>882</v>
      </c>
      <c r="BS18" s="9">
        <v>0</v>
      </c>
      <c r="BT18" s="9">
        <v>0</v>
      </c>
      <c r="BU18" s="9">
        <v>8.0000000000000002E-3</v>
      </c>
      <c r="BV18" s="9">
        <v>1.4E-2</v>
      </c>
      <c r="BW18" s="9">
        <v>0.03</v>
      </c>
      <c r="BX18" s="9">
        <v>1.6E-2</v>
      </c>
      <c r="BY18" s="22">
        <v>8.0000000000000002E-3</v>
      </c>
      <c r="BZ18" s="10" t="s">
        <v>74</v>
      </c>
      <c r="CB18" s="28">
        <v>5.0000000000000001E-3</v>
      </c>
      <c r="CC18" s="9">
        <v>8.0000000000000002E-3</v>
      </c>
      <c r="CD18" s="9">
        <v>4.1000000000000002E-2</v>
      </c>
      <c r="CE18" s="9">
        <v>882</v>
      </c>
      <c r="CF18" s="9">
        <v>0</v>
      </c>
      <c r="CG18" s="9">
        <v>0</v>
      </c>
      <c r="CH18" s="9">
        <v>8.0000000000000002E-3</v>
      </c>
      <c r="CI18" s="9">
        <v>1.2E-2</v>
      </c>
      <c r="CJ18" s="9">
        <v>2.8000000000000001E-2</v>
      </c>
      <c r="CK18" s="9">
        <v>3.0000000000000001E-3</v>
      </c>
      <c r="CL18" s="22">
        <v>8.0000000000000002E-3</v>
      </c>
      <c r="CM18" s="10" t="s">
        <v>74</v>
      </c>
    </row>
    <row r="19" spans="1:91" ht="21">
      <c r="A19" s="16" t="s">
        <v>32</v>
      </c>
      <c r="B19" s="28">
        <v>5.0000000000000001E-3</v>
      </c>
      <c r="C19" s="9">
        <v>8.0000000000000002E-3</v>
      </c>
      <c r="D19" s="9">
        <v>2.9000000000000001E-2</v>
      </c>
      <c r="E19" s="9">
        <v>845</v>
      </c>
      <c r="F19" s="9">
        <v>0</v>
      </c>
      <c r="G19" s="9">
        <v>0</v>
      </c>
      <c r="H19" s="9">
        <v>8.0000000000000002E-3</v>
      </c>
      <c r="I19" s="9">
        <v>1.0999999999999999E-2</v>
      </c>
      <c r="J19" s="9">
        <v>2.5000000000000001E-2</v>
      </c>
      <c r="K19" s="9">
        <v>3.0000000000000001E-3</v>
      </c>
      <c r="L19" s="22">
        <v>8.0000000000000002E-3</v>
      </c>
      <c r="M19" s="10" t="s">
        <v>74</v>
      </c>
      <c r="O19" s="28">
        <v>5.0000000000000001E-3</v>
      </c>
      <c r="P19" s="9">
        <v>8.9999999999999993E-3</v>
      </c>
      <c r="Q19" s="9">
        <v>0.04</v>
      </c>
      <c r="R19" s="9">
        <v>842</v>
      </c>
      <c r="S19" s="9">
        <v>0</v>
      </c>
      <c r="T19" s="9">
        <v>0</v>
      </c>
      <c r="U19" s="9">
        <v>8.0000000000000002E-3</v>
      </c>
      <c r="V19" s="9">
        <v>1.6E-2</v>
      </c>
      <c r="W19" s="9">
        <v>2.8000000000000001E-2</v>
      </c>
      <c r="X19" s="9">
        <v>4.0000000000000001E-3</v>
      </c>
      <c r="Y19" s="22">
        <v>8.0000000000000002E-3</v>
      </c>
      <c r="Z19" s="10" t="s">
        <v>74</v>
      </c>
      <c r="AB19" s="28">
        <v>5.0000000000000001E-3</v>
      </c>
      <c r="AC19" s="9">
        <v>0.01</v>
      </c>
      <c r="AD19" s="9">
        <v>0.187</v>
      </c>
      <c r="AE19" s="9">
        <v>843</v>
      </c>
      <c r="AF19" s="9">
        <v>0</v>
      </c>
      <c r="AG19" s="9">
        <v>0</v>
      </c>
      <c r="AH19" s="9">
        <v>8.9999999999999993E-3</v>
      </c>
      <c r="AI19" s="9">
        <v>1.7999999999999999E-2</v>
      </c>
      <c r="AJ19" s="9">
        <v>3.3000000000000002E-2</v>
      </c>
      <c r="AK19" s="9">
        <v>8.0000000000000002E-3</v>
      </c>
      <c r="AL19" s="22">
        <v>8.9999999999999993E-3</v>
      </c>
      <c r="AM19" s="10" t="s">
        <v>74</v>
      </c>
      <c r="AO19" s="28">
        <v>4.0000000000000001E-3</v>
      </c>
      <c r="AP19" s="9">
        <v>8.9999999999999993E-3</v>
      </c>
      <c r="AQ19" s="9">
        <v>3.2000000000000001E-2</v>
      </c>
      <c r="AR19" s="9">
        <v>844</v>
      </c>
      <c r="AS19" s="9">
        <v>0</v>
      </c>
      <c r="AT19" s="9">
        <v>0</v>
      </c>
      <c r="AU19" s="9">
        <v>8.0000000000000002E-3</v>
      </c>
      <c r="AV19" s="9">
        <v>1.4E-2</v>
      </c>
      <c r="AW19" s="9">
        <v>2.8000000000000001E-2</v>
      </c>
      <c r="AX19" s="9">
        <v>4.0000000000000001E-3</v>
      </c>
      <c r="AY19" s="22">
        <v>8.0000000000000002E-3</v>
      </c>
      <c r="AZ19" s="10" t="s">
        <v>74</v>
      </c>
      <c r="BB19" s="28">
        <v>0.01</v>
      </c>
      <c r="BC19" s="9">
        <v>1.6E-2</v>
      </c>
      <c r="BD19" s="9">
        <v>0.224</v>
      </c>
      <c r="BE19" s="9">
        <v>863</v>
      </c>
      <c r="BF19" s="9">
        <v>0</v>
      </c>
      <c r="BG19" s="9">
        <v>0</v>
      </c>
      <c r="BH19" s="9">
        <v>1.4999999999999999E-2</v>
      </c>
      <c r="BI19" s="9">
        <v>3.1E-2</v>
      </c>
      <c r="BJ19" s="9">
        <v>3.6999999999999998E-2</v>
      </c>
      <c r="BK19" s="9">
        <v>8.9999999999999993E-3</v>
      </c>
      <c r="BL19" s="22">
        <v>1.4999999999999999E-2</v>
      </c>
      <c r="BM19" s="10" t="s">
        <v>74</v>
      </c>
      <c r="BO19" s="28">
        <v>1.0999999999999999E-2</v>
      </c>
      <c r="BP19" s="9">
        <v>1.6E-2</v>
      </c>
      <c r="BQ19" s="9">
        <v>6.0999999999999999E-2</v>
      </c>
      <c r="BR19" s="9">
        <v>878</v>
      </c>
      <c r="BS19" s="9">
        <v>0</v>
      </c>
      <c r="BT19" s="9">
        <v>0</v>
      </c>
      <c r="BU19" s="9">
        <v>1.4999999999999999E-2</v>
      </c>
      <c r="BV19" s="9">
        <v>2.8000000000000001E-2</v>
      </c>
      <c r="BW19" s="9">
        <v>4.1000000000000002E-2</v>
      </c>
      <c r="BX19" s="9">
        <v>5.0000000000000001E-3</v>
      </c>
      <c r="BY19" s="22">
        <v>1.4999999999999999E-2</v>
      </c>
      <c r="BZ19" s="10" t="s">
        <v>74</v>
      </c>
      <c r="CB19" s="28">
        <v>0.01</v>
      </c>
      <c r="CC19" s="9">
        <v>1.4999999999999999E-2</v>
      </c>
      <c r="CD19" s="9">
        <v>5.3999999999999999E-2</v>
      </c>
      <c r="CE19" s="9">
        <v>879</v>
      </c>
      <c r="CF19" s="9">
        <v>0</v>
      </c>
      <c r="CG19" s="9">
        <v>0</v>
      </c>
      <c r="CH19" s="9">
        <v>1.4999999999999999E-2</v>
      </c>
      <c r="CI19" s="9">
        <v>2.1000000000000001E-2</v>
      </c>
      <c r="CJ19" s="9">
        <v>3.5000000000000003E-2</v>
      </c>
      <c r="CK19" s="9">
        <v>4.0000000000000001E-3</v>
      </c>
      <c r="CL19" s="22">
        <v>1.4999999999999999E-2</v>
      </c>
      <c r="CM19" s="10" t="s">
        <v>74</v>
      </c>
    </row>
    <row r="20" spans="1:91" ht="21">
      <c r="A20" s="16" t="s">
        <v>33</v>
      </c>
      <c r="B20" s="28">
        <v>1.0999999999999999E-2</v>
      </c>
      <c r="C20" s="9">
        <v>1.4999999999999999E-2</v>
      </c>
      <c r="D20" s="9">
        <v>0.16600000000000001</v>
      </c>
      <c r="E20" s="9">
        <v>841</v>
      </c>
      <c r="F20" s="9">
        <v>0</v>
      </c>
      <c r="G20" s="9">
        <v>0</v>
      </c>
      <c r="H20" s="9">
        <v>1.4999999999999999E-2</v>
      </c>
      <c r="I20" s="9">
        <v>1.9E-2</v>
      </c>
      <c r="J20" s="9">
        <v>3.5000000000000003E-2</v>
      </c>
      <c r="K20" s="9">
        <v>6.0000000000000001E-3</v>
      </c>
      <c r="L20" s="22">
        <v>1.4999999999999999E-2</v>
      </c>
      <c r="M20" s="10" t="s">
        <v>74</v>
      </c>
      <c r="O20" s="28">
        <v>0.01</v>
      </c>
      <c r="P20" s="9">
        <v>1.6E-2</v>
      </c>
      <c r="Q20" s="9">
        <v>4.4999999999999998E-2</v>
      </c>
      <c r="R20" s="9">
        <v>840</v>
      </c>
      <c r="S20" s="9">
        <v>0</v>
      </c>
      <c r="T20" s="9">
        <v>0</v>
      </c>
      <c r="U20" s="9">
        <v>1.4999999999999999E-2</v>
      </c>
      <c r="V20" s="9">
        <v>0.03</v>
      </c>
      <c r="W20" s="9">
        <v>3.5999999999999997E-2</v>
      </c>
      <c r="X20" s="9">
        <v>5.0000000000000001E-3</v>
      </c>
      <c r="Y20" s="22">
        <v>1.4999999999999999E-2</v>
      </c>
      <c r="Z20" s="10" t="s">
        <v>74</v>
      </c>
      <c r="AB20" s="28">
        <v>0.01</v>
      </c>
      <c r="AC20" s="9">
        <v>1.7999999999999999E-2</v>
      </c>
      <c r="AD20" s="9">
        <v>1.1299999999999999</v>
      </c>
      <c r="AE20" s="9">
        <v>839</v>
      </c>
      <c r="AF20" s="9">
        <v>0</v>
      </c>
      <c r="AG20" s="9">
        <v>0</v>
      </c>
      <c r="AH20" s="9">
        <v>1.4999999999999999E-2</v>
      </c>
      <c r="AI20" s="9">
        <v>3.2000000000000001E-2</v>
      </c>
      <c r="AJ20" s="9">
        <v>0.04</v>
      </c>
      <c r="AK20" s="9">
        <v>3.9E-2</v>
      </c>
      <c r="AL20" s="22">
        <v>1.6E-2</v>
      </c>
      <c r="AM20" s="10" t="s">
        <v>74</v>
      </c>
      <c r="AO20" s="28">
        <v>1.0999999999999999E-2</v>
      </c>
      <c r="AP20" s="9">
        <v>1.6E-2</v>
      </c>
      <c r="AQ20" s="9">
        <v>5.8000000000000003E-2</v>
      </c>
      <c r="AR20" s="9">
        <v>840</v>
      </c>
      <c r="AS20" s="9">
        <v>0</v>
      </c>
      <c r="AT20" s="9">
        <v>0</v>
      </c>
      <c r="AU20" s="9">
        <v>1.4999999999999999E-2</v>
      </c>
      <c r="AV20" s="9">
        <v>3.1E-2</v>
      </c>
      <c r="AW20" s="9">
        <v>3.7999999999999999E-2</v>
      </c>
      <c r="AX20" s="9">
        <v>5.0000000000000001E-3</v>
      </c>
      <c r="AY20" s="22">
        <v>1.4999999999999999E-2</v>
      </c>
      <c r="AZ20" s="10" t="s">
        <v>74</v>
      </c>
      <c r="BB20" s="28">
        <v>0.104</v>
      </c>
      <c r="BC20" s="9">
        <v>0.14199999999999999</v>
      </c>
      <c r="BD20" s="9">
        <v>8.73</v>
      </c>
      <c r="BE20" s="9">
        <v>861</v>
      </c>
      <c r="BF20" s="9">
        <v>2</v>
      </c>
      <c r="BG20" s="9">
        <v>0.2</v>
      </c>
      <c r="BH20" s="9">
        <v>0.122</v>
      </c>
      <c r="BI20" s="9">
        <v>0.15</v>
      </c>
      <c r="BJ20" s="9">
        <v>0.33600000000000002</v>
      </c>
      <c r="BK20" s="9">
        <v>0.307</v>
      </c>
      <c r="BL20" s="22">
        <v>0.123</v>
      </c>
      <c r="BM20" s="10" t="s">
        <v>74</v>
      </c>
      <c r="BO20" s="28">
        <v>0.105</v>
      </c>
      <c r="BP20" s="9">
        <v>0.127</v>
      </c>
      <c r="BQ20" s="9">
        <v>1.23</v>
      </c>
      <c r="BR20" s="9">
        <v>873</v>
      </c>
      <c r="BS20" s="9">
        <v>4</v>
      </c>
      <c r="BT20" s="9">
        <v>0.5</v>
      </c>
      <c r="BU20" s="9">
        <v>0.121</v>
      </c>
      <c r="BV20" s="9">
        <v>0.14799999999999999</v>
      </c>
      <c r="BW20" s="9">
        <v>0.20200000000000001</v>
      </c>
      <c r="BX20" s="9">
        <v>5.5E-2</v>
      </c>
      <c r="BY20" s="22">
        <v>0.122</v>
      </c>
      <c r="BZ20" s="10" t="s">
        <v>74</v>
      </c>
      <c r="CB20" s="28">
        <v>0.158</v>
      </c>
      <c r="CC20" s="9">
        <v>0.19400000000000001</v>
      </c>
      <c r="CD20" s="9">
        <v>3.41</v>
      </c>
      <c r="CE20" s="9">
        <v>875</v>
      </c>
      <c r="CF20" s="9">
        <v>4</v>
      </c>
      <c r="CG20" s="9">
        <v>0.5</v>
      </c>
      <c r="CH20" s="9">
        <v>0.17699999999999999</v>
      </c>
      <c r="CI20" s="9">
        <v>0.20599999999999999</v>
      </c>
      <c r="CJ20" s="9">
        <v>0.67200000000000004</v>
      </c>
      <c r="CK20" s="9">
        <v>0.13700000000000001</v>
      </c>
      <c r="CL20" s="22">
        <v>0.17799999999999999</v>
      </c>
      <c r="CM20" s="10" t="s">
        <v>74</v>
      </c>
    </row>
    <row r="21" spans="1:91">
      <c r="A21" s="16" t="s">
        <v>34</v>
      </c>
      <c r="B21" s="28">
        <v>4.1000000000000002E-2</v>
      </c>
      <c r="C21" s="9">
        <v>0.125</v>
      </c>
      <c r="D21" s="9">
        <v>1.48</v>
      </c>
      <c r="E21" s="9">
        <v>837</v>
      </c>
      <c r="F21" s="9">
        <v>8</v>
      </c>
      <c r="G21" s="9">
        <v>1</v>
      </c>
      <c r="H21" s="9">
        <v>0.12</v>
      </c>
      <c r="I21" s="9">
        <v>0.14099999999999999</v>
      </c>
      <c r="J21" s="9">
        <v>0.17799999999999999</v>
      </c>
      <c r="K21" s="9">
        <v>6.0999999999999999E-2</v>
      </c>
      <c r="L21" s="22">
        <v>0.12</v>
      </c>
      <c r="M21" s="10" t="s">
        <v>74</v>
      </c>
      <c r="O21" s="28">
        <v>0.10199999999999999</v>
      </c>
      <c r="P21" s="9">
        <v>0.13200000000000001</v>
      </c>
      <c r="Q21" s="9">
        <v>1.98</v>
      </c>
      <c r="R21" s="9">
        <v>836</v>
      </c>
      <c r="S21" s="9">
        <v>6</v>
      </c>
      <c r="T21" s="9">
        <v>0.7</v>
      </c>
      <c r="U21" s="9">
        <v>0.123</v>
      </c>
      <c r="V21" s="9">
        <v>0.14699999999999999</v>
      </c>
      <c r="W21" s="9">
        <v>0.186</v>
      </c>
      <c r="X21" s="9">
        <v>0.10100000000000001</v>
      </c>
      <c r="Y21" s="22">
        <v>0.124</v>
      </c>
      <c r="Z21" s="10" t="s">
        <v>74</v>
      </c>
      <c r="AB21" s="28">
        <v>0.108</v>
      </c>
      <c r="AC21" s="9">
        <v>0.14099999999999999</v>
      </c>
      <c r="AD21" s="9">
        <v>7.42</v>
      </c>
      <c r="AE21" s="9">
        <v>835</v>
      </c>
      <c r="AF21" s="9">
        <v>6</v>
      </c>
      <c r="AG21" s="9">
        <v>0.7</v>
      </c>
      <c r="AH21" s="9">
        <v>0.125</v>
      </c>
      <c r="AI21" s="9">
        <v>0.152</v>
      </c>
      <c r="AJ21" s="9">
        <v>0.183</v>
      </c>
      <c r="AK21" s="9">
        <v>0.26300000000000001</v>
      </c>
      <c r="AL21" s="22">
        <v>0.127</v>
      </c>
      <c r="AM21" s="10" t="s">
        <v>74</v>
      </c>
      <c r="AO21" s="28">
        <v>0.10199999999999999</v>
      </c>
      <c r="AP21" s="9">
        <v>0.126</v>
      </c>
      <c r="AQ21" s="9">
        <v>0.71899999999999997</v>
      </c>
      <c r="AR21" s="9">
        <v>836</v>
      </c>
      <c r="AS21" s="9">
        <v>6</v>
      </c>
      <c r="AT21" s="9">
        <v>0.7</v>
      </c>
      <c r="AU21" s="9">
        <v>0.123</v>
      </c>
      <c r="AV21" s="9">
        <v>0.14899999999999999</v>
      </c>
      <c r="AW21" s="9">
        <v>0.17399999999999999</v>
      </c>
      <c r="AX21" s="9">
        <v>0.03</v>
      </c>
      <c r="AY21" s="22">
        <v>0.123</v>
      </c>
      <c r="AZ21" s="10" t="s">
        <v>74</v>
      </c>
      <c r="BB21" s="28">
        <v>0.10199999999999999</v>
      </c>
      <c r="BC21" s="9">
        <v>0.126</v>
      </c>
      <c r="BD21" s="9">
        <v>0.71899999999999997</v>
      </c>
      <c r="BE21" s="9">
        <v>836</v>
      </c>
      <c r="BF21" s="9">
        <v>6</v>
      </c>
      <c r="BG21" s="9">
        <v>0.7</v>
      </c>
      <c r="BH21" s="9">
        <v>0.123</v>
      </c>
      <c r="BI21" s="9">
        <v>0.14899999999999999</v>
      </c>
      <c r="BJ21" s="9">
        <v>0.17399999999999999</v>
      </c>
      <c r="BK21" s="9">
        <v>0.03</v>
      </c>
      <c r="BL21" s="22">
        <v>0.123</v>
      </c>
      <c r="BM21" s="10" t="s">
        <v>74</v>
      </c>
      <c r="BO21" s="28">
        <v>0.10199999999999999</v>
      </c>
      <c r="BP21" s="9">
        <v>0.126</v>
      </c>
      <c r="BQ21" s="9">
        <v>0.71899999999999997</v>
      </c>
      <c r="BR21" s="9">
        <v>836</v>
      </c>
      <c r="BS21" s="9">
        <v>6</v>
      </c>
      <c r="BT21" s="9">
        <v>0.7</v>
      </c>
      <c r="BU21" s="9">
        <v>0.123</v>
      </c>
      <c r="BV21" s="9">
        <v>0.14899999999999999</v>
      </c>
      <c r="BW21" s="9">
        <v>0.17399999999999999</v>
      </c>
      <c r="BX21" s="9">
        <v>0.03</v>
      </c>
      <c r="BY21" s="22">
        <v>0.123</v>
      </c>
      <c r="BZ21" s="10" t="s">
        <v>74</v>
      </c>
      <c r="CB21" s="28">
        <v>0.10199999999999999</v>
      </c>
      <c r="CC21" s="9">
        <v>0.126</v>
      </c>
      <c r="CD21" s="9">
        <v>0.71899999999999997</v>
      </c>
      <c r="CE21" s="9">
        <v>836</v>
      </c>
      <c r="CF21" s="9">
        <v>6</v>
      </c>
      <c r="CG21" s="9">
        <v>0.7</v>
      </c>
      <c r="CH21" s="9">
        <v>0.123</v>
      </c>
      <c r="CI21" s="9">
        <v>0.14899999999999999</v>
      </c>
      <c r="CJ21" s="9">
        <v>0.17399999999999999</v>
      </c>
      <c r="CK21" s="9">
        <v>0.03</v>
      </c>
      <c r="CL21" s="22">
        <v>0.123</v>
      </c>
      <c r="CM21" s="10" t="s">
        <v>74</v>
      </c>
    </row>
    <row r="22" spans="1:91" ht="15.75" thickBot="1">
      <c r="A22" s="17" t="s">
        <v>26</v>
      </c>
      <c r="B22" s="29">
        <v>0</v>
      </c>
      <c r="C22" s="30">
        <v>0</v>
      </c>
      <c r="D22" s="30">
        <v>0</v>
      </c>
      <c r="E22" s="30">
        <v>30</v>
      </c>
      <c r="F22" s="30">
        <v>0</v>
      </c>
      <c r="G22" s="30">
        <v>0</v>
      </c>
      <c r="H22" s="30" t="s">
        <v>73</v>
      </c>
      <c r="I22" s="30" t="s">
        <v>73</v>
      </c>
      <c r="J22" s="30" t="s">
        <v>73</v>
      </c>
      <c r="K22" s="30" t="s">
        <v>73</v>
      </c>
      <c r="L22" s="31" t="s">
        <v>74</v>
      </c>
      <c r="M22" s="32"/>
      <c r="O22" s="29">
        <v>0</v>
      </c>
      <c r="P22" s="30">
        <v>0</v>
      </c>
      <c r="Q22" s="30">
        <v>0</v>
      </c>
      <c r="R22" s="30">
        <v>30</v>
      </c>
      <c r="S22" s="30">
        <v>0</v>
      </c>
      <c r="T22" s="30">
        <v>0</v>
      </c>
      <c r="U22" s="30" t="s">
        <v>73</v>
      </c>
      <c r="V22" s="30" t="s">
        <v>73</v>
      </c>
      <c r="W22" s="30" t="s">
        <v>73</v>
      </c>
      <c r="X22" s="30" t="s">
        <v>73</v>
      </c>
      <c r="Y22" s="31" t="s">
        <v>74</v>
      </c>
      <c r="Z22" s="32"/>
      <c r="AB22" s="29">
        <v>0</v>
      </c>
      <c r="AC22" s="30">
        <v>0</v>
      </c>
      <c r="AD22" s="30">
        <v>0</v>
      </c>
      <c r="AE22" s="30">
        <v>30</v>
      </c>
      <c r="AF22" s="30">
        <v>0</v>
      </c>
      <c r="AG22" s="30">
        <v>0</v>
      </c>
      <c r="AH22" s="30" t="s">
        <v>73</v>
      </c>
      <c r="AI22" s="30" t="s">
        <v>73</v>
      </c>
      <c r="AJ22" s="30" t="s">
        <v>73</v>
      </c>
      <c r="AK22" s="30" t="s">
        <v>73</v>
      </c>
      <c r="AL22" s="31" t="s">
        <v>74</v>
      </c>
      <c r="AM22" s="32"/>
      <c r="AO22" s="29">
        <v>0</v>
      </c>
      <c r="AP22" s="30">
        <v>0</v>
      </c>
      <c r="AQ22" s="30">
        <v>0</v>
      </c>
      <c r="AR22" s="30">
        <v>30</v>
      </c>
      <c r="AS22" s="30">
        <v>0</v>
      </c>
      <c r="AT22" s="30">
        <v>0</v>
      </c>
      <c r="AU22" s="30" t="s">
        <v>73</v>
      </c>
      <c r="AV22" s="30" t="s">
        <v>73</v>
      </c>
      <c r="AW22" s="30" t="s">
        <v>73</v>
      </c>
      <c r="AX22" s="30" t="s">
        <v>73</v>
      </c>
      <c r="AY22" s="31" t="s">
        <v>74</v>
      </c>
      <c r="AZ22" s="32"/>
      <c r="BB22" s="29">
        <v>0</v>
      </c>
      <c r="BC22" s="30">
        <v>0</v>
      </c>
      <c r="BD22" s="30">
        <v>0</v>
      </c>
      <c r="BE22" s="30">
        <v>30</v>
      </c>
      <c r="BF22" s="30">
        <v>0</v>
      </c>
      <c r="BG22" s="30">
        <v>0</v>
      </c>
      <c r="BH22" s="30" t="s">
        <v>73</v>
      </c>
      <c r="BI22" s="30" t="s">
        <v>73</v>
      </c>
      <c r="BJ22" s="30" t="s">
        <v>73</v>
      </c>
      <c r="BK22" s="30" t="s">
        <v>73</v>
      </c>
      <c r="BL22" s="31" t="s">
        <v>74</v>
      </c>
      <c r="BM22" s="32"/>
      <c r="BO22" s="29">
        <v>0</v>
      </c>
      <c r="BP22" s="30">
        <v>0</v>
      </c>
      <c r="BQ22" s="30">
        <v>1E-3</v>
      </c>
      <c r="BR22" s="30">
        <v>30</v>
      </c>
      <c r="BS22" s="30">
        <v>0</v>
      </c>
      <c r="BT22" s="30">
        <v>0</v>
      </c>
      <c r="BU22" s="30" t="s">
        <v>73</v>
      </c>
      <c r="BV22" s="30" t="s">
        <v>73</v>
      </c>
      <c r="BW22" s="30" t="s">
        <v>73</v>
      </c>
      <c r="BX22" s="30" t="s">
        <v>73</v>
      </c>
      <c r="BY22" s="31" t="s">
        <v>74</v>
      </c>
      <c r="BZ22" s="32"/>
      <c r="CB22" s="29">
        <v>0</v>
      </c>
      <c r="CC22" s="30">
        <v>0</v>
      </c>
      <c r="CD22" s="30">
        <v>0</v>
      </c>
      <c r="CE22" s="30">
        <v>30</v>
      </c>
      <c r="CF22" s="30">
        <v>0</v>
      </c>
      <c r="CG22" s="30">
        <v>0</v>
      </c>
      <c r="CH22" s="30" t="s">
        <v>73</v>
      </c>
      <c r="CI22" s="30" t="s">
        <v>73</v>
      </c>
      <c r="CJ22" s="30" t="s">
        <v>73</v>
      </c>
      <c r="CK22" s="30" t="s">
        <v>73</v>
      </c>
      <c r="CL22" s="31" t="s">
        <v>74</v>
      </c>
      <c r="CM22" s="32"/>
    </row>
    <row r="25" spans="1:91" ht="15.75" thickBot="1"/>
    <row r="26" spans="1:91" ht="21">
      <c r="A26" s="77" t="s">
        <v>35</v>
      </c>
      <c r="B26" s="27" t="s">
        <v>58</v>
      </c>
      <c r="C26" s="18" t="s">
        <v>59</v>
      </c>
      <c r="D26" s="18" t="s">
        <v>60</v>
      </c>
      <c r="E26" s="18" t="s">
        <v>75</v>
      </c>
      <c r="F26" s="18" t="s">
        <v>68</v>
      </c>
      <c r="G26" s="19" t="s">
        <v>67</v>
      </c>
      <c r="O26" s="27" t="s">
        <v>58</v>
      </c>
      <c r="P26" s="18" t="s">
        <v>59</v>
      </c>
      <c r="Q26" s="18" t="s">
        <v>60</v>
      </c>
      <c r="R26" s="18" t="s">
        <v>75</v>
      </c>
      <c r="S26" s="18" t="s">
        <v>68</v>
      </c>
      <c r="T26" s="19" t="s">
        <v>67</v>
      </c>
      <c r="AB26" s="27" t="s">
        <v>58</v>
      </c>
      <c r="AC26" s="18" t="s">
        <v>59</v>
      </c>
      <c r="AD26" s="18" t="s">
        <v>60</v>
      </c>
      <c r="AE26" s="18" t="s">
        <v>75</v>
      </c>
      <c r="AF26" s="18" t="s">
        <v>68</v>
      </c>
      <c r="AG26" s="19" t="s">
        <v>67</v>
      </c>
      <c r="AO26" s="27" t="s">
        <v>58</v>
      </c>
      <c r="AP26" s="18" t="s">
        <v>59</v>
      </c>
      <c r="AQ26" s="18" t="s">
        <v>60</v>
      </c>
      <c r="AR26" s="18" t="s">
        <v>75</v>
      </c>
      <c r="AS26" s="18" t="s">
        <v>68</v>
      </c>
      <c r="AT26" s="19" t="s">
        <v>67</v>
      </c>
      <c r="BB26" s="27" t="s">
        <v>58</v>
      </c>
      <c r="BC26" s="18" t="s">
        <v>59</v>
      </c>
      <c r="BD26" s="18" t="s">
        <v>60</v>
      </c>
      <c r="BE26" s="18" t="s">
        <v>75</v>
      </c>
      <c r="BF26" s="18" t="s">
        <v>68</v>
      </c>
      <c r="BG26" s="19" t="s">
        <v>67</v>
      </c>
      <c r="BO26" s="27" t="s">
        <v>58</v>
      </c>
      <c r="BP26" s="18" t="s">
        <v>59</v>
      </c>
      <c r="BQ26" s="18" t="s">
        <v>60</v>
      </c>
      <c r="BR26" s="18" t="s">
        <v>75</v>
      </c>
      <c r="BS26" s="18" t="s">
        <v>68</v>
      </c>
      <c r="BT26" s="19" t="s">
        <v>67</v>
      </c>
      <c r="CB26" s="27" t="s">
        <v>58</v>
      </c>
      <c r="CC26" s="18" t="s">
        <v>59</v>
      </c>
      <c r="CD26" s="18" t="s">
        <v>60</v>
      </c>
      <c r="CE26" s="18" t="s">
        <v>75</v>
      </c>
      <c r="CF26" s="18" t="s">
        <v>68</v>
      </c>
      <c r="CG26" s="19" t="s">
        <v>67</v>
      </c>
    </row>
    <row r="27" spans="1:91" ht="31.5">
      <c r="A27" s="78" t="s">
        <v>223</v>
      </c>
      <c r="B27" s="81">
        <v>0</v>
      </c>
      <c r="C27" s="22">
        <v>9.7100000000000009</v>
      </c>
      <c r="D27" s="22">
        <v>94</v>
      </c>
      <c r="E27" s="22">
        <v>7</v>
      </c>
      <c r="F27" s="22">
        <v>8.24</v>
      </c>
      <c r="G27" s="48">
        <v>9.99</v>
      </c>
      <c r="O27" s="47">
        <v>0</v>
      </c>
      <c r="P27" s="22">
        <v>6.7</v>
      </c>
      <c r="Q27" s="22">
        <v>83</v>
      </c>
      <c r="R27" s="22">
        <v>6</v>
      </c>
      <c r="S27" s="22">
        <v>6.08</v>
      </c>
      <c r="T27" s="48">
        <v>5.7</v>
      </c>
      <c r="AB27" s="47">
        <v>0</v>
      </c>
      <c r="AC27" s="22">
        <v>9.81</v>
      </c>
      <c r="AD27" s="22">
        <v>97</v>
      </c>
      <c r="AE27" s="22">
        <v>7</v>
      </c>
      <c r="AF27" s="22">
        <v>8.5</v>
      </c>
      <c r="AG27" s="48">
        <v>10.130000000000001</v>
      </c>
      <c r="AO27" s="47">
        <v>0</v>
      </c>
      <c r="AP27" s="22">
        <v>16.899999999999999</v>
      </c>
      <c r="AQ27" s="22">
        <v>89</v>
      </c>
      <c r="AR27" s="22">
        <v>14</v>
      </c>
      <c r="AS27" s="22">
        <v>16</v>
      </c>
      <c r="AT27" s="48">
        <v>14.3</v>
      </c>
      <c r="BB27" s="47">
        <v>0</v>
      </c>
      <c r="BC27" s="22">
        <v>19.7</v>
      </c>
      <c r="BD27" s="22">
        <v>80</v>
      </c>
      <c r="BE27" s="22">
        <v>17</v>
      </c>
      <c r="BF27" s="22">
        <v>19.3</v>
      </c>
      <c r="BG27" s="48">
        <v>13.6</v>
      </c>
      <c r="BO27" s="47">
        <v>1</v>
      </c>
      <c r="BP27" s="22">
        <v>8.74</v>
      </c>
      <c r="BQ27" s="22">
        <v>85</v>
      </c>
      <c r="BR27" s="22">
        <v>7</v>
      </c>
      <c r="BS27" s="22">
        <v>7.98</v>
      </c>
      <c r="BT27" s="48">
        <v>7.12</v>
      </c>
      <c r="CB27" s="47">
        <v>0</v>
      </c>
      <c r="CC27" s="22">
        <v>11.9</v>
      </c>
      <c r="CD27" s="22">
        <v>92</v>
      </c>
      <c r="CE27" s="22">
        <v>7</v>
      </c>
      <c r="CF27" s="22">
        <v>10.75</v>
      </c>
      <c r="CG27" s="48">
        <v>12.4</v>
      </c>
    </row>
    <row r="28" spans="1:91" ht="31.5">
      <c r="A28" s="78" t="s">
        <v>224</v>
      </c>
      <c r="B28" s="81">
        <v>5</v>
      </c>
      <c r="C28" s="22">
        <v>40.6</v>
      </c>
      <c r="D28" s="22">
        <v>76</v>
      </c>
      <c r="E28" s="22">
        <v>41</v>
      </c>
      <c r="F28" s="22">
        <v>40.799999999999997</v>
      </c>
      <c r="G28" s="48">
        <v>13.2</v>
      </c>
      <c r="O28" s="47">
        <v>5</v>
      </c>
      <c r="P28" s="22">
        <v>40.299999999999997</v>
      </c>
      <c r="Q28" s="22">
        <v>74</v>
      </c>
      <c r="R28" s="22">
        <v>41</v>
      </c>
      <c r="S28" s="22">
        <v>40.6</v>
      </c>
      <c r="T28" s="48">
        <v>13.4</v>
      </c>
      <c r="AB28" s="47">
        <v>0</v>
      </c>
      <c r="AC28" s="22">
        <v>41.3</v>
      </c>
      <c r="AD28" s="22">
        <v>76</v>
      </c>
      <c r="AE28" s="22">
        <v>42</v>
      </c>
      <c r="AF28" s="22">
        <v>41.6</v>
      </c>
      <c r="AG28" s="48">
        <v>13.4</v>
      </c>
      <c r="AO28" s="47">
        <v>6</v>
      </c>
      <c r="AP28" s="22">
        <v>40.6</v>
      </c>
      <c r="AQ28" s="22">
        <v>76</v>
      </c>
      <c r="AR28" s="22">
        <v>41</v>
      </c>
      <c r="AS28" s="22">
        <v>40.700000000000003</v>
      </c>
      <c r="AT28" s="48">
        <v>13.4</v>
      </c>
      <c r="BB28" s="47">
        <v>0</v>
      </c>
      <c r="BC28" s="22">
        <v>40.4</v>
      </c>
      <c r="BD28" s="22">
        <v>74</v>
      </c>
      <c r="BE28" s="22">
        <v>41</v>
      </c>
      <c r="BF28" s="22">
        <v>40.700000000000003</v>
      </c>
      <c r="BG28" s="48">
        <v>13.1</v>
      </c>
      <c r="BO28" s="47">
        <v>5</v>
      </c>
      <c r="BP28" s="22">
        <v>41.7</v>
      </c>
      <c r="BQ28" s="22">
        <v>77</v>
      </c>
      <c r="BR28" s="22">
        <v>42</v>
      </c>
      <c r="BS28" s="22">
        <v>41.9</v>
      </c>
      <c r="BT28" s="48">
        <v>13.9</v>
      </c>
      <c r="CB28" s="47">
        <v>5</v>
      </c>
      <c r="CC28" s="22">
        <v>42.6</v>
      </c>
      <c r="CD28" s="22">
        <v>80</v>
      </c>
      <c r="CE28" s="22">
        <v>43</v>
      </c>
      <c r="CF28" s="22">
        <v>42.9</v>
      </c>
      <c r="CG28" s="48">
        <v>14.3</v>
      </c>
    </row>
    <row r="29" spans="1:91" ht="31.5">
      <c r="A29" s="78" t="s">
        <v>225</v>
      </c>
      <c r="B29" s="76">
        <v>0</v>
      </c>
      <c r="C29" s="9">
        <v>5.43</v>
      </c>
      <c r="D29" s="9">
        <v>24</v>
      </c>
      <c r="E29" s="9">
        <v>3.79</v>
      </c>
      <c r="F29" s="9">
        <v>5.01</v>
      </c>
      <c r="G29" s="10">
        <v>5.29</v>
      </c>
      <c r="O29" s="28">
        <v>0</v>
      </c>
      <c r="P29" s="9">
        <v>5.42</v>
      </c>
      <c r="Q29" s="9">
        <v>57.3</v>
      </c>
      <c r="R29" s="9">
        <v>2.91</v>
      </c>
      <c r="S29" s="9">
        <v>4.76</v>
      </c>
      <c r="T29" s="10">
        <v>6.33</v>
      </c>
      <c r="AB29" s="28">
        <v>0</v>
      </c>
      <c r="AC29" s="9">
        <v>5.43</v>
      </c>
      <c r="AD29" s="9">
        <v>32.799999999999997</v>
      </c>
      <c r="AE29" s="9">
        <v>3.25</v>
      </c>
      <c r="AF29" s="9">
        <v>4.9400000000000004</v>
      </c>
      <c r="AG29" s="10">
        <v>5.64</v>
      </c>
      <c r="AO29" s="28">
        <v>0</v>
      </c>
      <c r="AP29" s="9">
        <v>5.43</v>
      </c>
      <c r="AQ29" s="9">
        <v>26.9</v>
      </c>
      <c r="AR29" s="9">
        <v>3.39</v>
      </c>
      <c r="AS29" s="9">
        <v>4.9800000000000004</v>
      </c>
      <c r="AT29" s="10">
        <v>5.52</v>
      </c>
      <c r="BB29" s="28">
        <v>0</v>
      </c>
      <c r="BC29" s="9">
        <v>5.58</v>
      </c>
      <c r="BD29" s="9">
        <v>39.6</v>
      </c>
      <c r="BE29" s="9">
        <v>2.89</v>
      </c>
      <c r="BF29" s="9">
        <v>4.88</v>
      </c>
      <c r="BG29" s="10">
        <v>6.37</v>
      </c>
      <c r="BO29" s="28">
        <v>0</v>
      </c>
      <c r="BP29" s="9">
        <v>5.68</v>
      </c>
      <c r="BQ29" s="9">
        <v>29.2</v>
      </c>
      <c r="BR29" s="9">
        <v>3.74</v>
      </c>
      <c r="BS29" s="9">
        <v>5.17</v>
      </c>
      <c r="BT29" s="10">
        <v>5.8</v>
      </c>
      <c r="CB29" s="28">
        <v>0</v>
      </c>
      <c r="CC29" s="9">
        <v>5.68</v>
      </c>
      <c r="CD29" s="9">
        <v>37.5</v>
      </c>
      <c r="CE29" s="9">
        <v>3.34</v>
      </c>
      <c r="CF29" s="9">
        <v>5.07</v>
      </c>
      <c r="CG29" s="10">
        <v>6.2</v>
      </c>
    </row>
    <row r="30" spans="1:91" ht="31.5">
      <c r="A30" s="78" t="s">
        <v>226</v>
      </c>
      <c r="B30" s="76">
        <v>0</v>
      </c>
      <c r="C30" s="9">
        <v>28.5</v>
      </c>
      <c r="D30" s="9">
        <v>30</v>
      </c>
      <c r="E30" s="9">
        <v>30</v>
      </c>
      <c r="F30" s="9">
        <v>29.6</v>
      </c>
      <c r="G30" s="10">
        <v>5.28</v>
      </c>
      <c r="O30" s="28">
        <v>0</v>
      </c>
      <c r="P30" s="9">
        <v>28.5</v>
      </c>
      <c r="Q30" s="9">
        <v>30</v>
      </c>
      <c r="R30" s="9">
        <v>30</v>
      </c>
      <c r="S30" s="9">
        <v>29.6</v>
      </c>
      <c r="T30" s="10">
        <v>5.25</v>
      </c>
      <c r="AB30" s="28">
        <v>0</v>
      </c>
      <c r="AC30" s="9">
        <v>28.5</v>
      </c>
      <c r="AD30" s="9">
        <v>30</v>
      </c>
      <c r="AE30" s="9">
        <v>30</v>
      </c>
      <c r="AF30" s="9">
        <v>29.6</v>
      </c>
      <c r="AG30" s="10">
        <v>5.25</v>
      </c>
      <c r="AO30" s="28">
        <v>0</v>
      </c>
      <c r="AP30" s="9">
        <v>28.5</v>
      </c>
      <c r="AQ30" s="9">
        <v>30</v>
      </c>
      <c r="AR30" s="9">
        <v>30</v>
      </c>
      <c r="AS30" s="9">
        <v>29.6</v>
      </c>
      <c r="AT30" s="10">
        <v>5.25</v>
      </c>
      <c r="BB30" s="28">
        <v>0</v>
      </c>
      <c r="BC30" s="9">
        <v>28.4</v>
      </c>
      <c r="BD30" s="9">
        <v>30</v>
      </c>
      <c r="BE30" s="9">
        <v>30</v>
      </c>
      <c r="BF30" s="9">
        <v>29.5</v>
      </c>
      <c r="BG30" s="10">
        <v>5.37</v>
      </c>
      <c r="BO30" s="28">
        <v>0</v>
      </c>
      <c r="BP30" s="9">
        <v>28.5</v>
      </c>
      <c r="BQ30" s="9">
        <v>30</v>
      </c>
      <c r="BR30" s="9">
        <v>30</v>
      </c>
      <c r="BS30" s="9">
        <v>29.6</v>
      </c>
      <c r="BT30" s="10">
        <v>5.25</v>
      </c>
      <c r="CB30" s="28">
        <v>0</v>
      </c>
      <c r="CC30" s="9">
        <v>28.5</v>
      </c>
      <c r="CD30" s="9">
        <v>30</v>
      </c>
      <c r="CE30" s="9">
        <v>30</v>
      </c>
      <c r="CF30" s="9">
        <v>29.6</v>
      </c>
      <c r="CG30" s="10">
        <v>5.25</v>
      </c>
    </row>
    <row r="31" spans="1:91" ht="31.5">
      <c r="A31" s="78" t="s">
        <v>227</v>
      </c>
      <c r="B31" s="76">
        <v>22</v>
      </c>
      <c r="C31" s="9">
        <v>88.4</v>
      </c>
      <c r="D31" s="9">
        <v>90</v>
      </c>
      <c r="E31" s="9">
        <v>90</v>
      </c>
      <c r="F31" s="9">
        <v>89.5</v>
      </c>
      <c r="G31" s="10">
        <v>5.66</v>
      </c>
      <c r="O31" s="28">
        <v>22</v>
      </c>
      <c r="P31" s="9">
        <v>88.9</v>
      </c>
      <c r="Q31" s="9">
        <v>92</v>
      </c>
      <c r="R31" s="9">
        <v>90</v>
      </c>
      <c r="S31" s="9">
        <v>90</v>
      </c>
      <c r="T31" s="10">
        <v>5.71</v>
      </c>
      <c r="AB31" s="28">
        <v>0</v>
      </c>
      <c r="AC31" s="9">
        <v>88.5</v>
      </c>
      <c r="AD31" s="9">
        <v>91</v>
      </c>
      <c r="AE31" s="9">
        <v>90</v>
      </c>
      <c r="AF31" s="9">
        <v>89.6</v>
      </c>
      <c r="AG31" s="10">
        <v>5.63</v>
      </c>
      <c r="AO31" s="28">
        <v>22</v>
      </c>
      <c r="AP31" s="9">
        <v>88.5</v>
      </c>
      <c r="AQ31" s="9">
        <v>91</v>
      </c>
      <c r="AR31" s="9">
        <v>90</v>
      </c>
      <c r="AS31" s="9">
        <v>89.6</v>
      </c>
      <c r="AT31" s="10">
        <v>5.65</v>
      </c>
      <c r="BB31" s="28">
        <v>0</v>
      </c>
      <c r="BC31" s="9">
        <v>88.7</v>
      </c>
      <c r="BD31" s="9">
        <v>91</v>
      </c>
      <c r="BE31" s="9">
        <v>90</v>
      </c>
      <c r="BF31" s="9">
        <v>89.8</v>
      </c>
      <c r="BG31" s="10">
        <v>5.82</v>
      </c>
      <c r="BO31" s="28">
        <v>23</v>
      </c>
      <c r="BP31" s="9">
        <v>88.5</v>
      </c>
      <c r="BQ31" s="9">
        <v>91</v>
      </c>
      <c r="BR31" s="9">
        <v>90</v>
      </c>
      <c r="BS31" s="9">
        <v>89.6</v>
      </c>
      <c r="BT31" s="10">
        <v>5.63</v>
      </c>
      <c r="CB31" s="28">
        <v>23</v>
      </c>
      <c r="CC31" s="9">
        <v>88.6</v>
      </c>
      <c r="CD31" s="9">
        <v>91</v>
      </c>
      <c r="CE31" s="9">
        <v>90</v>
      </c>
      <c r="CF31" s="9">
        <v>89.7</v>
      </c>
      <c r="CG31" s="10">
        <v>5.69</v>
      </c>
    </row>
    <row r="32" spans="1:91" ht="42">
      <c r="A32" s="78" t="s">
        <v>228</v>
      </c>
      <c r="B32" s="76">
        <v>0.1</v>
      </c>
      <c r="C32" s="9">
        <v>0.1</v>
      </c>
      <c r="D32" s="9">
        <v>0.1</v>
      </c>
      <c r="E32" s="9">
        <v>0.1</v>
      </c>
      <c r="F32" s="9">
        <v>0.1</v>
      </c>
      <c r="G32" s="10">
        <v>0</v>
      </c>
      <c r="O32" s="28">
        <v>0.1</v>
      </c>
      <c r="P32" s="9">
        <v>0.1</v>
      </c>
      <c r="Q32" s="9">
        <v>0.1</v>
      </c>
      <c r="R32" s="9">
        <v>0.1</v>
      </c>
      <c r="S32" s="9">
        <v>0.1</v>
      </c>
      <c r="T32" s="10">
        <v>0</v>
      </c>
      <c r="AB32" s="28">
        <v>0</v>
      </c>
      <c r="AC32" s="9">
        <v>0.1</v>
      </c>
      <c r="AD32" s="9">
        <v>0.1</v>
      </c>
      <c r="AE32" s="9">
        <v>0.1</v>
      </c>
      <c r="AF32" s="9">
        <v>0.1</v>
      </c>
      <c r="AG32" s="10">
        <v>2E-3</v>
      </c>
      <c r="AO32" s="28">
        <v>0.1</v>
      </c>
      <c r="AP32" s="9">
        <v>0.1</v>
      </c>
      <c r="AQ32" s="9">
        <v>0.1</v>
      </c>
      <c r="AR32" s="9">
        <v>0.1</v>
      </c>
      <c r="AS32" s="9">
        <v>0.1</v>
      </c>
      <c r="AT32" s="10">
        <v>0</v>
      </c>
      <c r="BB32" s="28">
        <v>0</v>
      </c>
      <c r="BC32" s="9">
        <v>0.1</v>
      </c>
      <c r="BD32" s="9">
        <v>0.1</v>
      </c>
      <c r="BE32" s="9">
        <v>0.1</v>
      </c>
      <c r="BF32" s="9">
        <v>0.1</v>
      </c>
      <c r="BG32" s="10">
        <v>2E-3</v>
      </c>
      <c r="BO32" s="28">
        <v>0.1</v>
      </c>
      <c r="BP32" s="9">
        <v>0.1</v>
      </c>
      <c r="BQ32" s="9">
        <v>0.1</v>
      </c>
      <c r="BR32" s="9">
        <v>0.1</v>
      </c>
      <c r="BS32" s="9">
        <v>0.1</v>
      </c>
      <c r="BT32" s="10">
        <v>0</v>
      </c>
      <c r="CB32" s="28">
        <v>0.1</v>
      </c>
      <c r="CC32" s="9">
        <v>0.1</v>
      </c>
      <c r="CD32" s="9">
        <v>0.1</v>
      </c>
      <c r="CE32" s="9">
        <v>0.1</v>
      </c>
      <c r="CF32" s="9">
        <v>0.1</v>
      </c>
      <c r="CG32" s="10">
        <v>0</v>
      </c>
    </row>
    <row r="33" spans="1:85" ht="42">
      <c r="A33" s="78" t="s">
        <v>229</v>
      </c>
      <c r="B33" s="76">
        <v>0</v>
      </c>
      <c r="C33" s="9">
        <v>0</v>
      </c>
      <c r="D33" s="9">
        <v>3.3000000000000002E-2</v>
      </c>
      <c r="E33" s="9">
        <v>0</v>
      </c>
      <c r="F33" s="9">
        <v>0</v>
      </c>
      <c r="G33" s="10">
        <v>2E-3</v>
      </c>
      <c r="O33" s="28">
        <v>0</v>
      </c>
      <c r="P33" s="9">
        <v>0</v>
      </c>
      <c r="Q33" s="9">
        <v>3.3000000000000002E-2</v>
      </c>
      <c r="R33" s="9">
        <v>0</v>
      </c>
      <c r="S33" s="9">
        <v>0</v>
      </c>
      <c r="T33" s="10">
        <v>3.0000000000000001E-3</v>
      </c>
      <c r="AB33" s="28">
        <v>0</v>
      </c>
      <c r="AC33" s="9">
        <v>0</v>
      </c>
      <c r="AD33" s="9">
        <v>3.3000000000000002E-2</v>
      </c>
      <c r="AE33" s="9">
        <v>0</v>
      </c>
      <c r="AF33" s="9">
        <v>0</v>
      </c>
      <c r="AG33" s="10">
        <v>3.0000000000000001E-3</v>
      </c>
      <c r="AO33" s="28">
        <v>0</v>
      </c>
      <c r="AP33" s="9">
        <v>0</v>
      </c>
      <c r="AQ33" s="9">
        <v>0.05</v>
      </c>
      <c r="AR33" s="9">
        <v>0</v>
      </c>
      <c r="AS33" s="9">
        <v>0</v>
      </c>
      <c r="AT33" s="10">
        <v>3.0000000000000001E-3</v>
      </c>
      <c r="BB33" s="28">
        <v>0</v>
      </c>
      <c r="BC33" s="9">
        <v>0</v>
      </c>
      <c r="BD33" s="9">
        <v>3.3000000000000002E-2</v>
      </c>
      <c r="BE33" s="9">
        <v>0</v>
      </c>
      <c r="BF33" s="9">
        <v>0</v>
      </c>
      <c r="BG33" s="10">
        <v>2E-3</v>
      </c>
      <c r="BO33" s="28">
        <v>0</v>
      </c>
      <c r="BP33" s="9">
        <v>0</v>
      </c>
      <c r="BQ33" s="9">
        <v>3.3000000000000002E-2</v>
      </c>
      <c r="BR33" s="9">
        <v>0</v>
      </c>
      <c r="BS33" s="9">
        <v>0</v>
      </c>
      <c r="BT33" s="10">
        <v>3.0000000000000001E-3</v>
      </c>
      <c r="CB33" s="28">
        <v>0</v>
      </c>
      <c r="CC33" s="9">
        <v>0</v>
      </c>
      <c r="CD33" s="9">
        <v>3.3000000000000002E-2</v>
      </c>
      <c r="CE33" s="9">
        <v>0</v>
      </c>
      <c r="CF33" s="9">
        <v>0</v>
      </c>
      <c r="CG33" s="10">
        <v>2E-3</v>
      </c>
    </row>
    <row r="34" spans="1:85" ht="52.5">
      <c r="A34" s="78" t="s">
        <v>230</v>
      </c>
      <c r="B34" s="76">
        <v>0</v>
      </c>
      <c r="C34" s="9">
        <v>0</v>
      </c>
      <c r="D34" s="9">
        <v>0</v>
      </c>
      <c r="E34" s="9">
        <v>0</v>
      </c>
      <c r="F34" s="9">
        <v>0</v>
      </c>
      <c r="G34" s="10" t="s">
        <v>73</v>
      </c>
      <c r="O34" s="28">
        <v>0</v>
      </c>
      <c r="P34" s="9">
        <v>0</v>
      </c>
      <c r="Q34" s="9">
        <v>0</v>
      </c>
      <c r="R34" s="9">
        <v>0</v>
      </c>
      <c r="S34" s="9">
        <v>0</v>
      </c>
      <c r="T34" s="10" t="s">
        <v>73</v>
      </c>
      <c r="AB34" s="28">
        <v>0</v>
      </c>
      <c r="AC34" s="9">
        <v>0</v>
      </c>
      <c r="AD34" s="9">
        <v>0</v>
      </c>
      <c r="AE34" s="9">
        <v>0</v>
      </c>
      <c r="AF34" s="9">
        <v>0</v>
      </c>
      <c r="AG34" s="10" t="s">
        <v>73</v>
      </c>
      <c r="AO34" s="28">
        <v>0</v>
      </c>
      <c r="AP34" s="9">
        <v>0</v>
      </c>
      <c r="AQ34" s="9">
        <v>0</v>
      </c>
      <c r="AR34" s="9">
        <v>0</v>
      </c>
      <c r="AS34" s="9">
        <v>0</v>
      </c>
      <c r="AT34" s="10" t="s">
        <v>73</v>
      </c>
      <c r="BB34" s="28">
        <v>0</v>
      </c>
      <c r="BC34" s="9">
        <v>0</v>
      </c>
      <c r="BD34" s="9">
        <v>0</v>
      </c>
      <c r="BE34" s="9">
        <v>0</v>
      </c>
      <c r="BF34" s="9">
        <v>0</v>
      </c>
      <c r="BG34" s="10" t="s">
        <v>73</v>
      </c>
      <c r="BO34" s="28">
        <v>0</v>
      </c>
      <c r="BP34" s="9">
        <v>0</v>
      </c>
      <c r="BQ34" s="9">
        <v>0</v>
      </c>
      <c r="BR34" s="9">
        <v>0</v>
      </c>
      <c r="BS34" s="9">
        <v>0</v>
      </c>
      <c r="BT34" s="10" t="s">
        <v>73</v>
      </c>
      <c r="CB34" s="28">
        <v>0</v>
      </c>
      <c r="CC34" s="9">
        <v>0</v>
      </c>
      <c r="CD34" s="9">
        <v>0</v>
      </c>
      <c r="CE34" s="9">
        <v>0</v>
      </c>
      <c r="CF34" s="9">
        <v>0</v>
      </c>
      <c r="CG34" s="10" t="s">
        <v>73</v>
      </c>
    </row>
    <row r="35" spans="1:85" ht="52.5">
      <c r="A35" s="78" t="s">
        <v>231</v>
      </c>
      <c r="B35" s="76">
        <v>0</v>
      </c>
      <c r="C35" s="9">
        <v>0</v>
      </c>
      <c r="D35" s="9">
        <v>0</v>
      </c>
      <c r="E35" s="9">
        <v>0</v>
      </c>
      <c r="F35" s="9">
        <v>0</v>
      </c>
      <c r="G35" s="10" t="s">
        <v>73</v>
      </c>
      <c r="O35" s="28">
        <v>0</v>
      </c>
      <c r="P35" s="9">
        <v>0</v>
      </c>
      <c r="Q35" s="9">
        <v>0</v>
      </c>
      <c r="R35" s="9">
        <v>0</v>
      </c>
      <c r="S35" s="9">
        <v>0</v>
      </c>
      <c r="T35" s="10" t="s">
        <v>73</v>
      </c>
      <c r="AB35" s="28">
        <v>0</v>
      </c>
      <c r="AC35" s="9">
        <v>0</v>
      </c>
      <c r="AD35" s="9">
        <v>0</v>
      </c>
      <c r="AE35" s="9">
        <v>0</v>
      </c>
      <c r="AF35" s="9">
        <v>0</v>
      </c>
      <c r="AG35" s="10" t="s">
        <v>73</v>
      </c>
      <c r="AO35" s="28">
        <v>0</v>
      </c>
      <c r="AP35" s="9">
        <v>0</v>
      </c>
      <c r="AQ35" s="9">
        <v>0</v>
      </c>
      <c r="AR35" s="9">
        <v>0</v>
      </c>
      <c r="AS35" s="9">
        <v>0</v>
      </c>
      <c r="AT35" s="10" t="s">
        <v>73</v>
      </c>
      <c r="BB35" s="28">
        <v>0</v>
      </c>
      <c r="BC35" s="9">
        <v>0</v>
      </c>
      <c r="BD35" s="9">
        <v>0</v>
      </c>
      <c r="BE35" s="9">
        <v>0</v>
      </c>
      <c r="BF35" s="9">
        <v>0</v>
      </c>
      <c r="BG35" s="10" t="s">
        <v>73</v>
      </c>
      <c r="BO35" s="28">
        <v>0</v>
      </c>
      <c r="BP35" s="9">
        <v>0</v>
      </c>
      <c r="BQ35" s="9">
        <v>0</v>
      </c>
      <c r="BR35" s="9">
        <v>0</v>
      </c>
      <c r="BS35" s="9">
        <v>0</v>
      </c>
      <c r="BT35" s="10" t="s">
        <v>73</v>
      </c>
      <c r="CB35" s="28">
        <v>0</v>
      </c>
      <c r="CC35" s="9">
        <v>0</v>
      </c>
      <c r="CD35" s="9">
        <v>0</v>
      </c>
      <c r="CE35" s="9">
        <v>0</v>
      </c>
      <c r="CF35" s="9">
        <v>0</v>
      </c>
      <c r="CG35" s="10" t="s">
        <v>73</v>
      </c>
    </row>
    <row r="36" spans="1:85" ht="52.5">
      <c r="A36" s="78" t="s">
        <v>232</v>
      </c>
      <c r="B36" s="76">
        <v>1</v>
      </c>
      <c r="C36" s="9">
        <v>3.95</v>
      </c>
      <c r="D36" s="9">
        <v>40</v>
      </c>
      <c r="E36" s="9">
        <v>2</v>
      </c>
      <c r="F36" s="9">
        <v>2.17</v>
      </c>
      <c r="G36" s="10">
        <v>8.15</v>
      </c>
      <c r="O36" s="28">
        <v>1</v>
      </c>
      <c r="P36" s="9">
        <v>4.08</v>
      </c>
      <c r="Q36" s="9">
        <v>60</v>
      </c>
      <c r="R36" s="9">
        <v>2</v>
      </c>
      <c r="S36" s="9">
        <v>2.35</v>
      </c>
      <c r="T36" s="10">
        <v>8.41</v>
      </c>
      <c r="AB36" s="28">
        <v>1</v>
      </c>
      <c r="AC36" s="9">
        <v>4.55</v>
      </c>
      <c r="AD36" s="9">
        <v>44</v>
      </c>
      <c r="AE36" s="9">
        <v>2</v>
      </c>
      <c r="AF36" s="9">
        <v>2.74</v>
      </c>
      <c r="AG36" s="10">
        <v>9.85</v>
      </c>
      <c r="AO36" s="28">
        <v>1</v>
      </c>
      <c r="AP36" s="9">
        <v>4.08</v>
      </c>
      <c r="AQ36" s="9">
        <v>40</v>
      </c>
      <c r="AR36" s="9">
        <v>2</v>
      </c>
      <c r="AS36" s="9">
        <v>2.5299999999999998</v>
      </c>
      <c r="AT36" s="10">
        <v>7.46</v>
      </c>
      <c r="BB36" s="28">
        <v>1</v>
      </c>
      <c r="BC36" s="9">
        <v>3.84</v>
      </c>
      <c r="BD36" s="9">
        <v>44</v>
      </c>
      <c r="BE36" s="9">
        <v>2</v>
      </c>
      <c r="BF36" s="9">
        <v>1.95</v>
      </c>
      <c r="BG36" s="10">
        <v>9.02</v>
      </c>
      <c r="BO36" s="28">
        <v>1</v>
      </c>
      <c r="BP36" s="9">
        <v>4.4000000000000004</v>
      </c>
      <c r="BQ36" s="9">
        <v>40</v>
      </c>
      <c r="BR36" s="9">
        <v>3</v>
      </c>
      <c r="BS36" s="9">
        <v>2.62</v>
      </c>
      <c r="BT36" s="10">
        <v>8.0299999999999994</v>
      </c>
      <c r="CB36" s="28">
        <v>1</v>
      </c>
      <c r="CC36" s="9">
        <v>4.22</v>
      </c>
      <c r="CD36" s="9">
        <v>40</v>
      </c>
      <c r="CE36" s="9">
        <v>2</v>
      </c>
      <c r="CF36" s="9">
        <v>2.41</v>
      </c>
      <c r="CG36" s="10">
        <v>9.1999999999999993</v>
      </c>
    </row>
    <row r="37" spans="1:85" ht="42">
      <c r="A37" s="78" t="s">
        <v>233</v>
      </c>
      <c r="B37" s="76">
        <v>0</v>
      </c>
      <c r="C37" s="9">
        <v>194.8</v>
      </c>
      <c r="D37" s="45">
        <v>2956</v>
      </c>
      <c r="E37" s="9">
        <v>175</v>
      </c>
      <c r="F37" s="9">
        <v>186.6</v>
      </c>
      <c r="G37" s="10">
        <v>131.80000000000001</v>
      </c>
      <c r="O37" s="28">
        <v>0</v>
      </c>
      <c r="P37" s="9">
        <v>195.1</v>
      </c>
      <c r="Q37" s="45">
        <v>1238</v>
      </c>
      <c r="R37" s="9">
        <v>171.8</v>
      </c>
      <c r="S37" s="9">
        <v>182.5</v>
      </c>
      <c r="T37" s="10">
        <v>142.19999999999999</v>
      </c>
      <c r="AB37" s="28">
        <v>11</v>
      </c>
      <c r="AC37" s="45">
        <v>5204</v>
      </c>
      <c r="AD37" s="45">
        <v>196356</v>
      </c>
      <c r="AE37" s="9">
        <v>479.3</v>
      </c>
      <c r="AF37" s="45">
        <v>1553</v>
      </c>
      <c r="AG37" s="49">
        <v>18479</v>
      </c>
      <c r="AO37" s="28">
        <v>30</v>
      </c>
      <c r="AP37" s="45">
        <v>2096</v>
      </c>
      <c r="AQ37" s="45">
        <v>10954</v>
      </c>
      <c r="AR37" s="9">
        <v>672.8</v>
      </c>
      <c r="AS37" s="45">
        <v>1927</v>
      </c>
      <c r="AT37" s="49">
        <v>2125</v>
      </c>
      <c r="BB37" s="28">
        <v>10</v>
      </c>
      <c r="BC37" s="9">
        <v>191</v>
      </c>
      <c r="BD37" s="9">
        <v>951</v>
      </c>
      <c r="BE37" s="9">
        <v>148.5</v>
      </c>
      <c r="BF37" s="9">
        <v>178</v>
      </c>
      <c r="BG37" s="10">
        <v>145.6</v>
      </c>
      <c r="BO37" s="28">
        <v>4.17</v>
      </c>
      <c r="BP37" s="9">
        <v>508.9</v>
      </c>
      <c r="BQ37" s="45">
        <v>9820</v>
      </c>
      <c r="BR37" s="9">
        <v>361</v>
      </c>
      <c r="BS37" s="9">
        <v>361</v>
      </c>
      <c r="BT37" s="10">
        <v>805.3</v>
      </c>
      <c r="CB37" s="28">
        <v>0</v>
      </c>
      <c r="CC37" s="9">
        <v>899.2</v>
      </c>
      <c r="CD37" s="45">
        <v>97671</v>
      </c>
      <c r="CE37" s="9">
        <v>446</v>
      </c>
      <c r="CF37" s="9">
        <v>608.6</v>
      </c>
      <c r="CG37" s="49">
        <v>3079</v>
      </c>
    </row>
    <row r="38" spans="1:85" ht="53.25" thickBot="1">
      <c r="A38" s="79" t="s">
        <v>234</v>
      </c>
      <c r="B38" s="80">
        <v>0</v>
      </c>
      <c r="C38" s="30">
        <v>2.7E-2</v>
      </c>
      <c r="D38" s="30">
        <v>12</v>
      </c>
      <c r="E38" s="30">
        <v>0</v>
      </c>
      <c r="F38" s="30">
        <v>0</v>
      </c>
      <c r="G38" s="42">
        <v>0.27500000000000002</v>
      </c>
      <c r="O38" s="29">
        <v>0</v>
      </c>
      <c r="P38" s="30">
        <v>3.4000000000000002E-2</v>
      </c>
      <c r="Q38" s="30">
        <v>4</v>
      </c>
      <c r="R38" s="30">
        <v>0</v>
      </c>
      <c r="S38" s="30">
        <v>0</v>
      </c>
      <c r="T38" s="42">
        <v>0.22800000000000001</v>
      </c>
      <c r="AB38" s="29">
        <v>0</v>
      </c>
      <c r="AC38" s="30">
        <v>0.44400000000000001</v>
      </c>
      <c r="AD38" s="30">
        <v>129</v>
      </c>
      <c r="AE38" s="30">
        <v>0</v>
      </c>
      <c r="AF38" s="30">
        <v>2.9000000000000001E-2</v>
      </c>
      <c r="AG38" s="42">
        <v>4.08</v>
      </c>
      <c r="AO38" s="29">
        <v>0</v>
      </c>
      <c r="AP38" s="30">
        <v>6.81</v>
      </c>
      <c r="AQ38" s="83">
        <v>1292</v>
      </c>
      <c r="AR38" s="30">
        <v>0</v>
      </c>
      <c r="AS38" s="30">
        <v>2.9</v>
      </c>
      <c r="AT38" s="42">
        <v>43</v>
      </c>
      <c r="BB38" s="29">
        <v>0</v>
      </c>
      <c r="BC38" s="30">
        <v>3.9E-2</v>
      </c>
      <c r="BD38" s="30">
        <v>18</v>
      </c>
      <c r="BE38" s="30">
        <v>0</v>
      </c>
      <c r="BF38" s="30">
        <v>0</v>
      </c>
      <c r="BG38" s="42">
        <v>0.35799999999999998</v>
      </c>
      <c r="BO38" s="29">
        <v>0</v>
      </c>
      <c r="BP38" s="30">
        <v>0.36399999999999999</v>
      </c>
      <c r="BQ38" s="30">
        <v>66</v>
      </c>
      <c r="BR38" s="30">
        <v>0</v>
      </c>
      <c r="BS38" s="30">
        <v>1.7999999999999999E-2</v>
      </c>
      <c r="BT38" s="42">
        <v>2.56</v>
      </c>
      <c r="CB38" s="29">
        <v>0</v>
      </c>
      <c r="CC38" s="30">
        <v>1.93</v>
      </c>
      <c r="CD38" s="30">
        <v>104</v>
      </c>
      <c r="CE38" s="30">
        <v>0</v>
      </c>
      <c r="CF38" s="30">
        <v>0.80700000000000005</v>
      </c>
      <c r="CG38" s="42">
        <v>6.28</v>
      </c>
    </row>
  </sheetData>
  <mergeCells count="63">
    <mergeCell ref="B1:M1"/>
    <mergeCell ref="B2:M2"/>
    <mergeCell ref="B3:M3"/>
    <mergeCell ref="B4:M4"/>
    <mergeCell ref="B5:M5"/>
    <mergeCell ref="B7:M7"/>
    <mergeCell ref="B8:M8"/>
    <mergeCell ref="B9:M9"/>
    <mergeCell ref="B6:M6"/>
    <mergeCell ref="O6:Z6"/>
    <mergeCell ref="O7:Z7"/>
    <mergeCell ref="O8:Z8"/>
    <mergeCell ref="O9:Z9"/>
    <mergeCell ref="AB6:AM6"/>
    <mergeCell ref="AB7:AM7"/>
    <mergeCell ref="AB8:AM8"/>
    <mergeCell ref="AB9:AM9"/>
    <mergeCell ref="O1:Z1"/>
    <mergeCell ref="O2:Z2"/>
    <mergeCell ref="O3:Z3"/>
    <mergeCell ref="AB1:AM1"/>
    <mergeCell ref="AB2:AM2"/>
    <mergeCell ref="AB3:AM3"/>
    <mergeCell ref="AB4:AM4"/>
    <mergeCell ref="AB5:AM5"/>
    <mergeCell ref="O4:Z4"/>
    <mergeCell ref="O5:Z5"/>
    <mergeCell ref="AO9:AZ9"/>
    <mergeCell ref="BB1:BM1"/>
    <mergeCell ref="BB2:BM2"/>
    <mergeCell ref="BB3:BM3"/>
    <mergeCell ref="BB4:BM4"/>
    <mergeCell ref="BB5:BM5"/>
    <mergeCell ref="BB6:BM6"/>
    <mergeCell ref="BB7:BM7"/>
    <mergeCell ref="BB8:BM8"/>
    <mergeCell ref="BB9:BM9"/>
    <mergeCell ref="AO1:AZ1"/>
    <mergeCell ref="AO2:AZ2"/>
    <mergeCell ref="AO3:AZ3"/>
    <mergeCell ref="AO4:AZ4"/>
    <mergeCell ref="AO5:AZ5"/>
    <mergeCell ref="AO6:AZ6"/>
    <mergeCell ref="AO7:AZ7"/>
    <mergeCell ref="AO8:AZ8"/>
    <mergeCell ref="BO6:BZ6"/>
    <mergeCell ref="BO7:BZ7"/>
    <mergeCell ref="BO8:BZ8"/>
    <mergeCell ref="BO9:BZ9"/>
    <mergeCell ref="CB1:CM1"/>
    <mergeCell ref="CB2:CM2"/>
    <mergeCell ref="CB3:CM3"/>
    <mergeCell ref="CB4:CM4"/>
    <mergeCell ref="CB5:CM5"/>
    <mergeCell ref="CB6:CM6"/>
    <mergeCell ref="CB7:CM7"/>
    <mergeCell ref="CB8:CM8"/>
    <mergeCell ref="CB9:CM9"/>
    <mergeCell ref="BO1:BZ1"/>
    <mergeCell ref="BO2:BZ2"/>
    <mergeCell ref="BO3:BZ3"/>
    <mergeCell ref="BO4:BZ4"/>
    <mergeCell ref="BO5:BZ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Z38"/>
  <sheetViews>
    <sheetView workbookViewId="0">
      <pane xSplit="1" ySplit="10" topLeftCell="CP26" activePane="bottomRight" state="frozen"/>
      <selection pane="topRight" activeCell="B1" sqref="B1"/>
      <selection pane="bottomLeft" activeCell="A11" sqref="A11"/>
      <selection pane="bottomRight" activeCell="DB10" sqref="DB1:DB1048576"/>
    </sheetView>
  </sheetViews>
  <sheetFormatPr defaultRowHeight="15"/>
  <cols>
    <col min="1" max="1" width="16.140625" bestFit="1" customWidth="1"/>
    <col min="14" max="14" width="0.28515625" customWidth="1"/>
  </cols>
  <sheetData>
    <row r="1" spans="1:104" ht="15" customHeight="1">
      <c r="A1" s="23" t="s">
        <v>0</v>
      </c>
      <c r="B1" s="306" t="s">
        <v>235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8"/>
      <c r="O1" s="306" t="s">
        <v>244</v>
      </c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  <c r="AB1" s="306" t="s">
        <v>253</v>
      </c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8"/>
      <c r="AO1" s="306" t="s">
        <v>262</v>
      </c>
      <c r="AP1" s="307"/>
      <c r="AQ1" s="307"/>
      <c r="AR1" s="307"/>
      <c r="AS1" s="307"/>
      <c r="AT1" s="307"/>
      <c r="AU1" s="307"/>
      <c r="AV1" s="307"/>
      <c r="AW1" s="307"/>
      <c r="AX1" s="307"/>
      <c r="AY1" s="307"/>
      <c r="AZ1" s="308"/>
      <c r="BB1" s="306" t="s">
        <v>268</v>
      </c>
      <c r="BC1" s="307"/>
      <c r="BD1" s="307"/>
      <c r="BE1" s="307"/>
      <c r="BF1" s="307"/>
      <c r="BG1" s="307"/>
      <c r="BH1" s="307"/>
      <c r="BI1" s="307"/>
      <c r="BJ1" s="307"/>
      <c r="BK1" s="307"/>
      <c r="BL1" s="307"/>
      <c r="BM1" s="308"/>
      <c r="BO1" s="306" t="s">
        <v>277</v>
      </c>
      <c r="BP1" s="307"/>
      <c r="BQ1" s="307"/>
      <c r="BR1" s="307"/>
      <c r="BS1" s="307"/>
      <c r="BT1" s="307"/>
      <c r="BU1" s="307"/>
      <c r="BV1" s="307"/>
      <c r="BW1" s="307"/>
      <c r="BX1" s="307"/>
      <c r="BY1" s="307"/>
      <c r="BZ1" s="308"/>
      <c r="CB1" s="306" t="s">
        <v>286</v>
      </c>
      <c r="CC1" s="307"/>
      <c r="CD1" s="307"/>
      <c r="CE1" s="307"/>
      <c r="CF1" s="307"/>
      <c r="CG1" s="307"/>
      <c r="CH1" s="307"/>
      <c r="CI1" s="307"/>
      <c r="CJ1" s="307"/>
      <c r="CK1" s="307"/>
      <c r="CL1" s="307"/>
      <c r="CM1" s="308"/>
      <c r="CO1" s="306" t="s">
        <v>295</v>
      </c>
      <c r="CP1" s="307"/>
      <c r="CQ1" s="307"/>
      <c r="CR1" s="307"/>
      <c r="CS1" s="307"/>
      <c r="CT1" s="307"/>
      <c r="CU1" s="307"/>
      <c r="CV1" s="307"/>
      <c r="CW1" s="307"/>
      <c r="CX1" s="307"/>
      <c r="CY1" s="307"/>
      <c r="CZ1" s="308"/>
    </row>
    <row r="2" spans="1:104">
      <c r="A2" s="24" t="s">
        <v>1</v>
      </c>
      <c r="B2" s="309" t="s">
        <v>51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  <c r="O2" s="309" t="s">
        <v>51</v>
      </c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1"/>
      <c r="AB2" s="309" t="s">
        <v>51</v>
      </c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1"/>
      <c r="AO2" s="309" t="s">
        <v>51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1"/>
      <c r="BB2" s="309" t="s">
        <v>51</v>
      </c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1"/>
      <c r="BO2" s="309" t="s">
        <v>51</v>
      </c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1"/>
      <c r="CB2" s="309" t="s">
        <v>51</v>
      </c>
      <c r="CC2" s="310"/>
      <c r="CD2" s="310"/>
      <c r="CE2" s="310"/>
      <c r="CF2" s="310"/>
      <c r="CG2" s="310"/>
      <c r="CH2" s="310"/>
      <c r="CI2" s="310"/>
      <c r="CJ2" s="310"/>
      <c r="CK2" s="310"/>
      <c r="CL2" s="310"/>
      <c r="CM2" s="311"/>
      <c r="CO2" s="309" t="s">
        <v>51</v>
      </c>
      <c r="CP2" s="310"/>
      <c r="CQ2" s="310"/>
      <c r="CR2" s="310"/>
      <c r="CS2" s="310"/>
      <c r="CT2" s="310"/>
      <c r="CU2" s="310"/>
      <c r="CV2" s="310"/>
      <c r="CW2" s="310"/>
      <c r="CX2" s="310"/>
      <c r="CY2" s="310"/>
      <c r="CZ2" s="311"/>
    </row>
    <row r="3" spans="1:104" ht="15" customHeight="1">
      <c r="A3" s="24" t="s">
        <v>2</v>
      </c>
      <c r="B3" s="312" t="s">
        <v>236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4"/>
      <c r="O3" s="312" t="s">
        <v>245</v>
      </c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4"/>
      <c r="AB3" s="312" t="s">
        <v>254</v>
      </c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4"/>
      <c r="AO3" s="312" t="s">
        <v>263</v>
      </c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4"/>
      <c r="BB3" s="312" t="s">
        <v>269</v>
      </c>
      <c r="BC3" s="313"/>
      <c r="BD3" s="313"/>
      <c r="BE3" s="313"/>
      <c r="BF3" s="313"/>
      <c r="BG3" s="313"/>
      <c r="BH3" s="313"/>
      <c r="BI3" s="313"/>
      <c r="BJ3" s="313"/>
      <c r="BK3" s="313"/>
      <c r="BL3" s="313"/>
      <c r="BM3" s="314"/>
      <c r="BO3" s="312" t="s">
        <v>278</v>
      </c>
      <c r="BP3" s="313"/>
      <c r="BQ3" s="313"/>
      <c r="BR3" s="313"/>
      <c r="BS3" s="313"/>
      <c r="BT3" s="313"/>
      <c r="BU3" s="313"/>
      <c r="BV3" s="313"/>
      <c r="BW3" s="313"/>
      <c r="BX3" s="313"/>
      <c r="BY3" s="313"/>
      <c r="BZ3" s="314"/>
      <c r="CB3" s="312" t="s">
        <v>287</v>
      </c>
      <c r="CC3" s="313"/>
      <c r="CD3" s="313"/>
      <c r="CE3" s="313"/>
      <c r="CF3" s="313"/>
      <c r="CG3" s="313"/>
      <c r="CH3" s="313"/>
      <c r="CI3" s="313"/>
      <c r="CJ3" s="313"/>
      <c r="CK3" s="313"/>
      <c r="CL3" s="313"/>
      <c r="CM3" s="314"/>
      <c r="CO3" s="312" t="s">
        <v>296</v>
      </c>
      <c r="CP3" s="313"/>
      <c r="CQ3" s="313"/>
      <c r="CR3" s="313"/>
      <c r="CS3" s="313"/>
      <c r="CT3" s="313"/>
      <c r="CU3" s="313"/>
      <c r="CV3" s="313"/>
      <c r="CW3" s="313"/>
      <c r="CX3" s="313"/>
      <c r="CY3" s="313"/>
      <c r="CZ3" s="314"/>
    </row>
    <row r="4" spans="1:104" ht="15" customHeight="1">
      <c r="A4" s="24" t="s">
        <v>3</v>
      </c>
      <c r="B4" s="312" t="s">
        <v>237</v>
      </c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4"/>
      <c r="O4" s="312" t="s">
        <v>246</v>
      </c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4"/>
      <c r="AB4" s="312" t="s">
        <v>255</v>
      </c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4"/>
      <c r="AO4" s="312" t="s">
        <v>264</v>
      </c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4"/>
      <c r="BB4" s="312" t="s">
        <v>270</v>
      </c>
      <c r="BC4" s="313"/>
      <c r="BD4" s="313"/>
      <c r="BE4" s="313"/>
      <c r="BF4" s="313"/>
      <c r="BG4" s="313"/>
      <c r="BH4" s="313"/>
      <c r="BI4" s="313"/>
      <c r="BJ4" s="313"/>
      <c r="BK4" s="313"/>
      <c r="BL4" s="313"/>
      <c r="BM4" s="314"/>
      <c r="BO4" s="312" t="s">
        <v>279</v>
      </c>
      <c r="BP4" s="313"/>
      <c r="BQ4" s="313"/>
      <c r="BR4" s="313"/>
      <c r="BS4" s="313"/>
      <c r="BT4" s="313"/>
      <c r="BU4" s="313"/>
      <c r="BV4" s="313"/>
      <c r="BW4" s="313"/>
      <c r="BX4" s="313"/>
      <c r="BY4" s="313"/>
      <c r="BZ4" s="314"/>
      <c r="CB4" s="312" t="s">
        <v>288</v>
      </c>
      <c r="CC4" s="313"/>
      <c r="CD4" s="313"/>
      <c r="CE4" s="313"/>
      <c r="CF4" s="313"/>
      <c r="CG4" s="313"/>
      <c r="CH4" s="313"/>
      <c r="CI4" s="313"/>
      <c r="CJ4" s="313"/>
      <c r="CK4" s="313"/>
      <c r="CL4" s="313"/>
      <c r="CM4" s="314"/>
      <c r="CO4" s="312" t="s">
        <v>297</v>
      </c>
      <c r="CP4" s="313"/>
      <c r="CQ4" s="313"/>
      <c r="CR4" s="313"/>
      <c r="CS4" s="313"/>
      <c r="CT4" s="313"/>
      <c r="CU4" s="313"/>
      <c r="CV4" s="313"/>
      <c r="CW4" s="313"/>
      <c r="CX4" s="313"/>
      <c r="CY4" s="313"/>
      <c r="CZ4" s="314"/>
    </row>
    <row r="5" spans="1:104">
      <c r="A5" s="24" t="s">
        <v>4</v>
      </c>
      <c r="B5" s="315">
        <v>5.0173611111111106E-2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7"/>
      <c r="O5" s="315">
        <v>5.0173611111111106E-2</v>
      </c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7"/>
      <c r="AB5" s="315">
        <v>5.0173611111111106E-2</v>
      </c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7"/>
      <c r="AO5" s="315">
        <v>5.0173611111111106E-2</v>
      </c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7"/>
      <c r="BB5" s="315">
        <v>5.0173611111111106E-2</v>
      </c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7"/>
      <c r="BO5" s="315">
        <v>5.0173611111111106E-2</v>
      </c>
      <c r="BP5" s="316"/>
      <c r="BQ5" s="316"/>
      <c r="BR5" s="316"/>
      <c r="BS5" s="316"/>
      <c r="BT5" s="316"/>
      <c r="BU5" s="316"/>
      <c r="BV5" s="316"/>
      <c r="BW5" s="316"/>
      <c r="BX5" s="316"/>
      <c r="BY5" s="316"/>
      <c r="BZ5" s="317"/>
      <c r="CB5" s="315">
        <v>5.0173611111111106E-2</v>
      </c>
      <c r="CC5" s="316"/>
      <c r="CD5" s="316"/>
      <c r="CE5" s="316"/>
      <c r="CF5" s="316"/>
      <c r="CG5" s="316"/>
      <c r="CH5" s="316"/>
      <c r="CI5" s="316"/>
      <c r="CJ5" s="316"/>
      <c r="CK5" s="316"/>
      <c r="CL5" s="316"/>
      <c r="CM5" s="317"/>
      <c r="CO5" s="315">
        <v>5.0173611111111106E-2</v>
      </c>
      <c r="CP5" s="316"/>
      <c r="CQ5" s="316"/>
      <c r="CR5" s="316"/>
      <c r="CS5" s="316"/>
      <c r="CT5" s="316"/>
      <c r="CU5" s="316"/>
      <c r="CV5" s="316"/>
      <c r="CW5" s="316"/>
      <c r="CX5" s="316"/>
      <c r="CY5" s="316"/>
      <c r="CZ5" s="317"/>
    </row>
    <row r="6" spans="1:104" ht="15" customHeight="1">
      <c r="A6" s="24" t="s">
        <v>5</v>
      </c>
      <c r="B6" s="294" t="s">
        <v>222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6"/>
      <c r="O6" s="294" t="s">
        <v>222</v>
      </c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6"/>
      <c r="AB6" s="294" t="s">
        <v>222</v>
      </c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6"/>
      <c r="AO6" s="294" t="s">
        <v>222</v>
      </c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6"/>
      <c r="BB6" s="294" t="s">
        <v>222</v>
      </c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96"/>
      <c r="BO6" s="294" t="s">
        <v>222</v>
      </c>
      <c r="BP6" s="295"/>
      <c r="BQ6" s="295"/>
      <c r="BR6" s="295"/>
      <c r="BS6" s="295"/>
      <c r="BT6" s="295"/>
      <c r="BU6" s="295"/>
      <c r="BV6" s="295"/>
      <c r="BW6" s="295"/>
      <c r="BX6" s="295"/>
      <c r="BY6" s="295"/>
      <c r="BZ6" s="296"/>
      <c r="CB6" s="294" t="s">
        <v>222</v>
      </c>
      <c r="CC6" s="295"/>
      <c r="CD6" s="295"/>
      <c r="CE6" s="295"/>
      <c r="CF6" s="295"/>
      <c r="CG6" s="295"/>
      <c r="CH6" s="295"/>
      <c r="CI6" s="295"/>
      <c r="CJ6" s="295"/>
      <c r="CK6" s="295"/>
      <c r="CL6" s="295"/>
      <c r="CM6" s="296"/>
      <c r="CO6" s="294" t="s">
        <v>222</v>
      </c>
      <c r="CP6" s="295"/>
      <c r="CQ6" s="295"/>
      <c r="CR6" s="295"/>
      <c r="CS6" s="295"/>
      <c r="CT6" s="295"/>
      <c r="CU6" s="295"/>
      <c r="CV6" s="295"/>
      <c r="CW6" s="295"/>
      <c r="CX6" s="295"/>
      <c r="CY6" s="295"/>
      <c r="CZ6" s="296"/>
    </row>
    <row r="7" spans="1:104" ht="15" customHeight="1">
      <c r="A7" s="24" t="s">
        <v>6</v>
      </c>
      <c r="B7" s="297" t="s">
        <v>55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9"/>
      <c r="O7" s="297" t="s">
        <v>55</v>
      </c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9"/>
      <c r="AB7" s="297" t="s">
        <v>55</v>
      </c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9"/>
      <c r="AO7" s="297" t="s">
        <v>55</v>
      </c>
      <c r="AP7" s="298"/>
      <c r="AQ7" s="298"/>
      <c r="AR7" s="298"/>
      <c r="AS7" s="298"/>
      <c r="AT7" s="298"/>
      <c r="AU7" s="298"/>
      <c r="AV7" s="298"/>
      <c r="AW7" s="298"/>
      <c r="AX7" s="298"/>
      <c r="AY7" s="298"/>
      <c r="AZ7" s="299"/>
      <c r="BB7" s="297" t="s">
        <v>55</v>
      </c>
      <c r="BC7" s="298"/>
      <c r="BD7" s="298"/>
      <c r="BE7" s="298"/>
      <c r="BF7" s="298"/>
      <c r="BG7" s="298"/>
      <c r="BH7" s="298"/>
      <c r="BI7" s="298"/>
      <c r="BJ7" s="298"/>
      <c r="BK7" s="298"/>
      <c r="BL7" s="298"/>
      <c r="BM7" s="299"/>
      <c r="BO7" s="297" t="s">
        <v>55</v>
      </c>
      <c r="BP7" s="298"/>
      <c r="BQ7" s="298"/>
      <c r="BR7" s="298"/>
      <c r="BS7" s="298"/>
      <c r="BT7" s="298"/>
      <c r="BU7" s="298"/>
      <c r="BV7" s="298"/>
      <c r="BW7" s="298"/>
      <c r="BX7" s="298"/>
      <c r="BY7" s="298"/>
      <c r="BZ7" s="299"/>
      <c r="CB7" s="297" t="s">
        <v>55</v>
      </c>
      <c r="CC7" s="298"/>
      <c r="CD7" s="298"/>
      <c r="CE7" s="298"/>
      <c r="CF7" s="298"/>
      <c r="CG7" s="298"/>
      <c r="CH7" s="298"/>
      <c r="CI7" s="298"/>
      <c r="CJ7" s="298"/>
      <c r="CK7" s="298"/>
      <c r="CL7" s="298"/>
      <c r="CM7" s="299"/>
      <c r="CO7" s="297" t="s">
        <v>55</v>
      </c>
      <c r="CP7" s="298"/>
      <c r="CQ7" s="298"/>
      <c r="CR7" s="298"/>
      <c r="CS7" s="298"/>
      <c r="CT7" s="298"/>
      <c r="CU7" s="298"/>
      <c r="CV7" s="298"/>
      <c r="CW7" s="298"/>
      <c r="CX7" s="298"/>
      <c r="CY7" s="298"/>
      <c r="CZ7" s="299"/>
    </row>
    <row r="8" spans="1:104" ht="15" customHeight="1">
      <c r="A8" s="24" t="s">
        <v>7</v>
      </c>
      <c r="B8" s="300" t="s">
        <v>76</v>
      </c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2"/>
      <c r="O8" s="300" t="s">
        <v>76</v>
      </c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B8" s="300" t="s">
        <v>76</v>
      </c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2"/>
      <c r="AO8" s="300" t="s">
        <v>76</v>
      </c>
      <c r="AP8" s="301"/>
      <c r="AQ8" s="301"/>
      <c r="AR8" s="301"/>
      <c r="AS8" s="301"/>
      <c r="AT8" s="301"/>
      <c r="AU8" s="301"/>
      <c r="AV8" s="301"/>
      <c r="AW8" s="301"/>
      <c r="AX8" s="301"/>
      <c r="AY8" s="301"/>
      <c r="AZ8" s="302"/>
      <c r="BB8" s="300" t="s">
        <v>76</v>
      </c>
      <c r="BC8" s="301"/>
      <c r="BD8" s="301"/>
      <c r="BE8" s="301"/>
      <c r="BF8" s="301"/>
      <c r="BG8" s="301"/>
      <c r="BH8" s="301"/>
      <c r="BI8" s="301"/>
      <c r="BJ8" s="301"/>
      <c r="BK8" s="301"/>
      <c r="BL8" s="301"/>
      <c r="BM8" s="302"/>
      <c r="BO8" s="300" t="s">
        <v>76</v>
      </c>
      <c r="BP8" s="301"/>
      <c r="BQ8" s="301"/>
      <c r="BR8" s="301"/>
      <c r="BS8" s="301"/>
      <c r="BT8" s="301"/>
      <c r="BU8" s="301"/>
      <c r="BV8" s="301"/>
      <c r="BW8" s="301"/>
      <c r="BX8" s="301"/>
      <c r="BY8" s="301"/>
      <c r="BZ8" s="302"/>
      <c r="CB8" s="300" t="s">
        <v>76</v>
      </c>
      <c r="CC8" s="301"/>
      <c r="CD8" s="301"/>
      <c r="CE8" s="301"/>
      <c r="CF8" s="301"/>
      <c r="CG8" s="301"/>
      <c r="CH8" s="301"/>
      <c r="CI8" s="301"/>
      <c r="CJ8" s="301"/>
      <c r="CK8" s="301"/>
      <c r="CL8" s="301"/>
      <c r="CM8" s="302"/>
      <c r="CO8" s="300" t="s">
        <v>76</v>
      </c>
      <c r="CP8" s="301"/>
      <c r="CQ8" s="301"/>
      <c r="CR8" s="301"/>
      <c r="CS8" s="301"/>
      <c r="CT8" s="301"/>
      <c r="CU8" s="301"/>
      <c r="CV8" s="301"/>
      <c r="CW8" s="301"/>
      <c r="CX8" s="301"/>
      <c r="CY8" s="301"/>
      <c r="CZ8" s="302"/>
    </row>
    <row r="9" spans="1:104" ht="21.75" thickBot="1">
      <c r="A9" s="25" t="s">
        <v>8</v>
      </c>
      <c r="B9" s="303" t="s">
        <v>77</v>
      </c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5"/>
      <c r="O9" s="303" t="s">
        <v>77</v>
      </c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5"/>
      <c r="AB9" s="303" t="s">
        <v>77</v>
      </c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5"/>
      <c r="AO9" s="303" t="s">
        <v>77</v>
      </c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5"/>
      <c r="BB9" s="346" t="s">
        <v>77</v>
      </c>
      <c r="BC9" s="304"/>
      <c r="BD9" s="304"/>
      <c r="BE9" s="304"/>
      <c r="BF9" s="304"/>
      <c r="BG9" s="304"/>
      <c r="BH9" s="304"/>
      <c r="BI9" s="304"/>
      <c r="BJ9" s="304"/>
      <c r="BK9" s="304"/>
      <c r="BL9" s="304"/>
      <c r="BM9" s="305"/>
      <c r="BO9" s="303" t="s">
        <v>77</v>
      </c>
      <c r="BP9" s="304"/>
      <c r="BQ9" s="304"/>
      <c r="BR9" s="304"/>
      <c r="BS9" s="304"/>
      <c r="BT9" s="304"/>
      <c r="BU9" s="304"/>
      <c r="BV9" s="304"/>
      <c r="BW9" s="304"/>
      <c r="BX9" s="304"/>
      <c r="BY9" s="304"/>
      <c r="BZ9" s="305"/>
      <c r="CB9" s="303" t="s">
        <v>77</v>
      </c>
      <c r="CC9" s="304"/>
      <c r="CD9" s="304"/>
      <c r="CE9" s="304"/>
      <c r="CF9" s="304"/>
      <c r="CG9" s="304"/>
      <c r="CH9" s="304"/>
      <c r="CI9" s="304"/>
      <c r="CJ9" s="304"/>
      <c r="CK9" s="304"/>
      <c r="CL9" s="304"/>
      <c r="CM9" s="305"/>
      <c r="CO9" s="303" t="s">
        <v>77</v>
      </c>
      <c r="CP9" s="304"/>
      <c r="CQ9" s="304"/>
      <c r="CR9" s="304"/>
      <c r="CS9" s="304"/>
      <c r="CT9" s="304"/>
      <c r="CU9" s="304"/>
      <c r="CV9" s="304"/>
      <c r="CW9" s="304"/>
      <c r="CX9" s="304"/>
      <c r="CY9" s="304"/>
      <c r="CZ9" s="305"/>
    </row>
    <row r="10" spans="1:104" ht="21.75" thickBot="1">
      <c r="A10" s="26" t="s">
        <v>9</v>
      </c>
      <c r="B10" s="27" t="s">
        <v>58</v>
      </c>
      <c r="C10" s="18" t="s">
        <v>59</v>
      </c>
      <c r="D10" s="18" t="s">
        <v>60</v>
      </c>
      <c r="E10" s="18" t="s">
        <v>61</v>
      </c>
      <c r="F10" s="18" t="s">
        <v>62</v>
      </c>
      <c r="G10" s="18" t="s">
        <v>63</v>
      </c>
      <c r="H10" s="18" t="s">
        <v>64</v>
      </c>
      <c r="I10" s="18" t="s">
        <v>65</v>
      </c>
      <c r="J10" s="18" t="s">
        <v>66</v>
      </c>
      <c r="K10" s="18" t="s">
        <v>67</v>
      </c>
      <c r="L10" s="18" t="s">
        <v>68</v>
      </c>
      <c r="M10" s="19" t="s">
        <v>69</v>
      </c>
      <c r="O10" s="27" t="s">
        <v>58</v>
      </c>
      <c r="P10" s="18" t="s">
        <v>59</v>
      </c>
      <c r="Q10" s="18" t="s">
        <v>60</v>
      </c>
      <c r="R10" s="18" t="s">
        <v>61</v>
      </c>
      <c r="S10" s="18" t="s">
        <v>62</v>
      </c>
      <c r="T10" s="18" t="s">
        <v>63</v>
      </c>
      <c r="U10" s="18" t="s">
        <v>64</v>
      </c>
      <c r="V10" s="18" t="s">
        <v>65</v>
      </c>
      <c r="W10" s="18" t="s">
        <v>66</v>
      </c>
      <c r="X10" s="18" t="s">
        <v>67</v>
      </c>
      <c r="Y10" s="18" t="s">
        <v>68</v>
      </c>
      <c r="Z10" s="19" t="s">
        <v>69</v>
      </c>
      <c r="AB10" s="27" t="s">
        <v>58</v>
      </c>
      <c r="AC10" s="18" t="s">
        <v>59</v>
      </c>
      <c r="AD10" s="18" t="s">
        <v>60</v>
      </c>
      <c r="AE10" s="18" t="s">
        <v>61</v>
      </c>
      <c r="AF10" s="18" t="s">
        <v>62</v>
      </c>
      <c r="AG10" s="18" t="s">
        <v>63</v>
      </c>
      <c r="AH10" s="18" t="s">
        <v>64</v>
      </c>
      <c r="AI10" s="18" t="s">
        <v>65</v>
      </c>
      <c r="AJ10" s="18" t="s">
        <v>66</v>
      </c>
      <c r="AK10" s="18" t="s">
        <v>67</v>
      </c>
      <c r="AL10" s="18" t="s">
        <v>68</v>
      </c>
      <c r="AM10" s="19" t="s">
        <v>69</v>
      </c>
      <c r="AO10" s="27" t="s">
        <v>58</v>
      </c>
      <c r="AP10" s="18" t="s">
        <v>59</v>
      </c>
      <c r="AQ10" s="18" t="s">
        <v>60</v>
      </c>
      <c r="AR10" s="18" t="s">
        <v>61</v>
      </c>
      <c r="AS10" s="18" t="s">
        <v>62</v>
      </c>
      <c r="AT10" s="18" t="s">
        <v>63</v>
      </c>
      <c r="AU10" s="18" t="s">
        <v>64</v>
      </c>
      <c r="AV10" s="18" t="s">
        <v>65</v>
      </c>
      <c r="AW10" s="18" t="s">
        <v>66</v>
      </c>
      <c r="AX10" s="18" t="s">
        <v>67</v>
      </c>
      <c r="AY10" s="18" t="s">
        <v>68</v>
      </c>
      <c r="AZ10" s="19" t="s">
        <v>69</v>
      </c>
      <c r="BB10" s="4" t="s">
        <v>58</v>
      </c>
      <c r="BC10" s="5" t="s">
        <v>59</v>
      </c>
      <c r="BD10" s="5" t="s">
        <v>60</v>
      </c>
      <c r="BE10" s="5" t="s">
        <v>61</v>
      </c>
      <c r="BF10" s="5" t="s">
        <v>62</v>
      </c>
      <c r="BG10" s="5" t="s">
        <v>63</v>
      </c>
      <c r="BH10" s="5" t="s">
        <v>64</v>
      </c>
      <c r="BI10" s="5" t="s">
        <v>65</v>
      </c>
      <c r="BJ10" s="5" t="s">
        <v>66</v>
      </c>
      <c r="BK10" s="5" t="s">
        <v>67</v>
      </c>
      <c r="BL10" s="5" t="s">
        <v>68</v>
      </c>
      <c r="BM10" s="6" t="s">
        <v>69</v>
      </c>
      <c r="BO10" s="27" t="s">
        <v>58</v>
      </c>
      <c r="BP10" s="18" t="s">
        <v>59</v>
      </c>
      <c r="BQ10" s="18" t="s">
        <v>60</v>
      </c>
      <c r="BR10" s="18" t="s">
        <v>61</v>
      </c>
      <c r="BS10" s="18" t="s">
        <v>62</v>
      </c>
      <c r="BT10" s="18" t="s">
        <v>63</v>
      </c>
      <c r="BU10" s="18" t="s">
        <v>64</v>
      </c>
      <c r="BV10" s="18" t="s">
        <v>65</v>
      </c>
      <c r="BW10" s="18" t="s">
        <v>66</v>
      </c>
      <c r="BX10" s="18" t="s">
        <v>67</v>
      </c>
      <c r="BY10" s="18" t="s">
        <v>68</v>
      </c>
      <c r="BZ10" s="19" t="s">
        <v>69</v>
      </c>
      <c r="CB10" s="27" t="s">
        <v>58</v>
      </c>
      <c r="CC10" s="18" t="s">
        <v>59</v>
      </c>
      <c r="CD10" s="18" t="s">
        <v>60</v>
      </c>
      <c r="CE10" s="18" t="s">
        <v>61</v>
      </c>
      <c r="CF10" s="18" t="s">
        <v>62</v>
      </c>
      <c r="CG10" s="18" t="s">
        <v>63</v>
      </c>
      <c r="CH10" s="18" t="s">
        <v>64</v>
      </c>
      <c r="CI10" s="18" t="s">
        <v>65</v>
      </c>
      <c r="CJ10" s="18" t="s">
        <v>66</v>
      </c>
      <c r="CK10" s="18" t="s">
        <v>67</v>
      </c>
      <c r="CL10" s="18" t="s">
        <v>68</v>
      </c>
      <c r="CM10" s="19" t="s">
        <v>69</v>
      </c>
      <c r="CO10" s="27" t="s">
        <v>58</v>
      </c>
      <c r="CP10" s="18" t="s">
        <v>59</v>
      </c>
      <c r="CQ10" s="18" t="s">
        <v>60</v>
      </c>
      <c r="CR10" s="18" t="s">
        <v>61</v>
      </c>
      <c r="CS10" s="18" t="s">
        <v>62</v>
      </c>
      <c r="CT10" s="18" t="s">
        <v>63</v>
      </c>
      <c r="CU10" s="18" t="s">
        <v>64</v>
      </c>
      <c r="CV10" s="18" t="s">
        <v>65</v>
      </c>
      <c r="CW10" s="18" t="s">
        <v>66</v>
      </c>
      <c r="CX10" s="18" t="s">
        <v>67</v>
      </c>
      <c r="CY10" s="18" t="s">
        <v>68</v>
      </c>
      <c r="CZ10" s="19" t="s">
        <v>69</v>
      </c>
    </row>
    <row r="11" spans="1:104">
      <c r="A11" s="15" t="s">
        <v>10</v>
      </c>
      <c r="B11" s="28">
        <v>0</v>
      </c>
      <c r="C11" s="9">
        <v>0</v>
      </c>
      <c r="D11" s="9">
        <v>0</v>
      </c>
      <c r="E11" s="9">
        <v>40</v>
      </c>
      <c r="F11" s="9">
        <v>0</v>
      </c>
      <c r="G11" s="9">
        <v>0</v>
      </c>
      <c r="H11" s="9" t="s">
        <v>73</v>
      </c>
      <c r="I11" s="9" t="s">
        <v>73</v>
      </c>
      <c r="J11" s="9" t="s">
        <v>73</v>
      </c>
      <c r="K11" s="9" t="s">
        <v>73</v>
      </c>
      <c r="L11" s="22" t="s">
        <v>74</v>
      </c>
      <c r="M11" s="10" t="s">
        <v>74</v>
      </c>
      <c r="O11" s="28">
        <v>0</v>
      </c>
      <c r="P11" s="9">
        <v>0</v>
      </c>
      <c r="Q11" s="9">
        <v>0</v>
      </c>
      <c r="R11" s="9">
        <v>40</v>
      </c>
      <c r="S11" s="9">
        <v>0</v>
      </c>
      <c r="T11" s="9">
        <v>0</v>
      </c>
      <c r="U11" s="9" t="s">
        <v>73</v>
      </c>
      <c r="V11" s="9" t="s">
        <v>73</v>
      </c>
      <c r="W11" s="9" t="s">
        <v>73</v>
      </c>
      <c r="X11" s="9" t="s">
        <v>73</v>
      </c>
      <c r="Y11" s="22" t="s">
        <v>74</v>
      </c>
      <c r="Z11" s="10" t="s">
        <v>74</v>
      </c>
      <c r="AB11" s="28">
        <v>0</v>
      </c>
      <c r="AC11" s="9">
        <v>0</v>
      </c>
      <c r="AD11" s="9">
        <v>0</v>
      </c>
      <c r="AE11" s="9">
        <v>40</v>
      </c>
      <c r="AF11" s="9">
        <v>0</v>
      </c>
      <c r="AG11" s="9">
        <v>0</v>
      </c>
      <c r="AH11" s="9" t="s">
        <v>73</v>
      </c>
      <c r="AI11" s="9" t="s">
        <v>73</v>
      </c>
      <c r="AJ11" s="9" t="s">
        <v>73</v>
      </c>
      <c r="AK11" s="9" t="s">
        <v>73</v>
      </c>
      <c r="AL11" s="22" t="s">
        <v>74</v>
      </c>
      <c r="AM11" s="10" t="s">
        <v>74</v>
      </c>
      <c r="AO11" s="28">
        <v>0</v>
      </c>
      <c r="AP11" s="9">
        <v>0</v>
      </c>
      <c r="AQ11" s="9">
        <v>0</v>
      </c>
      <c r="AR11" s="9">
        <v>40</v>
      </c>
      <c r="AS11" s="9">
        <v>0</v>
      </c>
      <c r="AT11" s="9">
        <v>0</v>
      </c>
      <c r="AU11" s="9" t="s">
        <v>73</v>
      </c>
      <c r="AV11" s="9" t="s">
        <v>73</v>
      </c>
      <c r="AW11" s="9" t="s">
        <v>73</v>
      </c>
      <c r="AX11" s="9" t="s">
        <v>73</v>
      </c>
      <c r="AY11" s="22" t="s">
        <v>74</v>
      </c>
      <c r="AZ11" s="10" t="s">
        <v>74</v>
      </c>
      <c r="BB11" s="28">
        <v>0</v>
      </c>
      <c r="BC11" s="9">
        <v>0</v>
      </c>
      <c r="BD11" s="9">
        <v>0</v>
      </c>
      <c r="BE11" s="9">
        <v>40</v>
      </c>
      <c r="BF11" s="9">
        <v>0</v>
      </c>
      <c r="BG11" s="9">
        <v>0</v>
      </c>
      <c r="BH11" s="9" t="s">
        <v>73</v>
      </c>
      <c r="BI11" s="9" t="s">
        <v>73</v>
      </c>
      <c r="BJ11" s="9" t="s">
        <v>73</v>
      </c>
      <c r="BK11" s="9" t="s">
        <v>73</v>
      </c>
      <c r="BL11" s="22" t="s">
        <v>74</v>
      </c>
      <c r="BM11" s="10" t="s">
        <v>74</v>
      </c>
      <c r="BO11" s="28">
        <v>0</v>
      </c>
      <c r="BP11" s="9">
        <v>0</v>
      </c>
      <c r="BQ11" s="9">
        <v>0</v>
      </c>
      <c r="BR11" s="9">
        <v>40</v>
      </c>
      <c r="BS11" s="9">
        <v>0</v>
      </c>
      <c r="BT11" s="9">
        <v>0</v>
      </c>
      <c r="BU11" s="9" t="s">
        <v>73</v>
      </c>
      <c r="BV11" s="9" t="s">
        <v>73</v>
      </c>
      <c r="BW11" s="9" t="s">
        <v>73</v>
      </c>
      <c r="BX11" s="9" t="s">
        <v>73</v>
      </c>
      <c r="BY11" s="22" t="s">
        <v>74</v>
      </c>
      <c r="BZ11" s="10" t="s">
        <v>74</v>
      </c>
      <c r="CB11" s="28">
        <v>0</v>
      </c>
      <c r="CC11" s="9">
        <v>0</v>
      </c>
      <c r="CD11" s="9">
        <v>0</v>
      </c>
      <c r="CE11" s="9">
        <v>40</v>
      </c>
      <c r="CF11" s="9">
        <v>0</v>
      </c>
      <c r="CG11" s="9">
        <v>0</v>
      </c>
      <c r="CH11" s="9" t="s">
        <v>73</v>
      </c>
      <c r="CI11" s="9" t="s">
        <v>73</v>
      </c>
      <c r="CJ11" s="9" t="s">
        <v>73</v>
      </c>
      <c r="CK11" s="9" t="s">
        <v>73</v>
      </c>
      <c r="CL11" s="22" t="s">
        <v>74</v>
      </c>
      <c r="CM11" s="10" t="s">
        <v>74</v>
      </c>
      <c r="CO11" s="28">
        <v>0</v>
      </c>
      <c r="CP11" s="9">
        <v>0</v>
      </c>
      <c r="CQ11" s="9">
        <v>0</v>
      </c>
      <c r="CR11" s="9">
        <v>40</v>
      </c>
      <c r="CS11" s="9">
        <v>0</v>
      </c>
      <c r="CT11" s="9">
        <v>0</v>
      </c>
      <c r="CU11" s="9" t="s">
        <v>73</v>
      </c>
      <c r="CV11" s="9" t="s">
        <v>73</v>
      </c>
      <c r="CW11" s="9" t="s">
        <v>73</v>
      </c>
      <c r="CX11" s="9" t="s">
        <v>73</v>
      </c>
      <c r="CY11" s="22" t="s">
        <v>74</v>
      </c>
      <c r="CZ11" s="10" t="s">
        <v>74</v>
      </c>
    </row>
    <row r="12" spans="1:104">
      <c r="A12" s="16" t="s">
        <v>11</v>
      </c>
      <c r="B12" s="28">
        <v>0.56599999999999995</v>
      </c>
      <c r="C12" s="9">
        <v>0.82</v>
      </c>
      <c r="D12" s="9">
        <v>3.57</v>
      </c>
      <c r="E12" s="45">
        <v>1095</v>
      </c>
      <c r="F12" s="9">
        <v>15</v>
      </c>
      <c r="G12" s="9">
        <v>1.4</v>
      </c>
      <c r="H12" s="9" t="s">
        <v>73</v>
      </c>
      <c r="I12" s="9" t="s">
        <v>73</v>
      </c>
      <c r="J12" s="9" t="s">
        <v>73</v>
      </c>
      <c r="K12" s="9" t="s">
        <v>73</v>
      </c>
      <c r="L12" s="22" t="s">
        <v>74</v>
      </c>
      <c r="M12" s="10" t="s">
        <v>74</v>
      </c>
      <c r="O12" s="28">
        <v>0.61399999999999999</v>
      </c>
      <c r="P12" s="9">
        <v>0.94</v>
      </c>
      <c r="Q12" s="9">
        <v>4.88</v>
      </c>
      <c r="R12" s="45">
        <v>1093</v>
      </c>
      <c r="S12" s="9">
        <v>24</v>
      </c>
      <c r="T12" s="9">
        <v>2.2000000000000002</v>
      </c>
      <c r="U12" s="9" t="s">
        <v>73</v>
      </c>
      <c r="V12" s="9" t="s">
        <v>73</v>
      </c>
      <c r="W12" s="9" t="s">
        <v>73</v>
      </c>
      <c r="X12" s="9" t="s">
        <v>73</v>
      </c>
      <c r="Y12" s="22" t="s">
        <v>74</v>
      </c>
      <c r="Z12" s="10" t="s">
        <v>74</v>
      </c>
      <c r="AB12" s="28">
        <v>0.66700000000000004</v>
      </c>
      <c r="AC12" s="9">
        <v>0.96599999999999997</v>
      </c>
      <c r="AD12" s="9">
        <v>9.4700000000000006</v>
      </c>
      <c r="AE12" s="45">
        <v>1094</v>
      </c>
      <c r="AF12" s="9">
        <v>16</v>
      </c>
      <c r="AG12" s="9">
        <v>1.5</v>
      </c>
      <c r="AH12" s="9" t="s">
        <v>73</v>
      </c>
      <c r="AI12" s="9" t="s">
        <v>73</v>
      </c>
      <c r="AJ12" s="9" t="s">
        <v>73</v>
      </c>
      <c r="AK12" s="9" t="s">
        <v>73</v>
      </c>
      <c r="AL12" s="22" t="s">
        <v>74</v>
      </c>
      <c r="AM12" s="10" t="s">
        <v>74</v>
      </c>
      <c r="AO12" s="28">
        <v>0.59299999999999997</v>
      </c>
      <c r="AP12" s="9">
        <v>1.1299999999999999</v>
      </c>
      <c r="AQ12" s="9">
        <v>31.9</v>
      </c>
      <c r="AR12" s="45">
        <v>1093</v>
      </c>
      <c r="AS12" s="9">
        <v>26</v>
      </c>
      <c r="AT12" s="9">
        <v>2.4</v>
      </c>
      <c r="AU12" s="9" t="s">
        <v>73</v>
      </c>
      <c r="AV12" s="9" t="s">
        <v>73</v>
      </c>
      <c r="AW12" s="9" t="s">
        <v>73</v>
      </c>
      <c r="AX12" s="9" t="s">
        <v>73</v>
      </c>
      <c r="AY12" s="22" t="s">
        <v>74</v>
      </c>
      <c r="AZ12" s="10" t="s">
        <v>74</v>
      </c>
      <c r="BB12" s="28">
        <v>0.496</v>
      </c>
      <c r="BC12" s="9">
        <v>0.745</v>
      </c>
      <c r="BD12" s="9">
        <v>8.49</v>
      </c>
      <c r="BE12" s="45">
        <v>1146</v>
      </c>
      <c r="BF12" s="9">
        <v>17</v>
      </c>
      <c r="BG12" s="9">
        <v>1.5</v>
      </c>
      <c r="BH12" s="9" t="s">
        <v>73</v>
      </c>
      <c r="BI12" s="9" t="s">
        <v>73</v>
      </c>
      <c r="BJ12" s="9" t="s">
        <v>73</v>
      </c>
      <c r="BK12" s="9" t="s">
        <v>73</v>
      </c>
      <c r="BL12" s="22" t="s">
        <v>74</v>
      </c>
      <c r="BM12" s="10" t="s">
        <v>74</v>
      </c>
      <c r="BO12" s="28">
        <v>0.50600000000000001</v>
      </c>
      <c r="BP12" s="9">
        <v>4.7699999999999996</v>
      </c>
      <c r="BQ12" s="9">
        <v>130.30000000000001</v>
      </c>
      <c r="BR12" s="45">
        <v>1112</v>
      </c>
      <c r="BS12" s="9">
        <v>47</v>
      </c>
      <c r="BT12" s="9">
        <v>4.2</v>
      </c>
      <c r="BU12" s="9" t="s">
        <v>73</v>
      </c>
      <c r="BV12" s="9" t="s">
        <v>73</v>
      </c>
      <c r="BW12" s="9" t="s">
        <v>73</v>
      </c>
      <c r="BX12" s="9" t="s">
        <v>73</v>
      </c>
      <c r="BY12" s="22" t="s">
        <v>74</v>
      </c>
      <c r="BZ12" s="10" t="s">
        <v>74</v>
      </c>
      <c r="CB12" s="28">
        <v>0.56399999999999995</v>
      </c>
      <c r="CC12" s="9">
        <v>0.74099999999999999</v>
      </c>
      <c r="CD12" s="9">
        <v>4.05</v>
      </c>
      <c r="CE12" s="45">
        <v>1145</v>
      </c>
      <c r="CF12" s="9">
        <v>18</v>
      </c>
      <c r="CG12" s="9">
        <v>1.6</v>
      </c>
      <c r="CH12" s="9" t="s">
        <v>73</v>
      </c>
      <c r="CI12" s="9" t="s">
        <v>73</v>
      </c>
      <c r="CJ12" s="9" t="s">
        <v>73</v>
      </c>
      <c r="CK12" s="9" t="s">
        <v>73</v>
      </c>
      <c r="CL12" s="22" t="s">
        <v>74</v>
      </c>
      <c r="CM12" s="10" t="s">
        <v>74</v>
      </c>
      <c r="CO12" s="28">
        <v>0.59599999999999997</v>
      </c>
      <c r="CP12" s="9">
        <v>0.75900000000000001</v>
      </c>
      <c r="CQ12" s="9">
        <v>2.95</v>
      </c>
      <c r="CR12" s="45">
        <v>1144</v>
      </c>
      <c r="CS12" s="9">
        <v>20</v>
      </c>
      <c r="CT12" s="9">
        <v>1.7</v>
      </c>
      <c r="CU12" s="9" t="s">
        <v>73</v>
      </c>
      <c r="CV12" s="9" t="s">
        <v>73</v>
      </c>
      <c r="CW12" s="9" t="s">
        <v>73</v>
      </c>
      <c r="CX12" s="9" t="s">
        <v>73</v>
      </c>
      <c r="CY12" s="22" t="s">
        <v>74</v>
      </c>
      <c r="CZ12" s="10" t="s">
        <v>74</v>
      </c>
    </row>
    <row r="13" spans="1:104">
      <c r="A13" s="16" t="s">
        <v>27</v>
      </c>
      <c r="B13" s="28">
        <v>7.8E-2</v>
      </c>
      <c r="C13" s="9">
        <v>9.6000000000000002E-2</v>
      </c>
      <c r="D13" s="9">
        <v>0.748</v>
      </c>
      <c r="E13" s="45">
        <v>1133</v>
      </c>
      <c r="F13" s="9">
        <v>0</v>
      </c>
      <c r="G13" s="9">
        <v>0</v>
      </c>
      <c r="H13" s="9">
        <v>9.2999999999999999E-2</v>
      </c>
      <c r="I13" s="9">
        <v>0.11600000000000001</v>
      </c>
      <c r="J13" s="9">
        <v>0.14099999999999999</v>
      </c>
      <c r="K13" s="9">
        <v>2.7E-2</v>
      </c>
      <c r="L13" s="22">
        <v>9.4E-2</v>
      </c>
      <c r="M13" s="10" t="s">
        <v>74</v>
      </c>
      <c r="O13" s="28">
        <v>7.9000000000000001E-2</v>
      </c>
      <c r="P13" s="9">
        <v>9.1999999999999998E-2</v>
      </c>
      <c r="Q13" s="9">
        <v>0.88600000000000001</v>
      </c>
      <c r="R13" s="45">
        <v>1133</v>
      </c>
      <c r="S13" s="9">
        <v>0</v>
      </c>
      <c r="T13" s="9">
        <v>0</v>
      </c>
      <c r="U13" s="9">
        <v>8.8999999999999996E-2</v>
      </c>
      <c r="V13" s="9">
        <v>0.112</v>
      </c>
      <c r="W13" s="9">
        <v>0.13500000000000001</v>
      </c>
      <c r="X13" s="9">
        <v>2.7E-2</v>
      </c>
      <c r="Y13" s="22">
        <v>0.09</v>
      </c>
      <c r="Z13" s="10" t="s">
        <v>74</v>
      </c>
      <c r="AB13" s="28">
        <v>7.8E-2</v>
      </c>
      <c r="AC13" s="9">
        <v>9.4E-2</v>
      </c>
      <c r="AD13" s="9">
        <v>1.07</v>
      </c>
      <c r="AE13" s="45">
        <v>1133</v>
      </c>
      <c r="AF13" s="9">
        <v>0</v>
      </c>
      <c r="AG13" s="9">
        <v>0</v>
      </c>
      <c r="AH13" s="9">
        <v>8.8999999999999996E-2</v>
      </c>
      <c r="AI13" s="9">
        <v>0.11700000000000001</v>
      </c>
      <c r="AJ13" s="9">
        <v>0.153</v>
      </c>
      <c r="AK13" s="9">
        <v>3.7999999999999999E-2</v>
      </c>
      <c r="AL13" s="22">
        <v>0.09</v>
      </c>
      <c r="AM13" s="10" t="s">
        <v>74</v>
      </c>
      <c r="AO13" s="28">
        <v>7.6999999999999999E-2</v>
      </c>
      <c r="AP13" s="9">
        <v>0.12</v>
      </c>
      <c r="AQ13" s="9">
        <v>15.1</v>
      </c>
      <c r="AR13" s="45">
        <v>1131</v>
      </c>
      <c r="AS13" s="9">
        <v>0</v>
      </c>
      <c r="AT13" s="9">
        <v>0</v>
      </c>
      <c r="AU13" s="9">
        <v>8.8999999999999996E-2</v>
      </c>
      <c r="AV13" s="9">
        <v>0.112</v>
      </c>
      <c r="AW13" s="9">
        <v>0.188</v>
      </c>
      <c r="AX13" s="9">
        <v>0.63200000000000001</v>
      </c>
      <c r="AY13" s="22">
        <v>0.09</v>
      </c>
      <c r="AZ13" s="10" t="s">
        <v>74</v>
      </c>
      <c r="BB13" s="28">
        <v>2.3E-2</v>
      </c>
      <c r="BC13" s="9">
        <v>2.9000000000000001E-2</v>
      </c>
      <c r="BD13" s="9">
        <v>0.48299999999999998</v>
      </c>
      <c r="BE13" s="45">
        <v>1180</v>
      </c>
      <c r="BF13" s="9">
        <v>0</v>
      </c>
      <c r="BG13" s="9">
        <v>0</v>
      </c>
      <c r="BH13" s="9">
        <v>2.5999999999999999E-2</v>
      </c>
      <c r="BI13" s="9">
        <v>0.04</v>
      </c>
      <c r="BJ13" s="9">
        <v>8.5000000000000006E-2</v>
      </c>
      <c r="BK13" s="9">
        <v>1.7000000000000001E-2</v>
      </c>
      <c r="BL13" s="22">
        <v>2.7E-2</v>
      </c>
      <c r="BM13" s="10" t="s">
        <v>74</v>
      </c>
      <c r="BO13" s="28">
        <v>2.1000000000000001E-2</v>
      </c>
      <c r="BP13" s="9">
        <v>2.8000000000000001E-2</v>
      </c>
      <c r="BQ13" s="9">
        <v>0.378</v>
      </c>
      <c r="BR13" s="45">
        <v>1149</v>
      </c>
      <c r="BS13" s="9">
        <v>0</v>
      </c>
      <c r="BT13" s="9">
        <v>0</v>
      </c>
      <c r="BU13" s="9">
        <v>2.5000000000000001E-2</v>
      </c>
      <c r="BV13" s="9">
        <v>4.2000000000000003E-2</v>
      </c>
      <c r="BW13" s="9">
        <v>0.10100000000000001</v>
      </c>
      <c r="BX13" s="9">
        <v>1.7999999999999999E-2</v>
      </c>
      <c r="BY13" s="22">
        <v>2.5999999999999999E-2</v>
      </c>
      <c r="BZ13" s="10" t="s">
        <v>74</v>
      </c>
      <c r="CB13" s="28">
        <v>2.3E-2</v>
      </c>
      <c r="CC13" s="9">
        <v>2.8000000000000001E-2</v>
      </c>
      <c r="CD13" s="9">
        <v>0.36299999999999999</v>
      </c>
      <c r="CE13" s="45">
        <v>1182</v>
      </c>
      <c r="CF13" s="9">
        <v>0</v>
      </c>
      <c r="CG13" s="9">
        <v>0</v>
      </c>
      <c r="CH13" s="9">
        <v>2.7E-2</v>
      </c>
      <c r="CI13" s="9">
        <v>0.04</v>
      </c>
      <c r="CJ13" s="9">
        <v>7.0000000000000007E-2</v>
      </c>
      <c r="CK13" s="9">
        <v>1.2999999999999999E-2</v>
      </c>
      <c r="CL13" s="22">
        <v>2.7E-2</v>
      </c>
      <c r="CM13" s="10" t="s">
        <v>74</v>
      </c>
      <c r="CO13" s="28">
        <v>2.1999999999999999E-2</v>
      </c>
      <c r="CP13" s="9">
        <v>2.8000000000000001E-2</v>
      </c>
      <c r="CQ13" s="9">
        <v>0.38300000000000001</v>
      </c>
      <c r="CR13" s="45">
        <v>1181</v>
      </c>
      <c r="CS13" s="9">
        <v>0</v>
      </c>
      <c r="CT13" s="9">
        <v>0</v>
      </c>
      <c r="CU13" s="9">
        <v>2.5999999999999999E-2</v>
      </c>
      <c r="CV13" s="9">
        <v>3.6999999999999998E-2</v>
      </c>
      <c r="CW13" s="9">
        <v>7.3999999999999996E-2</v>
      </c>
      <c r="CX13" s="9">
        <v>1.7000000000000001E-2</v>
      </c>
      <c r="CY13" s="22">
        <v>2.5999999999999999E-2</v>
      </c>
      <c r="CZ13" s="10" t="s">
        <v>74</v>
      </c>
    </row>
    <row r="14" spans="1:104">
      <c r="A14" s="16" t="s">
        <v>12</v>
      </c>
      <c r="B14" s="28">
        <v>2.1000000000000001E-2</v>
      </c>
      <c r="C14" s="9">
        <v>2.5999999999999999E-2</v>
      </c>
      <c r="D14" s="9">
        <v>0.17799999999999999</v>
      </c>
      <c r="E14" s="45">
        <v>1130</v>
      </c>
      <c r="F14" s="9">
        <v>0</v>
      </c>
      <c r="G14" s="9">
        <v>0</v>
      </c>
      <c r="H14" s="9">
        <v>2.5000000000000001E-2</v>
      </c>
      <c r="I14" s="9">
        <v>3.2000000000000001E-2</v>
      </c>
      <c r="J14" s="9">
        <v>5.6000000000000001E-2</v>
      </c>
      <c r="K14" s="9">
        <v>8.9999999999999993E-3</v>
      </c>
      <c r="L14" s="22">
        <v>2.5000000000000001E-2</v>
      </c>
      <c r="M14" s="10" t="s">
        <v>74</v>
      </c>
      <c r="O14" s="28">
        <v>2.1999999999999999E-2</v>
      </c>
      <c r="P14" s="9">
        <v>2.9000000000000001E-2</v>
      </c>
      <c r="Q14" s="9">
        <v>0.182</v>
      </c>
      <c r="R14" s="45">
        <v>1129</v>
      </c>
      <c r="S14" s="9">
        <v>0</v>
      </c>
      <c r="T14" s="9">
        <v>0</v>
      </c>
      <c r="U14" s="9">
        <v>2.5999999999999999E-2</v>
      </c>
      <c r="V14" s="9">
        <v>4.3999999999999997E-2</v>
      </c>
      <c r="W14" s="9">
        <v>0.10299999999999999</v>
      </c>
      <c r="X14" s="9">
        <v>1.2999999999999999E-2</v>
      </c>
      <c r="Y14" s="22">
        <v>2.7E-2</v>
      </c>
      <c r="Z14" s="10" t="s">
        <v>74</v>
      </c>
      <c r="AB14" s="28">
        <v>2.3E-2</v>
      </c>
      <c r="AC14" s="9">
        <v>0.03</v>
      </c>
      <c r="AD14" s="9">
        <v>1.39</v>
      </c>
      <c r="AE14" s="45">
        <v>1130</v>
      </c>
      <c r="AF14" s="9">
        <v>0</v>
      </c>
      <c r="AG14" s="9">
        <v>0</v>
      </c>
      <c r="AH14" s="9">
        <v>2.5999999999999999E-2</v>
      </c>
      <c r="AI14" s="9">
        <v>3.9E-2</v>
      </c>
      <c r="AJ14" s="9">
        <v>0.09</v>
      </c>
      <c r="AK14" s="9">
        <v>4.4999999999999998E-2</v>
      </c>
      <c r="AL14" s="22">
        <v>2.7E-2</v>
      </c>
      <c r="AM14" s="10" t="s">
        <v>74</v>
      </c>
      <c r="AO14" s="28">
        <v>2.1000000000000001E-2</v>
      </c>
      <c r="AP14" s="9">
        <v>2.8000000000000001E-2</v>
      </c>
      <c r="AQ14" s="9">
        <v>1.34</v>
      </c>
      <c r="AR14" s="45">
        <v>1128</v>
      </c>
      <c r="AS14" s="9">
        <v>0</v>
      </c>
      <c r="AT14" s="9">
        <v>0</v>
      </c>
      <c r="AU14" s="9">
        <v>2.5000000000000001E-2</v>
      </c>
      <c r="AV14" s="9">
        <v>3.5000000000000003E-2</v>
      </c>
      <c r="AW14" s="9">
        <v>6.8000000000000005E-2</v>
      </c>
      <c r="AX14" s="9">
        <v>0.05</v>
      </c>
      <c r="AY14" s="22">
        <v>2.5000000000000001E-2</v>
      </c>
      <c r="AZ14" s="10" t="s">
        <v>74</v>
      </c>
      <c r="BB14" s="28">
        <v>0.01</v>
      </c>
      <c r="BC14" s="9">
        <v>1.2999999999999999E-2</v>
      </c>
      <c r="BD14" s="9">
        <v>7.3999999999999996E-2</v>
      </c>
      <c r="BE14" s="45">
        <v>1178</v>
      </c>
      <c r="BF14" s="9">
        <v>0</v>
      </c>
      <c r="BG14" s="9">
        <v>0</v>
      </c>
      <c r="BH14" s="9">
        <v>1.2999999999999999E-2</v>
      </c>
      <c r="BI14" s="9">
        <v>1.7999999999999999E-2</v>
      </c>
      <c r="BJ14" s="9">
        <v>2.7E-2</v>
      </c>
      <c r="BK14" s="9">
        <v>4.0000000000000001E-3</v>
      </c>
      <c r="BL14" s="22">
        <v>1.2999999999999999E-2</v>
      </c>
      <c r="BM14" s="10" t="s">
        <v>74</v>
      </c>
      <c r="BO14" s="28">
        <v>0.01</v>
      </c>
      <c r="BP14" s="9">
        <v>1.2E-2</v>
      </c>
      <c r="BQ14" s="9">
        <v>8.8999999999999996E-2</v>
      </c>
      <c r="BR14" s="45">
        <v>1148</v>
      </c>
      <c r="BS14" s="9">
        <v>0</v>
      </c>
      <c r="BT14" s="9">
        <v>0</v>
      </c>
      <c r="BU14" s="9">
        <v>1.2E-2</v>
      </c>
      <c r="BV14" s="9">
        <v>1.7000000000000001E-2</v>
      </c>
      <c r="BW14" s="9">
        <v>2.5000000000000001E-2</v>
      </c>
      <c r="BX14" s="9">
        <v>5.0000000000000001E-3</v>
      </c>
      <c r="BY14" s="22">
        <v>1.2E-2</v>
      </c>
      <c r="BZ14" s="10" t="s">
        <v>74</v>
      </c>
      <c r="CB14" s="28">
        <v>0.01</v>
      </c>
      <c r="CC14" s="9">
        <v>1.2999999999999999E-2</v>
      </c>
      <c r="CD14" s="9">
        <v>0.14000000000000001</v>
      </c>
      <c r="CE14" s="45">
        <v>1178</v>
      </c>
      <c r="CF14" s="9">
        <v>0</v>
      </c>
      <c r="CG14" s="9">
        <v>0</v>
      </c>
      <c r="CH14" s="9">
        <v>1.2999999999999999E-2</v>
      </c>
      <c r="CI14" s="9">
        <v>1.9E-2</v>
      </c>
      <c r="CJ14" s="9">
        <v>2.9000000000000001E-2</v>
      </c>
      <c r="CK14" s="9">
        <v>6.0000000000000001E-3</v>
      </c>
      <c r="CL14" s="22">
        <v>1.2999999999999999E-2</v>
      </c>
      <c r="CM14" s="10" t="s">
        <v>74</v>
      </c>
      <c r="CO14" s="28">
        <v>0.01</v>
      </c>
      <c r="CP14" s="9">
        <v>1.2999999999999999E-2</v>
      </c>
      <c r="CQ14" s="9">
        <v>5.5E-2</v>
      </c>
      <c r="CR14" s="45">
        <v>1178</v>
      </c>
      <c r="CS14" s="9">
        <v>0</v>
      </c>
      <c r="CT14" s="9">
        <v>0</v>
      </c>
      <c r="CU14" s="9">
        <v>1.2999999999999999E-2</v>
      </c>
      <c r="CV14" s="9">
        <v>1.7999999999999999E-2</v>
      </c>
      <c r="CW14" s="9">
        <v>2.3E-2</v>
      </c>
      <c r="CX14" s="9">
        <v>3.0000000000000001E-3</v>
      </c>
      <c r="CY14" s="22">
        <v>1.2999999999999999E-2</v>
      </c>
      <c r="CZ14" s="10" t="s">
        <v>74</v>
      </c>
    </row>
    <row r="15" spans="1:104">
      <c r="A15" s="16" t="s">
        <v>28</v>
      </c>
      <c r="B15" s="28">
        <v>8.9999999999999993E-3</v>
      </c>
      <c r="C15" s="9">
        <v>1.2999999999999999E-2</v>
      </c>
      <c r="D15" s="9">
        <v>0.58799999999999997</v>
      </c>
      <c r="E15" s="45">
        <v>1129</v>
      </c>
      <c r="F15" s="9">
        <v>0</v>
      </c>
      <c r="G15" s="9">
        <v>0</v>
      </c>
      <c r="H15" s="9">
        <v>1.2E-2</v>
      </c>
      <c r="I15" s="9">
        <v>1.6E-2</v>
      </c>
      <c r="J15" s="9">
        <v>2.5000000000000001E-2</v>
      </c>
      <c r="K15" s="9">
        <v>1.7999999999999999E-2</v>
      </c>
      <c r="L15" s="22">
        <v>1.2E-2</v>
      </c>
      <c r="M15" s="10" t="s">
        <v>74</v>
      </c>
      <c r="O15" s="28">
        <v>8.9999999999999993E-3</v>
      </c>
      <c r="P15" s="9">
        <v>1.2999999999999999E-2</v>
      </c>
      <c r="Q15" s="9">
        <v>6.9000000000000006E-2</v>
      </c>
      <c r="R15" s="45">
        <v>1128</v>
      </c>
      <c r="S15" s="9">
        <v>0</v>
      </c>
      <c r="T15" s="9">
        <v>0</v>
      </c>
      <c r="U15" s="9">
        <v>1.2E-2</v>
      </c>
      <c r="V15" s="9">
        <v>1.9E-2</v>
      </c>
      <c r="W15" s="9">
        <v>2.9000000000000001E-2</v>
      </c>
      <c r="X15" s="9">
        <v>4.0000000000000001E-3</v>
      </c>
      <c r="Y15" s="22">
        <v>1.2E-2</v>
      </c>
      <c r="Z15" s="10" t="s">
        <v>74</v>
      </c>
      <c r="AB15" s="28">
        <v>0.01</v>
      </c>
      <c r="AC15" s="9">
        <v>1.2999999999999999E-2</v>
      </c>
      <c r="AD15" s="9">
        <v>0.17100000000000001</v>
      </c>
      <c r="AE15" s="45">
        <v>1127</v>
      </c>
      <c r="AF15" s="9">
        <v>0</v>
      </c>
      <c r="AG15" s="9">
        <v>0</v>
      </c>
      <c r="AH15" s="9">
        <v>1.2E-2</v>
      </c>
      <c r="AI15" s="9">
        <v>0.02</v>
      </c>
      <c r="AJ15" s="9">
        <v>2.9000000000000001E-2</v>
      </c>
      <c r="AK15" s="9">
        <v>6.0000000000000001E-3</v>
      </c>
      <c r="AL15" s="22">
        <v>1.2999999999999999E-2</v>
      </c>
      <c r="AM15" s="10" t="s">
        <v>74</v>
      </c>
      <c r="AO15" s="28">
        <v>0.01</v>
      </c>
      <c r="AP15" s="9">
        <v>1.2999999999999999E-2</v>
      </c>
      <c r="AQ15" s="9">
        <v>8.4000000000000005E-2</v>
      </c>
      <c r="AR15" s="45">
        <v>1125</v>
      </c>
      <c r="AS15" s="9">
        <v>0</v>
      </c>
      <c r="AT15" s="9">
        <v>0</v>
      </c>
      <c r="AU15" s="9">
        <v>1.2E-2</v>
      </c>
      <c r="AV15" s="9">
        <v>1.7000000000000001E-2</v>
      </c>
      <c r="AW15" s="9">
        <v>2.3E-2</v>
      </c>
      <c r="AX15" s="9">
        <v>3.0000000000000001E-3</v>
      </c>
      <c r="AY15" s="22">
        <v>1.2E-2</v>
      </c>
      <c r="AZ15" s="10" t="s">
        <v>74</v>
      </c>
      <c r="BB15" s="28">
        <v>0.159</v>
      </c>
      <c r="BC15" s="9">
        <v>0.35</v>
      </c>
      <c r="BD15" s="9">
        <v>8.1199999999999992</v>
      </c>
      <c r="BE15" s="45">
        <v>1168</v>
      </c>
      <c r="BF15" s="9">
        <v>0</v>
      </c>
      <c r="BG15" s="9">
        <v>0</v>
      </c>
      <c r="BH15" s="9">
        <v>0.20799999999999999</v>
      </c>
      <c r="BI15" s="9">
        <v>0.90500000000000003</v>
      </c>
      <c r="BJ15" s="9">
        <v>1.71</v>
      </c>
      <c r="BK15" s="9">
        <v>0.378</v>
      </c>
      <c r="BL15" s="22">
        <v>0.29799999999999999</v>
      </c>
      <c r="BM15" s="10" t="s">
        <v>74</v>
      </c>
      <c r="BO15" s="28">
        <v>0.17599999999999999</v>
      </c>
      <c r="BP15" s="9">
        <v>4.3</v>
      </c>
      <c r="BQ15" s="9">
        <v>129.9</v>
      </c>
      <c r="BR15" s="45">
        <v>1135</v>
      </c>
      <c r="BS15" s="9">
        <v>34</v>
      </c>
      <c r="BT15" s="9">
        <v>3</v>
      </c>
      <c r="BU15" s="9">
        <v>0.38800000000000001</v>
      </c>
      <c r="BV15" s="9">
        <v>1.34</v>
      </c>
      <c r="BW15" s="9">
        <v>127.6</v>
      </c>
      <c r="BX15" s="9">
        <v>21.7</v>
      </c>
      <c r="BY15" s="22">
        <v>0.47899999999999998</v>
      </c>
      <c r="BZ15" s="10" t="s">
        <v>74</v>
      </c>
      <c r="CB15" s="28">
        <v>0.22</v>
      </c>
      <c r="CC15" s="9">
        <v>0.34300000000000003</v>
      </c>
      <c r="CD15" s="9">
        <v>3.69</v>
      </c>
      <c r="CE15" s="45">
        <v>1168</v>
      </c>
      <c r="CF15" s="9">
        <v>0</v>
      </c>
      <c r="CG15" s="9">
        <v>0</v>
      </c>
      <c r="CH15" s="9">
        <v>0.26200000000000001</v>
      </c>
      <c r="CI15" s="9">
        <v>0.70199999999999996</v>
      </c>
      <c r="CJ15" s="9">
        <v>1.1200000000000001</v>
      </c>
      <c r="CK15" s="9">
        <v>0.21199999999999999</v>
      </c>
      <c r="CL15" s="22">
        <v>0.314</v>
      </c>
      <c r="CM15" s="10" t="s">
        <v>74</v>
      </c>
      <c r="CO15" s="28">
        <v>0.20699999999999999</v>
      </c>
      <c r="CP15" s="9">
        <v>0.32</v>
      </c>
      <c r="CQ15" s="9">
        <v>2.31</v>
      </c>
      <c r="CR15" s="45">
        <v>1168</v>
      </c>
      <c r="CS15" s="9">
        <v>0</v>
      </c>
      <c r="CT15" s="9">
        <v>0</v>
      </c>
      <c r="CU15" s="9">
        <v>0.23599999999999999</v>
      </c>
      <c r="CV15" s="9">
        <v>0.68</v>
      </c>
      <c r="CW15" s="9">
        <v>1.21</v>
      </c>
      <c r="CX15" s="9">
        <v>0.21099999999999999</v>
      </c>
      <c r="CY15" s="22">
        <v>0.28499999999999998</v>
      </c>
      <c r="CZ15" s="10" t="s">
        <v>74</v>
      </c>
    </row>
    <row r="16" spans="1:104">
      <c r="A16" s="16" t="s">
        <v>29</v>
      </c>
      <c r="B16" s="28">
        <v>0.158</v>
      </c>
      <c r="C16" s="9">
        <v>0.35499999999999998</v>
      </c>
      <c r="D16" s="9">
        <v>3.11</v>
      </c>
      <c r="E16" s="45">
        <v>1118</v>
      </c>
      <c r="F16" s="9">
        <v>0</v>
      </c>
      <c r="G16" s="9">
        <v>0</v>
      </c>
      <c r="H16" s="9">
        <v>0.19</v>
      </c>
      <c r="I16" s="9">
        <v>0.95799999999999996</v>
      </c>
      <c r="J16" s="9">
        <v>1.56</v>
      </c>
      <c r="K16" s="9">
        <v>0.32100000000000001</v>
      </c>
      <c r="L16" s="22">
        <v>0.31</v>
      </c>
      <c r="M16" s="10" t="s">
        <v>74</v>
      </c>
      <c r="O16" s="28">
        <v>0.17</v>
      </c>
      <c r="P16" s="9">
        <v>0.443</v>
      </c>
      <c r="Q16" s="9">
        <v>4.42</v>
      </c>
      <c r="R16" s="45">
        <v>1117</v>
      </c>
      <c r="S16" s="9">
        <v>0</v>
      </c>
      <c r="T16" s="9">
        <v>0</v>
      </c>
      <c r="U16" s="9">
        <v>0.32900000000000001</v>
      </c>
      <c r="V16" s="9">
        <v>1.17</v>
      </c>
      <c r="W16" s="9">
        <v>1.84</v>
      </c>
      <c r="X16" s="9">
        <v>0.35899999999999999</v>
      </c>
      <c r="Y16" s="22">
        <v>0.39200000000000002</v>
      </c>
      <c r="Z16" s="10" t="s">
        <v>74</v>
      </c>
      <c r="AB16" s="28">
        <v>0.22</v>
      </c>
      <c r="AC16" s="9">
        <v>0.44400000000000001</v>
      </c>
      <c r="AD16" s="9">
        <v>5.1100000000000003</v>
      </c>
      <c r="AE16" s="45">
        <v>1117</v>
      </c>
      <c r="AF16" s="9">
        <v>0</v>
      </c>
      <c r="AG16" s="9">
        <v>0</v>
      </c>
      <c r="AH16" s="9">
        <v>0.39100000000000001</v>
      </c>
      <c r="AI16" s="9">
        <v>0.77700000000000002</v>
      </c>
      <c r="AJ16" s="9">
        <v>1.32</v>
      </c>
      <c r="AK16" s="9">
        <v>0.23899999999999999</v>
      </c>
      <c r="AL16" s="22">
        <v>0.41599999999999998</v>
      </c>
      <c r="AM16" s="10" t="s">
        <v>74</v>
      </c>
      <c r="AO16" s="28">
        <v>0.16500000000000001</v>
      </c>
      <c r="AP16" s="9">
        <v>0.45900000000000002</v>
      </c>
      <c r="AQ16" s="9">
        <v>15.4</v>
      </c>
      <c r="AR16" s="45">
        <v>1117</v>
      </c>
      <c r="AS16" s="9">
        <v>1</v>
      </c>
      <c r="AT16" s="9">
        <v>0.1</v>
      </c>
      <c r="AU16" s="9">
        <v>0.34200000000000003</v>
      </c>
      <c r="AV16" s="9">
        <v>0.83099999999999996</v>
      </c>
      <c r="AW16" s="9">
        <v>1.36</v>
      </c>
      <c r="AX16" s="9">
        <v>0.79800000000000004</v>
      </c>
      <c r="AY16" s="22">
        <v>0.38400000000000001</v>
      </c>
      <c r="AZ16" s="10" t="s">
        <v>74</v>
      </c>
      <c r="BB16" s="28">
        <v>9.9000000000000005E-2</v>
      </c>
      <c r="BC16" s="9">
        <v>0.124</v>
      </c>
      <c r="BD16" s="9">
        <v>1.33</v>
      </c>
      <c r="BE16" s="45">
        <v>1163</v>
      </c>
      <c r="BF16" s="9">
        <v>1</v>
      </c>
      <c r="BG16" s="9">
        <v>0.1</v>
      </c>
      <c r="BH16" s="9">
        <v>0.108</v>
      </c>
      <c r="BI16" s="9">
        <v>0.18</v>
      </c>
      <c r="BJ16" s="9">
        <v>0.28000000000000003</v>
      </c>
      <c r="BK16" s="9">
        <v>5.8000000000000003E-2</v>
      </c>
      <c r="BL16" s="22">
        <v>0.11700000000000001</v>
      </c>
      <c r="BM16" s="10" t="s">
        <v>74</v>
      </c>
      <c r="BO16" s="28">
        <v>8.2000000000000003E-2</v>
      </c>
      <c r="BP16" s="9">
        <v>0.11799999999999999</v>
      </c>
      <c r="BQ16" s="9">
        <v>1.29</v>
      </c>
      <c r="BR16" s="45">
        <v>1129</v>
      </c>
      <c r="BS16" s="9">
        <v>2</v>
      </c>
      <c r="BT16" s="9">
        <v>0.2</v>
      </c>
      <c r="BU16" s="9">
        <v>0.108</v>
      </c>
      <c r="BV16" s="9">
        <v>0.17199999999999999</v>
      </c>
      <c r="BW16" s="9">
        <v>0.252</v>
      </c>
      <c r="BX16" s="9">
        <v>5.1999999999999998E-2</v>
      </c>
      <c r="BY16" s="22">
        <v>0.112</v>
      </c>
      <c r="BZ16" s="10" t="s">
        <v>74</v>
      </c>
      <c r="CB16" s="28">
        <v>0.10199999999999999</v>
      </c>
      <c r="CC16" s="9">
        <v>0.128</v>
      </c>
      <c r="CD16" s="9">
        <v>1.1299999999999999</v>
      </c>
      <c r="CE16" s="45">
        <v>1163</v>
      </c>
      <c r="CF16" s="9">
        <v>5</v>
      </c>
      <c r="CG16" s="9">
        <v>0.4</v>
      </c>
      <c r="CH16" s="9">
        <v>0.111</v>
      </c>
      <c r="CI16" s="9">
        <v>0.184</v>
      </c>
      <c r="CJ16" s="9">
        <v>0.27200000000000002</v>
      </c>
      <c r="CK16" s="9">
        <v>5.8999999999999997E-2</v>
      </c>
      <c r="CL16" s="22">
        <v>0.121</v>
      </c>
      <c r="CM16" s="10" t="s">
        <v>74</v>
      </c>
      <c r="CO16" s="28">
        <v>9.9000000000000005E-2</v>
      </c>
      <c r="CP16" s="9">
        <v>0.12</v>
      </c>
      <c r="CQ16" s="9">
        <v>0.89700000000000002</v>
      </c>
      <c r="CR16" s="45">
        <v>1163</v>
      </c>
      <c r="CS16" s="9">
        <v>5</v>
      </c>
      <c r="CT16" s="9">
        <v>0.4</v>
      </c>
      <c r="CU16" s="9">
        <v>0.107</v>
      </c>
      <c r="CV16" s="9">
        <v>0.17299999999999999</v>
      </c>
      <c r="CW16" s="9">
        <v>0.23300000000000001</v>
      </c>
      <c r="CX16" s="9">
        <v>3.6999999999999998E-2</v>
      </c>
      <c r="CY16" s="22">
        <v>0.115</v>
      </c>
      <c r="CZ16" s="10" t="s">
        <v>74</v>
      </c>
    </row>
    <row r="17" spans="1:104">
      <c r="A17" s="16" t="s">
        <v>30</v>
      </c>
      <c r="B17" s="28">
        <v>8.4000000000000005E-2</v>
      </c>
      <c r="C17" s="9">
        <v>0.104</v>
      </c>
      <c r="D17" s="9">
        <v>1.74</v>
      </c>
      <c r="E17" s="45">
        <v>1114</v>
      </c>
      <c r="F17" s="9">
        <v>3</v>
      </c>
      <c r="G17" s="9">
        <v>0.3</v>
      </c>
      <c r="H17" s="9">
        <v>9.7000000000000003E-2</v>
      </c>
      <c r="I17" s="9">
        <v>0.14499999999999999</v>
      </c>
      <c r="J17" s="9">
        <v>0.17199999999999999</v>
      </c>
      <c r="K17" s="9">
        <v>5.8000000000000003E-2</v>
      </c>
      <c r="L17" s="22">
        <v>9.9000000000000005E-2</v>
      </c>
      <c r="M17" s="10" t="s">
        <v>74</v>
      </c>
      <c r="O17" s="28">
        <v>0.10299999999999999</v>
      </c>
      <c r="P17" s="9">
        <v>0.13400000000000001</v>
      </c>
      <c r="Q17" s="9">
        <v>1.83</v>
      </c>
      <c r="R17" s="45">
        <v>1113</v>
      </c>
      <c r="S17" s="9">
        <v>3</v>
      </c>
      <c r="T17" s="9">
        <v>0.3</v>
      </c>
      <c r="U17" s="9">
        <v>0.115</v>
      </c>
      <c r="V17" s="9">
        <v>0.18099999999999999</v>
      </c>
      <c r="W17" s="9">
        <v>0.26600000000000001</v>
      </c>
      <c r="X17" s="9">
        <v>0.10299999999999999</v>
      </c>
      <c r="Y17" s="22">
        <v>0.124</v>
      </c>
      <c r="Z17" s="10" t="s">
        <v>74</v>
      </c>
      <c r="AB17" s="28">
        <v>0.10299999999999999</v>
      </c>
      <c r="AC17" s="9">
        <v>0.13900000000000001</v>
      </c>
      <c r="AD17" s="9">
        <v>3.24</v>
      </c>
      <c r="AE17" s="45">
        <v>1113</v>
      </c>
      <c r="AF17" s="9">
        <v>3</v>
      </c>
      <c r="AG17" s="9">
        <v>0.3</v>
      </c>
      <c r="AH17" s="9">
        <v>0.115</v>
      </c>
      <c r="AI17" s="9">
        <v>0.188</v>
      </c>
      <c r="AJ17" s="9">
        <v>0.254</v>
      </c>
      <c r="AK17" s="9">
        <v>0.157</v>
      </c>
      <c r="AL17" s="22">
        <v>0.125</v>
      </c>
      <c r="AM17" s="10" t="s">
        <v>74</v>
      </c>
      <c r="AO17" s="28">
        <v>0.10199999999999999</v>
      </c>
      <c r="AP17" s="9">
        <v>0.159</v>
      </c>
      <c r="AQ17" s="9">
        <v>13.5</v>
      </c>
      <c r="AR17" s="45">
        <v>1112</v>
      </c>
      <c r="AS17" s="9">
        <v>4</v>
      </c>
      <c r="AT17" s="9">
        <v>0.4</v>
      </c>
      <c r="AU17" s="9">
        <v>0.113</v>
      </c>
      <c r="AV17" s="9">
        <v>0.18099999999999999</v>
      </c>
      <c r="AW17" s="9">
        <v>0.32400000000000001</v>
      </c>
      <c r="AX17" s="9">
        <v>0.57399999999999995</v>
      </c>
      <c r="AY17" s="22">
        <v>0.124</v>
      </c>
      <c r="AZ17" s="10" t="s">
        <v>74</v>
      </c>
      <c r="BB17" s="28">
        <v>4.8000000000000001E-2</v>
      </c>
      <c r="BC17" s="9">
        <v>6.2E-2</v>
      </c>
      <c r="BD17" s="9">
        <v>1.32</v>
      </c>
      <c r="BE17" s="45">
        <v>1160</v>
      </c>
      <c r="BF17" s="9">
        <v>11</v>
      </c>
      <c r="BG17" s="9">
        <v>0.9</v>
      </c>
      <c r="BH17" s="9">
        <v>5.3999999999999999E-2</v>
      </c>
      <c r="BI17" s="9">
        <v>9.4E-2</v>
      </c>
      <c r="BJ17" s="9">
        <v>0.13700000000000001</v>
      </c>
      <c r="BK17" s="9">
        <v>4.8000000000000001E-2</v>
      </c>
      <c r="BL17" s="22">
        <v>5.8000000000000003E-2</v>
      </c>
      <c r="BM17" s="10" t="s">
        <v>74</v>
      </c>
      <c r="BO17" s="28">
        <v>4.2999999999999997E-2</v>
      </c>
      <c r="BP17" s="9">
        <v>5.8999999999999997E-2</v>
      </c>
      <c r="BQ17" s="9">
        <v>0.997</v>
      </c>
      <c r="BR17" s="45">
        <v>1127</v>
      </c>
      <c r="BS17" s="9">
        <v>5</v>
      </c>
      <c r="BT17" s="9">
        <v>0.4</v>
      </c>
      <c r="BU17" s="9">
        <v>5.3999999999999999E-2</v>
      </c>
      <c r="BV17" s="9">
        <v>8.5000000000000006E-2</v>
      </c>
      <c r="BW17" s="9">
        <v>0.114</v>
      </c>
      <c r="BX17" s="9">
        <v>3.1E-2</v>
      </c>
      <c r="BY17" s="22">
        <v>5.6000000000000001E-2</v>
      </c>
      <c r="BZ17" s="10" t="s">
        <v>74</v>
      </c>
      <c r="CB17" s="28">
        <v>4.8000000000000001E-2</v>
      </c>
      <c r="CC17" s="9">
        <v>6.2E-2</v>
      </c>
      <c r="CD17" s="9">
        <v>0.48099999999999998</v>
      </c>
      <c r="CE17" s="45">
        <v>1160</v>
      </c>
      <c r="CF17" s="9">
        <v>10</v>
      </c>
      <c r="CG17" s="9">
        <v>0.9</v>
      </c>
      <c r="CH17" s="9">
        <v>5.5E-2</v>
      </c>
      <c r="CI17" s="9">
        <v>9.6000000000000002E-2</v>
      </c>
      <c r="CJ17" s="9">
        <v>0.124</v>
      </c>
      <c r="CK17" s="9">
        <v>2.3E-2</v>
      </c>
      <c r="CL17" s="22">
        <v>5.8999999999999997E-2</v>
      </c>
      <c r="CM17" s="10" t="s">
        <v>74</v>
      </c>
      <c r="CO17" s="28">
        <v>4.7E-2</v>
      </c>
      <c r="CP17" s="9">
        <v>6.0999999999999999E-2</v>
      </c>
      <c r="CQ17" s="9">
        <v>1.78</v>
      </c>
      <c r="CR17" s="45">
        <v>1160</v>
      </c>
      <c r="CS17" s="9">
        <v>11</v>
      </c>
      <c r="CT17" s="9">
        <v>0.9</v>
      </c>
      <c r="CU17" s="9">
        <v>5.2999999999999999E-2</v>
      </c>
      <c r="CV17" s="9">
        <v>9.4E-2</v>
      </c>
      <c r="CW17" s="9">
        <v>0.122</v>
      </c>
      <c r="CX17" s="9">
        <v>5.5E-2</v>
      </c>
      <c r="CY17" s="22">
        <v>5.7000000000000002E-2</v>
      </c>
      <c r="CZ17" s="10" t="s">
        <v>74</v>
      </c>
    </row>
    <row r="18" spans="1:104" ht="21">
      <c r="A18" s="16" t="s">
        <v>31</v>
      </c>
      <c r="B18" s="28">
        <v>4.8000000000000001E-2</v>
      </c>
      <c r="C18" s="9">
        <v>6.5000000000000002E-2</v>
      </c>
      <c r="D18" s="9">
        <v>1.92</v>
      </c>
      <c r="E18" s="45">
        <v>1111</v>
      </c>
      <c r="F18" s="9">
        <v>5</v>
      </c>
      <c r="G18" s="9">
        <v>0.5</v>
      </c>
      <c r="H18" s="9">
        <v>5.2999999999999999E-2</v>
      </c>
      <c r="I18" s="9">
        <v>9.2999999999999999E-2</v>
      </c>
      <c r="J18" s="9">
        <v>0.126</v>
      </c>
      <c r="K18" s="9">
        <v>0.09</v>
      </c>
      <c r="L18" s="22">
        <v>5.7000000000000002E-2</v>
      </c>
      <c r="M18" s="10" t="s">
        <v>74</v>
      </c>
      <c r="O18" s="28">
        <v>4.8000000000000001E-2</v>
      </c>
      <c r="P18" s="9">
        <v>6.4000000000000001E-2</v>
      </c>
      <c r="Q18" s="9">
        <v>1.17</v>
      </c>
      <c r="R18" s="45">
        <v>1110</v>
      </c>
      <c r="S18" s="9">
        <v>11</v>
      </c>
      <c r="T18" s="9">
        <v>1</v>
      </c>
      <c r="U18" s="9">
        <v>5.7000000000000002E-2</v>
      </c>
      <c r="V18" s="9">
        <v>0.1</v>
      </c>
      <c r="W18" s="9">
        <v>0.13500000000000001</v>
      </c>
      <c r="X18" s="9">
        <v>3.7999999999999999E-2</v>
      </c>
      <c r="Y18" s="22">
        <v>6.0999999999999999E-2</v>
      </c>
      <c r="Z18" s="10" t="s">
        <v>74</v>
      </c>
      <c r="AB18" s="28">
        <v>4.9000000000000002E-2</v>
      </c>
      <c r="AC18" s="9">
        <v>6.9000000000000006E-2</v>
      </c>
      <c r="AD18" s="9">
        <v>1.42</v>
      </c>
      <c r="AE18" s="45">
        <v>1109</v>
      </c>
      <c r="AF18" s="9">
        <v>8</v>
      </c>
      <c r="AG18" s="9">
        <v>0.7</v>
      </c>
      <c r="AH18" s="9">
        <v>5.7000000000000002E-2</v>
      </c>
      <c r="AI18" s="9">
        <v>0.10100000000000001</v>
      </c>
      <c r="AJ18" s="9">
        <v>0.14199999999999999</v>
      </c>
      <c r="AK18" s="9">
        <v>7.5999999999999998E-2</v>
      </c>
      <c r="AL18" s="22">
        <v>6.2E-2</v>
      </c>
      <c r="AM18" s="10" t="s">
        <v>74</v>
      </c>
      <c r="AO18" s="28">
        <v>4.9000000000000002E-2</v>
      </c>
      <c r="AP18" s="9">
        <v>8.8999999999999996E-2</v>
      </c>
      <c r="AQ18" s="9">
        <v>13.4</v>
      </c>
      <c r="AR18" s="45">
        <v>1108</v>
      </c>
      <c r="AS18" s="9">
        <v>12</v>
      </c>
      <c r="AT18" s="9">
        <v>1.1000000000000001</v>
      </c>
      <c r="AU18" s="9">
        <v>5.6000000000000001E-2</v>
      </c>
      <c r="AV18" s="9">
        <v>0.1</v>
      </c>
      <c r="AW18" s="9">
        <v>0.14399999999999999</v>
      </c>
      <c r="AX18" s="9">
        <v>0.56399999999999995</v>
      </c>
      <c r="AY18" s="22">
        <v>0.06</v>
      </c>
      <c r="AZ18" s="10" t="s">
        <v>74</v>
      </c>
      <c r="BB18" s="28">
        <v>5.0000000000000001E-3</v>
      </c>
      <c r="BC18" s="9">
        <v>8.9999999999999993E-3</v>
      </c>
      <c r="BD18" s="9">
        <v>3.9E-2</v>
      </c>
      <c r="BE18" s="45">
        <v>1156</v>
      </c>
      <c r="BF18" s="9">
        <v>0</v>
      </c>
      <c r="BG18" s="9">
        <v>0</v>
      </c>
      <c r="BH18" s="9">
        <v>8.0000000000000002E-3</v>
      </c>
      <c r="BI18" s="9">
        <v>1.2E-2</v>
      </c>
      <c r="BJ18" s="9">
        <v>2.7E-2</v>
      </c>
      <c r="BK18" s="9">
        <v>3.0000000000000001E-3</v>
      </c>
      <c r="BL18" s="22">
        <v>8.0000000000000002E-3</v>
      </c>
      <c r="BM18" s="10" t="s">
        <v>74</v>
      </c>
      <c r="BO18" s="28">
        <v>5.0000000000000001E-3</v>
      </c>
      <c r="BP18" s="9">
        <v>8.9999999999999993E-3</v>
      </c>
      <c r="BQ18" s="9">
        <v>5.3999999999999999E-2</v>
      </c>
      <c r="BR18" s="45">
        <v>1123</v>
      </c>
      <c r="BS18" s="9">
        <v>0</v>
      </c>
      <c r="BT18" s="9">
        <v>0</v>
      </c>
      <c r="BU18" s="9">
        <v>8.0000000000000002E-3</v>
      </c>
      <c r="BV18" s="9">
        <v>2.5000000000000001E-2</v>
      </c>
      <c r="BW18" s="9">
        <v>3.1E-2</v>
      </c>
      <c r="BX18" s="9">
        <v>5.0000000000000001E-3</v>
      </c>
      <c r="BY18" s="22">
        <v>8.9999999999999993E-3</v>
      </c>
      <c r="BZ18" s="10" t="s">
        <v>74</v>
      </c>
      <c r="CB18" s="28">
        <v>5.0000000000000001E-3</v>
      </c>
      <c r="CC18" s="9">
        <v>8.9999999999999993E-3</v>
      </c>
      <c r="CD18" s="9">
        <v>0.05</v>
      </c>
      <c r="CE18" s="45">
        <v>1155</v>
      </c>
      <c r="CF18" s="9">
        <v>0</v>
      </c>
      <c r="CG18" s="9">
        <v>0</v>
      </c>
      <c r="CH18" s="9">
        <v>8.0000000000000002E-3</v>
      </c>
      <c r="CI18" s="9">
        <v>1.9E-2</v>
      </c>
      <c r="CJ18" s="9">
        <v>3.2000000000000001E-2</v>
      </c>
      <c r="CK18" s="9">
        <v>5.0000000000000001E-3</v>
      </c>
      <c r="CL18" s="22">
        <v>8.0000000000000002E-3</v>
      </c>
      <c r="CM18" s="10" t="s">
        <v>74</v>
      </c>
      <c r="CO18" s="28">
        <v>5.0000000000000001E-3</v>
      </c>
      <c r="CP18" s="9">
        <v>8.0000000000000002E-3</v>
      </c>
      <c r="CQ18" s="9">
        <v>0.04</v>
      </c>
      <c r="CR18" s="45">
        <v>1155</v>
      </c>
      <c r="CS18" s="9">
        <v>0</v>
      </c>
      <c r="CT18" s="9">
        <v>0</v>
      </c>
      <c r="CU18" s="9">
        <v>8.0000000000000002E-3</v>
      </c>
      <c r="CV18" s="9">
        <v>1.0999999999999999E-2</v>
      </c>
      <c r="CW18" s="9">
        <v>2.8000000000000001E-2</v>
      </c>
      <c r="CX18" s="9">
        <v>3.0000000000000001E-3</v>
      </c>
      <c r="CY18" s="22">
        <v>8.0000000000000002E-3</v>
      </c>
      <c r="CZ18" s="10" t="s">
        <v>74</v>
      </c>
    </row>
    <row r="19" spans="1:104" ht="21">
      <c r="A19" s="16" t="s">
        <v>32</v>
      </c>
      <c r="B19" s="28">
        <v>5.0000000000000001E-3</v>
      </c>
      <c r="C19" s="9">
        <v>8.0000000000000002E-3</v>
      </c>
      <c r="D19" s="9">
        <v>4.5999999999999999E-2</v>
      </c>
      <c r="E19" s="45">
        <v>1105</v>
      </c>
      <c r="F19" s="9">
        <v>0</v>
      </c>
      <c r="G19" s="9">
        <v>0</v>
      </c>
      <c r="H19" s="9">
        <v>8.0000000000000002E-3</v>
      </c>
      <c r="I19" s="9">
        <v>1.0999999999999999E-2</v>
      </c>
      <c r="J19" s="9">
        <v>0.02</v>
      </c>
      <c r="K19" s="9">
        <v>3.0000000000000001E-3</v>
      </c>
      <c r="L19" s="22">
        <v>8.0000000000000002E-3</v>
      </c>
      <c r="M19" s="10" t="s">
        <v>74</v>
      </c>
      <c r="O19" s="28">
        <v>5.0000000000000001E-3</v>
      </c>
      <c r="P19" s="9">
        <v>8.9999999999999993E-3</v>
      </c>
      <c r="Q19" s="9">
        <v>5.0999999999999997E-2</v>
      </c>
      <c r="R19" s="45">
        <v>1105</v>
      </c>
      <c r="S19" s="9">
        <v>0</v>
      </c>
      <c r="T19" s="9">
        <v>0</v>
      </c>
      <c r="U19" s="9">
        <v>8.0000000000000002E-3</v>
      </c>
      <c r="V19" s="9">
        <v>1.7000000000000001E-2</v>
      </c>
      <c r="W19" s="9">
        <v>3.1E-2</v>
      </c>
      <c r="X19" s="9">
        <v>5.0000000000000001E-3</v>
      </c>
      <c r="Y19" s="22">
        <v>8.0000000000000002E-3</v>
      </c>
      <c r="Z19" s="10" t="s">
        <v>74</v>
      </c>
      <c r="AB19" s="28">
        <v>4.0000000000000001E-3</v>
      </c>
      <c r="AC19" s="9">
        <v>0.01</v>
      </c>
      <c r="AD19" s="9">
        <v>5.2999999999999999E-2</v>
      </c>
      <c r="AE19" s="45">
        <v>1103</v>
      </c>
      <c r="AF19" s="9">
        <v>0</v>
      </c>
      <c r="AG19" s="9">
        <v>0</v>
      </c>
      <c r="AH19" s="9">
        <v>8.9999999999999993E-3</v>
      </c>
      <c r="AI19" s="9">
        <v>2.4E-2</v>
      </c>
      <c r="AJ19" s="9">
        <v>3.3000000000000002E-2</v>
      </c>
      <c r="AK19" s="9">
        <v>5.0000000000000001E-3</v>
      </c>
      <c r="AL19" s="22">
        <v>8.9999999999999993E-3</v>
      </c>
      <c r="AM19" s="10" t="s">
        <v>74</v>
      </c>
      <c r="AO19" s="28">
        <v>6.0000000000000001E-3</v>
      </c>
      <c r="AP19" s="9">
        <v>2.1000000000000001E-2</v>
      </c>
      <c r="AQ19" s="9">
        <v>13.1</v>
      </c>
      <c r="AR19" s="45">
        <v>1102</v>
      </c>
      <c r="AS19" s="9">
        <v>0</v>
      </c>
      <c r="AT19" s="9">
        <v>0</v>
      </c>
      <c r="AU19" s="9">
        <v>8.0000000000000002E-3</v>
      </c>
      <c r="AV19" s="9">
        <v>1.4999999999999999E-2</v>
      </c>
      <c r="AW19" s="9">
        <v>3.1E-2</v>
      </c>
      <c r="AX19" s="9">
        <v>0.39400000000000002</v>
      </c>
      <c r="AY19" s="22">
        <v>8.0000000000000002E-3</v>
      </c>
      <c r="AZ19" s="10" t="s">
        <v>74</v>
      </c>
      <c r="BB19" s="28">
        <v>1.0999999999999999E-2</v>
      </c>
      <c r="BC19" s="9">
        <v>1.6E-2</v>
      </c>
      <c r="BD19" s="9">
        <v>6.4000000000000001E-2</v>
      </c>
      <c r="BE19" s="45">
        <v>1150</v>
      </c>
      <c r="BF19" s="9">
        <v>0</v>
      </c>
      <c r="BG19" s="9">
        <v>0</v>
      </c>
      <c r="BH19" s="9">
        <v>1.6E-2</v>
      </c>
      <c r="BI19" s="9">
        <v>2.3E-2</v>
      </c>
      <c r="BJ19" s="9">
        <v>3.7999999999999999E-2</v>
      </c>
      <c r="BK19" s="9">
        <v>5.0000000000000001E-3</v>
      </c>
      <c r="BL19" s="22">
        <v>1.4999999999999999E-2</v>
      </c>
      <c r="BM19" s="10" t="s">
        <v>74</v>
      </c>
      <c r="BO19" s="28">
        <v>0.01</v>
      </c>
      <c r="BP19" s="9">
        <v>1.7000000000000001E-2</v>
      </c>
      <c r="BQ19" s="9">
        <v>5.5E-2</v>
      </c>
      <c r="BR19" s="45">
        <v>1119</v>
      </c>
      <c r="BS19" s="9">
        <v>0</v>
      </c>
      <c r="BT19" s="9">
        <v>0</v>
      </c>
      <c r="BU19" s="9">
        <v>1.6E-2</v>
      </c>
      <c r="BV19" s="9">
        <v>3.3000000000000002E-2</v>
      </c>
      <c r="BW19" s="9">
        <v>0.04</v>
      </c>
      <c r="BX19" s="9">
        <v>6.0000000000000001E-3</v>
      </c>
      <c r="BY19" s="22">
        <v>1.6E-2</v>
      </c>
      <c r="BZ19" s="10" t="s">
        <v>74</v>
      </c>
      <c r="CB19" s="28">
        <v>0.01</v>
      </c>
      <c r="CC19" s="9">
        <v>1.6E-2</v>
      </c>
      <c r="CD19" s="9">
        <v>7.6999999999999999E-2</v>
      </c>
      <c r="CE19" s="45">
        <v>1150</v>
      </c>
      <c r="CF19" s="9">
        <v>0</v>
      </c>
      <c r="CG19" s="9">
        <v>0</v>
      </c>
      <c r="CH19" s="9">
        <v>1.4999999999999999E-2</v>
      </c>
      <c r="CI19" s="9">
        <v>3.1E-2</v>
      </c>
      <c r="CJ19" s="9">
        <v>4.2999999999999997E-2</v>
      </c>
      <c r="CK19" s="9">
        <v>6.0000000000000001E-3</v>
      </c>
      <c r="CL19" s="22">
        <v>1.4999999999999999E-2</v>
      </c>
      <c r="CM19" s="10" t="s">
        <v>74</v>
      </c>
      <c r="CO19" s="28">
        <v>1.0999999999999999E-2</v>
      </c>
      <c r="CP19" s="9">
        <v>1.6E-2</v>
      </c>
      <c r="CQ19" s="9">
        <v>0.22700000000000001</v>
      </c>
      <c r="CR19" s="45">
        <v>1150</v>
      </c>
      <c r="CS19" s="9">
        <v>0</v>
      </c>
      <c r="CT19" s="9">
        <v>0</v>
      </c>
      <c r="CU19" s="9">
        <v>1.4999999999999999E-2</v>
      </c>
      <c r="CV19" s="9">
        <v>2.1000000000000001E-2</v>
      </c>
      <c r="CW19" s="9">
        <v>3.7999999999999999E-2</v>
      </c>
      <c r="CX19" s="9">
        <v>8.0000000000000002E-3</v>
      </c>
      <c r="CY19" s="22">
        <v>1.4999999999999999E-2</v>
      </c>
      <c r="CZ19" s="10" t="s">
        <v>74</v>
      </c>
    </row>
    <row r="20" spans="1:104" ht="21">
      <c r="A20" s="16" t="s">
        <v>33</v>
      </c>
      <c r="B20" s="28">
        <v>1.0999999999999999E-2</v>
      </c>
      <c r="C20" s="9">
        <v>1.4999999999999999E-2</v>
      </c>
      <c r="D20" s="9">
        <v>4.2000000000000003E-2</v>
      </c>
      <c r="E20" s="45">
        <v>1100</v>
      </c>
      <c r="F20" s="9">
        <v>0</v>
      </c>
      <c r="G20" s="9">
        <v>0</v>
      </c>
      <c r="H20" s="9">
        <v>1.4999999999999999E-2</v>
      </c>
      <c r="I20" s="9">
        <v>1.9E-2</v>
      </c>
      <c r="J20" s="9">
        <v>3.4000000000000002E-2</v>
      </c>
      <c r="K20" s="9">
        <v>3.0000000000000001E-3</v>
      </c>
      <c r="L20" s="22">
        <v>1.4999999999999999E-2</v>
      </c>
      <c r="M20" s="10" t="s">
        <v>74</v>
      </c>
      <c r="O20" s="28">
        <v>0.01</v>
      </c>
      <c r="P20" s="9">
        <v>1.6E-2</v>
      </c>
      <c r="Q20" s="9">
        <v>9.4E-2</v>
      </c>
      <c r="R20" s="45">
        <v>1098</v>
      </c>
      <c r="S20" s="9">
        <v>0</v>
      </c>
      <c r="T20" s="9">
        <v>0</v>
      </c>
      <c r="U20" s="9">
        <v>1.4999999999999999E-2</v>
      </c>
      <c r="V20" s="9">
        <v>3.1E-2</v>
      </c>
      <c r="W20" s="9">
        <v>4.1000000000000002E-2</v>
      </c>
      <c r="X20" s="9">
        <v>6.0000000000000001E-3</v>
      </c>
      <c r="Y20" s="22">
        <v>1.4999999999999999E-2</v>
      </c>
      <c r="Z20" s="10" t="s">
        <v>74</v>
      </c>
      <c r="AB20" s="28">
        <v>1.0999999999999999E-2</v>
      </c>
      <c r="AC20" s="9">
        <v>1.7000000000000001E-2</v>
      </c>
      <c r="AD20" s="9">
        <v>5.7000000000000002E-2</v>
      </c>
      <c r="AE20" s="45">
        <v>1099</v>
      </c>
      <c r="AF20" s="9">
        <v>0</v>
      </c>
      <c r="AG20" s="9">
        <v>0</v>
      </c>
      <c r="AH20" s="9">
        <v>1.6E-2</v>
      </c>
      <c r="AI20" s="9">
        <v>3.2000000000000001E-2</v>
      </c>
      <c r="AJ20" s="9">
        <v>4.2000000000000003E-2</v>
      </c>
      <c r="AK20" s="9">
        <v>6.0000000000000001E-3</v>
      </c>
      <c r="AL20" s="22">
        <v>1.6E-2</v>
      </c>
      <c r="AM20" s="10" t="s">
        <v>74</v>
      </c>
      <c r="AO20" s="28">
        <v>1.0999999999999999E-2</v>
      </c>
      <c r="AP20" s="9">
        <v>0.04</v>
      </c>
      <c r="AQ20" s="9">
        <v>13.2</v>
      </c>
      <c r="AR20" s="45">
        <v>1098</v>
      </c>
      <c r="AS20" s="9">
        <v>0</v>
      </c>
      <c r="AT20" s="9">
        <v>0</v>
      </c>
      <c r="AU20" s="9">
        <v>1.4999999999999999E-2</v>
      </c>
      <c r="AV20" s="9">
        <v>2.8000000000000001E-2</v>
      </c>
      <c r="AW20" s="9">
        <v>3.7999999999999999E-2</v>
      </c>
      <c r="AX20" s="9">
        <v>0.56000000000000005</v>
      </c>
      <c r="AY20" s="22">
        <v>1.4999999999999999E-2</v>
      </c>
      <c r="AZ20" s="10" t="s">
        <v>74</v>
      </c>
      <c r="BB20" s="28">
        <v>0.10199999999999999</v>
      </c>
      <c r="BC20" s="9">
        <v>0.13200000000000001</v>
      </c>
      <c r="BD20" s="9">
        <v>1.32</v>
      </c>
      <c r="BE20" s="45">
        <v>1146</v>
      </c>
      <c r="BF20" s="9">
        <v>5</v>
      </c>
      <c r="BG20" s="9">
        <v>0.4</v>
      </c>
      <c r="BH20" s="9">
        <v>0.125</v>
      </c>
      <c r="BI20" s="9">
        <v>0.15</v>
      </c>
      <c r="BJ20" s="9">
        <v>0.185</v>
      </c>
      <c r="BK20" s="9">
        <v>6.9000000000000006E-2</v>
      </c>
      <c r="BL20" s="22">
        <v>0.126</v>
      </c>
      <c r="BM20" s="10" t="s">
        <v>74</v>
      </c>
      <c r="BO20" s="28">
        <v>0.104</v>
      </c>
      <c r="BP20" s="9">
        <v>0.127</v>
      </c>
      <c r="BQ20" s="9">
        <v>0.56799999999999995</v>
      </c>
      <c r="BR20" s="45">
        <v>1112</v>
      </c>
      <c r="BS20" s="9">
        <v>6</v>
      </c>
      <c r="BT20" s="9">
        <v>0.5</v>
      </c>
      <c r="BU20" s="9">
        <v>0.123</v>
      </c>
      <c r="BV20" s="9">
        <v>0.151</v>
      </c>
      <c r="BW20" s="9">
        <v>0.18099999999999999</v>
      </c>
      <c r="BX20" s="9">
        <v>2.5000000000000001E-2</v>
      </c>
      <c r="BY20" s="22">
        <v>0.124</v>
      </c>
      <c r="BZ20" s="10" t="s">
        <v>74</v>
      </c>
      <c r="CB20" s="28">
        <v>0.10199999999999999</v>
      </c>
      <c r="CC20" s="9">
        <v>0.13</v>
      </c>
      <c r="CD20" s="9">
        <v>1.36</v>
      </c>
      <c r="CE20" s="45">
        <v>1145</v>
      </c>
      <c r="CF20" s="9">
        <v>3</v>
      </c>
      <c r="CG20" s="9">
        <v>0.3</v>
      </c>
      <c r="CH20" s="9">
        <v>0.122</v>
      </c>
      <c r="CI20" s="9">
        <v>0.155</v>
      </c>
      <c r="CJ20" s="9">
        <v>0.254</v>
      </c>
      <c r="CK20" s="9">
        <v>6.9000000000000006E-2</v>
      </c>
      <c r="CL20" s="22">
        <v>0.123</v>
      </c>
      <c r="CM20" s="10" t="s">
        <v>74</v>
      </c>
      <c r="CO20" s="28">
        <v>0.156</v>
      </c>
      <c r="CP20" s="9">
        <v>0.186</v>
      </c>
      <c r="CQ20" s="9">
        <v>1.97</v>
      </c>
      <c r="CR20" s="45">
        <v>1144</v>
      </c>
      <c r="CS20" s="9">
        <v>4</v>
      </c>
      <c r="CT20" s="9">
        <v>0.3</v>
      </c>
      <c r="CU20" s="9">
        <v>0.17599999999999999</v>
      </c>
      <c r="CV20" s="9">
        <v>0.20399999999999999</v>
      </c>
      <c r="CW20" s="9">
        <v>0.51700000000000002</v>
      </c>
      <c r="CX20" s="9">
        <v>8.1000000000000003E-2</v>
      </c>
      <c r="CY20" s="22">
        <v>0.17799999999999999</v>
      </c>
      <c r="CZ20" s="10" t="s">
        <v>74</v>
      </c>
    </row>
    <row r="21" spans="1:104">
      <c r="A21" s="16" t="s">
        <v>34</v>
      </c>
      <c r="B21" s="28">
        <v>2.1000000000000001E-2</v>
      </c>
      <c r="C21" s="9">
        <v>0.126</v>
      </c>
      <c r="D21" s="9">
        <v>1.66</v>
      </c>
      <c r="E21" s="45">
        <v>1095</v>
      </c>
      <c r="F21" s="9">
        <v>7</v>
      </c>
      <c r="G21" s="9">
        <v>0.6</v>
      </c>
      <c r="H21" s="9">
        <v>0.121</v>
      </c>
      <c r="I21" s="9">
        <v>0.14299999999999999</v>
      </c>
      <c r="J21" s="9">
        <v>0.16300000000000001</v>
      </c>
      <c r="K21" s="9">
        <v>6.8000000000000005E-2</v>
      </c>
      <c r="L21" s="22">
        <v>0.121</v>
      </c>
      <c r="M21" s="10" t="s">
        <v>74</v>
      </c>
      <c r="O21" s="28">
        <v>9.7000000000000003E-2</v>
      </c>
      <c r="P21" s="9">
        <v>0.128</v>
      </c>
      <c r="Q21" s="9">
        <v>0.626</v>
      </c>
      <c r="R21" s="45">
        <v>1093</v>
      </c>
      <c r="S21" s="9">
        <v>11</v>
      </c>
      <c r="T21" s="9">
        <v>1</v>
      </c>
      <c r="U21" s="9">
        <v>0.123</v>
      </c>
      <c r="V21" s="9">
        <v>0.159</v>
      </c>
      <c r="W21" s="9">
        <v>0.19400000000000001</v>
      </c>
      <c r="X21" s="9">
        <v>2.9000000000000001E-2</v>
      </c>
      <c r="Y21" s="22">
        <v>0.125</v>
      </c>
      <c r="Z21" s="10" t="s">
        <v>74</v>
      </c>
      <c r="AB21" s="28">
        <v>9.8000000000000004E-2</v>
      </c>
      <c r="AC21" s="9">
        <v>0.14399999999999999</v>
      </c>
      <c r="AD21" s="9">
        <v>8.89</v>
      </c>
      <c r="AE21" s="45">
        <v>1094</v>
      </c>
      <c r="AF21" s="9">
        <v>5</v>
      </c>
      <c r="AG21" s="9">
        <v>0.5</v>
      </c>
      <c r="AH21" s="9">
        <v>0.127</v>
      </c>
      <c r="AI21" s="9">
        <v>0.159</v>
      </c>
      <c r="AJ21" s="9">
        <v>0.19</v>
      </c>
      <c r="AK21" s="9">
        <v>0.30399999999999999</v>
      </c>
      <c r="AL21" s="22">
        <v>0.128</v>
      </c>
      <c r="AM21" s="10" t="s">
        <v>74</v>
      </c>
      <c r="AO21" s="28">
        <v>0.10199999999999999</v>
      </c>
      <c r="AP21" s="9">
        <v>0.15</v>
      </c>
      <c r="AQ21" s="9">
        <v>13.5</v>
      </c>
      <c r="AR21" s="45">
        <v>1093</v>
      </c>
      <c r="AS21" s="9">
        <v>9</v>
      </c>
      <c r="AT21" s="9">
        <v>0.8</v>
      </c>
      <c r="AU21" s="9">
        <v>0.123</v>
      </c>
      <c r="AV21" s="9">
        <v>0.14899999999999999</v>
      </c>
      <c r="AW21" s="9">
        <v>0.22</v>
      </c>
      <c r="AX21" s="9">
        <v>0.46300000000000002</v>
      </c>
      <c r="AY21" s="22">
        <v>0.124</v>
      </c>
      <c r="AZ21" s="10" t="s">
        <v>74</v>
      </c>
      <c r="BB21" s="28">
        <v>0.10199999999999999</v>
      </c>
      <c r="BC21" s="9">
        <v>0.126</v>
      </c>
      <c r="BD21" s="9">
        <v>0.71899999999999997</v>
      </c>
      <c r="BE21" s="9">
        <v>836</v>
      </c>
      <c r="BF21" s="9">
        <v>6</v>
      </c>
      <c r="BG21" s="9">
        <v>0.7</v>
      </c>
      <c r="BH21" s="9">
        <v>0.123</v>
      </c>
      <c r="BI21" s="9">
        <v>0.14899999999999999</v>
      </c>
      <c r="BJ21" s="9">
        <v>0.17399999999999999</v>
      </c>
      <c r="BK21" s="9">
        <v>0.03</v>
      </c>
      <c r="BL21" s="22">
        <v>0.123</v>
      </c>
      <c r="BM21" s="10" t="s">
        <v>74</v>
      </c>
      <c r="BO21" s="28">
        <v>0.10199999999999999</v>
      </c>
      <c r="BP21" s="9">
        <v>0.126</v>
      </c>
      <c r="BQ21" s="9">
        <v>0.71899999999999997</v>
      </c>
      <c r="BR21" s="9">
        <v>836</v>
      </c>
      <c r="BS21" s="9">
        <v>6</v>
      </c>
      <c r="BT21" s="9">
        <v>0.7</v>
      </c>
      <c r="BU21" s="9">
        <v>0.123</v>
      </c>
      <c r="BV21" s="9">
        <v>0.14899999999999999</v>
      </c>
      <c r="BW21" s="9">
        <v>0.17399999999999999</v>
      </c>
      <c r="BX21" s="9">
        <v>0.03</v>
      </c>
      <c r="BY21" s="22">
        <v>0.123</v>
      </c>
      <c r="BZ21" s="10" t="s">
        <v>74</v>
      </c>
      <c r="CB21" s="28">
        <v>0.10199999999999999</v>
      </c>
      <c r="CC21" s="9">
        <v>0.126</v>
      </c>
      <c r="CD21" s="9">
        <v>0.71899999999999997</v>
      </c>
      <c r="CE21" s="9">
        <v>836</v>
      </c>
      <c r="CF21" s="9">
        <v>6</v>
      </c>
      <c r="CG21" s="9">
        <v>0.7</v>
      </c>
      <c r="CH21" s="9">
        <v>0.123</v>
      </c>
      <c r="CI21" s="9">
        <v>0.14899999999999999</v>
      </c>
      <c r="CJ21" s="9">
        <v>0.17399999999999999</v>
      </c>
      <c r="CK21" s="9">
        <v>0.03</v>
      </c>
      <c r="CL21" s="22">
        <v>0.123</v>
      </c>
      <c r="CM21" s="10" t="s">
        <v>74</v>
      </c>
      <c r="CO21" s="28">
        <v>0.10199999999999999</v>
      </c>
      <c r="CP21" s="9">
        <v>0.126</v>
      </c>
      <c r="CQ21" s="9">
        <v>0.71899999999999997</v>
      </c>
      <c r="CR21" s="9">
        <v>836</v>
      </c>
      <c r="CS21" s="9">
        <v>6</v>
      </c>
      <c r="CT21" s="9">
        <v>0.7</v>
      </c>
      <c r="CU21" s="9">
        <v>0.123</v>
      </c>
      <c r="CV21" s="9">
        <v>0.14899999999999999</v>
      </c>
      <c r="CW21" s="9">
        <v>0.17399999999999999</v>
      </c>
      <c r="CX21" s="9">
        <v>0.03</v>
      </c>
      <c r="CY21" s="22">
        <v>0.123</v>
      </c>
      <c r="CZ21" s="10" t="s">
        <v>74</v>
      </c>
    </row>
    <row r="22" spans="1:104" ht="15.75" thickBot="1">
      <c r="A22" s="17" t="s">
        <v>26</v>
      </c>
      <c r="B22" s="29">
        <v>0</v>
      </c>
      <c r="C22" s="30">
        <v>0</v>
      </c>
      <c r="D22" s="30">
        <v>0</v>
      </c>
      <c r="E22" s="30">
        <v>40</v>
      </c>
      <c r="F22" s="30">
        <v>0</v>
      </c>
      <c r="G22" s="30">
        <v>0</v>
      </c>
      <c r="H22" s="30" t="s">
        <v>73</v>
      </c>
      <c r="I22" s="30" t="s">
        <v>73</v>
      </c>
      <c r="J22" s="30" t="s">
        <v>73</v>
      </c>
      <c r="K22" s="30" t="s">
        <v>73</v>
      </c>
      <c r="L22" s="31" t="s">
        <v>74</v>
      </c>
      <c r="M22" s="32"/>
      <c r="O22" s="29">
        <v>0</v>
      </c>
      <c r="P22" s="30">
        <v>0</v>
      </c>
      <c r="Q22" s="30">
        <v>0</v>
      </c>
      <c r="R22" s="30">
        <v>40</v>
      </c>
      <c r="S22" s="30">
        <v>0</v>
      </c>
      <c r="T22" s="30">
        <v>0</v>
      </c>
      <c r="U22" s="30" t="s">
        <v>73</v>
      </c>
      <c r="V22" s="30" t="s">
        <v>73</v>
      </c>
      <c r="W22" s="30" t="s">
        <v>73</v>
      </c>
      <c r="X22" s="30" t="s">
        <v>73</v>
      </c>
      <c r="Y22" s="31" t="s">
        <v>74</v>
      </c>
      <c r="Z22" s="32"/>
      <c r="AB22" s="29">
        <v>0</v>
      </c>
      <c r="AC22" s="30">
        <v>0</v>
      </c>
      <c r="AD22" s="30">
        <v>0</v>
      </c>
      <c r="AE22" s="30">
        <v>40</v>
      </c>
      <c r="AF22" s="30">
        <v>0</v>
      </c>
      <c r="AG22" s="30">
        <v>0</v>
      </c>
      <c r="AH22" s="30" t="s">
        <v>73</v>
      </c>
      <c r="AI22" s="30" t="s">
        <v>73</v>
      </c>
      <c r="AJ22" s="30" t="s">
        <v>73</v>
      </c>
      <c r="AK22" s="30" t="s">
        <v>73</v>
      </c>
      <c r="AL22" s="82"/>
      <c r="AM22" s="32"/>
      <c r="AO22" s="29">
        <v>0</v>
      </c>
      <c r="AP22" s="30">
        <v>0</v>
      </c>
      <c r="AQ22" s="30">
        <v>0</v>
      </c>
      <c r="AR22" s="30">
        <v>40</v>
      </c>
      <c r="AS22" s="30">
        <v>0</v>
      </c>
      <c r="AT22" s="30">
        <v>0</v>
      </c>
      <c r="AU22" s="30" t="s">
        <v>73</v>
      </c>
      <c r="AV22" s="30" t="s">
        <v>73</v>
      </c>
      <c r="AW22" s="30" t="s">
        <v>73</v>
      </c>
      <c r="AX22" s="30" t="s">
        <v>73</v>
      </c>
      <c r="AY22" s="31" t="s">
        <v>74</v>
      </c>
      <c r="AZ22" s="32"/>
      <c r="BB22" s="29">
        <v>0</v>
      </c>
      <c r="BC22" s="30">
        <v>0</v>
      </c>
      <c r="BD22" s="30">
        <v>0</v>
      </c>
      <c r="BE22" s="30">
        <v>40</v>
      </c>
      <c r="BF22" s="30">
        <v>0</v>
      </c>
      <c r="BG22" s="30">
        <v>0</v>
      </c>
      <c r="BH22" s="30" t="s">
        <v>73</v>
      </c>
      <c r="BI22" s="30" t="s">
        <v>73</v>
      </c>
      <c r="BJ22" s="30" t="s">
        <v>73</v>
      </c>
      <c r="BK22" s="30" t="s">
        <v>73</v>
      </c>
      <c r="BL22" s="31" t="s">
        <v>74</v>
      </c>
      <c r="BM22" s="32"/>
      <c r="BO22" s="29">
        <v>0</v>
      </c>
      <c r="BP22" s="30">
        <v>0</v>
      </c>
      <c r="BQ22" s="30">
        <v>0</v>
      </c>
      <c r="BR22" s="30">
        <v>40</v>
      </c>
      <c r="BS22" s="30">
        <v>0</v>
      </c>
      <c r="BT22" s="30">
        <v>0</v>
      </c>
      <c r="BU22" s="30" t="s">
        <v>73</v>
      </c>
      <c r="BV22" s="30" t="s">
        <v>73</v>
      </c>
      <c r="BW22" s="30" t="s">
        <v>73</v>
      </c>
      <c r="BX22" s="30" t="s">
        <v>73</v>
      </c>
      <c r="BY22" s="31" t="s">
        <v>74</v>
      </c>
      <c r="BZ22" s="32"/>
      <c r="CB22" s="29">
        <v>0</v>
      </c>
      <c r="CC22" s="30">
        <v>0</v>
      </c>
      <c r="CD22" s="30">
        <v>0</v>
      </c>
      <c r="CE22" s="30">
        <v>40</v>
      </c>
      <c r="CF22" s="30">
        <v>0</v>
      </c>
      <c r="CG22" s="30">
        <v>0</v>
      </c>
      <c r="CH22" s="30" t="s">
        <v>73</v>
      </c>
      <c r="CI22" s="30" t="s">
        <v>73</v>
      </c>
      <c r="CJ22" s="30" t="s">
        <v>73</v>
      </c>
      <c r="CK22" s="30" t="s">
        <v>73</v>
      </c>
      <c r="CL22" s="31" t="s">
        <v>74</v>
      </c>
      <c r="CM22" s="32"/>
      <c r="CO22" s="29">
        <v>0</v>
      </c>
      <c r="CP22" s="30">
        <v>0</v>
      </c>
      <c r="CQ22" s="30">
        <v>0</v>
      </c>
      <c r="CR22" s="30">
        <v>40</v>
      </c>
      <c r="CS22" s="30">
        <v>0</v>
      </c>
      <c r="CT22" s="30">
        <v>0</v>
      </c>
      <c r="CU22" s="30" t="s">
        <v>73</v>
      </c>
      <c r="CV22" s="30" t="s">
        <v>73</v>
      </c>
      <c r="CW22" s="30" t="s">
        <v>73</v>
      </c>
      <c r="CX22" s="30" t="s">
        <v>73</v>
      </c>
      <c r="CY22" s="31" t="s">
        <v>74</v>
      </c>
      <c r="CZ22" s="32"/>
    </row>
    <row r="25" spans="1:104" ht="15.75" thickBot="1"/>
    <row r="26" spans="1:104" ht="21.75" thickBot="1">
      <c r="A26" s="46" t="s">
        <v>35</v>
      </c>
      <c r="B26" s="27" t="s">
        <v>58</v>
      </c>
      <c r="C26" s="18" t="s">
        <v>59</v>
      </c>
      <c r="D26" s="18" t="s">
        <v>60</v>
      </c>
      <c r="E26" s="18" t="s">
        <v>75</v>
      </c>
      <c r="F26" s="18" t="s">
        <v>68</v>
      </c>
      <c r="G26" s="19" t="s">
        <v>67</v>
      </c>
      <c r="O26" s="27" t="s">
        <v>58</v>
      </c>
      <c r="P26" s="18" t="s">
        <v>59</v>
      </c>
      <c r="Q26" s="18" t="s">
        <v>60</v>
      </c>
      <c r="R26" s="18" t="s">
        <v>75</v>
      </c>
      <c r="S26" s="18" t="s">
        <v>68</v>
      </c>
      <c r="T26" s="19" t="s">
        <v>67</v>
      </c>
      <c r="AB26" s="27" t="s">
        <v>58</v>
      </c>
      <c r="AC26" s="18" t="s">
        <v>59</v>
      </c>
      <c r="AD26" s="18" t="s">
        <v>60</v>
      </c>
      <c r="AE26" s="18" t="s">
        <v>75</v>
      </c>
      <c r="AF26" s="18" t="s">
        <v>68</v>
      </c>
      <c r="AG26" s="19" t="s">
        <v>67</v>
      </c>
      <c r="AO26" s="27" t="s">
        <v>58</v>
      </c>
      <c r="AP26" s="18" t="s">
        <v>59</v>
      </c>
      <c r="AQ26" s="18" t="s">
        <v>60</v>
      </c>
      <c r="AR26" s="18" t="s">
        <v>75</v>
      </c>
      <c r="AS26" s="18" t="s">
        <v>68</v>
      </c>
      <c r="AT26" s="19" t="s">
        <v>67</v>
      </c>
      <c r="BB26" s="27" t="s">
        <v>58</v>
      </c>
      <c r="BC26" s="18" t="s">
        <v>59</v>
      </c>
      <c r="BD26" s="18" t="s">
        <v>60</v>
      </c>
      <c r="BE26" s="18" t="s">
        <v>75</v>
      </c>
      <c r="BF26" s="18" t="s">
        <v>68</v>
      </c>
      <c r="BG26" s="19" t="s">
        <v>67</v>
      </c>
      <c r="BO26" s="27" t="s">
        <v>58</v>
      </c>
      <c r="BP26" s="18" t="s">
        <v>59</v>
      </c>
      <c r="BQ26" s="18" t="s">
        <v>60</v>
      </c>
      <c r="BR26" s="18" t="s">
        <v>75</v>
      </c>
      <c r="BS26" s="18" t="s">
        <v>68</v>
      </c>
      <c r="BT26" s="19" t="s">
        <v>67</v>
      </c>
      <c r="CB26" s="27" t="s">
        <v>58</v>
      </c>
      <c r="CC26" s="18" t="s">
        <v>59</v>
      </c>
      <c r="CD26" s="18" t="s">
        <v>60</v>
      </c>
      <c r="CE26" s="18" t="s">
        <v>75</v>
      </c>
      <c r="CF26" s="18" t="s">
        <v>68</v>
      </c>
      <c r="CG26" s="19" t="s">
        <v>67</v>
      </c>
      <c r="CO26" s="27" t="s">
        <v>58</v>
      </c>
      <c r="CP26" s="18" t="s">
        <v>59</v>
      </c>
      <c r="CQ26" s="18" t="s">
        <v>60</v>
      </c>
      <c r="CR26" s="18" t="s">
        <v>75</v>
      </c>
      <c r="CS26" s="18" t="s">
        <v>68</v>
      </c>
      <c r="CT26" s="19" t="s">
        <v>67</v>
      </c>
    </row>
    <row r="27" spans="1:104" ht="31.5">
      <c r="A27" s="38" t="s">
        <v>223</v>
      </c>
      <c r="B27" s="47">
        <v>0</v>
      </c>
      <c r="C27" s="22">
        <v>13.8</v>
      </c>
      <c r="D27" s="22">
        <v>93</v>
      </c>
      <c r="E27" s="22">
        <v>8</v>
      </c>
      <c r="F27" s="22">
        <v>12.5</v>
      </c>
      <c r="G27" s="48">
        <v>13.8</v>
      </c>
      <c r="O27" s="47">
        <v>0</v>
      </c>
      <c r="P27" s="22">
        <v>32.6</v>
      </c>
      <c r="Q27" s="22">
        <v>93</v>
      </c>
      <c r="R27" s="22">
        <v>25</v>
      </c>
      <c r="S27" s="22">
        <v>32</v>
      </c>
      <c r="T27" s="48">
        <v>21.2</v>
      </c>
      <c r="AB27" s="47">
        <v>0</v>
      </c>
      <c r="AC27" s="22">
        <v>14.8</v>
      </c>
      <c r="AD27" s="22">
        <v>96</v>
      </c>
      <c r="AE27" s="22">
        <v>11</v>
      </c>
      <c r="AF27" s="22">
        <v>13.2</v>
      </c>
      <c r="AG27" s="48">
        <v>13.2</v>
      </c>
      <c r="AO27" s="47">
        <v>0</v>
      </c>
      <c r="AP27" s="22">
        <v>15.3</v>
      </c>
      <c r="AQ27" s="22">
        <v>99</v>
      </c>
      <c r="AR27" s="22">
        <v>9</v>
      </c>
      <c r="AS27" s="22">
        <v>13.7</v>
      </c>
      <c r="AT27" s="48">
        <v>15.8</v>
      </c>
      <c r="BB27" s="47">
        <v>0</v>
      </c>
      <c r="BC27" s="22">
        <v>9.7100000000000009</v>
      </c>
      <c r="BD27" s="22">
        <v>82</v>
      </c>
      <c r="BE27" s="22">
        <v>8</v>
      </c>
      <c r="BF27" s="22">
        <v>8.93</v>
      </c>
      <c r="BG27" s="48">
        <v>8.18</v>
      </c>
      <c r="BO27" s="47">
        <v>0</v>
      </c>
      <c r="BP27" s="22">
        <v>13.2</v>
      </c>
      <c r="BQ27" s="22">
        <v>63</v>
      </c>
      <c r="BR27" s="22">
        <v>11</v>
      </c>
      <c r="BS27" s="22">
        <v>12.5</v>
      </c>
      <c r="BT27" s="48">
        <v>9.9700000000000006</v>
      </c>
      <c r="CB27" s="47">
        <v>0</v>
      </c>
      <c r="CC27" s="22">
        <v>18.399999999999999</v>
      </c>
      <c r="CD27" s="22">
        <v>84</v>
      </c>
      <c r="CE27" s="22">
        <v>16</v>
      </c>
      <c r="CF27" s="22">
        <v>17.3</v>
      </c>
      <c r="CG27" s="48">
        <v>13.3</v>
      </c>
      <c r="CO27" s="47">
        <v>0</v>
      </c>
      <c r="CP27" s="22">
        <v>12.1</v>
      </c>
      <c r="CQ27" s="22">
        <v>73</v>
      </c>
      <c r="CR27" s="22">
        <v>10</v>
      </c>
      <c r="CS27" s="22">
        <v>11.5</v>
      </c>
      <c r="CT27" s="48">
        <v>8.6</v>
      </c>
    </row>
    <row r="28" spans="1:104" ht="31.5">
      <c r="A28" s="38" t="s">
        <v>224</v>
      </c>
      <c r="B28" s="47">
        <v>3</v>
      </c>
      <c r="C28" s="22">
        <v>41</v>
      </c>
      <c r="D28" s="22">
        <v>77</v>
      </c>
      <c r="E28" s="22">
        <v>41</v>
      </c>
      <c r="F28" s="22">
        <v>41.2</v>
      </c>
      <c r="G28" s="48">
        <v>13.6</v>
      </c>
      <c r="O28" s="47">
        <v>0</v>
      </c>
      <c r="P28" s="22">
        <v>45.6</v>
      </c>
      <c r="Q28" s="22">
        <v>85</v>
      </c>
      <c r="R28" s="22">
        <v>47</v>
      </c>
      <c r="S28" s="22">
        <v>45.9</v>
      </c>
      <c r="T28" s="48">
        <v>16.100000000000001</v>
      </c>
      <c r="AB28" s="47">
        <v>0</v>
      </c>
      <c r="AC28" s="22">
        <v>47.9</v>
      </c>
      <c r="AD28" s="22">
        <v>87</v>
      </c>
      <c r="AE28" s="22">
        <v>50</v>
      </c>
      <c r="AF28" s="22">
        <v>48.4</v>
      </c>
      <c r="AG28" s="48">
        <v>16.399999999999999</v>
      </c>
      <c r="AO28" s="47">
        <v>0</v>
      </c>
      <c r="AP28" s="22">
        <v>45.5</v>
      </c>
      <c r="AQ28" s="22">
        <v>83</v>
      </c>
      <c r="AR28" s="22">
        <v>47</v>
      </c>
      <c r="AS28" s="22">
        <v>45.8</v>
      </c>
      <c r="AT28" s="48">
        <v>15.4</v>
      </c>
      <c r="BB28" s="47">
        <v>0</v>
      </c>
      <c r="BC28" s="22">
        <v>46.5</v>
      </c>
      <c r="BD28" s="22">
        <v>87</v>
      </c>
      <c r="BE28" s="22">
        <v>48</v>
      </c>
      <c r="BF28" s="22">
        <v>46.9</v>
      </c>
      <c r="BG28" s="48">
        <v>16.3</v>
      </c>
      <c r="BO28" s="47">
        <v>0</v>
      </c>
      <c r="BP28" s="22">
        <v>44.9</v>
      </c>
      <c r="BQ28" s="22">
        <v>85</v>
      </c>
      <c r="BR28" s="22">
        <v>46</v>
      </c>
      <c r="BS28" s="22">
        <v>45.2</v>
      </c>
      <c r="BT28" s="48">
        <v>15.6</v>
      </c>
      <c r="CB28" s="47">
        <v>0</v>
      </c>
      <c r="CC28" s="22">
        <v>46.9</v>
      </c>
      <c r="CD28" s="22">
        <v>85</v>
      </c>
      <c r="CE28" s="22">
        <v>48</v>
      </c>
      <c r="CF28" s="22">
        <v>47.3</v>
      </c>
      <c r="CG28" s="48">
        <v>15.8</v>
      </c>
      <c r="CO28" s="47">
        <v>0</v>
      </c>
      <c r="CP28" s="22">
        <v>47.8</v>
      </c>
      <c r="CQ28" s="22">
        <v>90</v>
      </c>
      <c r="CR28" s="22">
        <v>49</v>
      </c>
      <c r="CS28" s="22">
        <v>48.3</v>
      </c>
      <c r="CT28" s="48">
        <v>17</v>
      </c>
    </row>
    <row r="29" spans="1:104" ht="31.5">
      <c r="A29" s="38" t="s">
        <v>225</v>
      </c>
      <c r="B29" s="28">
        <v>0</v>
      </c>
      <c r="C29" s="9">
        <v>7.12</v>
      </c>
      <c r="D29" s="9">
        <v>38.700000000000003</v>
      </c>
      <c r="E29" s="9">
        <v>5.33</v>
      </c>
      <c r="F29" s="9">
        <v>6.58</v>
      </c>
      <c r="G29" s="10">
        <v>6.57</v>
      </c>
      <c r="O29" s="28">
        <v>0</v>
      </c>
      <c r="P29" s="9">
        <v>7.11</v>
      </c>
      <c r="Q29" s="9">
        <v>41.6</v>
      </c>
      <c r="R29" s="9">
        <v>5.23</v>
      </c>
      <c r="S29" s="9">
        <v>6.53</v>
      </c>
      <c r="T29" s="10">
        <v>6.67</v>
      </c>
      <c r="AB29" s="28">
        <v>0</v>
      </c>
      <c r="AC29" s="9">
        <v>7.11</v>
      </c>
      <c r="AD29" s="9">
        <v>45.8</v>
      </c>
      <c r="AE29" s="9">
        <v>4.3600000000000003</v>
      </c>
      <c r="AF29" s="9">
        <v>6.37</v>
      </c>
      <c r="AG29" s="10">
        <v>7.25</v>
      </c>
      <c r="AO29" s="28">
        <v>0</v>
      </c>
      <c r="AP29" s="9">
        <v>7.1</v>
      </c>
      <c r="AQ29" s="9">
        <v>43.8</v>
      </c>
      <c r="AR29" s="9">
        <v>5.29</v>
      </c>
      <c r="AS29" s="9">
        <v>6.48</v>
      </c>
      <c r="AT29" s="10">
        <v>6.78</v>
      </c>
      <c r="BB29" s="28">
        <v>0</v>
      </c>
      <c r="BC29" s="9">
        <v>7.43</v>
      </c>
      <c r="BD29" s="9">
        <v>38.6</v>
      </c>
      <c r="BE29" s="9">
        <v>5.48</v>
      </c>
      <c r="BF29" s="9">
        <v>6.94</v>
      </c>
      <c r="BG29" s="10">
        <v>6.9</v>
      </c>
      <c r="BO29" s="28">
        <v>0</v>
      </c>
      <c r="BP29" s="9">
        <v>7.22</v>
      </c>
      <c r="BQ29" s="9">
        <v>40.700000000000003</v>
      </c>
      <c r="BR29" s="9">
        <v>5.01</v>
      </c>
      <c r="BS29" s="9">
        <v>6.56</v>
      </c>
      <c r="BT29" s="10">
        <v>7.13</v>
      </c>
      <c r="CB29" s="28">
        <v>0</v>
      </c>
      <c r="CC29" s="9">
        <v>7.44</v>
      </c>
      <c r="CD29" s="9">
        <v>36.1</v>
      </c>
      <c r="CE29" s="9">
        <v>5.78</v>
      </c>
      <c r="CF29" s="9">
        <v>7</v>
      </c>
      <c r="CG29" s="10">
        <v>6.49</v>
      </c>
      <c r="CO29" s="28">
        <v>0</v>
      </c>
      <c r="CP29" s="9">
        <v>7.44</v>
      </c>
      <c r="CQ29" s="9">
        <v>39.9</v>
      </c>
      <c r="CR29" s="9">
        <v>5.65</v>
      </c>
      <c r="CS29" s="9">
        <v>6.91</v>
      </c>
      <c r="CT29" s="10">
        <v>6.92</v>
      </c>
    </row>
    <row r="30" spans="1:104" ht="31.5">
      <c r="A30" s="38" t="s">
        <v>226</v>
      </c>
      <c r="B30" s="28">
        <v>0</v>
      </c>
      <c r="C30" s="9">
        <v>37.299999999999997</v>
      </c>
      <c r="D30" s="9">
        <v>40</v>
      </c>
      <c r="E30" s="9">
        <v>40</v>
      </c>
      <c r="F30" s="9">
        <v>38.799999999999997</v>
      </c>
      <c r="G30" s="10">
        <v>8.01</v>
      </c>
      <c r="O30" s="28">
        <v>0</v>
      </c>
      <c r="P30" s="9">
        <v>37.299999999999997</v>
      </c>
      <c r="Q30" s="9">
        <v>40</v>
      </c>
      <c r="R30" s="9">
        <v>40</v>
      </c>
      <c r="S30" s="9">
        <v>38.799999999999997</v>
      </c>
      <c r="T30" s="10">
        <v>8.01</v>
      </c>
      <c r="AB30" s="28">
        <v>0</v>
      </c>
      <c r="AC30" s="9">
        <v>37.299999999999997</v>
      </c>
      <c r="AD30" s="9">
        <v>40</v>
      </c>
      <c r="AE30" s="9">
        <v>40</v>
      </c>
      <c r="AF30" s="9">
        <v>38.799999999999997</v>
      </c>
      <c r="AG30" s="10">
        <v>8.01</v>
      </c>
      <c r="AO30" s="28">
        <v>0</v>
      </c>
      <c r="AP30" s="9">
        <v>37.299999999999997</v>
      </c>
      <c r="AQ30" s="9">
        <v>40</v>
      </c>
      <c r="AR30" s="9">
        <v>40</v>
      </c>
      <c r="AS30" s="9">
        <v>38.799999999999997</v>
      </c>
      <c r="AT30" s="10">
        <v>8.01</v>
      </c>
      <c r="BB30" s="28">
        <v>0</v>
      </c>
      <c r="BC30" s="9">
        <v>37.299999999999997</v>
      </c>
      <c r="BD30" s="9">
        <v>40</v>
      </c>
      <c r="BE30" s="9">
        <v>40</v>
      </c>
      <c r="BF30" s="9">
        <v>38.799999999999997</v>
      </c>
      <c r="BG30" s="10">
        <v>8.01</v>
      </c>
      <c r="BO30" s="28">
        <v>0</v>
      </c>
      <c r="BP30" s="9">
        <v>37.299999999999997</v>
      </c>
      <c r="BQ30" s="9">
        <v>40</v>
      </c>
      <c r="BR30" s="9">
        <v>40</v>
      </c>
      <c r="BS30" s="9">
        <v>38.799999999999997</v>
      </c>
      <c r="BT30" s="10">
        <v>8.01</v>
      </c>
      <c r="CB30" s="28">
        <v>0</v>
      </c>
      <c r="CC30" s="9">
        <v>37.299999999999997</v>
      </c>
      <c r="CD30" s="9">
        <v>40</v>
      </c>
      <c r="CE30" s="9">
        <v>40</v>
      </c>
      <c r="CF30" s="9">
        <v>38.799999999999997</v>
      </c>
      <c r="CG30" s="10">
        <v>8.01</v>
      </c>
      <c r="CO30" s="28">
        <v>0</v>
      </c>
      <c r="CP30" s="9">
        <v>37.299999999999997</v>
      </c>
      <c r="CQ30" s="9">
        <v>40</v>
      </c>
      <c r="CR30" s="9">
        <v>40</v>
      </c>
      <c r="CS30" s="9">
        <v>38.799999999999997</v>
      </c>
      <c r="CT30" s="10">
        <v>8.01</v>
      </c>
    </row>
    <row r="31" spans="1:104" ht="31.5">
      <c r="A31" s="38" t="s">
        <v>227</v>
      </c>
      <c r="B31" s="28">
        <v>23</v>
      </c>
      <c r="C31" s="9">
        <v>97.4</v>
      </c>
      <c r="D31" s="9">
        <v>101</v>
      </c>
      <c r="E31" s="9">
        <v>100</v>
      </c>
      <c r="F31" s="9">
        <v>98.9</v>
      </c>
      <c r="G31" s="10">
        <v>8.3000000000000007</v>
      </c>
      <c r="O31" s="28">
        <v>0</v>
      </c>
      <c r="P31" s="9">
        <v>97.5</v>
      </c>
      <c r="Q31" s="9">
        <v>101</v>
      </c>
      <c r="R31" s="9">
        <v>100</v>
      </c>
      <c r="S31" s="9">
        <v>99</v>
      </c>
      <c r="T31" s="10">
        <v>8.43</v>
      </c>
      <c r="AB31" s="28">
        <v>0</v>
      </c>
      <c r="AC31" s="9">
        <v>97.7</v>
      </c>
      <c r="AD31" s="9">
        <v>101</v>
      </c>
      <c r="AE31" s="9">
        <v>100</v>
      </c>
      <c r="AF31" s="9">
        <v>99.2</v>
      </c>
      <c r="AG31" s="10">
        <v>8.59</v>
      </c>
      <c r="AO31" s="28">
        <v>0</v>
      </c>
      <c r="AP31" s="9">
        <v>97.6</v>
      </c>
      <c r="AQ31" s="9">
        <v>101</v>
      </c>
      <c r="AR31" s="9">
        <v>100</v>
      </c>
      <c r="AS31" s="9">
        <v>99.1</v>
      </c>
      <c r="AT31" s="10">
        <v>8.5</v>
      </c>
      <c r="BB31" s="28">
        <v>0</v>
      </c>
      <c r="BC31" s="9">
        <v>97.6</v>
      </c>
      <c r="BD31" s="9">
        <v>101</v>
      </c>
      <c r="BE31" s="9">
        <v>100</v>
      </c>
      <c r="BF31" s="9">
        <v>99.1</v>
      </c>
      <c r="BG31" s="10">
        <v>8.4</v>
      </c>
      <c r="BO31" s="28">
        <v>0</v>
      </c>
      <c r="BP31" s="9">
        <v>97.6</v>
      </c>
      <c r="BQ31" s="9">
        <v>101</v>
      </c>
      <c r="BR31" s="9">
        <v>100</v>
      </c>
      <c r="BS31" s="9">
        <v>99.1</v>
      </c>
      <c r="BT31" s="10">
        <v>8.48</v>
      </c>
      <c r="CB31" s="28">
        <v>0</v>
      </c>
      <c r="CC31" s="9">
        <v>97.4</v>
      </c>
      <c r="CD31" s="9">
        <v>101</v>
      </c>
      <c r="CE31" s="9">
        <v>100</v>
      </c>
      <c r="CF31" s="9">
        <v>98.9</v>
      </c>
      <c r="CG31" s="10">
        <v>8.41</v>
      </c>
      <c r="CO31" s="28">
        <v>0</v>
      </c>
      <c r="CP31" s="9">
        <v>97.5</v>
      </c>
      <c r="CQ31" s="9">
        <v>101</v>
      </c>
      <c r="CR31" s="9">
        <v>100</v>
      </c>
      <c r="CS31" s="9">
        <v>99</v>
      </c>
      <c r="CT31" s="10">
        <v>8.43</v>
      </c>
    </row>
    <row r="32" spans="1:104" ht="42">
      <c r="A32" s="38" t="s">
        <v>228</v>
      </c>
      <c r="B32" s="28">
        <v>0.1</v>
      </c>
      <c r="C32" s="9">
        <v>0.1</v>
      </c>
      <c r="D32" s="9">
        <v>0.1</v>
      </c>
      <c r="E32" s="9">
        <v>0.1</v>
      </c>
      <c r="F32" s="9">
        <v>0.1</v>
      </c>
      <c r="G32" s="10">
        <v>0</v>
      </c>
      <c r="O32" s="28">
        <v>0</v>
      </c>
      <c r="P32" s="9">
        <v>0.1</v>
      </c>
      <c r="Q32" s="9">
        <v>0.1</v>
      </c>
      <c r="R32" s="9">
        <v>0.1</v>
      </c>
      <c r="S32" s="9">
        <v>0.1</v>
      </c>
      <c r="T32" s="10">
        <v>2E-3</v>
      </c>
      <c r="AB32" s="28">
        <v>0</v>
      </c>
      <c r="AC32" s="9">
        <v>0.1</v>
      </c>
      <c r="AD32" s="9">
        <v>0.1</v>
      </c>
      <c r="AE32" s="9">
        <v>0.1</v>
      </c>
      <c r="AF32" s="9">
        <v>0.1</v>
      </c>
      <c r="AG32" s="10">
        <v>2E-3</v>
      </c>
      <c r="AO32" s="28">
        <v>0</v>
      </c>
      <c r="AP32" s="9">
        <v>0.1</v>
      </c>
      <c r="AQ32" s="9">
        <v>0.1</v>
      </c>
      <c r="AR32" s="9">
        <v>0.1</v>
      </c>
      <c r="AS32" s="9">
        <v>0.1</v>
      </c>
      <c r="AT32" s="10">
        <v>2E-3</v>
      </c>
      <c r="BB32" s="28">
        <v>0</v>
      </c>
      <c r="BC32" s="9">
        <v>0.1</v>
      </c>
      <c r="BD32" s="9">
        <v>0.1</v>
      </c>
      <c r="BE32" s="9">
        <v>0.1</v>
      </c>
      <c r="BF32" s="9">
        <v>0.1</v>
      </c>
      <c r="BG32" s="10">
        <v>2E-3</v>
      </c>
      <c r="BO32" s="28">
        <v>0</v>
      </c>
      <c r="BP32" s="9">
        <v>0.1</v>
      </c>
      <c r="BQ32" s="9">
        <v>0.1</v>
      </c>
      <c r="BR32" s="9">
        <v>0.1</v>
      </c>
      <c r="BS32" s="9">
        <v>0.1</v>
      </c>
      <c r="BT32" s="10">
        <v>2E-3</v>
      </c>
      <c r="CB32" s="28">
        <v>0</v>
      </c>
      <c r="CC32" s="9">
        <v>0.1</v>
      </c>
      <c r="CD32" s="9">
        <v>0.1</v>
      </c>
      <c r="CE32" s="9">
        <v>0.1</v>
      </c>
      <c r="CF32" s="9">
        <v>0.1</v>
      </c>
      <c r="CG32" s="10">
        <v>2E-3</v>
      </c>
      <c r="CO32" s="28">
        <v>0</v>
      </c>
      <c r="CP32" s="9">
        <v>0.1</v>
      </c>
      <c r="CQ32" s="9">
        <v>0.1</v>
      </c>
      <c r="CR32" s="9">
        <v>0.1</v>
      </c>
      <c r="CS32" s="9">
        <v>0.1</v>
      </c>
      <c r="CT32" s="10">
        <v>2E-3</v>
      </c>
    </row>
    <row r="33" spans="1:98" ht="42">
      <c r="A33" s="38" t="s">
        <v>229</v>
      </c>
      <c r="B33" s="28">
        <v>0</v>
      </c>
      <c r="C33" s="9">
        <v>0</v>
      </c>
      <c r="D33" s="9">
        <v>3.3000000000000002E-2</v>
      </c>
      <c r="E33" s="9">
        <v>0</v>
      </c>
      <c r="F33" s="9">
        <v>0</v>
      </c>
      <c r="G33" s="10">
        <v>3.0000000000000001E-3</v>
      </c>
      <c r="O33" s="28">
        <v>0</v>
      </c>
      <c r="P33" s="9">
        <v>0</v>
      </c>
      <c r="Q33" s="9">
        <v>3.3000000000000002E-2</v>
      </c>
      <c r="R33" s="9">
        <v>0</v>
      </c>
      <c r="S33" s="9">
        <v>0</v>
      </c>
      <c r="T33" s="10">
        <v>3.0000000000000001E-3</v>
      </c>
      <c r="AB33" s="28">
        <v>0</v>
      </c>
      <c r="AC33" s="9">
        <v>0</v>
      </c>
      <c r="AD33" s="9">
        <v>0.05</v>
      </c>
      <c r="AE33" s="9">
        <v>0</v>
      </c>
      <c r="AF33" s="9">
        <v>0</v>
      </c>
      <c r="AG33" s="10">
        <v>3.0000000000000001E-3</v>
      </c>
      <c r="AO33" s="28">
        <v>0</v>
      </c>
      <c r="AP33" s="9">
        <v>0</v>
      </c>
      <c r="AQ33" s="9">
        <v>3.3000000000000002E-2</v>
      </c>
      <c r="AR33" s="9">
        <v>0</v>
      </c>
      <c r="AS33" s="9">
        <v>0</v>
      </c>
      <c r="AT33" s="10">
        <v>3.0000000000000001E-3</v>
      </c>
      <c r="BB33" s="28">
        <v>0</v>
      </c>
      <c r="BC33" s="9">
        <v>0</v>
      </c>
      <c r="BD33" s="9">
        <v>3.3000000000000002E-2</v>
      </c>
      <c r="BE33" s="9">
        <v>0</v>
      </c>
      <c r="BF33" s="9">
        <v>0</v>
      </c>
      <c r="BG33" s="10">
        <v>3.0000000000000001E-3</v>
      </c>
      <c r="BO33" s="28">
        <v>0</v>
      </c>
      <c r="BP33" s="9">
        <v>0</v>
      </c>
      <c r="BQ33" s="9">
        <v>3.3000000000000002E-2</v>
      </c>
      <c r="BR33" s="9">
        <v>0</v>
      </c>
      <c r="BS33" s="9">
        <v>0</v>
      </c>
      <c r="BT33" s="10">
        <v>3.0000000000000001E-3</v>
      </c>
      <c r="CB33" s="28">
        <v>0</v>
      </c>
      <c r="CC33" s="9">
        <v>0</v>
      </c>
      <c r="CD33" s="9">
        <v>3.3000000000000002E-2</v>
      </c>
      <c r="CE33" s="9">
        <v>0</v>
      </c>
      <c r="CF33" s="9">
        <v>0</v>
      </c>
      <c r="CG33" s="10">
        <v>3.0000000000000001E-3</v>
      </c>
      <c r="CO33" s="28">
        <v>0</v>
      </c>
      <c r="CP33" s="9">
        <v>0</v>
      </c>
      <c r="CQ33" s="9">
        <v>3.3000000000000002E-2</v>
      </c>
      <c r="CR33" s="9">
        <v>0</v>
      </c>
      <c r="CS33" s="9">
        <v>0</v>
      </c>
      <c r="CT33" s="10">
        <v>3.0000000000000001E-3</v>
      </c>
    </row>
    <row r="34" spans="1:98" ht="52.5">
      <c r="A34" s="38" t="s">
        <v>230</v>
      </c>
      <c r="B34" s="28">
        <v>0</v>
      </c>
      <c r="C34" s="9">
        <v>0</v>
      </c>
      <c r="D34" s="9">
        <v>0</v>
      </c>
      <c r="E34" s="9">
        <v>0</v>
      </c>
      <c r="F34" s="9">
        <v>0</v>
      </c>
      <c r="G34" s="10" t="s">
        <v>73</v>
      </c>
      <c r="O34" s="28">
        <v>0</v>
      </c>
      <c r="P34" s="9">
        <v>0</v>
      </c>
      <c r="Q34" s="9">
        <v>0</v>
      </c>
      <c r="R34" s="9">
        <v>0</v>
      </c>
      <c r="S34" s="9">
        <v>0</v>
      </c>
      <c r="T34" s="10" t="s">
        <v>73</v>
      </c>
      <c r="AB34" s="28">
        <v>0</v>
      </c>
      <c r="AC34" s="9">
        <v>0</v>
      </c>
      <c r="AD34" s="9">
        <v>0</v>
      </c>
      <c r="AE34" s="9">
        <v>0</v>
      </c>
      <c r="AF34" s="9">
        <v>0</v>
      </c>
      <c r="AG34" s="10" t="s">
        <v>73</v>
      </c>
      <c r="AO34" s="28">
        <v>0</v>
      </c>
      <c r="AP34" s="9">
        <v>0</v>
      </c>
      <c r="AQ34" s="9">
        <v>0</v>
      </c>
      <c r="AR34" s="9">
        <v>0</v>
      </c>
      <c r="AS34" s="9">
        <v>0</v>
      </c>
      <c r="AT34" s="10" t="s">
        <v>73</v>
      </c>
      <c r="BB34" s="28">
        <v>0</v>
      </c>
      <c r="BC34" s="9">
        <v>0</v>
      </c>
      <c r="BD34" s="9">
        <v>0</v>
      </c>
      <c r="BE34" s="9">
        <v>0</v>
      </c>
      <c r="BF34" s="9">
        <v>0</v>
      </c>
      <c r="BG34" s="10" t="s">
        <v>73</v>
      </c>
      <c r="BO34" s="28">
        <v>0</v>
      </c>
      <c r="BP34" s="9">
        <v>0</v>
      </c>
      <c r="BQ34" s="9">
        <v>0</v>
      </c>
      <c r="BR34" s="9">
        <v>0</v>
      </c>
      <c r="BS34" s="9">
        <v>0</v>
      </c>
      <c r="BT34" s="10" t="s">
        <v>73</v>
      </c>
      <c r="CB34" s="28">
        <v>0</v>
      </c>
      <c r="CC34" s="9">
        <v>0</v>
      </c>
      <c r="CD34" s="9">
        <v>0</v>
      </c>
      <c r="CE34" s="9">
        <v>0</v>
      </c>
      <c r="CF34" s="9">
        <v>0</v>
      </c>
      <c r="CG34" s="10" t="s">
        <v>73</v>
      </c>
      <c r="CO34" s="28">
        <v>0</v>
      </c>
      <c r="CP34" s="9">
        <v>0</v>
      </c>
      <c r="CQ34" s="9">
        <v>0</v>
      </c>
      <c r="CR34" s="9">
        <v>0</v>
      </c>
      <c r="CS34" s="9">
        <v>0</v>
      </c>
      <c r="CT34" s="10" t="s">
        <v>73</v>
      </c>
    </row>
    <row r="35" spans="1:98" ht="52.5">
      <c r="A35" s="38" t="s">
        <v>231</v>
      </c>
      <c r="B35" s="28">
        <v>0</v>
      </c>
      <c r="C35" s="9">
        <v>0</v>
      </c>
      <c r="D35" s="9">
        <v>0</v>
      </c>
      <c r="E35" s="9">
        <v>0</v>
      </c>
      <c r="F35" s="9">
        <v>0</v>
      </c>
      <c r="G35" s="10" t="s">
        <v>73</v>
      </c>
      <c r="O35" s="28">
        <v>0</v>
      </c>
      <c r="P35" s="9">
        <v>0</v>
      </c>
      <c r="Q35" s="9">
        <v>0</v>
      </c>
      <c r="R35" s="9">
        <v>0</v>
      </c>
      <c r="S35" s="9">
        <v>0</v>
      </c>
      <c r="T35" s="10" t="s">
        <v>73</v>
      </c>
      <c r="AB35" s="28">
        <v>0</v>
      </c>
      <c r="AC35" s="9">
        <v>0</v>
      </c>
      <c r="AD35" s="9">
        <v>0</v>
      </c>
      <c r="AE35" s="9">
        <v>0</v>
      </c>
      <c r="AF35" s="9">
        <v>0</v>
      </c>
      <c r="AG35" s="10" t="s">
        <v>73</v>
      </c>
      <c r="AO35" s="28">
        <v>0</v>
      </c>
      <c r="AP35" s="9">
        <v>0</v>
      </c>
      <c r="AQ35" s="9">
        <v>0</v>
      </c>
      <c r="AR35" s="9">
        <v>0</v>
      </c>
      <c r="AS35" s="9">
        <v>0</v>
      </c>
      <c r="AT35" s="10" t="s">
        <v>73</v>
      </c>
      <c r="BB35" s="28">
        <v>0</v>
      </c>
      <c r="BC35" s="9">
        <v>0</v>
      </c>
      <c r="BD35" s="9">
        <v>0</v>
      </c>
      <c r="BE35" s="9">
        <v>0</v>
      </c>
      <c r="BF35" s="9">
        <v>0</v>
      </c>
      <c r="BG35" s="10" t="s">
        <v>73</v>
      </c>
      <c r="BO35" s="28">
        <v>0</v>
      </c>
      <c r="BP35" s="9">
        <v>0</v>
      </c>
      <c r="BQ35" s="9">
        <v>0</v>
      </c>
      <c r="BR35" s="9">
        <v>0</v>
      </c>
      <c r="BS35" s="9">
        <v>0</v>
      </c>
      <c r="BT35" s="10" t="s">
        <v>73</v>
      </c>
      <c r="CB35" s="28">
        <v>0</v>
      </c>
      <c r="CC35" s="9">
        <v>0</v>
      </c>
      <c r="CD35" s="9">
        <v>0</v>
      </c>
      <c r="CE35" s="9">
        <v>0</v>
      </c>
      <c r="CF35" s="9">
        <v>0</v>
      </c>
      <c r="CG35" s="10" t="s">
        <v>73</v>
      </c>
      <c r="CO35" s="28">
        <v>0</v>
      </c>
      <c r="CP35" s="9">
        <v>0</v>
      </c>
      <c r="CQ35" s="9">
        <v>0</v>
      </c>
      <c r="CR35" s="9">
        <v>0</v>
      </c>
      <c r="CS35" s="9">
        <v>0</v>
      </c>
      <c r="CT35" s="10" t="s">
        <v>73</v>
      </c>
    </row>
    <row r="36" spans="1:98" ht="52.5">
      <c r="A36" s="38" t="s">
        <v>232</v>
      </c>
      <c r="B36" s="28">
        <v>1</v>
      </c>
      <c r="C36" s="9">
        <v>3.93</v>
      </c>
      <c r="D36" s="9">
        <v>40</v>
      </c>
      <c r="E36" s="9">
        <v>2</v>
      </c>
      <c r="F36" s="9">
        <v>2.3199999999999998</v>
      </c>
      <c r="G36" s="10">
        <v>7.55</v>
      </c>
      <c r="O36" s="28">
        <v>1</v>
      </c>
      <c r="P36" s="9">
        <v>3.63</v>
      </c>
      <c r="Q36" s="9">
        <v>40</v>
      </c>
      <c r="R36" s="9">
        <v>2</v>
      </c>
      <c r="S36" s="9">
        <v>2.0699999999999998</v>
      </c>
      <c r="T36" s="10">
        <v>7.61</v>
      </c>
      <c r="AB36" s="28">
        <v>1</v>
      </c>
      <c r="AC36" s="9">
        <v>3.95</v>
      </c>
      <c r="AD36" s="9">
        <v>41</v>
      </c>
      <c r="AE36" s="9">
        <v>2</v>
      </c>
      <c r="AF36" s="9">
        <v>2.09</v>
      </c>
      <c r="AG36" s="10">
        <v>8.86</v>
      </c>
      <c r="AO36" s="28">
        <v>1</v>
      </c>
      <c r="AP36" s="9">
        <v>3.46</v>
      </c>
      <c r="AQ36" s="9">
        <v>44</v>
      </c>
      <c r="AR36" s="9">
        <v>2</v>
      </c>
      <c r="AS36" s="9">
        <v>1.9</v>
      </c>
      <c r="AT36" s="10">
        <v>7.43</v>
      </c>
      <c r="BB36" s="28">
        <v>1</v>
      </c>
      <c r="BC36" s="9">
        <v>3.84</v>
      </c>
      <c r="BD36" s="9">
        <v>42</v>
      </c>
      <c r="BE36" s="9">
        <v>3</v>
      </c>
      <c r="BF36" s="9">
        <v>2.5299999999999998</v>
      </c>
      <c r="BG36" s="10">
        <v>6.9</v>
      </c>
      <c r="BO36" s="28">
        <v>1</v>
      </c>
      <c r="BP36" s="9">
        <v>3.85</v>
      </c>
      <c r="BQ36" s="9">
        <v>40</v>
      </c>
      <c r="BR36" s="9">
        <v>2</v>
      </c>
      <c r="BS36" s="9">
        <v>2</v>
      </c>
      <c r="BT36" s="10">
        <v>8.7200000000000006</v>
      </c>
      <c r="CB36" s="28">
        <v>1</v>
      </c>
      <c r="CC36" s="9">
        <v>4.72</v>
      </c>
      <c r="CD36" s="9">
        <v>41</v>
      </c>
      <c r="CE36" s="9">
        <v>2</v>
      </c>
      <c r="CF36" s="9">
        <v>2.93</v>
      </c>
      <c r="CG36" s="10">
        <v>8.8699999999999992</v>
      </c>
      <c r="CO36" s="28">
        <v>1</v>
      </c>
      <c r="CP36" s="9">
        <v>4.24</v>
      </c>
      <c r="CQ36" s="9">
        <v>41</v>
      </c>
      <c r="CR36" s="9">
        <v>2</v>
      </c>
      <c r="CS36" s="9">
        <v>2.42</v>
      </c>
      <c r="CT36" s="10">
        <v>9.35</v>
      </c>
    </row>
    <row r="37" spans="1:98" ht="42">
      <c r="A37" s="38" t="s">
        <v>233</v>
      </c>
      <c r="B37" s="28">
        <v>9.9600000000000009</v>
      </c>
      <c r="C37" s="9">
        <v>315.2</v>
      </c>
      <c r="D37" s="45">
        <v>1614</v>
      </c>
      <c r="E37" s="9">
        <v>299</v>
      </c>
      <c r="F37" s="9">
        <v>303.89999999999998</v>
      </c>
      <c r="G37" s="10">
        <v>200.5</v>
      </c>
      <c r="O37" s="28">
        <v>65</v>
      </c>
      <c r="P37" s="45">
        <v>4754</v>
      </c>
      <c r="Q37" s="45">
        <v>13657</v>
      </c>
      <c r="R37" s="45">
        <v>3970</v>
      </c>
      <c r="S37" s="45">
        <v>4581</v>
      </c>
      <c r="T37" s="49">
        <v>3398</v>
      </c>
      <c r="AB37" s="28">
        <v>40</v>
      </c>
      <c r="AC37" s="45">
        <v>1349</v>
      </c>
      <c r="AD37" s="45">
        <v>7396</v>
      </c>
      <c r="AE37" s="9">
        <v>579.5</v>
      </c>
      <c r="AF37" s="45">
        <v>1264</v>
      </c>
      <c r="AG37" s="49">
        <v>1378</v>
      </c>
      <c r="AO37" s="28">
        <v>46</v>
      </c>
      <c r="AP37" s="9">
        <v>908.8</v>
      </c>
      <c r="AQ37" s="45">
        <v>6453</v>
      </c>
      <c r="AR37" s="9">
        <v>529</v>
      </c>
      <c r="AS37" s="9">
        <v>791.7</v>
      </c>
      <c r="AT37" s="10">
        <v>973.7</v>
      </c>
      <c r="BB37" s="28">
        <v>12</v>
      </c>
      <c r="BC37" s="9">
        <v>258.89999999999998</v>
      </c>
      <c r="BD37" s="45">
        <v>1695</v>
      </c>
      <c r="BE37" s="9">
        <v>234</v>
      </c>
      <c r="BF37" s="9">
        <v>250</v>
      </c>
      <c r="BG37" s="10">
        <v>157.80000000000001</v>
      </c>
      <c r="BO37" s="28">
        <v>9.99</v>
      </c>
      <c r="BP37" s="9">
        <v>234.7</v>
      </c>
      <c r="BQ37" s="9">
        <v>928</v>
      </c>
      <c r="BR37" s="9">
        <v>206</v>
      </c>
      <c r="BS37" s="9">
        <v>223.3</v>
      </c>
      <c r="BT37" s="10">
        <v>159.5</v>
      </c>
      <c r="CB37" s="28">
        <v>20</v>
      </c>
      <c r="CC37" s="45">
        <v>1245</v>
      </c>
      <c r="CD37" s="45">
        <v>12662</v>
      </c>
      <c r="CE37" s="9">
        <v>345</v>
      </c>
      <c r="CF37" s="9">
        <v>938.6</v>
      </c>
      <c r="CG37" s="49">
        <v>2020</v>
      </c>
      <c r="CO37" s="28">
        <v>9.99</v>
      </c>
      <c r="CP37" s="9">
        <v>240.1</v>
      </c>
      <c r="CQ37" s="9">
        <v>945</v>
      </c>
      <c r="CR37" s="9">
        <v>221</v>
      </c>
      <c r="CS37" s="9">
        <v>229.6</v>
      </c>
      <c r="CT37" s="10">
        <v>159.5</v>
      </c>
    </row>
    <row r="38" spans="1:98" ht="53.25" thickBot="1">
      <c r="A38" s="39" t="s">
        <v>234</v>
      </c>
      <c r="B38" s="29">
        <v>0</v>
      </c>
      <c r="C38" s="30">
        <v>0.35099999999999998</v>
      </c>
      <c r="D38" s="30">
        <v>81.900000000000006</v>
      </c>
      <c r="E38" s="30">
        <v>0</v>
      </c>
      <c r="F38" s="30">
        <v>0.01</v>
      </c>
      <c r="G38" s="42">
        <v>2.8</v>
      </c>
      <c r="O38" s="29">
        <v>0</v>
      </c>
      <c r="P38" s="30">
        <v>2.02</v>
      </c>
      <c r="Q38" s="30">
        <v>179</v>
      </c>
      <c r="R38" s="30">
        <v>0</v>
      </c>
      <c r="S38" s="30">
        <v>0.79500000000000004</v>
      </c>
      <c r="T38" s="42">
        <v>7.49</v>
      </c>
      <c r="AB38" s="29">
        <v>0</v>
      </c>
      <c r="AC38" s="30">
        <v>1.07</v>
      </c>
      <c r="AD38" s="30">
        <v>250.7</v>
      </c>
      <c r="AE38" s="30">
        <v>0</v>
      </c>
      <c r="AF38" s="30">
        <v>0.16700000000000001</v>
      </c>
      <c r="AG38" s="42">
        <v>6.16</v>
      </c>
      <c r="AO38" s="29">
        <v>0</v>
      </c>
      <c r="AP38" s="30">
        <v>1.04</v>
      </c>
      <c r="AQ38" s="30">
        <v>135.9</v>
      </c>
      <c r="AR38" s="30">
        <v>0</v>
      </c>
      <c r="AS38" s="30">
        <v>9.2999999999999999E-2</v>
      </c>
      <c r="AT38" s="42">
        <v>5.1100000000000003</v>
      </c>
      <c r="BB38" s="29">
        <v>0</v>
      </c>
      <c r="BC38" s="30">
        <v>0.158</v>
      </c>
      <c r="BD38" s="30">
        <v>36</v>
      </c>
      <c r="BE38" s="30">
        <v>0</v>
      </c>
      <c r="BF38" s="30">
        <v>3.1E-2</v>
      </c>
      <c r="BG38" s="42">
        <v>1.02</v>
      </c>
      <c r="BO38" s="29">
        <v>0</v>
      </c>
      <c r="BP38" s="30">
        <v>6.3E-2</v>
      </c>
      <c r="BQ38" s="30">
        <v>2</v>
      </c>
      <c r="BR38" s="30">
        <v>0</v>
      </c>
      <c r="BS38" s="30">
        <v>8.9999999999999993E-3</v>
      </c>
      <c r="BT38" s="42">
        <v>0.26500000000000001</v>
      </c>
      <c r="CB38" s="29">
        <v>0</v>
      </c>
      <c r="CC38" s="30">
        <v>0.77800000000000002</v>
      </c>
      <c r="CD38" s="30">
        <v>343</v>
      </c>
      <c r="CE38" s="30">
        <v>0</v>
      </c>
      <c r="CF38" s="30">
        <v>2.1999999999999999E-2</v>
      </c>
      <c r="CG38" s="42">
        <v>7.7</v>
      </c>
      <c r="CO38" s="29">
        <v>0</v>
      </c>
      <c r="CP38" s="30">
        <v>3.9E-2</v>
      </c>
      <c r="CQ38" s="30">
        <v>4</v>
      </c>
      <c r="CR38" s="30">
        <v>0</v>
      </c>
      <c r="CS38" s="30">
        <v>0</v>
      </c>
      <c r="CT38" s="42">
        <v>0.22500000000000001</v>
      </c>
    </row>
  </sheetData>
  <mergeCells count="72">
    <mergeCell ref="B1:M1"/>
    <mergeCell ref="B2:M2"/>
    <mergeCell ref="B3:M3"/>
    <mergeCell ref="B4:M4"/>
    <mergeCell ref="B5:M5"/>
    <mergeCell ref="B7:M7"/>
    <mergeCell ref="B8:M8"/>
    <mergeCell ref="B9:M9"/>
    <mergeCell ref="B6:M6"/>
    <mergeCell ref="O6:Z6"/>
    <mergeCell ref="O7:Z7"/>
    <mergeCell ref="O8:Z8"/>
    <mergeCell ref="O9:Z9"/>
    <mergeCell ref="AB6:AM6"/>
    <mergeCell ref="AB7:AM7"/>
    <mergeCell ref="AB8:AM8"/>
    <mergeCell ref="AB9:AM9"/>
    <mergeCell ref="O1:Z1"/>
    <mergeCell ref="O2:Z2"/>
    <mergeCell ref="O3:Z3"/>
    <mergeCell ref="AB1:AM1"/>
    <mergeCell ref="AB2:AM2"/>
    <mergeCell ref="AB3:AM3"/>
    <mergeCell ref="AB4:AM4"/>
    <mergeCell ref="AB5:AM5"/>
    <mergeCell ref="O4:Z4"/>
    <mergeCell ref="O5:Z5"/>
    <mergeCell ref="AO9:AZ9"/>
    <mergeCell ref="BB1:BM1"/>
    <mergeCell ref="BB2:BM2"/>
    <mergeCell ref="BB3:BM3"/>
    <mergeCell ref="BB4:BM4"/>
    <mergeCell ref="BB5:BM5"/>
    <mergeCell ref="BB6:BM6"/>
    <mergeCell ref="BB7:BM7"/>
    <mergeCell ref="BB8:BM8"/>
    <mergeCell ref="BB9:BM9"/>
    <mergeCell ref="AO1:AZ1"/>
    <mergeCell ref="AO2:AZ2"/>
    <mergeCell ref="AO3:AZ3"/>
    <mergeCell ref="AO4:AZ4"/>
    <mergeCell ref="AO5:AZ5"/>
    <mergeCell ref="AO6:AZ6"/>
    <mergeCell ref="AO7:AZ7"/>
    <mergeCell ref="AO8:AZ8"/>
    <mergeCell ref="BO6:BZ6"/>
    <mergeCell ref="BO7:BZ7"/>
    <mergeCell ref="BO8:BZ8"/>
    <mergeCell ref="BO9:BZ9"/>
    <mergeCell ref="CB1:CM1"/>
    <mergeCell ref="CB2:CM2"/>
    <mergeCell ref="CB3:CM3"/>
    <mergeCell ref="CB4:CM4"/>
    <mergeCell ref="CB5:CM5"/>
    <mergeCell ref="CB6:CM6"/>
    <mergeCell ref="CB7:CM7"/>
    <mergeCell ref="CB8:CM8"/>
    <mergeCell ref="CB9:CM9"/>
    <mergeCell ref="BO1:BZ1"/>
    <mergeCell ref="BO2:BZ2"/>
    <mergeCell ref="BO3:BZ3"/>
    <mergeCell ref="BO4:BZ4"/>
    <mergeCell ref="BO5:BZ5"/>
    <mergeCell ref="CO6:CZ6"/>
    <mergeCell ref="CO7:CZ7"/>
    <mergeCell ref="CO8:CZ8"/>
    <mergeCell ref="CO9:CZ9"/>
    <mergeCell ref="CO1:CZ1"/>
    <mergeCell ref="CO2:CZ2"/>
    <mergeCell ref="CO3:CZ3"/>
    <mergeCell ref="CO4:CZ4"/>
    <mergeCell ref="CO5:CZ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Z38"/>
  <sheetViews>
    <sheetView workbookViewId="0">
      <pane xSplit="1" ySplit="10" topLeftCell="CC23" activePane="bottomRight" state="frozen"/>
      <selection pane="topRight" activeCell="B1" sqref="B1"/>
      <selection pane="bottomLeft" activeCell="A11" sqref="A11"/>
      <selection pane="bottomRight" activeCell="CG31" sqref="CG31"/>
    </sheetView>
  </sheetViews>
  <sheetFormatPr defaultRowHeight="15"/>
  <cols>
    <col min="1" max="1" width="16.140625" bestFit="1" customWidth="1"/>
    <col min="92" max="92" width="0.28515625" customWidth="1"/>
  </cols>
  <sheetData>
    <row r="1" spans="1:104">
      <c r="A1" s="23" t="s">
        <v>0</v>
      </c>
      <c r="B1" s="306" t="s">
        <v>238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8"/>
      <c r="O1" s="306" t="s">
        <v>247</v>
      </c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  <c r="AB1" s="306" t="s">
        <v>256</v>
      </c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8"/>
      <c r="AO1" s="306" t="s">
        <v>265</v>
      </c>
      <c r="AP1" s="307"/>
      <c r="AQ1" s="307"/>
      <c r="AR1" s="307"/>
      <c r="AS1" s="307"/>
      <c r="AT1" s="307"/>
      <c r="AU1" s="307"/>
      <c r="AV1" s="307"/>
      <c r="AW1" s="307"/>
      <c r="AX1" s="307"/>
      <c r="AY1" s="307"/>
      <c r="AZ1" s="308"/>
      <c r="BB1" s="306" t="s">
        <v>271</v>
      </c>
      <c r="BC1" s="307"/>
      <c r="BD1" s="307"/>
      <c r="BE1" s="307"/>
      <c r="BF1" s="307"/>
      <c r="BG1" s="307"/>
      <c r="BH1" s="307"/>
      <c r="BI1" s="307"/>
      <c r="BJ1" s="307"/>
      <c r="BK1" s="307"/>
      <c r="BL1" s="307"/>
      <c r="BM1" s="308"/>
      <c r="BO1" s="306" t="s">
        <v>280</v>
      </c>
      <c r="BP1" s="307"/>
      <c r="BQ1" s="307"/>
      <c r="BR1" s="307"/>
      <c r="BS1" s="307"/>
      <c r="BT1" s="307"/>
      <c r="BU1" s="307"/>
      <c r="BV1" s="307"/>
      <c r="BW1" s="307"/>
      <c r="BX1" s="307"/>
      <c r="BY1" s="307"/>
      <c r="BZ1" s="308"/>
      <c r="CB1" s="306" t="s">
        <v>289</v>
      </c>
      <c r="CC1" s="307"/>
      <c r="CD1" s="307"/>
      <c r="CE1" s="307"/>
      <c r="CF1" s="307"/>
      <c r="CG1" s="307"/>
      <c r="CH1" s="307"/>
      <c r="CI1" s="307"/>
      <c r="CJ1" s="307"/>
      <c r="CK1" s="307"/>
      <c r="CL1" s="307"/>
      <c r="CM1" s="308"/>
      <c r="CO1" s="306" t="s">
        <v>298</v>
      </c>
      <c r="CP1" s="307"/>
      <c r="CQ1" s="307"/>
      <c r="CR1" s="307"/>
      <c r="CS1" s="307"/>
      <c r="CT1" s="307"/>
      <c r="CU1" s="307"/>
      <c r="CV1" s="307"/>
      <c r="CW1" s="307"/>
      <c r="CX1" s="307"/>
      <c r="CY1" s="307"/>
      <c r="CZ1" s="308"/>
    </row>
    <row r="2" spans="1:104">
      <c r="A2" s="24" t="s">
        <v>1</v>
      </c>
      <c r="B2" s="309" t="s">
        <v>51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  <c r="O2" s="309" t="s">
        <v>51</v>
      </c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1"/>
      <c r="AB2" s="309" t="s">
        <v>51</v>
      </c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1"/>
      <c r="AO2" s="309" t="s">
        <v>51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1"/>
      <c r="BB2" s="309" t="s">
        <v>51</v>
      </c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1"/>
      <c r="BO2" s="309" t="s">
        <v>51</v>
      </c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1"/>
      <c r="CB2" s="309" t="s">
        <v>51</v>
      </c>
      <c r="CC2" s="310"/>
      <c r="CD2" s="310"/>
      <c r="CE2" s="310"/>
      <c r="CF2" s="310"/>
      <c r="CG2" s="310"/>
      <c r="CH2" s="310"/>
      <c r="CI2" s="310"/>
      <c r="CJ2" s="310"/>
      <c r="CK2" s="310"/>
      <c r="CL2" s="310"/>
      <c r="CM2" s="311"/>
      <c r="CO2" s="309" t="s">
        <v>51</v>
      </c>
      <c r="CP2" s="310"/>
      <c r="CQ2" s="310"/>
      <c r="CR2" s="310"/>
      <c r="CS2" s="310"/>
      <c r="CT2" s="310"/>
      <c r="CU2" s="310"/>
      <c r="CV2" s="310"/>
      <c r="CW2" s="310"/>
      <c r="CX2" s="310"/>
      <c r="CY2" s="310"/>
      <c r="CZ2" s="311"/>
    </row>
    <row r="3" spans="1:104">
      <c r="A3" s="24" t="s">
        <v>2</v>
      </c>
      <c r="B3" s="312" t="s">
        <v>239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4"/>
      <c r="O3" s="312" t="s">
        <v>248</v>
      </c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4"/>
      <c r="AB3" s="312" t="s">
        <v>257</v>
      </c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4"/>
      <c r="AO3" s="312" t="s">
        <v>266</v>
      </c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4"/>
      <c r="BB3" s="312" t="s">
        <v>272</v>
      </c>
      <c r="BC3" s="313"/>
      <c r="BD3" s="313"/>
      <c r="BE3" s="313"/>
      <c r="BF3" s="313"/>
      <c r="BG3" s="313"/>
      <c r="BH3" s="313"/>
      <c r="BI3" s="313"/>
      <c r="BJ3" s="313"/>
      <c r="BK3" s="313"/>
      <c r="BL3" s="313"/>
      <c r="BM3" s="314"/>
      <c r="BO3" s="312" t="s">
        <v>281</v>
      </c>
      <c r="BP3" s="313"/>
      <c r="BQ3" s="313"/>
      <c r="BR3" s="313"/>
      <c r="BS3" s="313"/>
      <c r="BT3" s="313"/>
      <c r="BU3" s="313"/>
      <c r="BV3" s="313"/>
      <c r="BW3" s="313"/>
      <c r="BX3" s="313"/>
      <c r="BY3" s="313"/>
      <c r="BZ3" s="314"/>
      <c r="CB3" s="312" t="s">
        <v>290</v>
      </c>
      <c r="CC3" s="313"/>
      <c r="CD3" s="313"/>
      <c r="CE3" s="313"/>
      <c r="CF3" s="313"/>
      <c r="CG3" s="313"/>
      <c r="CH3" s="313"/>
      <c r="CI3" s="313"/>
      <c r="CJ3" s="313"/>
      <c r="CK3" s="313"/>
      <c r="CL3" s="313"/>
      <c r="CM3" s="314"/>
      <c r="CO3" s="312" t="s">
        <v>299</v>
      </c>
      <c r="CP3" s="313"/>
      <c r="CQ3" s="313"/>
      <c r="CR3" s="313"/>
      <c r="CS3" s="313"/>
      <c r="CT3" s="313"/>
      <c r="CU3" s="313"/>
      <c r="CV3" s="313"/>
      <c r="CW3" s="313"/>
      <c r="CX3" s="313"/>
      <c r="CY3" s="313"/>
      <c r="CZ3" s="314"/>
    </row>
    <row r="4" spans="1:104">
      <c r="A4" s="24" t="s">
        <v>3</v>
      </c>
      <c r="B4" s="312" t="s">
        <v>240</v>
      </c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4"/>
      <c r="O4" s="312" t="s">
        <v>249</v>
      </c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4"/>
      <c r="AB4" s="312" t="s">
        <v>258</v>
      </c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4"/>
      <c r="AO4" s="312" t="s">
        <v>267</v>
      </c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4"/>
      <c r="BB4" s="312" t="s">
        <v>273</v>
      </c>
      <c r="BC4" s="313"/>
      <c r="BD4" s="313"/>
      <c r="BE4" s="313"/>
      <c r="BF4" s="313"/>
      <c r="BG4" s="313"/>
      <c r="BH4" s="313"/>
      <c r="BI4" s="313"/>
      <c r="BJ4" s="313"/>
      <c r="BK4" s="313"/>
      <c r="BL4" s="313"/>
      <c r="BM4" s="314"/>
      <c r="BO4" s="312" t="s">
        <v>282</v>
      </c>
      <c r="BP4" s="313"/>
      <c r="BQ4" s="313"/>
      <c r="BR4" s="313"/>
      <c r="BS4" s="313"/>
      <c r="BT4" s="313"/>
      <c r="BU4" s="313"/>
      <c r="BV4" s="313"/>
      <c r="BW4" s="313"/>
      <c r="BX4" s="313"/>
      <c r="BY4" s="313"/>
      <c r="BZ4" s="314"/>
      <c r="CB4" s="312" t="s">
        <v>291</v>
      </c>
      <c r="CC4" s="313"/>
      <c r="CD4" s="313"/>
      <c r="CE4" s="313"/>
      <c r="CF4" s="313"/>
      <c r="CG4" s="313"/>
      <c r="CH4" s="313"/>
      <c r="CI4" s="313"/>
      <c r="CJ4" s="313"/>
      <c r="CK4" s="313"/>
      <c r="CL4" s="313"/>
      <c r="CM4" s="314"/>
      <c r="CO4" s="312" t="s">
        <v>300</v>
      </c>
      <c r="CP4" s="313"/>
      <c r="CQ4" s="313"/>
      <c r="CR4" s="313"/>
      <c r="CS4" s="313"/>
      <c r="CT4" s="313"/>
      <c r="CU4" s="313"/>
      <c r="CV4" s="313"/>
      <c r="CW4" s="313"/>
      <c r="CX4" s="313"/>
      <c r="CY4" s="313"/>
      <c r="CZ4" s="314"/>
    </row>
    <row r="5" spans="1:104">
      <c r="A5" s="24" t="s">
        <v>4</v>
      </c>
      <c r="B5" s="315">
        <v>5.0173611111111106E-2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7"/>
      <c r="O5" s="315">
        <v>5.0173611111111106E-2</v>
      </c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7"/>
      <c r="AB5" s="315">
        <v>5.0173611111111106E-2</v>
      </c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7"/>
      <c r="AO5" s="315">
        <v>5.0173611111111106E-2</v>
      </c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7"/>
      <c r="BB5" s="315">
        <v>5.0173611111111106E-2</v>
      </c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7"/>
      <c r="BO5" s="315">
        <v>5.0173611111111106E-2</v>
      </c>
      <c r="BP5" s="316"/>
      <c r="BQ5" s="316"/>
      <c r="BR5" s="316"/>
      <c r="BS5" s="316"/>
      <c r="BT5" s="316"/>
      <c r="BU5" s="316"/>
      <c r="BV5" s="316"/>
      <c r="BW5" s="316"/>
      <c r="BX5" s="316"/>
      <c r="BY5" s="316"/>
      <c r="BZ5" s="317"/>
      <c r="CB5" s="315">
        <v>5.0173611111111106E-2</v>
      </c>
      <c r="CC5" s="316"/>
      <c r="CD5" s="316"/>
      <c r="CE5" s="316"/>
      <c r="CF5" s="316"/>
      <c r="CG5" s="316"/>
      <c r="CH5" s="316"/>
      <c r="CI5" s="316"/>
      <c r="CJ5" s="316"/>
      <c r="CK5" s="316"/>
      <c r="CL5" s="316"/>
      <c r="CM5" s="317"/>
      <c r="CO5" s="315">
        <v>5.0173611111111106E-2</v>
      </c>
      <c r="CP5" s="316"/>
      <c r="CQ5" s="316"/>
      <c r="CR5" s="316"/>
      <c r="CS5" s="316"/>
      <c r="CT5" s="316"/>
      <c r="CU5" s="316"/>
      <c r="CV5" s="316"/>
      <c r="CW5" s="316"/>
      <c r="CX5" s="316"/>
      <c r="CY5" s="316"/>
      <c r="CZ5" s="317"/>
    </row>
    <row r="6" spans="1:104">
      <c r="A6" s="24" t="s">
        <v>5</v>
      </c>
      <c r="B6" s="294" t="s">
        <v>222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6"/>
      <c r="O6" s="294" t="s">
        <v>222</v>
      </c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6"/>
      <c r="AB6" s="294" t="s">
        <v>222</v>
      </c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6"/>
      <c r="AO6" s="294" t="s">
        <v>222</v>
      </c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6"/>
      <c r="BB6" s="294" t="s">
        <v>222</v>
      </c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96"/>
      <c r="BO6" s="294" t="s">
        <v>222</v>
      </c>
      <c r="BP6" s="295"/>
      <c r="BQ6" s="295"/>
      <c r="BR6" s="295"/>
      <c r="BS6" s="295"/>
      <c r="BT6" s="295"/>
      <c r="BU6" s="295"/>
      <c r="BV6" s="295"/>
      <c r="BW6" s="295"/>
      <c r="BX6" s="295"/>
      <c r="BY6" s="295"/>
      <c r="BZ6" s="296"/>
      <c r="CB6" s="294" t="s">
        <v>222</v>
      </c>
      <c r="CC6" s="295"/>
      <c r="CD6" s="295"/>
      <c r="CE6" s="295"/>
      <c r="CF6" s="295"/>
      <c r="CG6" s="295"/>
      <c r="CH6" s="295"/>
      <c r="CI6" s="295"/>
      <c r="CJ6" s="295"/>
      <c r="CK6" s="295"/>
      <c r="CL6" s="295"/>
      <c r="CM6" s="296"/>
      <c r="CO6" s="294" t="s">
        <v>222</v>
      </c>
      <c r="CP6" s="295"/>
      <c r="CQ6" s="295"/>
      <c r="CR6" s="295"/>
      <c r="CS6" s="295"/>
      <c r="CT6" s="295"/>
      <c r="CU6" s="295"/>
      <c r="CV6" s="295"/>
      <c r="CW6" s="295"/>
      <c r="CX6" s="295"/>
      <c r="CY6" s="295"/>
      <c r="CZ6" s="296"/>
    </row>
    <row r="7" spans="1:104">
      <c r="A7" s="24" t="s">
        <v>6</v>
      </c>
      <c r="B7" s="297" t="s">
        <v>55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9"/>
      <c r="O7" s="297" t="s">
        <v>55</v>
      </c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9"/>
      <c r="AB7" s="297" t="s">
        <v>55</v>
      </c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9"/>
      <c r="AO7" s="297" t="s">
        <v>55</v>
      </c>
      <c r="AP7" s="298"/>
      <c r="AQ7" s="298"/>
      <c r="AR7" s="298"/>
      <c r="AS7" s="298"/>
      <c r="AT7" s="298"/>
      <c r="AU7" s="298"/>
      <c r="AV7" s="298"/>
      <c r="AW7" s="298"/>
      <c r="AX7" s="298"/>
      <c r="AY7" s="298"/>
      <c r="AZ7" s="299"/>
      <c r="BB7" s="297" t="s">
        <v>55</v>
      </c>
      <c r="BC7" s="298"/>
      <c r="BD7" s="298"/>
      <c r="BE7" s="298"/>
      <c r="BF7" s="298"/>
      <c r="BG7" s="298"/>
      <c r="BH7" s="298"/>
      <c r="BI7" s="298"/>
      <c r="BJ7" s="298"/>
      <c r="BK7" s="298"/>
      <c r="BL7" s="298"/>
      <c r="BM7" s="299"/>
      <c r="BO7" s="297" t="s">
        <v>55</v>
      </c>
      <c r="BP7" s="298"/>
      <c r="BQ7" s="298"/>
      <c r="BR7" s="298"/>
      <c r="BS7" s="298"/>
      <c r="BT7" s="298"/>
      <c r="BU7" s="298"/>
      <c r="BV7" s="298"/>
      <c r="BW7" s="298"/>
      <c r="BX7" s="298"/>
      <c r="BY7" s="298"/>
      <c r="BZ7" s="299"/>
      <c r="CB7" s="297" t="s">
        <v>55</v>
      </c>
      <c r="CC7" s="298"/>
      <c r="CD7" s="298"/>
      <c r="CE7" s="298"/>
      <c r="CF7" s="298"/>
      <c r="CG7" s="298"/>
      <c r="CH7" s="298"/>
      <c r="CI7" s="298"/>
      <c r="CJ7" s="298"/>
      <c r="CK7" s="298"/>
      <c r="CL7" s="298"/>
      <c r="CM7" s="299"/>
      <c r="CO7" s="297" t="s">
        <v>55</v>
      </c>
      <c r="CP7" s="298"/>
      <c r="CQ7" s="298"/>
      <c r="CR7" s="298"/>
      <c r="CS7" s="298"/>
      <c r="CT7" s="298"/>
      <c r="CU7" s="298"/>
      <c r="CV7" s="298"/>
      <c r="CW7" s="298"/>
      <c r="CX7" s="298"/>
      <c r="CY7" s="298"/>
      <c r="CZ7" s="299"/>
    </row>
    <row r="8" spans="1:104">
      <c r="A8" s="24" t="s">
        <v>7</v>
      </c>
      <c r="B8" s="300" t="s">
        <v>56</v>
      </c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2"/>
      <c r="O8" s="300" t="s">
        <v>56</v>
      </c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B8" s="300" t="s">
        <v>56</v>
      </c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2"/>
      <c r="AO8" s="300" t="s">
        <v>56</v>
      </c>
      <c r="AP8" s="301"/>
      <c r="AQ8" s="301"/>
      <c r="AR8" s="301"/>
      <c r="AS8" s="301"/>
      <c r="AT8" s="301"/>
      <c r="AU8" s="301"/>
      <c r="AV8" s="301"/>
      <c r="AW8" s="301"/>
      <c r="AX8" s="301"/>
      <c r="AY8" s="301"/>
      <c r="AZ8" s="302"/>
      <c r="BB8" s="300" t="s">
        <v>56</v>
      </c>
      <c r="BC8" s="301"/>
      <c r="BD8" s="301"/>
      <c r="BE8" s="301"/>
      <c r="BF8" s="301"/>
      <c r="BG8" s="301"/>
      <c r="BH8" s="301"/>
      <c r="BI8" s="301"/>
      <c r="BJ8" s="301"/>
      <c r="BK8" s="301"/>
      <c r="BL8" s="301"/>
      <c r="BM8" s="302"/>
      <c r="BO8" s="300" t="s">
        <v>56</v>
      </c>
      <c r="BP8" s="301"/>
      <c r="BQ8" s="301"/>
      <c r="BR8" s="301"/>
      <c r="BS8" s="301"/>
      <c r="BT8" s="301"/>
      <c r="BU8" s="301"/>
      <c r="BV8" s="301"/>
      <c r="BW8" s="301"/>
      <c r="BX8" s="301"/>
      <c r="BY8" s="301"/>
      <c r="BZ8" s="302"/>
      <c r="CB8" s="300" t="s">
        <v>56</v>
      </c>
      <c r="CC8" s="301"/>
      <c r="CD8" s="301"/>
      <c r="CE8" s="301"/>
      <c r="CF8" s="301"/>
      <c r="CG8" s="301"/>
      <c r="CH8" s="301"/>
      <c r="CI8" s="301"/>
      <c r="CJ8" s="301"/>
      <c r="CK8" s="301"/>
      <c r="CL8" s="301"/>
      <c r="CM8" s="302"/>
      <c r="CO8" s="300" t="s">
        <v>56</v>
      </c>
      <c r="CP8" s="301"/>
      <c r="CQ8" s="301"/>
      <c r="CR8" s="301"/>
      <c r="CS8" s="301"/>
      <c r="CT8" s="301"/>
      <c r="CU8" s="301"/>
      <c r="CV8" s="301"/>
      <c r="CW8" s="301"/>
      <c r="CX8" s="301"/>
      <c r="CY8" s="301"/>
      <c r="CZ8" s="302"/>
    </row>
    <row r="9" spans="1:104" ht="21.75" thickBot="1">
      <c r="A9" s="25" t="s">
        <v>8</v>
      </c>
      <c r="B9" s="303" t="s">
        <v>57</v>
      </c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5"/>
      <c r="O9" s="303" t="s">
        <v>57</v>
      </c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5"/>
      <c r="AB9" s="303" t="s">
        <v>57</v>
      </c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5"/>
      <c r="AO9" s="303" t="s">
        <v>57</v>
      </c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5"/>
      <c r="BB9" s="303" t="s">
        <v>57</v>
      </c>
      <c r="BC9" s="304"/>
      <c r="BD9" s="304"/>
      <c r="BE9" s="304"/>
      <c r="BF9" s="304"/>
      <c r="BG9" s="304"/>
      <c r="BH9" s="304"/>
      <c r="BI9" s="304"/>
      <c r="BJ9" s="304"/>
      <c r="BK9" s="304"/>
      <c r="BL9" s="304"/>
      <c r="BM9" s="305"/>
      <c r="BO9" s="303" t="s">
        <v>57</v>
      </c>
      <c r="BP9" s="304"/>
      <c r="BQ9" s="304"/>
      <c r="BR9" s="304"/>
      <c r="BS9" s="304"/>
      <c r="BT9" s="304"/>
      <c r="BU9" s="304"/>
      <c r="BV9" s="304"/>
      <c r="BW9" s="304"/>
      <c r="BX9" s="304"/>
      <c r="BY9" s="304"/>
      <c r="BZ9" s="305"/>
      <c r="CB9" s="303" t="s">
        <v>57</v>
      </c>
      <c r="CC9" s="304"/>
      <c r="CD9" s="304"/>
      <c r="CE9" s="304"/>
      <c r="CF9" s="304"/>
      <c r="CG9" s="304"/>
      <c r="CH9" s="304"/>
      <c r="CI9" s="304"/>
      <c r="CJ9" s="304"/>
      <c r="CK9" s="304"/>
      <c r="CL9" s="304"/>
      <c r="CM9" s="305"/>
      <c r="CO9" s="303" t="s">
        <v>57</v>
      </c>
      <c r="CP9" s="304"/>
      <c r="CQ9" s="304"/>
      <c r="CR9" s="304"/>
      <c r="CS9" s="304"/>
      <c r="CT9" s="304"/>
      <c r="CU9" s="304"/>
      <c r="CV9" s="304"/>
      <c r="CW9" s="304"/>
      <c r="CX9" s="304"/>
      <c r="CY9" s="304"/>
      <c r="CZ9" s="305"/>
    </row>
    <row r="10" spans="1:104" ht="21.75" customHeight="1" thickBot="1">
      <c r="A10" s="26" t="s">
        <v>9</v>
      </c>
      <c r="B10" s="27" t="s">
        <v>58</v>
      </c>
      <c r="C10" s="18" t="s">
        <v>59</v>
      </c>
      <c r="D10" s="18" t="s">
        <v>60</v>
      </c>
      <c r="E10" s="18" t="s">
        <v>61</v>
      </c>
      <c r="F10" s="18" t="s">
        <v>62</v>
      </c>
      <c r="G10" s="18" t="s">
        <v>63</v>
      </c>
      <c r="H10" s="18" t="s">
        <v>64</v>
      </c>
      <c r="I10" s="18" t="s">
        <v>65</v>
      </c>
      <c r="J10" s="18" t="s">
        <v>66</v>
      </c>
      <c r="K10" s="18" t="s">
        <v>67</v>
      </c>
      <c r="L10" s="18" t="s">
        <v>68</v>
      </c>
      <c r="M10" s="19" t="s">
        <v>69</v>
      </c>
      <c r="O10" s="27" t="s">
        <v>58</v>
      </c>
      <c r="P10" s="18" t="s">
        <v>59</v>
      </c>
      <c r="Q10" s="18" t="s">
        <v>60</v>
      </c>
      <c r="R10" s="18" t="s">
        <v>61</v>
      </c>
      <c r="S10" s="18" t="s">
        <v>62</v>
      </c>
      <c r="T10" s="18" t="s">
        <v>63</v>
      </c>
      <c r="U10" s="18" t="s">
        <v>64</v>
      </c>
      <c r="V10" s="18" t="s">
        <v>65</v>
      </c>
      <c r="W10" s="18" t="s">
        <v>66</v>
      </c>
      <c r="X10" s="18" t="s">
        <v>67</v>
      </c>
      <c r="Y10" s="18" t="s">
        <v>68</v>
      </c>
      <c r="Z10" s="19" t="s">
        <v>69</v>
      </c>
      <c r="AB10" s="27" t="s">
        <v>58</v>
      </c>
      <c r="AC10" s="18" t="s">
        <v>59</v>
      </c>
      <c r="AD10" s="18" t="s">
        <v>60</v>
      </c>
      <c r="AE10" s="18" t="s">
        <v>61</v>
      </c>
      <c r="AF10" s="18" t="s">
        <v>62</v>
      </c>
      <c r="AG10" s="18" t="s">
        <v>63</v>
      </c>
      <c r="AH10" s="18" t="s">
        <v>64</v>
      </c>
      <c r="AI10" s="18" t="s">
        <v>65</v>
      </c>
      <c r="AJ10" s="18" t="s">
        <v>66</v>
      </c>
      <c r="AK10" s="18" t="s">
        <v>67</v>
      </c>
      <c r="AL10" s="18" t="s">
        <v>68</v>
      </c>
      <c r="AM10" s="19" t="s">
        <v>69</v>
      </c>
      <c r="AO10" s="27" t="s">
        <v>58</v>
      </c>
      <c r="AP10" s="18" t="s">
        <v>59</v>
      </c>
      <c r="AQ10" s="18" t="s">
        <v>60</v>
      </c>
      <c r="AR10" s="18" t="s">
        <v>61</v>
      </c>
      <c r="AS10" s="18" t="s">
        <v>62</v>
      </c>
      <c r="AT10" s="18" t="s">
        <v>63</v>
      </c>
      <c r="AU10" s="18" t="s">
        <v>64</v>
      </c>
      <c r="AV10" s="18" t="s">
        <v>65</v>
      </c>
      <c r="AW10" s="18" t="s">
        <v>66</v>
      </c>
      <c r="AX10" s="18" t="s">
        <v>67</v>
      </c>
      <c r="AY10" s="18" t="s">
        <v>68</v>
      </c>
      <c r="AZ10" s="19" t="s">
        <v>69</v>
      </c>
      <c r="BB10" s="27" t="s">
        <v>58</v>
      </c>
      <c r="BC10" s="18" t="s">
        <v>59</v>
      </c>
      <c r="BD10" s="18" t="s">
        <v>60</v>
      </c>
      <c r="BE10" s="18" t="s">
        <v>61</v>
      </c>
      <c r="BF10" s="18" t="s">
        <v>62</v>
      </c>
      <c r="BG10" s="18" t="s">
        <v>63</v>
      </c>
      <c r="BH10" s="18" t="s">
        <v>64</v>
      </c>
      <c r="BI10" s="18" t="s">
        <v>65</v>
      </c>
      <c r="BJ10" s="18" t="s">
        <v>66</v>
      </c>
      <c r="BK10" s="18" t="s">
        <v>67</v>
      </c>
      <c r="BL10" s="18" t="s">
        <v>68</v>
      </c>
      <c r="BM10" s="19" t="s">
        <v>69</v>
      </c>
      <c r="BO10" s="27" t="s">
        <v>58</v>
      </c>
      <c r="BP10" s="18" t="s">
        <v>59</v>
      </c>
      <c r="BQ10" s="18" t="s">
        <v>60</v>
      </c>
      <c r="BR10" s="18" t="s">
        <v>61</v>
      </c>
      <c r="BS10" s="18" t="s">
        <v>62</v>
      </c>
      <c r="BT10" s="18" t="s">
        <v>63</v>
      </c>
      <c r="BU10" s="18" t="s">
        <v>64</v>
      </c>
      <c r="BV10" s="18" t="s">
        <v>65</v>
      </c>
      <c r="BW10" s="18" t="s">
        <v>66</v>
      </c>
      <c r="BX10" s="18" t="s">
        <v>67</v>
      </c>
      <c r="BY10" s="18" t="s">
        <v>68</v>
      </c>
      <c r="BZ10" s="19" t="s">
        <v>69</v>
      </c>
      <c r="CB10" s="27" t="s">
        <v>58</v>
      </c>
      <c r="CC10" s="18" t="s">
        <v>59</v>
      </c>
      <c r="CD10" s="18" t="s">
        <v>60</v>
      </c>
      <c r="CE10" s="18" t="s">
        <v>61</v>
      </c>
      <c r="CF10" s="18" t="s">
        <v>62</v>
      </c>
      <c r="CG10" s="18" t="s">
        <v>63</v>
      </c>
      <c r="CH10" s="18" t="s">
        <v>64</v>
      </c>
      <c r="CI10" s="18" t="s">
        <v>65</v>
      </c>
      <c r="CJ10" s="18" t="s">
        <v>66</v>
      </c>
      <c r="CK10" s="18" t="s">
        <v>67</v>
      </c>
      <c r="CL10" s="18" t="s">
        <v>68</v>
      </c>
      <c r="CM10" s="19" t="s">
        <v>69</v>
      </c>
      <c r="CO10" s="27" t="s">
        <v>58</v>
      </c>
      <c r="CP10" s="18" t="s">
        <v>59</v>
      </c>
      <c r="CQ10" s="18" t="s">
        <v>60</v>
      </c>
      <c r="CR10" s="18" t="s">
        <v>61</v>
      </c>
      <c r="CS10" s="18" t="s">
        <v>62</v>
      </c>
      <c r="CT10" s="18" t="s">
        <v>63</v>
      </c>
      <c r="CU10" s="18" t="s">
        <v>64</v>
      </c>
      <c r="CV10" s="18" t="s">
        <v>65</v>
      </c>
      <c r="CW10" s="18" t="s">
        <v>66</v>
      </c>
      <c r="CX10" s="18" t="s">
        <v>67</v>
      </c>
      <c r="CY10" s="18" t="s">
        <v>68</v>
      </c>
      <c r="CZ10" s="19" t="s">
        <v>69</v>
      </c>
    </row>
    <row r="11" spans="1:104">
      <c r="A11" s="15" t="s">
        <v>10</v>
      </c>
      <c r="B11" s="28">
        <v>0</v>
      </c>
      <c r="C11" s="9">
        <v>0</v>
      </c>
      <c r="D11" s="9">
        <v>0</v>
      </c>
      <c r="E11" s="9">
        <v>50</v>
      </c>
      <c r="F11" s="9">
        <v>0</v>
      </c>
      <c r="G11" s="9">
        <v>0</v>
      </c>
      <c r="H11" s="9" t="s">
        <v>73</v>
      </c>
      <c r="I11" s="9" t="s">
        <v>73</v>
      </c>
      <c r="J11" s="9" t="s">
        <v>73</v>
      </c>
      <c r="K11" s="9" t="s">
        <v>73</v>
      </c>
      <c r="L11" s="22" t="s">
        <v>74</v>
      </c>
      <c r="M11" s="10" t="s">
        <v>74</v>
      </c>
      <c r="O11" s="28">
        <v>0</v>
      </c>
      <c r="P11" s="9">
        <v>0</v>
      </c>
      <c r="Q11" s="9">
        <v>0</v>
      </c>
      <c r="R11" s="9">
        <v>50</v>
      </c>
      <c r="S11" s="9">
        <v>0</v>
      </c>
      <c r="T11" s="9">
        <v>0</v>
      </c>
      <c r="U11" s="9" t="s">
        <v>73</v>
      </c>
      <c r="V11" s="9" t="s">
        <v>73</v>
      </c>
      <c r="W11" s="9" t="s">
        <v>73</v>
      </c>
      <c r="X11" s="9" t="s">
        <v>73</v>
      </c>
      <c r="Y11" s="22" t="s">
        <v>74</v>
      </c>
      <c r="Z11" s="10" t="s">
        <v>74</v>
      </c>
      <c r="AB11" s="28">
        <v>0</v>
      </c>
      <c r="AC11" s="9">
        <v>0</v>
      </c>
      <c r="AD11" s="9">
        <v>0</v>
      </c>
      <c r="AE11" s="9">
        <v>50</v>
      </c>
      <c r="AF11" s="9">
        <v>0</v>
      </c>
      <c r="AG11" s="9">
        <v>0</v>
      </c>
      <c r="AH11" s="9" t="s">
        <v>73</v>
      </c>
      <c r="AI11" s="9" t="s">
        <v>73</v>
      </c>
      <c r="AJ11" s="9" t="s">
        <v>73</v>
      </c>
      <c r="AK11" s="9" t="s">
        <v>73</v>
      </c>
      <c r="AL11" s="22" t="s">
        <v>74</v>
      </c>
      <c r="AM11" s="10" t="s">
        <v>74</v>
      </c>
      <c r="AO11" s="28">
        <v>0</v>
      </c>
      <c r="AP11" s="9">
        <v>0</v>
      </c>
      <c r="AQ11" s="9">
        <v>0</v>
      </c>
      <c r="AR11" s="9">
        <v>50</v>
      </c>
      <c r="AS11" s="9">
        <v>0</v>
      </c>
      <c r="AT11" s="9">
        <v>0</v>
      </c>
      <c r="AU11" s="9" t="s">
        <v>73</v>
      </c>
      <c r="AV11" s="9" t="s">
        <v>73</v>
      </c>
      <c r="AW11" s="9" t="s">
        <v>73</v>
      </c>
      <c r="AX11" s="9" t="s">
        <v>73</v>
      </c>
      <c r="AY11" s="22" t="s">
        <v>74</v>
      </c>
      <c r="AZ11" s="10" t="s">
        <v>74</v>
      </c>
      <c r="BB11" s="28">
        <v>0</v>
      </c>
      <c r="BC11" s="9">
        <v>0</v>
      </c>
      <c r="BD11" s="9">
        <v>0</v>
      </c>
      <c r="BE11" s="9">
        <v>50</v>
      </c>
      <c r="BF11" s="9">
        <v>0</v>
      </c>
      <c r="BG11" s="9">
        <v>0</v>
      </c>
      <c r="BH11" s="9" t="s">
        <v>73</v>
      </c>
      <c r="BI11" s="9" t="s">
        <v>73</v>
      </c>
      <c r="BJ11" s="9" t="s">
        <v>73</v>
      </c>
      <c r="BK11" s="9" t="s">
        <v>73</v>
      </c>
      <c r="BL11" s="22" t="s">
        <v>74</v>
      </c>
      <c r="BM11" s="10" t="s">
        <v>74</v>
      </c>
      <c r="BO11" s="28">
        <v>0</v>
      </c>
      <c r="BP11" s="9">
        <v>0</v>
      </c>
      <c r="BQ11" s="9">
        <v>0</v>
      </c>
      <c r="BR11" s="9">
        <v>50</v>
      </c>
      <c r="BS11" s="9">
        <v>0</v>
      </c>
      <c r="BT11" s="9">
        <v>0</v>
      </c>
      <c r="BU11" s="9" t="s">
        <v>73</v>
      </c>
      <c r="BV11" s="9" t="s">
        <v>73</v>
      </c>
      <c r="BW11" s="9" t="s">
        <v>73</v>
      </c>
      <c r="BX11" s="9" t="s">
        <v>73</v>
      </c>
      <c r="BY11" s="22" t="s">
        <v>74</v>
      </c>
      <c r="BZ11" s="10" t="s">
        <v>74</v>
      </c>
      <c r="CB11" s="28">
        <v>0</v>
      </c>
      <c r="CC11" s="9">
        <v>0</v>
      </c>
      <c r="CD11" s="9">
        <v>0</v>
      </c>
      <c r="CE11" s="9">
        <v>50</v>
      </c>
      <c r="CF11" s="9">
        <v>0</v>
      </c>
      <c r="CG11" s="9">
        <v>0</v>
      </c>
      <c r="CH11" s="9" t="s">
        <v>73</v>
      </c>
      <c r="CI11" s="9" t="s">
        <v>73</v>
      </c>
      <c r="CJ11" s="9" t="s">
        <v>73</v>
      </c>
      <c r="CK11" s="9" t="s">
        <v>73</v>
      </c>
      <c r="CL11" s="22" t="s">
        <v>74</v>
      </c>
      <c r="CM11" s="10" t="s">
        <v>74</v>
      </c>
      <c r="CO11" s="28">
        <v>0</v>
      </c>
      <c r="CP11" s="9">
        <v>0</v>
      </c>
      <c r="CQ11" s="9">
        <v>1E-3</v>
      </c>
      <c r="CR11" s="9">
        <v>50</v>
      </c>
      <c r="CS11" s="9">
        <v>0</v>
      </c>
      <c r="CT11" s="9">
        <v>0</v>
      </c>
      <c r="CU11" s="9" t="s">
        <v>73</v>
      </c>
      <c r="CV11" s="9" t="s">
        <v>73</v>
      </c>
      <c r="CW11" s="9" t="s">
        <v>73</v>
      </c>
      <c r="CX11" s="9" t="s">
        <v>73</v>
      </c>
      <c r="CY11" s="22" t="s">
        <v>74</v>
      </c>
      <c r="CZ11" s="10" t="s">
        <v>74</v>
      </c>
    </row>
    <row r="12" spans="1:104" ht="15" customHeight="1">
      <c r="A12" s="16" t="s">
        <v>11</v>
      </c>
      <c r="B12" s="28">
        <v>0.49199999999999999</v>
      </c>
      <c r="C12" s="9">
        <v>0.84899999999999998</v>
      </c>
      <c r="D12" s="9">
        <v>5.42</v>
      </c>
      <c r="E12" s="45">
        <v>1343</v>
      </c>
      <c r="F12" s="9">
        <v>58</v>
      </c>
      <c r="G12" s="9">
        <v>4.3</v>
      </c>
      <c r="H12" s="9" t="s">
        <v>73</v>
      </c>
      <c r="I12" s="9" t="s">
        <v>73</v>
      </c>
      <c r="J12" s="9" t="s">
        <v>73</v>
      </c>
      <c r="K12" s="9" t="s">
        <v>73</v>
      </c>
      <c r="L12" s="22" t="s">
        <v>74</v>
      </c>
      <c r="M12" s="10" t="s">
        <v>74</v>
      </c>
      <c r="O12" s="28">
        <v>0.58699999999999997</v>
      </c>
      <c r="P12" s="9">
        <v>0.96199999999999997</v>
      </c>
      <c r="Q12" s="9">
        <v>4.29</v>
      </c>
      <c r="R12" s="45">
        <v>1342</v>
      </c>
      <c r="S12" s="9">
        <v>282</v>
      </c>
      <c r="T12" s="9">
        <v>21</v>
      </c>
      <c r="U12" s="9" t="s">
        <v>73</v>
      </c>
      <c r="V12" s="9" t="s">
        <v>73</v>
      </c>
      <c r="W12" s="9" t="s">
        <v>73</v>
      </c>
      <c r="X12" s="9" t="s">
        <v>73</v>
      </c>
      <c r="Y12" s="22" t="s">
        <v>74</v>
      </c>
      <c r="Z12" s="10" t="s">
        <v>74</v>
      </c>
      <c r="AB12" s="28">
        <v>0.78800000000000003</v>
      </c>
      <c r="AC12" s="9">
        <v>1.05</v>
      </c>
      <c r="AD12" s="9">
        <v>4.47</v>
      </c>
      <c r="AE12" s="45">
        <v>1341</v>
      </c>
      <c r="AF12" s="9">
        <v>236</v>
      </c>
      <c r="AG12" s="9">
        <v>17.600000000000001</v>
      </c>
      <c r="AH12" s="9" t="s">
        <v>73</v>
      </c>
      <c r="AI12" s="9" t="s">
        <v>73</v>
      </c>
      <c r="AJ12" s="9" t="s">
        <v>73</v>
      </c>
      <c r="AK12" s="9" t="s">
        <v>73</v>
      </c>
      <c r="AL12" s="22" t="s">
        <v>74</v>
      </c>
      <c r="AM12" s="10" t="s">
        <v>74</v>
      </c>
      <c r="AO12" s="28">
        <v>0.73699999999999999</v>
      </c>
      <c r="AP12" s="9">
        <v>1.02</v>
      </c>
      <c r="AQ12" s="9">
        <v>10.02</v>
      </c>
      <c r="AR12" s="45">
        <v>1340</v>
      </c>
      <c r="AS12" s="9">
        <v>422</v>
      </c>
      <c r="AT12" s="9">
        <v>31.5</v>
      </c>
      <c r="AU12" s="9" t="s">
        <v>73</v>
      </c>
      <c r="AV12" s="9" t="s">
        <v>73</v>
      </c>
      <c r="AW12" s="9" t="s">
        <v>73</v>
      </c>
      <c r="AX12" s="9" t="s">
        <v>73</v>
      </c>
      <c r="AY12" s="22" t="s">
        <v>74</v>
      </c>
      <c r="AZ12" s="10" t="s">
        <v>74</v>
      </c>
      <c r="BB12" s="28">
        <v>0.49299999999999999</v>
      </c>
      <c r="BC12" s="9">
        <v>0.65500000000000003</v>
      </c>
      <c r="BD12" s="9">
        <v>9.14</v>
      </c>
      <c r="BE12" s="45">
        <v>1405</v>
      </c>
      <c r="BF12" s="9">
        <v>24</v>
      </c>
      <c r="BG12" s="9">
        <v>1.7</v>
      </c>
      <c r="BH12" s="9" t="s">
        <v>73</v>
      </c>
      <c r="BI12" s="9" t="s">
        <v>73</v>
      </c>
      <c r="BJ12" s="9" t="s">
        <v>73</v>
      </c>
      <c r="BK12" s="9" t="s">
        <v>73</v>
      </c>
      <c r="BL12" s="22" t="s">
        <v>74</v>
      </c>
      <c r="BM12" s="10" t="s">
        <v>74</v>
      </c>
      <c r="BO12" s="28">
        <v>0.51800000000000002</v>
      </c>
      <c r="BP12" s="9">
        <v>0.79100000000000004</v>
      </c>
      <c r="BQ12" s="9">
        <v>3.24</v>
      </c>
      <c r="BR12" s="45">
        <v>1403</v>
      </c>
      <c r="BS12" s="9">
        <v>30</v>
      </c>
      <c r="BT12" s="9">
        <v>2.1</v>
      </c>
      <c r="BU12" s="9" t="s">
        <v>73</v>
      </c>
      <c r="BV12" s="9" t="s">
        <v>73</v>
      </c>
      <c r="BW12" s="9" t="s">
        <v>73</v>
      </c>
      <c r="BX12" s="9" t="s">
        <v>73</v>
      </c>
      <c r="BY12" s="22" t="s">
        <v>74</v>
      </c>
      <c r="BZ12" s="10" t="s">
        <v>74</v>
      </c>
      <c r="CB12" s="28">
        <v>0.51700000000000002</v>
      </c>
      <c r="CC12" s="9">
        <v>0.73499999999999999</v>
      </c>
      <c r="CD12" s="9">
        <v>5.84</v>
      </c>
      <c r="CE12" s="45">
        <v>1403</v>
      </c>
      <c r="CF12" s="9">
        <v>19</v>
      </c>
      <c r="CG12" s="9">
        <v>1.4</v>
      </c>
      <c r="CH12" s="9" t="s">
        <v>73</v>
      </c>
      <c r="CI12" s="9" t="s">
        <v>73</v>
      </c>
      <c r="CJ12" s="9" t="s">
        <v>73</v>
      </c>
      <c r="CK12" s="9" t="s">
        <v>73</v>
      </c>
      <c r="CL12" s="22" t="s">
        <v>74</v>
      </c>
      <c r="CM12" s="10" t="s">
        <v>74</v>
      </c>
      <c r="CO12" s="28">
        <v>0.58699999999999997</v>
      </c>
      <c r="CP12" s="9">
        <v>0.85899999999999999</v>
      </c>
      <c r="CQ12" s="9">
        <v>6.17</v>
      </c>
      <c r="CR12" s="45">
        <v>1402</v>
      </c>
      <c r="CS12" s="9">
        <v>22</v>
      </c>
      <c r="CT12" s="9">
        <v>1.6</v>
      </c>
      <c r="CU12" s="9" t="s">
        <v>73</v>
      </c>
      <c r="CV12" s="9" t="s">
        <v>73</v>
      </c>
      <c r="CW12" s="9" t="s">
        <v>73</v>
      </c>
      <c r="CX12" s="9" t="s">
        <v>73</v>
      </c>
      <c r="CY12" s="22" t="s">
        <v>74</v>
      </c>
      <c r="CZ12" s="10" t="s">
        <v>74</v>
      </c>
    </row>
    <row r="13" spans="1:104" ht="15" customHeight="1">
      <c r="A13" s="16" t="s">
        <v>27</v>
      </c>
      <c r="B13" s="28">
        <v>7.0999999999999994E-2</v>
      </c>
      <c r="C13" s="9">
        <v>9.1999999999999998E-2</v>
      </c>
      <c r="D13" s="9">
        <v>0.4</v>
      </c>
      <c r="E13" s="45">
        <v>1390</v>
      </c>
      <c r="F13" s="9">
        <v>85</v>
      </c>
      <c r="G13" s="9">
        <v>6.1</v>
      </c>
      <c r="H13" s="9">
        <v>8.8999999999999996E-2</v>
      </c>
      <c r="I13" s="9">
        <v>0.113</v>
      </c>
      <c r="J13" s="9">
        <v>0.125</v>
      </c>
      <c r="K13" s="9">
        <v>1.4E-2</v>
      </c>
      <c r="L13" s="22">
        <v>9.0999999999999998E-2</v>
      </c>
      <c r="M13" s="10" t="s">
        <v>74</v>
      </c>
      <c r="O13" s="28">
        <v>7.0000000000000007E-2</v>
      </c>
      <c r="P13" s="9">
        <v>9.0999999999999998E-2</v>
      </c>
      <c r="Q13" s="9">
        <v>0.65100000000000002</v>
      </c>
      <c r="R13" s="45">
        <v>1389</v>
      </c>
      <c r="S13" s="9">
        <v>314</v>
      </c>
      <c r="T13" s="9">
        <v>22.6</v>
      </c>
      <c r="U13" s="9">
        <v>8.7999999999999995E-2</v>
      </c>
      <c r="V13" s="9">
        <v>0.11</v>
      </c>
      <c r="W13" s="9">
        <v>0.13900000000000001</v>
      </c>
      <c r="X13" s="9">
        <v>2.7E-2</v>
      </c>
      <c r="Y13" s="22">
        <v>8.7999999999999995E-2</v>
      </c>
      <c r="Z13" s="10" t="s">
        <v>74</v>
      </c>
      <c r="AB13" s="28">
        <v>6.9000000000000006E-2</v>
      </c>
      <c r="AC13" s="9">
        <v>9.1999999999999998E-2</v>
      </c>
      <c r="AD13" s="9">
        <v>1.89</v>
      </c>
      <c r="AE13" s="45">
        <v>1388</v>
      </c>
      <c r="AF13" s="9">
        <v>266</v>
      </c>
      <c r="AG13" s="9">
        <v>19.2</v>
      </c>
      <c r="AH13" s="9">
        <v>8.7999999999999995E-2</v>
      </c>
      <c r="AI13" s="9">
        <v>0.11600000000000001</v>
      </c>
      <c r="AJ13" s="9">
        <v>0.151</v>
      </c>
      <c r="AK13" s="9">
        <v>5.2999999999999999E-2</v>
      </c>
      <c r="AL13" s="22">
        <v>8.8999999999999996E-2</v>
      </c>
      <c r="AM13" s="10" t="s">
        <v>74</v>
      </c>
      <c r="AO13" s="28">
        <v>7.0000000000000007E-2</v>
      </c>
      <c r="AP13" s="9">
        <v>9.0999999999999998E-2</v>
      </c>
      <c r="AQ13" s="9">
        <v>1.42</v>
      </c>
      <c r="AR13" s="45">
        <v>1388</v>
      </c>
      <c r="AS13" s="9">
        <v>457</v>
      </c>
      <c r="AT13" s="9">
        <v>32.9</v>
      </c>
      <c r="AU13" s="9">
        <v>8.6999999999999994E-2</v>
      </c>
      <c r="AV13" s="9">
        <v>0.111</v>
      </c>
      <c r="AW13" s="9">
        <v>0.13100000000000001</v>
      </c>
      <c r="AX13" s="9">
        <v>5.0999999999999997E-2</v>
      </c>
      <c r="AY13" s="22">
        <v>8.6999999999999994E-2</v>
      </c>
      <c r="AZ13" s="10" t="s">
        <v>74</v>
      </c>
      <c r="BB13" s="28">
        <v>2.1000000000000001E-2</v>
      </c>
      <c r="BC13" s="9">
        <v>2.7E-2</v>
      </c>
      <c r="BD13" s="9">
        <v>1.02</v>
      </c>
      <c r="BE13" s="45">
        <v>1450</v>
      </c>
      <c r="BF13" s="9">
        <v>0</v>
      </c>
      <c r="BG13" s="9">
        <v>0</v>
      </c>
      <c r="BH13" s="9">
        <v>2.5000000000000001E-2</v>
      </c>
      <c r="BI13" s="9">
        <v>3.5999999999999997E-2</v>
      </c>
      <c r="BJ13" s="9">
        <v>6.8000000000000005E-2</v>
      </c>
      <c r="BK13" s="9">
        <v>2.9000000000000001E-2</v>
      </c>
      <c r="BL13" s="22">
        <v>2.5000000000000001E-2</v>
      </c>
      <c r="BM13" s="10" t="s">
        <v>74</v>
      </c>
      <c r="BO13" s="28">
        <v>2.1000000000000001E-2</v>
      </c>
      <c r="BP13" s="9">
        <v>2.9000000000000001E-2</v>
      </c>
      <c r="BQ13" s="9">
        <v>1.02</v>
      </c>
      <c r="BR13" s="45">
        <v>1449</v>
      </c>
      <c r="BS13" s="9">
        <v>0</v>
      </c>
      <c r="BT13" s="9">
        <v>0</v>
      </c>
      <c r="BU13" s="9">
        <v>2.5000000000000001E-2</v>
      </c>
      <c r="BV13" s="9">
        <v>4.3999999999999997E-2</v>
      </c>
      <c r="BW13" s="9">
        <v>6.7000000000000004E-2</v>
      </c>
      <c r="BX13" s="9">
        <v>0.04</v>
      </c>
      <c r="BY13" s="22">
        <v>2.5999999999999999E-2</v>
      </c>
      <c r="BZ13" s="10" t="s">
        <v>74</v>
      </c>
      <c r="CB13" s="28">
        <v>2.1000000000000001E-2</v>
      </c>
      <c r="CC13" s="9">
        <v>2.8000000000000001E-2</v>
      </c>
      <c r="CD13" s="9">
        <v>1.42</v>
      </c>
      <c r="CE13" s="45">
        <v>1449</v>
      </c>
      <c r="CF13" s="9">
        <v>0</v>
      </c>
      <c r="CG13" s="9">
        <v>0</v>
      </c>
      <c r="CH13" s="9">
        <v>2.5000000000000001E-2</v>
      </c>
      <c r="CI13" s="9">
        <v>3.7999999999999999E-2</v>
      </c>
      <c r="CJ13" s="9">
        <v>7.0000000000000007E-2</v>
      </c>
      <c r="CK13" s="9">
        <v>0.04</v>
      </c>
      <c r="CL13" s="22">
        <v>2.5000000000000001E-2</v>
      </c>
      <c r="CM13" s="10" t="s">
        <v>74</v>
      </c>
      <c r="CO13" s="28">
        <v>2.1000000000000001E-2</v>
      </c>
      <c r="CP13" s="9">
        <v>2.8000000000000001E-2</v>
      </c>
      <c r="CQ13" s="9">
        <v>1.67</v>
      </c>
      <c r="CR13" s="45">
        <v>1448</v>
      </c>
      <c r="CS13" s="9">
        <v>0</v>
      </c>
      <c r="CT13" s="9">
        <v>0</v>
      </c>
      <c r="CU13" s="9">
        <v>2.4E-2</v>
      </c>
      <c r="CV13" s="9">
        <v>3.3000000000000002E-2</v>
      </c>
      <c r="CW13" s="9">
        <v>6.7000000000000004E-2</v>
      </c>
      <c r="CX13" s="9">
        <v>5.7000000000000002E-2</v>
      </c>
      <c r="CY13" s="22">
        <v>2.4E-2</v>
      </c>
      <c r="CZ13" s="10" t="s">
        <v>74</v>
      </c>
    </row>
    <row r="14" spans="1:104">
      <c r="A14" s="16" t="s">
        <v>12</v>
      </c>
      <c r="B14" s="28">
        <v>2.1000000000000001E-2</v>
      </c>
      <c r="C14" s="9">
        <v>2.5000000000000001E-2</v>
      </c>
      <c r="D14" s="9">
        <v>0.122</v>
      </c>
      <c r="E14" s="45">
        <v>1387</v>
      </c>
      <c r="F14" s="9">
        <v>0</v>
      </c>
      <c r="G14" s="9">
        <v>0</v>
      </c>
      <c r="H14" s="9">
        <v>2.4E-2</v>
      </c>
      <c r="I14" s="9">
        <v>3.2000000000000001E-2</v>
      </c>
      <c r="J14" s="9">
        <v>5.3999999999999999E-2</v>
      </c>
      <c r="K14" s="9">
        <v>7.0000000000000001E-3</v>
      </c>
      <c r="L14" s="22">
        <v>2.4E-2</v>
      </c>
      <c r="M14" s="10" t="s">
        <v>74</v>
      </c>
      <c r="O14" s="28">
        <v>2.1000000000000001E-2</v>
      </c>
      <c r="P14" s="9">
        <v>2.9000000000000001E-2</v>
      </c>
      <c r="Q14" s="9">
        <v>1.63</v>
      </c>
      <c r="R14" s="45">
        <v>1385</v>
      </c>
      <c r="S14" s="9">
        <v>0</v>
      </c>
      <c r="T14" s="9">
        <v>0</v>
      </c>
      <c r="U14" s="9">
        <v>2.5000000000000001E-2</v>
      </c>
      <c r="V14" s="9">
        <v>3.5999999999999997E-2</v>
      </c>
      <c r="W14" s="9">
        <v>0.12</v>
      </c>
      <c r="X14" s="9">
        <v>5.8999999999999997E-2</v>
      </c>
      <c r="Y14" s="22">
        <v>2.5000000000000001E-2</v>
      </c>
      <c r="Z14" s="10" t="s">
        <v>74</v>
      </c>
      <c r="AB14" s="28">
        <v>2.1000000000000001E-2</v>
      </c>
      <c r="AC14" s="9">
        <v>2.8000000000000001E-2</v>
      </c>
      <c r="AD14" s="9">
        <v>0.28499999999999998</v>
      </c>
      <c r="AE14" s="45">
        <v>1383</v>
      </c>
      <c r="AF14" s="9">
        <v>0</v>
      </c>
      <c r="AG14" s="9">
        <v>0</v>
      </c>
      <c r="AH14" s="9">
        <v>2.5000000000000001E-2</v>
      </c>
      <c r="AI14" s="9">
        <v>4.2000000000000003E-2</v>
      </c>
      <c r="AJ14" s="9">
        <v>7.0000000000000007E-2</v>
      </c>
      <c r="AK14" s="9">
        <v>1.4E-2</v>
      </c>
      <c r="AL14" s="22">
        <v>2.5999999999999999E-2</v>
      </c>
      <c r="AM14" s="10" t="s">
        <v>74</v>
      </c>
      <c r="AO14" s="28">
        <v>2.1000000000000001E-2</v>
      </c>
      <c r="AP14" s="9">
        <v>2.8000000000000001E-2</v>
      </c>
      <c r="AQ14" s="9">
        <v>0.33300000000000002</v>
      </c>
      <c r="AR14" s="45">
        <v>1385</v>
      </c>
      <c r="AS14" s="9">
        <v>0</v>
      </c>
      <c r="AT14" s="9">
        <v>0</v>
      </c>
      <c r="AU14" s="9">
        <v>2.5000000000000001E-2</v>
      </c>
      <c r="AV14" s="9">
        <v>4.2999999999999997E-2</v>
      </c>
      <c r="AW14" s="9">
        <v>9.6000000000000002E-2</v>
      </c>
      <c r="AX14" s="9">
        <v>1.4E-2</v>
      </c>
      <c r="AY14" s="22">
        <v>2.5999999999999999E-2</v>
      </c>
      <c r="AZ14" s="10" t="s">
        <v>74</v>
      </c>
      <c r="BB14" s="28">
        <v>8.9999999999999993E-3</v>
      </c>
      <c r="BC14" s="9">
        <v>1.2999999999999999E-2</v>
      </c>
      <c r="BD14" s="9">
        <v>0.16500000000000001</v>
      </c>
      <c r="BE14" s="45">
        <v>1447</v>
      </c>
      <c r="BF14" s="9">
        <v>0</v>
      </c>
      <c r="BG14" s="9">
        <v>0</v>
      </c>
      <c r="BH14" s="9">
        <v>1.2E-2</v>
      </c>
      <c r="BI14" s="9">
        <v>1.7999999999999999E-2</v>
      </c>
      <c r="BJ14" s="9">
        <v>3.3000000000000002E-2</v>
      </c>
      <c r="BK14" s="9">
        <v>7.0000000000000001E-3</v>
      </c>
      <c r="BL14" s="22">
        <v>1.2E-2</v>
      </c>
      <c r="BM14" s="10" t="s">
        <v>74</v>
      </c>
      <c r="BO14" s="28">
        <v>0.01</v>
      </c>
      <c r="BP14" s="9">
        <v>1.2999999999999999E-2</v>
      </c>
      <c r="BQ14" s="9">
        <v>9.5000000000000001E-2</v>
      </c>
      <c r="BR14" s="45">
        <v>1446</v>
      </c>
      <c r="BS14" s="9">
        <v>0</v>
      </c>
      <c r="BT14" s="9">
        <v>0</v>
      </c>
      <c r="BU14" s="9">
        <v>1.2E-2</v>
      </c>
      <c r="BV14" s="9">
        <v>1.9E-2</v>
      </c>
      <c r="BW14" s="9">
        <v>0.03</v>
      </c>
      <c r="BX14" s="9">
        <v>4.0000000000000001E-3</v>
      </c>
      <c r="BY14" s="22">
        <v>1.2E-2</v>
      </c>
      <c r="BZ14" s="10" t="s">
        <v>74</v>
      </c>
      <c r="CB14" s="28">
        <v>0.01</v>
      </c>
      <c r="CC14" s="9">
        <v>1.2999999999999999E-2</v>
      </c>
      <c r="CD14" s="9">
        <v>4.3999999999999997E-2</v>
      </c>
      <c r="CE14" s="45">
        <v>1447</v>
      </c>
      <c r="CF14" s="9">
        <v>0</v>
      </c>
      <c r="CG14" s="9">
        <v>0</v>
      </c>
      <c r="CH14" s="9">
        <v>1.2999999999999999E-2</v>
      </c>
      <c r="CI14" s="9">
        <v>1.7999999999999999E-2</v>
      </c>
      <c r="CJ14" s="9">
        <v>2.4E-2</v>
      </c>
      <c r="CK14" s="9">
        <v>3.0000000000000001E-3</v>
      </c>
      <c r="CL14" s="22">
        <v>1.2999999999999999E-2</v>
      </c>
      <c r="CM14" s="10" t="s">
        <v>74</v>
      </c>
      <c r="CO14" s="28">
        <v>8.9999999999999993E-3</v>
      </c>
      <c r="CP14" s="9">
        <v>1.2999999999999999E-2</v>
      </c>
      <c r="CQ14" s="9">
        <v>4.9000000000000002E-2</v>
      </c>
      <c r="CR14" s="45">
        <v>1444</v>
      </c>
      <c r="CS14" s="9">
        <v>0</v>
      </c>
      <c r="CT14" s="9">
        <v>0</v>
      </c>
      <c r="CU14" s="9">
        <v>1.2999999999999999E-2</v>
      </c>
      <c r="CV14" s="9">
        <v>1.7000000000000001E-2</v>
      </c>
      <c r="CW14" s="9">
        <v>2.1999999999999999E-2</v>
      </c>
      <c r="CX14" s="9">
        <v>3.0000000000000001E-3</v>
      </c>
      <c r="CY14" s="22">
        <v>1.2E-2</v>
      </c>
      <c r="CZ14" s="10" t="s">
        <v>74</v>
      </c>
    </row>
    <row r="15" spans="1:104" ht="15" customHeight="1">
      <c r="A15" s="16" t="s">
        <v>28</v>
      </c>
      <c r="B15" s="28">
        <v>0.01</v>
      </c>
      <c r="C15" s="9">
        <v>1.2E-2</v>
      </c>
      <c r="D15" s="9">
        <v>8.8999999999999996E-2</v>
      </c>
      <c r="E15" s="45">
        <v>1385</v>
      </c>
      <c r="F15" s="9">
        <v>0</v>
      </c>
      <c r="G15" s="9">
        <v>0</v>
      </c>
      <c r="H15" s="9">
        <v>1.2E-2</v>
      </c>
      <c r="I15" s="9">
        <v>1.6E-2</v>
      </c>
      <c r="J15" s="9">
        <v>2.1000000000000001E-2</v>
      </c>
      <c r="K15" s="9">
        <v>3.0000000000000001E-3</v>
      </c>
      <c r="L15" s="22">
        <v>1.2E-2</v>
      </c>
      <c r="M15" s="10" t="s">
        <v>74</v>
      </c>
      <c r="O15" s="28">
        <v>8.9999999999999993E-3</v>
      </c>
      <c r="P15" s="9">
        <v>1.2999999999999999E-2</v>
      </c>
      <c r="Q15" s="9">
        <v>0.10199999999999999</v>
      </c>
      <c r="R15" s="45">
        <v>1383</v>
      </c>
      <c r="S15" s="9">
        <v>0</v>
      </c>
      <c r="T15" s="9">
        <v>0</v>
      </c>
      <c r="U15" s="9">
        <v>1.2E-2</v>
      </c>
      <c r="V15" s="9">
        <v>1.7000000000000001E-2</v>
      </c>
      <c r="W15" s="9">
        <v>0.03</v>
      </c>
      <c r="X15" s="9">
        <v>5.0000000000000001E-3</v>
      </c>
      <c r="Y15" s="22">
        <v>1.2E-2</v>
      </c>
      <c r="Z15" s="10" t="s">
        <v>74</v>
      </c>
      <c r="AB15" s="28">
        <v>0.01</v>
      </c>
      <c r="AC15" s="9">
        <v>1.4E-2</v>
      </c>
      <c r="AD15" s="9">
        <v>0.61499999999999999</v>
      </c>
      <c r="AE15" s="45">
        <v>1382</v>
      </c>
      <c r="AF15" s="9">
        <v>0</v>
      </c>
      <c r="AG15" s="9">
        <v>0</v>
      </c>
      <c r="AH15" s="9">
        <v>1.2E-2</v>
      </c>
      <c r="AI15" s="9">
        <v>1.9E-2</v>
      </c>
      <c r="AJ15" s="9">
        <v>3.4000000000000002E-2</v>
      </c>
      <c r="AK15" s="9">
        <v>2.3E-2</v>
      </c>
      <c r="AL15" s="22">
        <v>1.2E-2</v>
      </c>
      <c r="AM15" s="10" t="s">
        <v>74</v>
      </c>
      <c r="AO15" s="28">
        <v>8.9999999999999993E-3</v>
      </c>
      <c r="AP15" s="9">
        <v>1.2E-2</v>
      </c>
      <c r="AQ15" s="9">
        <v>6.5000000000000002E-2</v>
      </c>
      <c r="AR15" s="45">
        <v>1383</v>
      </c>
      <c r="AS15" s="9">
        <v>0</v>
      </c>
      <c r="AT15" s="9">
        <v>0</v>
      </c>
      <c r="AU15" s="9">
        <v>1.2E-2</v>
      </c>
      <c r="AV15" s="9">
        <v>1.7999999999999999E-2</v>
      </c>
      <c r="AW15" s="9">
        <v>2.9000000000000001E-2</v>
      </c>
      <c r="AX15" s="9">
        <v>4.0000000000000001E-3</v>
      </c>
      <c r="AY15" s="22">
        <v>1.2E-2</v>
      </c>
      <c r="AZ15" s="10" t="s">
        <v>74</v>
      </c>
      <c r="BB15" s="28">
        <v>0.158</v>
      </c>
      <c r="BC15" s="9">
        <v>0.253</v>
      </c>
      <c r="BD15" s="9">
        <v>2.69</v>
      </c>
      <c r="BE15" s="45">
        <v>1433</v>
      </c>
      <c r="BF15" s="9">
        <v>0</v>
      </c>
      <c r="BG15" s="9">
        <v>0</v>
      </c>
      <c r="BH15" s="9">
        <v>0.188</v>
      </c>
      <c r="BI15" s="9">
        <v>0.54800000000000004</v>
      </c>
      <c r="BJ15" s="9">
        <v>1.06</v>
      </c>
      <c r="BK15" s="9">
        <v>0.192</v>
      </c>
      <c r="BL15" s="22">
        <v>0.222</v>
      </c>
      <c r="BM15" s="10" t="s">
        <v>74</v>
      </c>
      <c r="BO15" s="28">
        <v>0.182</v>
      </c>
      <c r="BP15" s="9">
        <v>0.41899999999999998</v>
      </c>
      <c r="BQ15" s="9">
        <v>2.87</v>
      </c>
      <c r="BR15" s="45">
        <v>1432</v>
      </c>
      <c r="BS15" s="9">
        <v>1</v>
      </c>
      <c r="BT15" s="9">
        <v>0.1</v>
      </c>
      <c r="BU15" s="9">
        <v>0.34899999999999998</v>
      </c>
      <c r="BV15" s="9">
        <v>0.79700000000000004</v>
      </c>
      <c r="BW15" s="9">
        <v>1.41</v>
      </c>
      <c r="BX15" s="9">
        <v>0.22700000000000001</v>
      </c>
      <c r="BY15" s="22">
        <v>0.38700000000000001</v>
      </c>
      <c r="BZ15" s="10" t="s">
        <v>74</v>
      </c>
      <c r="CB15" s="28">
        <v>0.16500000000000001</v>
      </c>
      <c r="CC15" s="9">
        <v>0.33900000000000002</v>
      </c>
      <c r="CD15" s="9">
        <v>5.39</v>
      </c>
      <c r="CE15" s="45">
        <v>1432</v>
      </c>
      <c r="CF15" s="9">
        <v>0</v>
      </c>
      <c r="CG15" s="9">
        <v>0</v>
      </c>
      <c r="CH15" s="9">
        <v>0.25900000000000001</v>
      </c>
      <c r="CI15" s="9">
        <v>0.70499999999999996</v>
      </c>
      <c r="CJ15" s="9">
        <v>1.1000000000000001</v>
      </c>
      <c r="CK15" s="9">
        <v>0.24399999999999999</v>
      </c>
      <c r="CL15" s="22">
        <v>0.308</v>
      </c>
      <c r="CM15" s="10" t="s">
        <v>74</v>
      </c>
      <c r="CO15" s="28">
        <v>0.20499999999999999</v>
      </c>
      <c r="CP15" s="9">
        <v>0.39500000000000002</v>
      </c>
      <c r="CQ15" s="9">
        <v>5.79</v>
      </c>
      <c r="CR15" s="45">
        <v>1432</v>
      </c>
      <c r="CS15" s="9">
        <v>0</v>
      </c>
      <c r="CT15" s="9">
        <v>0</v>
      </c>
      <c r="CU15" s="9">
        <v>0.27200000000000002</v>
      </c>
      <c r="CV15" s="9">
        <v>0.88300000000000001</v>
      </c>
      <c r="CW15" s="9">
        <v>1.72</v>
      </c>
      <c r="CX15" s="9">
        <v>0.33400000000000002</v>
      </c>
      <c r="CY15" s="22">
        <v>0.34799999999999998</v>
      </c>
      <c r="CZ15" s="10" t="s">
        <v>74</v>
      </c>
    </row>
    <row r="16" spans="1:104" ht="15" customHeight="1">
      <c r="A16" s="16" t="s">
        <v>29</v>
      </c>
      <c r="B16" s="28">
        <v>0.156</v>
      </c>
      <c r="C16" s="9">
        <v>0.40200000000000002</v>
      </c>
      <c r="D16" s="9">
        <v>4.9800000000000004</v>
      </c>
      <c r="E16" s="45">
        <v>1372</v>
      </c>
      <c r="F16" s="9">
        <v>0</v>
      </c>
      <c r="G16" s="9">
        <v>0</v>
      </c>
      <c r="H16" s="9">
        <v>0.21099999999999999</v>
      </c>
      <c r="I16" s="9">
        <v>1.02</v>
      </c>
      <c r="J16" s="9">
        <v>1.6</v>
      </c>
      <c r="K16" s="9">
        <v>0.38700000000000001</v>
      </c>
      <c r="L16" s="22">
        <v>0.35399999999999998</v>
      </c>
      <c r="M16" s="10" t="s">
        <v>74</v>
      </c>
      <c r="O16" s="28">
        <v>0.17399999999999999</v>
      </c>
      <c r="P16" s="9">
        <v>0.47499999999999998</v>
      </c>
      <c r="Q16" s="9">
        <v>3.86</v>
      </c>
      <c r="R16" s="45">
        <v>1371</v>
      </c>
      <c r="S16" s="9">
        <v>0</v>
      </c>
      <c r="T16" s="9">
        <v>0</v>
      </c>
      <c r="U16" s="9">
        <v>0.33200000000000002</v>
      </c>
      <c r="V16" s="9">
        <v>1.0900000000000001</v>
      </c>
      <c r="W16" s="9">
        <v>1.98</v>
      </c>
      <c r="X16" s="9">
        <v>0.376</v>
      </c>
      <c r="Y16" s="22">
        <v>0.42599999999999999</v>
      </c>
      <c r="Z16" s="10" t="s">
        <v>74</v>
      </c>
      <c r="AB16" s="28">
        <v>0.35699999999999998</v>
      </c>
      <c r="AC16" s="9">
        <v>0.55100000000000005</v>
      </c>
      <c r="AD16" s="9">
        <v>4</v>
      </c>
      <c r="AE16" s="45">
        <v>1370</v>
      </c>
      <c r="AF16" s="9">
        <v>0</v>
      </c>
      <c r="AG16" s="9">
        <v>0</v>
      </c>
      <c r="AH16" s="9">
        <v>0.41</v>
      </c>
      <c r="AI16" s="9">
        <v>1.1299999999999999</v>
      </c>
      <c r="AJ16" s="9">
        <v>1.7</v>
      </c>
      <c r="AK16" s="9">
        <v>0.29599999999999999</v>
      </c>
      <c r="AL16" s="22">
        <v>0.51</v>
      </c>
      <c r="AM16" s="10" t="s">
        <v>74</v>
      </c>
      <c r="AO16" s="28">
        <v>0.29799999999999999</v>
      </c>
      <c r="AP16" s="9">
        <v>0.51400000000000001</v>
      </c>
      <c r="AQ16" s="9">
        <v>6.58</v>
      </c>
      <c r="AR16" s="45">
        <v>1370</v>
      </c>
      <c r="AS16" s="9">
        <v>0</v>
      </c>
      <c r="AT16" s="9">
        <v>0</v>
      </c>
      <c r="AU16" s="9">
        <v>0.38200000000000001</v>
      </c>
      <c r="AV16" s="9">
        <v>1.05</v>
      </c>
      <c r="AW16" s="9">
        <v>1.57</v>
      </c>
      <c r="AX16" s="9">
        <v>0.33800000000000002</v>
      </c>
      <c r="AY16" s="22">
        <v>0.47099999999999997</v>
      </c>
      <c r="AZ16" s="10" t="s">
        <v>74</v>
      </c>
      <c r="BB16" s="28">
        <v>0.10100000000000001</v>
      </c>
      <c r="BC16" s="9">
        <v>0.122</v>
      </c>
      <c r="BD16" s="9">
        <v>1.51</v>
      </c>
      <c r="BE16" s="45">
        <v>1428</v>
      </c>
      <c r="BF16" s="9">
        <v>2</v>
      </c>
      <c r="BG16" s="9">
        <v>0.1</v>
      </c>
      <c r="BH16" s="9">
        <v>0.108</v>
      </c>
      <c r="BI16" s="9">
        <v>0.17</v>
      </c>
      <c r="BJ16" s="9">
        <v>0.224</v>
      </c>
      <c r="BK16" s="9">
        <v>5.7000000000000002E-2</v>
      </c>
      <c r="BL16" s="22">
        <v>0.115</v>
      </c>
      <c r="BM16" s="10" t="s">
        <v>74</v>
      </c>
      <c r="BO16" s="28">
        <v>8.5999999999999993E-2</v>
      </c>
      <c r="BP16" s="9">
        <v>0.11</v>
      </c>
      <c r="BQ16" s="9">
        <v>1.26</v>
      </c>
      <c r="BR16" s="45">
        <v>1427</v>
      </c>
      <c r="BS16" s="9">
        <v>7</v>
      </c>
      <c r="BT16" s="9">
        <v>0.5</v>
      </c>
      <c r="BU16" s="9">
        <v>0.1</v>
      </c>
      <c r="BV16" s="9">
        <v>0.16</v>
      </c>
      <c r="BW16" s="9">
        <v>0.21299999999999999</v>
      </c>
      <c r="BX16" s="9">
        <v>4.5999999999999999E-2</v>
      </c>
      <c r="BY16" s="22">
        <v>0.105</v>
      </c>
      <c r="BZ16" s="10" t="s">
        <v>74</v>
      </c>
      <c r="CB16" s="28">
        <v>0.10199999999999999</v>
      </c>
      <c r="CC16" s="9">
        <v>0.128</v>
      </c>
      <c r="CD16" s="9">
        <v>2.04</v>
      </c>
      <c r="CE16" s="45">
        <v>1427</v>
      </c>
      <c r="CF16" s="9">
        <v>2</v>
      </c>
      <c r="CG16" s="9">
        <v>0.1</v>
      </c>
      <c r="CH16" s="9">
        <v>0.112</v>
      </c>
      <c r="CI16" s="9">
        <v>0.182</v>
      </c>
      <c r="CJ16" s="9">
        <v>0.252</v>
      </c>
      <c r="CK16" s="9">
        <v>7.0000000000000007E-2</v>
      </c>
      <c r="CL16" s="22">
        <v>0.12</v>
      </c>
      <c r="CM16" s="10" t="s">
        <v>74</v>
      </c>
      <c r="CO16" s="28">
        <v>0.10100000000000001</v>
      </c>
      <c r="CP16" s="9">
        <v>0.13500000000000001</v>
      </c>
      <c r="CQ16" s="9">
        <v>1.58</v>
      </c>
      <c r="CR16" s="45">
        <v>1426</v>
      </c>
      <c r="CS16" s="9">
        <v>2</v>
      </c>
      <c r="CT16" s="9">
        <v>0.1</v>
      </c>
      <c r="CU16" s="9">
        <v>0.11</v>
      </c>
      <c r="CV16" s="9">
        <v>0.223</v>
      </c>
      <c r="CW16" s="9">
        <v>0.35199999999999998</v>
      </c>
      <c r="CX16" s="9">
        <v>8.4000000000000005E-2</v>
      </c>
      <c r="CY16" s="22">
        <v>0.124</v>
      </c>
      <c r="CZ16" s="10" t="s">
        <v>74</v>
      </c>
    </row>
    <row r="17" spans="1:104" ht="15" customHeight="1">
      <c r="A17" s="16" t="s">
        <v>30</v>
      </c>
      <c r="B17" s="28">
        <v>8.4000000000000005E-2</v>
      </c>
      <c r="C17" s="9">
        <v>0.105</v>
      </c>
      <c r="D17" s="9">
        <v>1.92</v>
      </c>
      <c r="E17" s="45">
        <v>1364</v>
      </c>
      <c r="F17" s="9">
        <v>4</v>
      </c>
      <c r="G17" s="9">
        <v>0.3</v>
      </c>
      <c r="H17" s="9">
        <v>9.7000000000000003E-2</v>
      </c>
      <c r="I17" s="9">
        <v>0.14199999999999999</v>
      </c>
      <c r="J17" s="9">
        <v>0.18099999999999999</v>
      </c>
      <c r="K17" s="9">
        <v>7.0999999999999994E-2</v>
      </c>
      <c r="L17" s="22">
        <v>9.9000000000000005E-2</v>
      </c>
      <c r="M17" s="10" t="s">
        <v>74</v>
      </c>
      <c r="O17" s="28">
        <v>0.10100000000000001</v>
      </c>
      <c r="P17" s="9">
        <v>0.13200000000000001</v>
      </c>
      <c r="Q17" s="9">
        <v>1.93</v>
      </c>
      <c r="R17" s="45">
        <v>1365</v>
      </c>
      <c r="S17" s="9">
        <v>5</v>
      </c>
      <c r="T17" s="9">
        <v>0.4</v>
      </c>
      <c r="U17" s="9">
        <v>0.111</v>
      </c>
      <c r="V17" s="9">
        <v>0.17699999999999999</v>
      </c>
      <c r="W17" s="9">
        <v>0.29899999999999999</v>
      </c>
      <c r="X17" s="9">
        <v>0.111</v>
      </c>
      <c r="Y17" s="22">
        <v>0.12</v>
      </c>
      <c r="Z17" s="10" t="s">
        <v>74</v>
      </c>
      <c r="AB17" s="28">
        <v>0.10199999999999999</v>
      </c>
      <c r="AC17" s="9">
        <v>0.13400000000000001</v>
      </c>
      <c r="AD17" s="9">
        <v>1.74</v>
      </c>
      <c r="AE17" s="45">
        <v>1363</v>
      </c>
      <c r="AF17" s="9">
        <v>5</v>
      </c>
      <c r="AG17" s="9">
        <v>0.4</v>
      </c>
      <c r="AH17" s="9">
        <v>0.114</v>
      </c>
      <c r="AI17" s="9">
        <v>0.17899999999999999</v>
      </c>
      <c r="AJ17" s="9">
        <v>0.26400000000000001</v>
      </c>
      <c r="AK17" s="9">
        <v>9.4E-2</v>
      </c>
      <c r="AL17" s="22">
        <v>0.123</v>
      </c>
      <c r="AM17" s="10" t="s">
        <v>74</v>
      </c>
      <c r="AO17" s="28">
        <v>0.10299999999999999</v>
      </c>
      <c r="AP17" s="9">
        <v>0.13100000000000001</v>
      </c>
      <c r="AQ17" s="9">
        <v>1.53</v>
      </c>
      <c r="AR17" s="45">
        <v>1363</v>
      </c>
      <c r="AS17" s="9">
        <v>4</v>
      </c>
      <c r="AT17" s="9">
        <v>0.3</v>
      </c>
      <c r="AU17" s="9">
        <v>0.115</v>
      </c>
      <c r="AV17" s="9">
        <v>0.184</v>
      </c>
      <c r="AW17" s="9">
        <v>0.26600000000000001</v>
      </c>
      <c r="AX17" s="9">
        <v>6.6000000000000003E-2</v>
      </c>
      <c r="AY17" s="22">
        <v>0.124</v>
      </c>
      <c r="AZ17" s="10" t="s">
        <v>74</v>
      </c>
      <c r="BB17" s="28">
        <v>4.8000000000000001E-2</v>
      </c>
      <c r="BC17" s="9">
        <v>6.3E-2</v>
      </c>
      <c r="BD17" s="9">
        <v>1.37</v>
      </c>
      <c r="BE17" s="45">
        <v>1424</v>
      </c>
      <c r="BF17" s="9">
        <v>12</v>
      </c>
      <c r="BG17" s="9">
        <v>0.8</v>
      </c>
      <c r="BH17" s="9">
        <v>5.5E-2</v>
      </c>
      <c r="BI17" s="9">
        <v>9.4E-2</v>
      </c>
      <c r="BJ17" s="9">
        <v>0.124</v>
      </c>
      <c r="BK17" s="9">
        <v>4.8000000000000001E-2</v>
      </c>
      <c r="BL17" s="22">
        <v>5.8000000000000003E-2</v>
      </c>
      <c r="BM17" s="10" t="s">
        <v>74</v>
      </c>
      <c r="BO17" s="28">
        <v>4.2000000000000003E-2</v>
      </c>
      <c r="BP17" s="9">
        <v>5.6000000000000001E-2</v>
      </c>
      <c r="BQ17" s="9">
        <v>0.161</v>
      </c>
      <c r="BR17" s="45">
        <v>1422</v>
      </c>
      <c r="BS17" s="9">
        <v>11</v>
      </c>
      <c r="BT17" s="9">
        <v>0.8</v>
      </c>
      <c r="BU17" s="9">
        <v>5.3999999999999999E-2</v>
      </c>
      <c r="BV17" s="9">
        <v>7.4999999999999997E-2</v>
      </c>
      <c r="BW17" s="9">
        <v>9.2999999999999999E-2</v>
      </c>
      <c r="BX17" s="9">
        <v>0.01</v>
      </c>
      <c r="BY17" s="22">
        <v>5.5E-2</v>
      </c>
      <c r="BZ17" s="10" t="s">
        <v>74</v>
      </c>
      <c r="CB17" s="28">
        <v>4.5999999999999999E-2</v>
      </c>
      <c r="CC17" s="9">
        <v>6.3E-2</v>
      </c>
      <c r="CD17" s="9">
        <v>1.07</v>
      </c>
      <c r="CE17" s="45">
        <v>1423</v>
      </c>
      <c r="CF17" s="9">
        <v>9</v>
      </c>
      <c r="CG17" s="9">
        <v>0.6</v>
      </c>
      <c r="CH17" s="9">
        <v>5.5E-2</v>
      </c>
      <c r="CI17" s="9">
        <v>9.6000000000000002E-2</v>
      </c>
      <c r="CJ17" s="9">
        <v>0.126</v>
      </c>
      <c r="CK17" s="9">
        <v>4.2999999999999997E-2</v>
      </c>
      <c r="CL17" s="22">
        <v>5.8999999999999997E-2</v>
      </c>
      <c r="CM17" s="10" t="s">
        <v>74</v>
      </c>
      <c r="CO17" s="28">
        <v>4.7E-2</v>
      </c>
      <c r="CP17" s="9">
        <v>6.4000000000000001E-2</v>
      </c>
      <c r="CQ17" s="9">
        <v>0.91200000000000003</v>
      </c>
      <c r="CR17" s="45">
        <v>1422</v>
      </c>
      <c r="CS17" s="9">
        <v>14</v>
      </c>
      <c r="CT17" s="9">
        <v>1</v>
      </c>
      <c r="CU17" s="9">
        <v>5.2999999999999999E-2</v>
      </c>
      <c r="CV17" s="9">
        <v>0.111</v>
      </c>
      <c r="CW17" s="9">
        <v>0.18</v>
      </c>
      <c r="CX17" s="9">
        <v>3.6999999999999998E-2</v>
      </c>
      <c r="CY17" s="22">
        <v>5.8999999999999997E-2</v>
      </c>
      <c r="CZ17" s="10" t="s">
        <v>74</v>
      </c>
    </row>
    <row r="18" spans="1:104" ht="21">
      <c r="A18" s="16" t="s">
        <v>31</v>
      </c>
      <c r="B18" s="28">
        <v>4.7E-2</v>
      </c>
      <c r="C18" s="9">
        <v>6.2E-2</v>
      </c>
      <c r="D18" s="9">
        <v>1.62</v>
      </c>
      <c r="E18" s="45">
        <v>1363</v>
      </c>
      <c r="F18" s="9">
        <v>4</v>
      </c>
      <c r="G18" s="9">
        <v>0.3</v>
      </c>
      <c r="H18" s="9">
        <v>5.2999999999999999E-2</v>
      </c>
      <c r="I18" s="9">
        <v>9.2999999999999999E-2</v>
      </c>
      <c r="J18" s="9">
        <v>0.121</v>
      </c>
      <c r="K18" s="9">
        <v>0.06</v>
      </c>
      <c r="L18" s="22">
        <v>5.7000000000000002E-2</v>
      </c>
      <c r="M18" s="10" t="s">
        <v>74</v>
      </c>
      <c r="O18" s="28">
        <v>4.8000000000000001E-2</v>
      </c>
      <c r="P18" s="9">
        <v>6.2E-2</v>
      </c>
      <c r="Q18" s="9">
        <v>1.87</v>
      </c>
      <c r="R18" s="45">
        <v>1361</v>
      </c>
      <c r="S18" s="9">
        <v>11</v>
      </c>
      <c r="T18" s="9">
        <v>0.8</v>
      </c>
      <c r="U18" s="9">
        <v>5.3999999999999999E-2</v>
      </c>
      <c r="V18" s="9">
        <v>9.1999999999999998E-2</v>
      </c>
      <c r="W18" s="9">
        <v>0.12</v>
      </c>
      <c r="X18" s="9">
        <v>5.8000000000000003E-2</v>
      </c>
      <c r="Y18" s="22">
        <v>5.8000000000000003E-2</v>
      </c>
      <c r="Z18" s="10" t="s">
        <v>74</v>
      </c>
      <c r="AB18" s="28">
        <v>4.9000000000000002E-2</v>
      </c>
      <c r="AC18" s="9">
        <v>6.6000000000000003E-2</v>
      </c>
      <c r="AD18" s="9">
        <v>1.22</v>
      </c>
      <c r="AE18" s="45">
        <v>1359</v>
      </c>
      <c r="AF18" s="9">
        <v>14</v>
      </c>
      <c r="AG18" s="9">
        <v>1</v>
      </c>
      <c r="AH18" s="9">
        <v>5.7000000000000002E-2</v>
      </c>
      <c r="AI18" s="9">
        <v>9.9000000000000005E-2</v>
      </c>
      <c r="AJ18" s="9">
        <v>0.13100000000000001</v>
      </c>
      <c r="AK18" s="9">
        <v>5.5E-2</v>
      </c>
      <c r="AL18" s="22">
        <v>6.0999999999999999E-2</v>
      </c>
      <c r="AM18" s="10" t="s">
        <v>74</v>
      </c>
      <c r="AO18" s="28">
        <v>4.9000000000000002E-2</v>
      </c>
      <c r="AP18" s="9">
        <v>6.5000000000000002E-2</v>
      </c>
      <c r="AQ18" s="9">
        <v>1.41</v>
      </c>
      <c r="AR18" s="45">
        <v>1361</v>
      </c>
      <c r="AS18" s="9">
        <v>8</v>
      </c>
      <c r="AT18" s="9">
        <v>0.6</v>
      </c>
      <c r="AU18" s="9">
        <v>5.7000000000000002E-2</v>
      </c>
      <c r="AV18" s="9">
        <v>9.7000000000000003E-2</v>
      </c>
      <c r="AW18" s="9">
        <v>0.13600000000000001</v>
      </c>
      <c r="AX18" s="9">
        <v>4.2999999999999997E-2</v>
      </c>
      <c r="AY18" s="22">
        <v>6.0999999999999999E-2</v>
      </c>
      <c r="AZ18" s="10" t="s">
        <v>74</v>
      </c>
      <c r="BB18" s="28">
        <v>5.0000000000000001E-3</v>
      </c>
      <c r="BC18" s="9">
        <v>8.9999999999999993E-3</v>
      </c>
      <c r="BD18" s="9">
        <v>4.3999999999999997E-2</v>
      </c>
      <c r="BE18" s="45">
        <v>1418</v>
      </c>
      <c r="BF18" s="9">
        <v>0</v>
      </c>
      <c r="BG18" s="9">
        <v>0</v>
      </c>
      <c r="BH18" s="9">
        <v>8.0000000000000002E-3</v>
      </c>
      <c r="BI18" s="9">
        <v>1.2E-2</v>
      </c>
      <c r="BJ18" s="9">
        <v>2.8000000000000001E-2</v>
      </c>
      <c r="BK18" s="9">
        <v>3.0000000000000001E-3</v>
      </c>
      <c r="BL18" s="22">
        <v>8.0000000000000002E-3</v>
      </c>
      <c r="BM18" s="10" t="s">
        <v>74</v>
      </c>
      <c r="BO18" s="28">
        <v>5.0000000000000001E-3</v>
      </c>
      <c r="BP18" s="9">
        <v>8.9999999999999993E-3</v>
      </c>
      <c r="BQ18" s="9">
        <v>6.5000000000000002E-2</v>
      </c>
      <c r="BR18" s="45">
        <v>1416</v>
      </c>
      <c r="BS18" s="9">
        <v>0</v>
      </c>
      <c r="BT18" s="9">
        <v>0</v>
      </c>
      <c r="BU18" s="9">
        <v>8.0000000000000002E-3</v>
      </c>
      <c r="BV18" s="9">
        <v>2.5000000000000001E-2</v>
      </c>
      <c r="BW18" s="9">
        <v>3.3000000000000002E-2</v>
      </c>
      <c r="BX18" s="9">
        <v>5.0000000000000001E-3</v>
      </c>
      <c r="BY18" s="22">
        <v>8.9999999999999993E-3</v>
      </c>
      <c r="BZ18" s="10" t="s">
        <v>74</v>
      </c>
      <c r="CB18" s="28">
        <v>5.0000000000000001E-3</v>
      </c>
      <c r="CC18" s="9">
        <v>0.01</v>
      </c>
      <c r="CD18" s="9">
        <v>0.69499999999999995</v>
      </c>
      <c r="CE18" s="45">
        <v>1417</v>
      </c>
      <c r="CF18" s="9">
        <v>0</v>
      </c>
      <c r="CG18" s="9">
        <v>0</v>
      </c>
      <c r="CH18" s="9">
        <v>8.0000000000000002E-3</v>
      </c>
      <c r="CI18" s="9">
        <v>1.7000000000000001E-2</v>
      </c>
      <c r="CJ18" s="9">
        <v>3.2000000000000001E-2</v>
      </c>
      <c r="CK18" s="9">
        <v>2.7E-2</v>
      </c>
      <c r="CL18" s="22">
        <v>8.0000000000000002E-3</v>
      </c>
      <c r="CM18" s="10" t="s">
        <v>74</v>
      </c>
      <c r="CO18" s="28">
        <v>5.0000000000000001E-3</v>
      </c>
      <c r="CP18" s="9">
        <v>8.0000000000000002E-3</v>
      </c>
      <c r="CQ18" s="9">
        <v>5.1999999999999998E-2</v>
      </c>
      <c r="CR18" s="45">
        <v>1417</v>
      </c>
      <c r="CS18" s="9">
        <v>0</v>
      </c>
      <c r="CT18" s="9">
        <v>0</v>
      </c>
      <c r="CU18" s="9">
        <v>8.0000000000000002E-3</v>
      </c>
      <c r="CV18" s="9">
        <v>1.0999999999999999E-2</v>
      </c>
      <c r="CW18" s="9">
        <v>2.7E-2</v>
      </c>
      <c r="CX18" s="9">
        <v>3.0000000000000001E-3</v>
      </c>
      <c r="CY18" s="22">
        <v>8.0000000000000002E-3</v>
      </c>
      <c r="CZ18" s="10" t="s">
        <v>74</v>
      </c>
    </row>
    <row r="19" spans="1:104" ht="21">
      <c r="A19" s="16" t="s">
        <v>32</v>
      </c>
      <c r="B19" s="28">
        <v>5.0000000000000001E-3</v>
      </c>
      <c r="C19" s="9">
        <v>8.0000000000000002E-3</v>
      </c>
      <c r="D19" s="9">
        <v>4.2000000000000003E-2</v>
      </c>
      <c r="E19" s="45">
        <v>1356</v>
      </c>
      <c r="F19" s="9">
        <v>0</v>
      </c>
      <c r="G19" s="9">
        <v>0</v>
      </c>
      <c r="H19" s="9">
        <v>8.0000000000000002E-3</v>
      </c>
      <c r="I19" s="9">
        <v>1.2E-2</v>
      </c>
      <c r="J19" s="9">
        <v>2.7E-2</v>
      </c>
      <c r="K19" s="9">
        <v>3.0000000000000001E-3</v>
      </c>
      <c r="L19" s="22">
        <v>8.0000000000000002E-3</v>
      </c>
      <c r="M19" s="10" t="s">
        <v>74</v>
      </c>
      <c r="O19" s="28">
        <v>5.0000000000000001E-3</v>
      </c>
      <c r="P19" s="9">
        <v>8.9999999999999993E-3</v>
      </c>
      <c r="Q19" s="9">
        <v>4.7E-2</v>
      </c>
      <c r="R19" s="45">
        <v>1355</v>
      </c>
      <c r="S19" s="9">
        <v>0</v>
      </c>
      <c r="T19" s="9">
        <v>0</v>
      </c>
      <c r="U19" s="9">
        <v>8.0000000000000002E-3</v>
      </c>
      <c r="V19" s="9">
        <v>1.7000000000000001E-2</v>
      </c>
      <c r="W19" s="9">
        <v>3.2000000000000001E-2</v>
      </c>
      <c r="X19" s="9">
        <v>5.0000000000000001E-3</v>
      </c>
      <c r="Y19" s="22">
        <v>8.0000000000000002E-3</v>
      </c>
      <c r="Z19" s="10" t="s">
        <v>74</v>
      </c>
      <c r="AB19" s="28">
        <v>6.0000000000000001E-3</v>
      </c>
      <c r="AC19" s="9">
        <v>0.01</v>
      </c>
      <c r="AD19" s="9">
        <v>7.3999999999999996E-2</v>
      </c>
      <c r="AE19" s="45">
        <v>1353</v>
      </c>
      <c r="AF19" s="9">
        <v>0</v>
      </c>
      <c r="AG19" s="9">
        <v>0</v>
      </c>
      <c r="AH19" s="9">
        <v>8.9999999999999993E-3</v>
      </c>
      <c r="AI19" s="9">
        <v>2.1000000000000001E-2</v>
      </c>
      <c r="AJ19" s="9">
        <v>3.5000000000000003E-2</v>
      </c>
      <c r="AK19" s="9">
        <v>5.0000000000000001E-3</v>
      </c>
      <c r="AL19" s="22">
        <v>8.9999999999999993E-3</v>
      </c>
      <c r="AM19" s="10" t="s">
        <v>74</v>
      </c>
      <c r="AO19" s="28">
        <v>5.0000000000000001E-3</v>
      </c>
      <c r="AP19" s="9">
        <v>8.9999999999999993E-3</v>
      </c>
      <c r="AQ19" s="9">
        <v>4.9000000000000002E-2</v>
      </c>
      <c r="AR19" s="45">
        <v>1355</v>
      </c>
      <c r="AS19" s="9">
        <v>0</v>
      </c>
      <c r="AT19" s="9">
        <v>0</v>
      </c>
      <c r="AU19" s="9">
        <v>8.0000000000000002E-3</v>
      </c>
      <c r="AV19" s="9">
        <v>1.7000000000000001E-2</v>
      </c>
      <c r="AW19" s="9">
        <v>2.9000000000000001E-2</v>
      </c>
      <c r="AX19" s="9">
        <v>4.0000000000000001E-3</v>
      </c>
      <c r="AY19" s="22">
        <v>8.0000000000000002E-3</v>
      </c>
      <c r="AZ19" s="10" t="s">
        <v>74</v>
      </c>
      <c r="BB19" s="28">
        <v>0.01</v>
      </c>
      <c r="BC19" s="9">
        <v>1.7000000000000001E-2</v>
      </c>
      <c r="BD19" s="9">
        <v>0.83</v>
      </c>
      <c r="BE19" s="45">
        <v>1412</v>
      </c>
      <c r="BF19" s="9">
        <v>0</v>
      </c>
      <c r="BG19" s="9">
        <v>0</v>
      </c>
      <c r="BH19" s="9">
        <v>1.6E-2</v>
      </c>
      <c r="BI19" s="9">
        <v>2.1000000000000001E-2</v>
      </c>
      <c r="BJ19" s="9">
        <v>3.9E-2</v>
      </c>
      <c r="BK19" s="9">
        <v>2.7E-2</v>
      </c>
      <c r="BL19" s="22">
        <v>1.4999999999999999E-2</v>
      </c>
      <c r="BM19" s="10" t="s">
        <v>74</v>
      </c>
      <c r="BO19" s="28">
        <v>1.0999999999999999E-2</v>
      </c>
      <c r="BP19" s="9">
        <v>1.7000000000000001E-2</v>
      </c>
      <c r="BQ19" s="9">
        <v>0.40899999999999997</v>
      </c>
      <c r="BR19" s="45">
        <v>1410</v>
      </c>
      <c r="BS19" s="9">
        <v>0</v>
      </c>
      <c r="BT19" s="9">
        <v>0</v>
      </c>
      <c r="BU19" s="9">
        <v>1.4999999999999999E-2</v>
      </c>
      <c r="BV19" s="9">
        <v>3.2000000000000001E-2</v>
      </c>
      <c r="BW19" s="9">
        <v>4.4999999999999998E-2</v>
      </c>
      <c r="BX19" s="9">
        <v>1.2E-2</v>
      </c>
      <c r="BY19" s="22">
        <v>1.6E-2</v>
      </c>
      <c r="BZ19" s="10" t="s">
        <v>74</v>
      </c>
      <c r="CB19" s="28">
        <v>1.0999999999999999E-2</v>
      </c>
      <c r="CC19" s="9">
        <v>1.6E-2</v>
      </c>
      <c r="CD19" s="9">
        <v>8.3000000000000004E-2</v>
      </c>
      <c r="CE19" s="45">
        <v>1410</v>
      </c>
      <c r="CF19" s="9">
        <v>0</v>
      </c>
      <c r="CG19" s="9">
        <v>0</v>
      </c>
      <c r="CH19" s="9">
        <v>1.4999999999999999E-2</v>
      </c>
      <c r="CI19" s="9">
        <v>3.2000000000000001E-2</v>
      </c>
      <c r="CJ19" s="9">
        <v>3.9E-2</v>
      </c>
      <c r="CK19" s="9">
        <v>6.0000000000000001E-3</v>
      </c>
      <c r="CL19" s="22">
        <v>1.4999999999999999E-2</v>
      </c>
      <c r="CM19" s="10" t="s">
        <v>74</v>
      </c>
      <c r="CO19" s="28">
        <v>1.0999999999999999E-2</v>
      </c>
      <c r="CP19" s="9">
        <v>1.4999999999999999E-2</v>
      </c>
      <c r="CQ19" s="9">
        <v>5.1999999999999998E-2</v>
      </c>
      <c r="CR19" s="45">
        <v>1410</v>
      </c>
      <c r="CS19" s="9">
        <v>0</v>
      </c>
      <c r="CT19" s="9">
        <v>0</v>
      </c>
      <c r="CU19" s="9">
        <v>1.4999999999999999E-2</v>
      </c>
      <c r="CV19" s="9">
        <v>1.9E-2</v>
      </c>
      <c r="CW19" s="9">
        <v>3.4000000000000002E-2</v>
      </c>
      <c r="CX19" s="9">
        <v>3.0000000000000001E-3</v>
      </c>
      <c r="CY19" s="22">
        <v>1.4999999999999999E-2</v>
      </c>
      <c r="CZ19" s="10" t="s">
        <v>74</v>
      </c>
    </row>
    <row r="20" spans="1:104" ht="21">
      <c r="A20" s="16" t="s">
        <v>33</v>
      </c>
      <c r="B20" s="28">
        <v>1.0999999999999999E-2</v>
      </c>
      <c r="C20" s="9">
        <v>1.4999999999999999E-2</v>
      </c>
      <c r="D20" s="9">
        <v>7.1999999999999995E-2</v>
      </c>
      <c r="E20" s="45">
        <v>1349</v>
      </c>
      <c r="F20" s="9">
        <v>0</v>
      </c>
      <c r="G20" s="9">
        <v>0</v>
      </c>
      <c r="H20" s="9">
        <v>1.4999999999999999E-2</v>
      </c>
      <c r="I20" s="9">
        <v>1.9E-2</v>
      </c>
      <c r="J20" s="9">
        <v>3.5000000000000003E-2</v>
      </c>
      <c r="K20" s="9">
        <v>4.0000000000000001E-3</v>
      </c>
      <c r="L20" s="22">
        <v>1.4999999999999999E-2</v>
      </c>
      <c r="M20" s="10" t="s">
        <v>74</v>
      </c>
      <c r="O20" s="28">
        <v>0.01</v>
      </c>
      <c r="P20" s="9">
        <v>1.6E-2</v>
      </c>
      <c r="Q20" s="9">
        <v>7.0999999999999994E-2</v>
      </c>
      <c r="R20" s="45">
        <v>1349</v>
      </c>
      <c r="S20" s="9">
        <v>0</v>
      </c>
      <c r="T20" s="9">
        <v>0</v>
      </c>
      <c r="U20" s="9">
        <v>1.4999999999999999E-2</v>
      </c>
      <c r="V20" s="9">
        <v>3.2000000000000001E-2</v>
      </c>
      <c r="W20" s="9">
        <v>0.04</v>
      </c>
      <c r="X20" s="9">
        <v>6.0000000000000001E-3</v>
      </c>
      <c r="Y20" s="22">
        <v>1.4999999999999999E-2</v>
      </c>
      <c r="Z20" s="10" t="s">
        <v>74</v>
      </c>
      <c r="AB20" s="28">
        <v>0.01</v>
      </c>
      <c r="AC20" s="9">
        <v>1.7999999999999999E-2</v>
      </c>
      <c r="AD20" s="9">
        <v>0.48</v>
      </c>
      <c r="AE20" s="45">
        <v>1347</v>
      </c>
      <c r="AF20" s="9">
        <v>0</v>
      </c>
      <c r="AG20" s="9">
        <v>0</v>
      </c>
      <c r="AH20" s="9">
        <v>1.6E-2</v>
      </c>
      <c r="AI20" s="9">
        <v>3.2000000000000001E-2</v>
      </c>
      <c r="AJ20" s="9">
        <v>4.2999999999999997E-2</v>
      </c>
      <c r="AK20" s="9">
        <v>1.9E-2</v>
      </c>
      <c r="AL20" s="22">
        <v>1.6E-2</v>
      </c>
      <c r="AM20" s="10" t="s">
        <v>74</v>
      </c>
      <c r="AO20" s="28">
        <v>0.01</v>
      </c>
      <c r="AP20" s="9">
        <v>1.7000000000000001E-2</v>
      </c>
      <c r="AQ20" s="9">
        <v>0.36</v>
      </c>
      <c r="AR20" s="45">
        <v>1347</v>
      </c>
      <c r="AS20" s="9">
        <v>0</v>
      </c>
      <c r="AT20" s="9">
        <v>0</v>
      </c>
      <c r="AU20" s="9">
        <v>1.6E-2</v>
      </c>
      <c r="AV20" s="9">
        <v>3.2000000000000001E-2</v>
      </c>
      <c r="AW20" s="9">
        <v>0.04</v>
      </c>
      <c r="AX20" s="9">
        <v>1.0999999999999999E-2</v>
      </c>
      <c r="AY20" s="22">
        <v>1.6E-2</v>
      </c>
      <c r="AZ20" s="10" t="s">
        <v>74</v>
      </c>
      <c r="BB20" s="28">
        <v>0.104</v>
      </c>
      <c r="BC20" s="9">
        <v>0.14199999999999999</v>
      </c>
      <c r="BD20" s="9">
        <v>8.74</v>
      </c>
      <c r="BE20" s="45">
        <v>1405</v>
      </c>
      <c r="BF20" s="9">
        <v>11</v>
      </c>
      <c r="BG20" s="9">
        <v>0.8</v>
      </c>
      <c r="BH20" s="9">
        <v>0.123</v>
      </c>
      <c r="BI20" s="9">
        <v>0.151</v>
      </c>
      <c r="BJ20" s="9">
        <v>0.19600000000000001</v>
      </c>
      <c r="BK20" s="9">
        <v>0.313</v>
      </c>
      <c r="BL20" s="22">
        <v>0.124</v>
      </c>
      <c r="BM20" s="10" t="s">
        <v>74</v>
      </c>
      <c r="BO20" s="28">
        <v>0.10299999999999999</v>
      </c>
      <c r="BP20" s="9">
        <v>0.128</v>
      </c>
      <c r="BQ20" s="9">
        <v>0.59499999999999997</v>
      </c>
      <c r="BR20" s="45">
        <v>1403</v>
      </c>
      <c r="BS20" s="9">
        <v>12</v>
      </c>
      <c r="BT20" s="9">
        <v>0.9</v>
      </c>
      <c r="BU20" s="9">
        <v>0.124</v>
      </c>
      <c r="BV20" s="9">
        <v>0.154</v>
      </c>
      <c r="BW20" s="9">
        <v>0.19900000000000001</v>
      </c>
      <c r="BX20" s="9">
        <v>2.5000000000000001E-2</v>
      </c>
      <c r="BY20" s="22">
        <v>0.125</v>
      </c>
      <c r="BZ20" s="10" t="s">
        <v>74</v>
      </c>
      <c r="CB20" s="28">
        <v>0.10199999999999999</v>
      </c>
      <c r="CC20" s="9">
        <v>0.127</v>
      </c>
      <c r="CD20" s="9">
        <v>0.54300000000000004</v>
      </c>
      <c r="CE20" s="45">
        <v>1403</v>
      </c>
      <c r="CF20" s="9">
        <v>8</v>
      </c>
      <c r="CG20" s="9">
        <v>0.6</v>
      </c>
      <c r="CH20" s="9">
        <v>0.123</v>
      </c>
      <c r="CI20" s="9">
        <v>0.153</v>
      </c>
      <c r="CJ20" s="9">
        <v>0.17100000000000001</v>
      </c>
      <c r="CK20" s="9">
        <v>2.5000000000000001E-2</v>
      </c>
      <c r="CL20" s="22">
        <v>0.125</v>
      </c>
      <c r="CM20" s="10" t="s">
        <v>74</v>
      </c>
      <c r="CO20" s="28">
        <v>0.159</v>
      </c>
      <c r="CP20" s="9">
        <v>0.19</v>
      </c>
      <c r="CQ20" s="9">
        <v>0.76800000000000002</v>
      </c>
      <c r="CR20" s="45">
        <v>1402</v>
      </c>
      <c r="CS20" s="9">
        <v>6</v>
      </c>
      <c r="CT20" s="9">
        <v>0.4</v>
      </c>
      <c r="CU20" s="9">
        <v>0.17799999999999999</v>
      </c>
      <c r="CV20" s="9">
        <v>0.26700000000000002</v>
      </c>
      <c r="CW20" s="9">
        <v>0.36499999999999999</v>
      </c>
      <c r="CX20" s="9">
        <v>4.5999999999999999E-2</v>
      </c>
      <c r="CY20" s="22">
        <v>0.182</v>
      </c>
      <c r="CZ20" s="10" t="s">
        <v>74</v>
      </c>
    </row>
    <row r="21" spans="1:104">
      <c r="A21" s="16" t="s">
        <v>34</v>
      </c>
      <c r="B21" s="28">
        <v>0.02</v>
      </c>
      <c r="C21" s="9">
        <v>0.124</v>
      </c>
      <c r="D21" s="9">
        <v>0.91600000000000004</v>
      </c>
      <c r="E21" s="45">
        <v>1343</v>
      </c>
      <c r="F21" s="9">
        <v>13</v>
      </c>
      <c r="G21" s="9">
        <v>1</v>
      </c>
      <c r="H21" s="9">
        <v>0.121</v>
      </c>
      <c r="I21" s="9">
        <v>0.14499999999999999</v>
      </c>
      <c r="J21" s="9">
        <v>0.16200000000000001</v>
      </c>
      <c r="K21" s="9">
        <v>3.5000000000000003E-2</v>
      </c>
      <c r="L21" s="22">
        <v>0.121</v>
      </c>
      <c r="M21" s="10" t="s">
        <v>74</v>
      </c>
      <c r="O21" s="28">
        <v>9.9000000000000005E-2</v>
      </c>
      <c r="P21" s="9">
        <v>0.124</v>
      </c>
      <c r="Q21" s="9">
        <v>1.52</v>
      </c>
      <c r="R21" s="45">
        <v>1342</v>
      </c>
      <c r="S21" s="9">
        <v>6</v>
      </c>
      <c r="T21" s="9">
        <v>0.4</v>
      </c>
      <c r="U21" s="9">
        <v>0.121</v>
      </c>
      <c r="V21" s="9">
        <v>0.14499999999999999</v>
      </c>
      <c r="W21" s="9">
        <v>0.16500000000000001</v>
      </c>
      <c r="X21" s="9">
        <v>4.2000000000000003E-2</v>
      </c>
      <c r="Y21" s="22">
        <v>0.122</v>
      </c>
      <c r="Z21" s="10" t="s">
        <v>74</v>
      </c>
      <c r="AB21" s="28">
        <v>0.105</v>
      </c>
      <c r="AC21" s="9">
        <v>0.13300000000000001</v>
      </c>
      <c r="AD21" s="9">
        <v>1.23</v>
      </c>
      <c r="AE21" s="45">
        <v>1341</v>
      </c>
      <c r="AF21" s="9">
        <v>3</v>
      </c>
      <c r="AG21" s="9">
        <v>0.2</v>
      </c>
      <c r="AH21" s="9">
        <v>0.126</v>
      </c>
      <c r="AI21" s="9">
        <v>0.155</v>
      </c>
      <c r="AJ21" s="9">
        <v>0.186</v>
      </c>
      <c r="AK21" s="9">
        <v>5.5E-2</v>
      </c>
      <c r="AL21" s="22">
        <v>0.128</v>
      </c>
      <c r="AM21" s="10" t="s">
        <v>74</v>
      </c>
      <c r="AO21" s="28">
        <v>0.10100000000000001</v>
      </c>
      <c r="AP21" s="9">
        <v>0.13800000000000001</v>
      </c>
      <c r="AQ21" s="9">
        <v>9.11</v>
      </c>
      <c r="AR21" s="45">
        <v>1340</v>
      </c>
      <c r="AS21" s="9">
        <v>4</v>
      </c>
      <c r="AT21" s="9">
        <v>0.3</v>
      </c>
      <c r="AU21" s="9">
        <v>0.125</v>
      </c>
      <c r="AV21" s="9">
        <v>0.158</v>
      </c>
      <c r="AW21" s="9">
        <v>0.19600000000000001</v>
      </c>
      <c r="AX21" s="9">
        <v>0.25600000000000001</v>
      </c>
      <c r="AY21" s="22">
        <v>0.126</v>
      </c>
      <c r="AZ21" s="10" t="s">
        <v>74</v>
      </c>
      <c r="BB21" s="28">
        <v>0.10100000000000001</v>
      </c>
      <c r="BC21" s="9">
        <v>0.13800000000000001</v>
      </c>
      <c r="BD21" s="9">
        <v>9.11</v>
      </c>
      <c r="BE21" s="45">
        <v>1340</v>
      </c>
      <c r="BF21" s="9">
        <v>4</v>
      </c>
      <c r="BG21" s="9">
        <v>0.3</v>
      </c>
      <c r="BH21" s="9">
        <v>0.125</v>
      </c>
      <c r="BI21" s="9">
        <v>0.158</v>
      </c>
      <c r="BJ21" s="9">
        <v>0.19600000000000001</v>
      </c>
      <c r="BK21" s="9">
        <v>0.25600000000000001</v>
      </c>
      <c r="BL21" s="22">
        <v>0.126</v>
      </c>
      <c r="BM21" s="10" t="s">
        <v>74</v>
      </c>
      <c r="BO21" s="28">
        <v>0.10100000000000001</v>
      </c>
      <c r="BP21" s="9">
        <v>0.13800000000000001</v>
      </c>
      <c r="BQ21" s="9">
        <v>9.11</v>
      </c>
      <c r="BR21" s="45">
        <v>1340</v>
      </c>
      <c r="BS21" s="9">
        <v>4</v>
      </c>
      <c r="BT21" s="9">
        <v>0.3</v>
      </c>
      <c r="BU21" s="9">
        <v>0.125</v>
      </c>
      <c r="BV21" s="9">
        <v>0.158</v>
      </c>
      <c r="BW21" s="9">
        <v>0.19600000000000001</v>
      </c>
      <c r="BX21" s="9">
        <v>0.25600000000000001</v>
      </c>
      <c r="BY21" s="22">
        <v>0.126</v>
      </c>
      <c r="BZ21" s="10" t="s">
        <v>74</v>
      </c>
      <c r="CB21" s="28">
        <v>0.10100000000000001</v>
      </c>
      <c r="CC21" s="9">
        <v>0.13800000000000001</v>
      </c>
      <c r="CD21" s="9">
        <v>9.11</v>
      </c>
      <c r="CE21" s="45">
        <v>1340</v>
      </c>
      <c r="CF21" s="9">
        <v>4</v>
      </c>
      <c r="CG21" s="9">
        <v>0.3</v>
      </c>
      <c r="CH21" s="9">
        <v>0.125</v>
      </c>
      <c r="CI21" s="9">
        <v>0.158</v>
      </c>
      <c r="CJ21" s="9">
        <v>0.19600000000000001</v>
      </c>
      <c r="CK21" s="9">
        <v>0.25600000000000001</v>
      </c>
      <c r="CL21" s="22">
        <v>0.126</v>
      </c>
      <c r="CM21" s="10" t="s">
        <v>74</v>
      </c>
      <c r="CO21" s="28">
        <v>0.10100000000000001</v>
      </c>
      <c r="CP21" s="9">
        <v>0.13800000000000001</v>
      </c>
      <c r="CQ21" s="9">
        <v>9.11</v>
      </c>
      <c r="CR21" s="45">
        <v>1340</v>
      </c>
      <c r="CS21" s="9">
        <v>4</v>
      </c>
      <c r="CT21" s="9">
        <v>0.3</v>
      </c>
      <c r="CU21" s="9">
        <v>0.125</v>
      </c>
      <c r="CV21" s="9">
        <v>0.158</v>
      </c>
      <c r="CW21" s="9">
        <v>0.19600000000000001</v>
      </c>
      <c r="CX21" s="9">
        <v>0.25600000000000001</v>
      </c>
      <c r="CY21" s="22">
        <v>0.126</v>
      </c>
      <c r="CZ21" s="10" t="s">
        <v>74</v>
      </c>
    </row>
    <row r="22" spans="1:104" ht="15.75" thickBot="1">
      <c r="A22" s="17" t="s">
        <v>26</v>
      </c>
      <c r="B22" s="29">
        <v>0</v>
      </c>
      <c r="C22" s="30">
        <v>0</v>
      </c>
      <c r="D22" s="30">
        <v>0</v>
      </c>
      <c r="E22" s="30">
        <v>50</v>
      </c>
      <c r="F22" s="30">
        <v>0</v>
      </c>
      <c r="G22" s="30">
        <v>0</v>
      </c>
      <c r="H22" s="30" t="s">
        <v>73</v>
      </c>
      <c r="I22" s="30" t="s">
        <v>73</v>
      </c>
      <c r="J22" s="30" t="s">
        <v>73</v>
      </c>
      <c r="K22" s="30" t="s">
        <v>73</v>
      </c>
      <c r="L22" s="31" t="s">
        <v>74</v>
      </c>
      <c r="M22" s="32"/>
      <c r="O22" s="29">
        <v>0</v>
      </c>
      <c r="P22" s="30">
        <v>0</v>
      </c>
      <c r="Q22" s="30">
        <v>0</v>
      </c>
      <c r="R22" s="30">
        <v>50</v>
      </c>
      <c r="S22" s="30">
        <v>0</v>
      </c>
      <c r="T22" s="30">
        <v>0</v>
      </c>
      <c r="U22" s="30" t="s">
        <v>73</v>
      </c>
      <c r="V22" s="30" t="s">
        <v>73</v>
      </c>
      <c r="W22" s="30" t="s">
        <v>73</v>
      </c>
      <c r="X22" s="30" t="s">
        <v>73</v>
      </c>
      <c r="Y22" s="31" t="s">
        <v>74</v>
      </c>
      <c r="Z22" s="32"/>
      <c r="AB22" s="29">
        <v>0</v>
      </c>
      <c r="AC22" s="30">
        <v>0</v>
      </c>
      <c r="AD22" s="30">
        <v>0</v>
      </c>
      <c r="AE22" s="30">
        <v>50</v>
      </c>
      <c r="AF22" s="30">
        <v>0</v>
      </c>
      <c r="AG22" s="30">
        <v>0</v>
      </c>
      <c r="AH22" s="30" t="s">
        <v>73</v>
      </c>
      <c r="AI22" s="30" t="s">
        <v>73</v>
      </c>
      <c r="AJ22" s="30" t="s">
        <v>73</v>
      </c>
      <c r="AK22" s="30" t="s">
        <v>73</v>
      </c>
      <c r="AL22" s="31" t="s">
        <v>74</v>
      </c>
      <c r="AM22" s="32"/>
      <c r="AO22" s="29">
        <v>0</v>
      </c>
      <c r="AP22" s="30">
        <v>0</v>
      </c>
      <c r="AQ22" s="30">
        <v>0</v>
      </c>
      <c r="AR22" s="30">
        <v>50</v>
      </c>
      <c r="AS22" s="30">
        <v>0</v>
      </c>
      <c r="AT22" s="30">
        <v>0</v>
      </c>
      <c r="AU22" s="30" t="s">
        <v>73</v>
      </c>
      <c r="AV22" s="30" t="s">
        <v>73</v>
      </c>
      <c r="AW22" s="30" t="s">
        <v>73</v>
      </c>
      <c r="AX22" s="30" t="s">
        <v>73</v>
      </c>
      <c r="AY22" s="31" t="s">
        <v>74</v>
      </c>
      <c r="AZ22" s="32"/>
      <c r="BB22" s="29">
        <v>0</v>
      </c>
      <c r="BC22" s="30">
        <v>0</v>
      </c>
      <c r="BD22" s="30">
        <v>0</v>
      </c>
      <c r="BE22" s="30">
        <v>50</v>
      </c>
      <c r="BF22" s="30">
        <v>0</v>
      </c>
      <c r="BG22" s="30">
        <v>0</v>
      </c>
      <c r="BH22" s="30" t="s">
        <v>73</v>
      </c>
      <c r="BI22" s="30" t="s">
        <v>73</v>
      </c>
      <c r="BJ22" s="30" t="s">
        <v>73</v>
      </c>
      <c r="BK22" s="30" t="s">
        <v>73</v>
      </c>
      <c r="BL22" s="31" t="s">
        <v>74</v>
      </c>
      <c r="BM22" s="32"/>
      <c r="BO22" s="29">
        <v>0</v>
      </c>
      <c r="BP22" s="30">
        <v>0</v>
      </c>
      <c r="BQ22" s="30">
        <v>0</v>
      </c>
      <c r="BR22" s="30">
        <v>50</v>
      </c>
      <c r="BS22" s="30">
        <v>0</v>
      </c>
      <c r="BT22" s="30">
        <v>0</v>
      </c>
      <c r="BU22" s="30" t="s">
        <v>73</v>
      </c>
      <c r="BV22" s="30" t="s">
        <v>73</v>
      </c>
      <c r="BW22" s="30" t="s">
        <v>73</v>
      </c>
      <c r="BX22" s="30" t="s">
        <v>73</v>
      </c>
      <c r="BY22" s="31" t="s">
        <v>74</v>
      </c>
      <c r="BZ22" s="32"/>
      <c r="CB22" s="29">
        <v>0</v>
      </c>
      <c r="CC22" s="30">
        <v>0</v>
      </c>
      <c r="CD22" s="30">
        <v>0</v>
      </c>
      <c r="CE22" s="30">
        <v>50</v>
      </c>
      <c r="CF22" s="30">
        <v>0</v>
      </c>
      <c r="CG22" s="30">
        <v>0</v>
      </c>
      <c r="CH22" s="30" t="s">
        <v>73</v>
      </c>
      <c r="CI22" s="30" t="s">
        <v>73</v>
      </c>
      <c r="CJ22" s="30" t="s">
        <v>73</v>
      </c>
      <c r="CK22" s="30" t="s">
        <v>73</v>
      </c>
      <c r="CL22" s="31" t="s">
        <v>74</v>
      </c>
      <c r="CM22" s="32"/>
      <c r="CO22" s="29">
        <v>0</v>
      </c>
      <c r="CP22" s="30">
        <v>0</v>
      </c>
      <c r="CQ22" s="30">
        <v>0</v>
      </c>
      <c r="CR22" s="30">
        <v>50</v>
      </c>
      <c r="CS22" s="30">
        <v>0</v>
      </c>
      <c r="CT22" s="30">
        <v>0</v>
      </c>
      <c r="CU22" s="30" t="s">
        <v>73</v>
      </c>
      <c r="CV22" s="30" t="s">
        <v>73</v>
      </c>
      <c r="CW22" s="30" t="s">
        <v>73</v>
      </c>
      <c r="CX22" s="30" t="s">
        <v>73</v>
      </c>
      <c r="CY22" s="31" t="s">
        <v>74</v>
      </c>
      <c r="CZ22" s="32"/>
    </row>
    <row r="25" spans="1:104" ht="15.75" thickBot="1"/>
    <row r="26" spans="1:104" ht="21.75" thickBot="1">
      <c r="A26" s="46" t="s">
        <v>35</v>
      </c>
      <c r="B26" s="27" t="s">
        <v>58</v>
      </c>
      <c r="C26" s="18" t="s">
        <v>59</v>
      </c>
      <c r="D26" s="18" t="s">
        <v>60</v>
      </c>
      <c r="E26" s="18" t="s">
        <v>75</v>
      </c>
      <c r="F26" s="18" t="s">
        <v>68</v>
      </c>
      <c r="G26" s="19" t="s">
        <v>67</v>
      </c>
      <c r="O26" s="27" t="s">
        <v>58</v>
      </c>
      <c r="P26" s="18" t="s">
        <v>59</v>
      </c>
      <c r="Q26" s="18" t="s">
        <v>60</v>
      </c>
      <c r="R26" s="18" t="s">
        <v>75</v>
      </c>
      <c r="S26" s="18" t="s">
        <v>68</v>
      </c>
      <c r="T26" s="19" t="s">
        <v>67</v>
      </c>
      <c r="AB26" s="27" t="s">
        <v>58</v>
      </c>
      <c r="AC26" s="18" t="s">
        <v>59</v>
      </c>
      <c r="AD26" s="18" t="s">
        <v>60</v>
      </c>
      <c r="AE26" s="18" t="s">
        <v>75</v>
      </c>
      <c r="AF26" s="18" t="s">
        <v>68</v>
      </c>
      <c r="AG26" s="19" t="s">
        <v>67</v>
      </c>
      <c r="AO26" s="84" t="s">
        <v>58</v>
      </c>
      <c r="AP26" s="84" t="s">
        <v>59</v>
      </c>
      <c r="AQ26" s="84" t="s">
        <v>60</v>
      </c>
      <c r="AR26" s="84" t="s">
        <v>75</v>
      </c>
      <c r="AS26" s="84" t="s">
        <v>68</v>
      </c>
      <c r="AT26" s="84" t="s">
        <v>67</v>
      </c>
      <c r="BB26" s="27" t="s">
        <v>58</v>
      </c>
      <c r="BC26" s="18" t="s">
        <v>59</v>
      </c>
      <c r="BD26" s="18" t="s">
        <v>60</v>
      </c>
      <c r="BE26" s="18" t="s">
        <v>75</v>
      </c>
      <c r="BF26" s="18" t="s">
        <v>68</v>
      </c>
      <c r="BG26" s="19" t="s">
        <v>67</v>
      </c>
      <c r="BO26" s="27" t="s">
        <v>58</v>
      </c>
      <c r="BP26" s="18" t="s">
        <v>59</v>
      </c>
      <c r="BQ26" s="18" t="s">
        <v>60</v>
      </c>
      <c r="BR26" s="18" t="s">
        <v>75</v>
      </c>
      <c r="BS26" s="18" t="s">
        <v>68</v>
      </c>
      <c r="BT26" s="19" t="s">
        <v>67</v>
      </c>
      <c r="CB26" s="27" t="s">
        <v>58</v>
      </c>
      <c r="CC26" s="18" t="s">
        <v>59</v>
      </c>
      <c r="CD26" s="18" t="s">
        <v>60</v>
      </c>
      <c r="CE26" s="18" t="s">
        <v>75</v>
      </c>
      <c r="CF26" s="18" t="s">
        <v>68</v>
      </c>
      <c r="CG26" s="19" t="s">
        <v>67</v>
      </c>
      <c r="CO26" s="27" t="s">
        <v>58</v>
      </c>
      <c r="CP26" s="18" t="s">
        <v>59</v>
      </c>
      <c r="CQ26" s="18" t="s">
        <v>60</v>
      </c>
      <c r="CR26" s="18" t="s">
        <v>75</v>
      </c>
      <c r="CS26" s="18" t="s">
        <v>68</v>
      </c>
      <c r="CT26" s="19" t="s">
        <v>67</v>
      </c>
    </row>
    <row r="27" spans="1:104" ht="31.5">
      <c r="A27" s="38" t="s">
        <v>223</v>
      </c>
      <c r="B27" s="47">
        <v>0</v>
      </c>
      <c r="C27" s="22">
        <v>12.7</v>
      </c>
      <c r="D27" s="22">
        <v>78</v>
      </c>
      <c r="E27" s="22">
        <v>10</v>
      </c>
      <c r="F27" s="22">
        <v>12.1</v>
      </c>
      <c r="G27" s="48">
        <v>9.5500000000000007</v>
      </c>
      <c r="O27" s="47">
        <v>0</v>
      </c>
      <c r="P27" s="22">
        <v>15.2</v>
      </c>
      <c r="Q27" s="22">
        <v>100</v>
      </c>
      <c r="R27" s="22">
        <v>12</v>
      </c>
      <c r="S27" s="22">
        <v>13.7</v>
      </c>
      <c r="T27" s="48">
        <v>12.5</v>
      </c>
      <c r="AB27" s="47">
        <v>0</v>
      </c>
      <c r="AC27" s="22">
        <v>16.100000000000001</v>
      </c>
      <c r="AD27" s="22">
        <v>84</v>
      </c>
      <c r="AE27" s="22">
        <v>12</v>
      </c>
      <c r="AF27" s="22">
        <v>14.8</v>
      </c>
      <c r="AG27" s="48">
        <v>13.6</v>
      </c>
      <c r="AO27" s="22">
        <v>0</v>
      </c>
      <c r="AP27" s="22">
        <v>24.6</v>
      </c>
      <c r="AQ27" s="22">
        <v>87</v>
      </c>
      <c r="AR27" s="22">
        <v>22</v>
      </c>
      <c r="AS27" s="22">
        <v>23.6</v>
      </c>
      <c r="AT27" s="22">
        <v>17.399999999999999</v>
      </c>
      <c r="BB27" s="47">
        <v>0</v>
      </c>
      <c r="BC27" s="22">
        <v>18</v>
      </c>
      <c r="BD27" s="22">
        <v>77</v>
      </c>
      <c r="BE27" s="22">
        <v>17</v>
      </c>
      <c r="BF27" s="22">
        <v>16.8</v>
      </c>
      <c r="BG27" s="48">
        <v>13.2</v>
      </c>
      <c r="BO27" s="47">
        <v>0</v>
      </c>
      <c r="BP27" s="22">
        <v>12.1</v>
      </c>
      <c r="BQ27" s="22">
        <v>74</v>
      </c>
      <c r="BR27" s="22">
        <v>9</v>
      </c>
      <c r="BS27" s="22">
        <v>11.4</v>
      </c>
      <c r="BT27" s="48">
        <v>9.26</v>
      </c>
      <c r="CB27" s="47">
        <v>0</v>
      </c>
      <c r="CC27" s="22">
        <v>17.600000000000001</v>
      </c>
      <c r="CD27" s="22">
        <v>83</v>
      </c>
      <c r="CE27" s="22">
        <v>14</v>
      </c>
      <c r="CF27" s="22">
        <v>16.600000000000001</v>
      </c>
      <c r="CG27" s="48">
        <v>13.4</v>
      </c>
      <c r="CO27" s="47">
        <v>0</v>
      </c>
      <c r="CP27" s="22">
        <v>7.84</v>
      </c>
      <c r="CQ27" s="22">
        <v>76</v>
      </c>
      <c r="CR27" s="22">
        <v>7</v>
      </c>
      <c r="CS27" s="22">
        <v>7.29</v>
      </c>
      <c r="CT27" s="48">
        <v>5.72</v>
      </c>
    </row>
    <row r="28" spans="1:104" ht="31.5">
      <c r="A28" s="38" t="s">
        <v>224</v>
      </c>
      <c r="B28" s="47">
        <v>5</v>
      </c>
      <c r="C28" s="22">
        <v>49.3</v>
      </c>
      <c r="D28" s="22">
        <v>91</v>
      </c>
      <c r="E28" s="22">
        <v>51</v>
      </c>
      <c r="F28" s="22">
        <v>49.7</v>
      </c>
      <c r="G28" s="48">
        <v>17.5</v>
      </c>
      <c r="O28" s="47">
        <v>0</v>
      </c>
      <c r="P28" s="22">
        <v>49.2</v>
      </c>
      <c r="Q28" s="22">
        <v>92</v>
      </c>
      <c r="R28" s="22">
        <v>51</v>
      </c>
      <c r="S28" s="22">
        <v>49.5</v>
      </c>
      <c r="T28" s="48">
        <v>17.7</v>
      </c>
      <c r="AB28" s="47">
        <v>0</v>
      </c>
      <c r="AC28" s="22">
        <v>49.4</v>
      </c>
      <c r="AD28" s="22">
        <v>92</v>
      </c>
      <c r="AE28" s="22">
        <v>51</v>
      </c>
      <c r="AF28" s="22">
        <v>49.9</v>
      </c>
      <c r="AG28" s="48">
        <v>17</v>
      </c>
      <c r="AO28" s="22">
        <v>0</v>
      </c>
      <c r="AP28" s="22">
        <v>47.8</v>
      </c>
      <c r="AQ28" s="22">
        <v>89</v>
      </c>
      <c r="AR28" s="22">
        <v>49</v>
      </c>
      <c r="AS28" s="22">
        <v>48.1</v>
      </c>
      <c r="AT28" s="22">
        <v>16.8</v>
      </c>
      <c r="BB28" s="47">
        <v>0</v>
      </c>
      <c r="BC28" s="22">
        <v>48.8</v>
      </c>
      <c r="BD28" s="22">
        <v>89</v>
      </c>
      <c r="BE28" s="22">
        <v>50</v>
      </c>
      <c r="BF28" s="22">
        <v>49.2</v>
      </c>
      <c r="BG28" s="48">
        <v>17.3</v>
      </c>
      <c r="BO28" s="47">
        <v>0</v>
      </c>
      <c r="BP28" s="22">
        <v>49.8</v>
      </c>
      <c r="BQ28" s="22">
        <v>95</v>
      </c>
      <c r="BR28" s="22">
        <v>51</v>
      </c>
      <c r="BS28" s="22">
        <v>50.2</v>
      </c>
      <c r="BT28" s="48">
        <v>17.899999999999999</v>
      </c>
      <c r="CB28" s="47">
        <v>0</v>
      </c>
      <c r="CC28" s="22">
        <v>49.1</v>
      </c>
      <c r="CD28" s="22">
        <v>93</v>
      </c>
      <c r="CE28" s="22">
        <v>50</v>
      </c>
      <c r="CF28" s="22">
        <v>49.5</v>
      </c>
      <c r="CG28" s="48">
        <v>17</v>
      </c>
      <c r="CO28" s="47">
        <v>4</v>
      </c>
      <c r="CP28" s="22">
        <v>51.8</v>
      </c>
      <c r="CQ28" s="22">
        <v>95</v>
      </c>
      <c r="CR28" s="22">
        <v>54</v>
      </c>
      <c r="CS28" s="22">
        <v>52.2</v>
      </c>
      <c r="CT28" s="48">
        <v>18.399999999999999</v>
      </c>
    </row>
    <row r="29" spans="1:104" ht="31.5">
      <c r="A29" s="38" t="s">
        <v>225</v>
      </c>
      <c r="B29" s="28">
        <v>0</v>
      </c>
      <c r="C29" s="9">
        <v>8.7200000000000006</v>
      </c>
      <c r="D29" s="9">
        <v>45.4</v>
      </c>
      <c r="E29" s="9">
        <v>6.86</v>
      </c>
      <c r="F29" s="9">
        <v>8.1300000000000008</v>
      </c>
      <c r="G29" s="10">
        <v>7.38</v>
      </c>
      <c r="O29" s="28">
        <v>0</v>
      </c>
      <c r="P29" s="9">
        <v>8.7200000000000006</v>
      </c>
      <c r="Q29" s="9">
        <v>43.2</v>
      </c>
      <c r="R29" s="9">
        <v>6.61</v>
      </c>
      <c r="S29" s="9">
        <v>8.14</v>
      </c>
      <c r="T29" s="10">
        <v>7.48</v>
      </c>
      <c r="AB29" s="28">
        <v>0</v>
      </c>
      <c r="AC29" s="9">
        <v>8.7200000000000006</v>
      </c>
      <c r="AD29" s="9">
        <v>46</v>
      </c>
      <c r="AE29" s="9">
        <v>6.86</v>
      </c>
      <c r="AF29" s="9">
        <v>8.1199999999999992</v>
      </c>
      <c r="AG29" s="10">
        <v>7.33</v>
      </c>
      <c r="AO29" s="9">
        <v>0</v>
      </c>
      <c r="AP29" s="9">
        <v>8.7200000000000006</v>
      </c>
      <c r="AQ29" s="9">
        <v>50.7</v>
      </c>
      <c r="AR29" s="9">
        <v>6.51</v>
      </c>
      <c r="AS29" s="9">
        <v>7.99</v>
      </c>
      <c r="AT29" s="9">
        <v>8.02</v>
      </c>
      <c r="BB29" s="28">
        <v>0</v>
      </c>
      <c r="BC29" s="9">
        <v>9.1199999999999992</v>
      </c>
      <c r="BD29" s="9">
        <v>68.400000000000006</v>
      </c>
      <c r="BE29" s="9">
        <v>6.76</v>
      </c>
      <c r="BF29" s="9">
        <v>8.3800000000000008</v>
      </c>
      <c r="BG29" s="10">
        <v>8.27</v>
      </c>
      <c r="BO29" s="28">
        <v>0</v>
      </c>
      <c r="BP29" s="9">
        <v>9.1300000000000008</v>
      </c>
      <c r="BQ29" s="9">
        <v>46.7</v>
      </c>
      <c r="BR29" s="9">
        <v>7.18</v>
      </c>
      <c r="BS29" s="9">
        <v>8.59</v>
      </c>
      <c r="BT29" s="10">
        <v>7.62</v>
      </c>
      <c r="CB29" s="28">
        <v>0</v>
      </c>
      <c r="CC29" s="9">
        <v>9.1199999999999992</v>
      </c>
      <c r="CD29" s="9">
        <v>51.8</v>
      </c>
      <c r="CE29" s="9">
        <v>6.81</v>
      </c>
      <c r="CF29" s="9">
        <v>8.4600000000000009</v>
      </c>
      <c r="CG29" s="10">
        <v>7.88</v>
      </c>
      <c r="CO29" s="28">
        <v>0</v>
      </c>
      <c r="CP29" s="9">
        <v>9.11</v>
      </c>
      <c r="CQ29" s="9">
        <v>37.299999999999997</v>
      </c>
      <c r="CR29" s="9">
        <v>7.07</v>
      </c>
      <c r="CS29" s="9">
        <v>8.6199999999999992</v>
      </c>
      <c r="CT29" s="10">
        <v>7.38</v>
      </c>
    </row>
    <row r="30" spans="1:104" ht="31.5">
      <c r="A30" s="38" t="s">
        <v>226</v>
      </c>
      <c r="B30" s="28">
        <v>0</v>
      </c>
      <c r="C30" s="9">
        <v>45.7</v>
      </c>
      <c r="D30" s="9">
        <v>50</v>
      </c>
      <c r="E30" s="9">
        <v>50</v>
      </c>
      <c r="F30" s="9">
        <v>47.6</v>
      </c>
      <c r="G30" s="10">
        <v>11.1</v>
      </c>
      <c r="O30" s="28">
        <v>0</v>
      </c>
      <c r="P30" s="9">
        <v>45.7</v>
      </c>
      <c r="Q30" s="9">
        <v>50</v>
      </c>
      <c r="R30" s="9">
        <v>50</v>
      </c>
      <c r="S30" s="9">
        <v>47.6</v>
      </c>
      <c r="T30" s="10">
        <v>11.1</v>
      </c>
      <c r="AB30" s="28">
        <v>0</v>
      </c>
      <c r="AC30" s="9">
        <v>45.7</v>
      </c>
      <c r="AD30" s="9">
        <v>50</v>
      </c>
      <c r="AE30" s="9">
        <v>50</v>
      </c>
      <c r="AF30" s="9">
        <v>47.6</v>
      </c>
      <c r="AG30" s="10">
        <v>11.1</v>
      </c>
      <c r="AO30" s="9">
        <v>0</v>
      </c>
      <c r="AP30" s="9">
        <v>45.7</v>
      </c>
      <c r="AQ30" s="9">
        <v>50</v>
      </c>
      <c r="AR30" s="9">
        <v>50</v>
      </c>
      <c r="AS30" s="9">
        <v>47.6</v>
      </c>
      <c r="AT30" s="9">
        <v>11.1</v>
      </c>
      <c r="BB30" s="28">
        <v>0</v>
      </c>
      <c r="BC30" s="9">
        <v>45.7</v>
      </c>
      <c r="BD30" s="9">
        <v>50</v>
      </c>
      <c r="BE30" s="9">
        <v>50</v>
      </c>
      <c r="BF30" s="9">
        <v>47.6</v>
      </c>
      <c r="BG30" s="10">
        <v>11.1</v>
      </c>
      <c r="BO30" s="28">
        <v>0</v>
      </c>
      <c r="BP30" s="9">
        <v>45.7</v>
      </c>
      <c r="BQ30" s="9">
        <v>50</v>
      </c>
      <c r="BR30" s="9">
        <v>50</v>
      </c>
      <c r="BS30" s="9">
        <v>47.6</v>
      </c>
      <c r="BT30" s="10">
        <v>11.1</v>
      </c>
      <c r="CB30" s="28">
        <v>0</v>
      </c>
      <c r="CC30" s="9">
        <v>45.7</v>
      </c>
      <c r="CD30" s="9">
        <v>50</v>
      </c>
      <c r="CE30" s="9">
        <v>50</v>
      </c>
      <c r="CF30" s="9">
        <v>47.6</v>
      </c>
      <c r="CG30" s="10">
        <v>11.1</v>
      </c>
      <c r="CO30" s="28">
        <v>0</v>
      </c>
      <c r="CP30" s="9">
        <v>45.7</v>
      </c>
      <c r="CQ30" s="9">
        <v>50</v>
      </c>
      <c r="CR30" s="9">
        <v>50</v>
      </c>
      <c r="CS30" s="9">
        <v>47.6</v>
      </c>
      <c r="CT30" s="10">
        <v>11.1</v>
      </c>
    </row>
    <row r="31" spans="1:104" ht="31.5">
      <c r="A31" s="38" t="s">
        <v>227</v>
      </c>
      <c r="B31" s="28">
        <v>22</v>
      </c>
      <c r="C31" s="9">
        <v>106.1</v>
      </c>
      <c r="D31" s="9">
        <v>111</v>
      </c>
      <c r="E31" s="9">
        <v>110</v>
      </c>
      <c r="F31" s="9">
        <v>108</v>
      </c>
      <c r="G31" s="10">
        <v>11.4</v>
      </c>
      <c r="O31" s="28">
        <v>0</v>
      </c>
      <c r="P31" s="9">
        <v>106.1</v>
      </c>
      <c r="Q31" s="9">
        <v>111</v>
      </c>
      <c r="R31" s="9">
        <v>110</v>
      </c>
      <c r="S31" s="9">
        <v>108.1</v>
      </c>
      <c r="T31" s="10">
        <v>11.6</v>
      </c>
      <c r="AB31" s="28">
        <v>0</v>
      </c>
      <c r="AC31" s="9">
        <v>106.2</v>
      </c>
      <c r="AD31" s="9">
        <v>111</v>
      </c>
      <c r="AE31" s="9">
        <v>111</v>
      </c>
      <c r="AF31" s="9">
        <v>108.2</v>
      </c>
      <c r="AG31" s="10">
        <v>11.7</v>
      </c>
      <c r="AO31" s="9">
        <v>0</v>
      </c>
      <c r="AP31" s="9">
        <v>106.1</v>
      </c>
      <c r="AQ31" s="9">
        <v>111</v>
      </c>
      <c r="AR31" s="9">
        <v>110</v>
      </c>
      <c r="AS31" s="9">
        <v>108.1</v>
      </c>
      <c r="AT31" s="9">
        <v>11.6</v>
      </c>
      <c r="BB31" s="28">
        <v>0</v>
      </c>
      <c r="BC31" s="9">
        <v>106.4</v>
      </c>
      <c r="BD31" s="9">
        <v>111</v>
      </c>
      <c r="BE31" s="9">
        <v>111</v>
      </c>
      <c r="BF31" s="9">
        <v>108.4</v>
      </c>
      <c r="BG31" s="10">
        <v>11.7</v>
      </c>
      <c r="BO31" s="28">
        <v>0</v>
      </c>
      <c r="BP31" s="9">
        <v>106</v>
      </c>
      <c r="BQ31" s="9">
        <v>111</v>
      </c>
      <c r="BR31" s="9">
        <v>110</v>
      </c>
      <c r="BS31" s="9">
        <v>108</v>
      </c>
      <c r="BT31" s="10">
        <v>11.5</v>
      </c>
      <c r="CB31" s="28">
        <v>0</v>
      </c>
      <c r="CC31" s="9">
        <v>106.1</v>
      </c>
      <c r="CD31" s="9">
        <v>113</v>
      </c>
      <c r="CE31" s="9">
        <v>110</v>
      </c>
      <c r="CF31" s="9">
        <v>107.9</v>
      </c>
      <c r="CG31" s="10">
        <v>11.5</v>
      </c>
      <c r="CO31" s="28">
        <v>23</v>
      </c>
      <c r="CP31" s="9">
        <v>106.2</v>
      </c>
      <c r="CQ31" s="9">
        <v>111</v>
      </c>
      <c r="CR31" s="9">
        <v>111</v>
      </c>
      <c r="CS31" s="9">
        <v>108.2</v>
      </c>
      <c r="CT31" s="10">
        <v>11.5</v>
      </c>
    </row>
    <row r="32" spans="1:104" ht="42">
      <c r="A32" s="38" t="s">
        <v>228</v>
      </c>
      <c r="B32" s="28">
        <v>0.1</v>
      </c>
      <c r="C32" s="9">
        <v>0.1</v>
      </c>
      <c r="D32" s="9">
        <v>0.1</v>
      </c>
      <c r="E32" s="9">
        <v>0.1</v>
      </c>
      <c r="F32" s="9">
        <v>0.1</v>
      </c>
      <c r="G32" s="10">
        <v>0</v>
      </c>
      <c r="O32" s="28">
        <v>0</v>
      </c>
      <c r="P32" s="9">
        <v>0.1</v>
      </c>
      <c r="Q32" s="9">
        <v>0.1</v>
      </c>
      <c r="R32" s="9">
        <v>0.1</v>
      </c>
      <c r="S32" s="9">
        <v>0.1</v>
      </c>
      <c r="T32" s="10">
        <v>2E-3</v>
      </c>
      <c r="AB32" s="28">
        <v>0</v>
      </c>
      <c r="AC32" s="9">
        <v>0.1</v>
      </c>
      <c r="AD32" s="9">
        <v>0.1</v>
      </c>
      <c r="AE32" s="9">
        <v>0.1</v>
      </c>
      <c r="AF32" s="9">
        <v>0.1</v>
      </c>
      <c r="AG32" s="10">
        <v>2E-3</v>
      </c>
      <c r="AO32" s="9">
        <v>0</v>
      </c>
      <c r="AP32" s="9">
        <v>0.1</v>
      </c>
      <c r="AQ32" s="9">
        <v>0.1</v>
      </c>
      <c r="AR32" s="9">
        <v>0.1</v>
      </c>
      <c r="AS32" s="9">
        <v>0.1</v>
      </c>
      <c r="AT32" s="9">
        <v>2E-3</v>
      </c>
      <c r="BB32" s="28">
        <v>0</v>
      </c>
      <c r="BC32" s="9">
        <v>0.1</v>
      </c>
      <c r="BD32" s="9">
        <v>0.1</v>
      </c>
      <c r="BE32" s="9">
        <v>0.1</v>
      </c>
      <c r="BF32" s="9">
        <v>0.1</v>
      </c>
      <c r="BG32" s="10">
        <v>2E-3</v>
      </c>
      <c r="BO32" s="28">
        <v>0</v>
      </c>
      <c r="BP32" s="9">
        <v>0.1</v>
      </c>
      <c r="BQ32" s="9">
        <v>0.1</v>
      </c>
      <c r="BR32" s="9">
        <v>0.1</v>
      </c>
      <c r="BS32" s="9">
        <v>0.1</v>
      </c>
      <c r="BT32" s="10">
        <v>2E-3</v>
      </c>
      <c r="CB32" s="28">
        <v>0</v>
      </c>
      <c r="CC32" s="9">
        <v>0.1</v>
      </c>
      <c r="CD32" s="9">
        <v>0.1</v>
      </c>
      <c r="CE32" s="9">
        <v>0.1</v>
      </c>
      <c r="CF32" s="9">
        <v>0.1</v>
      </c>
      <c r="CG32" s="10">
        <v>2E-3</v>
      </c>
      <c r="CO32" s="28">
        <v>0.1</v>
      </c>
      <c r="CP32" s="9">
        <v>0.1</v>
      </c>
      <c r="CQ32" s="9">
        <v>0.1</v>
      </c>
      <c r="CR32" s="9">
        <v>0.1</v>
      </c>
      <c r="CS32" s="9">
        <v>0.1</v>
      </c>
      <c r="CT32" s="10">
        <v>0</v>
      </c>
    </row>
    <row r="33" spans="1:98" ht="42">
      <c r="A33" s="38" t="s">
        <v>229</v>
      </c>
      <c r="B33" s="28">
        <v>0</v>
      </c>
      <c r="C33" s="9">
        <v>0</v>
      </c>
      <c r="D33" s="9">
        <v>0.05</v>
      </c>
      <c r="E33" s="9">
        <v>0</v>
      </c>
      <c r="F33" s="9">
        <v>0</v>
      </c>
      <c r="G33" s="10">
        <v>3.0000000000000001E-3</v>
      </c>
      <c r="O33" s="28">
        <v>0</v>
      </c>
      <c r="P33" s="9">
        <v>1E-3</v>
      </c>
      <c r="Q33" s="9">
        <v>0.05</v>
      </c>
      <c r="R33" s="9">
        <v>0</v>
      </c>
      <c r="S33" s="9">
        <v>0</v>
      </c>
      <c r="T33" s="10">
        <v>3.0000000000000001E-3</v>
      </c>
      <c r="AB33" s="28">
        <v>0</v>
      </c>
      <c r="AC33" s="9">
        <v>1E-3</v>
      </c>
      <c r="AD33" s="9">
        <v>3.3000000000000002E-2</v>
      </c>
      <c r="AE33" s="9">
        <v>0</v>
      </c>
      <c r="AF33" s="9">
        <v>0</v>
      </c>
      <c r="AG33" s="10">
        <v>3.0000000000000001E-3</v>
      </c>
      <c r="AO33" s="9">
        <v>0</v>
      </c>
      <c r="AP33" s="9">
        <v>1E-3</v>
      </c>
      <c r="AQ33" s="9">
        <v>8.3000000000000004E-2</v>
      </c>
      <c r="AR33" s="9">
        <v>0</v>
      </c>
      <c r="AS33" s="9">
        <v>0</v>
      </c>
      <c r="AT33" s="9">
        <v>3.0000000000000001E-3</v>
      </c>
      <c r="BB33" s="28">
        <v>0</v>
      </c>
      <c r="BC33" s="9">
        <v>1E-3</v>
      </c>
      <c r="BD33" s="9">
        <v>6.7000000000000004E-2</v>
      </c>
      <c r="BE33" s="9">
        <v>0</v>
      </c>
      <c r="BF33" s="9">
        <v>0</v>
      </c>
      <c r="BG33" s="10">
        <v>4.0000000000000001E-3</v>
      </c>
      <c r="BO33" s="28">
        <v>0</v>
      </c>
      <c r="BP33" s="9">
        <v>0</v>
      </c>
      <c r="BQ33" s="9">
        <v>3.3000000000000002E-2</v>
      </c>
      <c r="BR33" s="9">
        <v>0</v>
      </c>
      <c r="BS33" s="9">
        <v>0</v>
      </c>
      <c r="BT33" s="10">
        <v>3.0000000000000001E-3</v>
      </c>
      <c r="CB33" s="28">
        <v>0</v>
      </c>
      <c r="CC33" s="9">
        <v>1E-3</v>
      </c>
      <c r="CD33" s="9">
        <v>3.3000000000000002E-2</v>
      </c>
      <c r="CE33" s="9">
        <v>0</v>
      </c>
      <c r="CF33" s="9">
        <v>0</v>
      </c>
      <c r="CG33" s="10">
        <v>3.0000000000000001E-3</v>
      </c>
      <c r="CO33" s="28">
        <v>0</v>
      </c>
      <c r="CP33" s="9">
        <v>1E-3</v>
      </c>
      <c r="CQ33" s="9">
        <v>0.05</v>
      </c>
      <c r="CR33" s="9">
        <v>0</v>
      </c>
      <c r="CS33" s="9">
        <v>0</v>
      </c>
      <c r="CT33" s="10">
        <v>3.0000000000000001E-3</v>
      </c>
    </row>
    <row r="34" spans="1:98" ht="52.5">
      <c r="A34" s="38" t="s">
        <v>230</v>
      </c>
      <c r="B34" s="28">
        <v>0</v>
      </c>
      <c r="C34" s="9">
        <v>0</v>
      </c>
      <c r="D34" s="9">
        <v>0</v>
      </c>
      <c r="E34" s="9">
        <v>0</v>
      </c>
      <c r="F34" s="9">
        <v>0</v>
      </c>
      <c r="G34" s="10" t="s">
        <v>73</v>
      </c>
      <c r="O34" s="28">
        <v>0</v>
      </c>
      <c r="P34" s="9">
        <v>0</v>
      </c>
      <c r="Q34" s="9">
        <v>0</v>
      </c>
      <c r="R34" s="9">
        <v>0</v>
      </c>
      <c r="S34" s="9">
        <v>0</v>
      </c>
      <c r="T34" s="10" t="s">
        <v>73</v>
      </c>
      <c r="AB34" s="28">
        <v>0</v>
      </c>
      <c r="AC34" s="9">
        <v>0</v>
      </c>
      <c r="AD34" s="9">
        <v>0</v>
      </c>
      <c r="AE34" s="9">
        <v>0</v>
      </c>
      <c r="AF34" s="9">
        <v>0</v>
      </c>
      <c r="AG34" s="10" t="s">
        <v>73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 t="s">
        <v>73</v>
      </c>
      <c r="BB34" s="28">
        <v>0</v>
      </c>
      <c r="BC34" s="9">
        <v>0</v>
      </c>
      <c r="BD34" s="9">
        <v>0</v>
      </c>
      <c r="BE34" s="9">
        <v>0</v>
      </c>
      <c r="BF34" s="9">
        <v>0</v>
      </c>
      <c r="BG34" s="10" t="s">
        <v>73</v>
      </c>
      <c r="BO34" s="28">
        <v>0</v>
      </c>
      <c r="BP34" s="9">
        <v>0</v>
      </c>
      <c r="BQ34" s="9">
        <v>0</v>
      </c>
      <c r="BR34" s="9">
        <v>0</v>
      </c>
      <c r="BS34" s="9">
        <v>0</v>
      </c>
      <c r="BT34" s="10" t="s">
        <v>73</v>
      </c>
      <c r="CB34" s="28">
        <v>0</v>
      </c>
      <c r="CC34" s="9">
        <v>0</v>
      </c>
      <c r="CD34" s="9">
        <v>0</v>
      </c>
      <c r="CE34" s="9">
        <v>0</v>
      </c>
      <c r="CF34" s="9">
        <v>0</v>
      </c>
      <c r="CG34" s="10" t="s">
        <v>73</v>
      </c>
      <c r="CO34" s="28">
        <v>0</v>
      </c>
      <c r="CP34" s="9">
        <v>0</v>
      </c>
      <c r="CQ34" s="9">
        <v>0</v>
      </c>
      <c r="CR34" s="9">
        <v>0</v>
      </c>
      <c r="CS34" s="9">
        <v>0</v>
      </c>
      <c r="CT34" s="10" t="s">
        <v>73</v>
      </c>
    </row>
    <row r="35" spans="1:98" ht="52.5">
      <c r="A35" s="38" t="s">
        <v>231</v>
      </c>
      <c r="B35" s="28">
        <v>0</v>
      </c>
      <c r="C35" s="9">
        <v>0</v>
      </c>
      <c r="D35" s="9">
        <v>0</v>
      </c>
      <c r="E35" s="9">
        <v>0</v>
      </c>
      <c r="F35" s="9">
        <v>0</v>
      </c>
      <c r="G35" s="10" t="s">
        <v>73</v>
      </c>
      <c r="O35" s="28">
        <v>0</v>
      </c>
      <c r="P35" s="9">
        <v>0</v>
      </c>
      <c r="Q35" s="9">
        <v>0</v>
      </c>
      <c r="R35" s="9">
        <v>0</v>
      </c>
      <c r="S35" s="9">
        <v>0</v>
      </c>
      <c r="T35" s="10" t="s">
        <v>73</v>
      </c>
      <c r="AB35" s="28">
        <v>0</v>
      </c>
      <c r="AC35" s="9">
        <v>0</v>
      </c>
      <c r="AD35" s="9">
        <v>0</v>
      </c>
      <c r="AE35" s="9">
        <v>0</v>
      </c>
      <c r="AF35" s="9">
        <v>0</v>
      </c>
      <c r="AG35" s="10" t="s">
        <v>73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 t="s">
        <v>73</v>
      </c>
      <c r="BB35" s="28">
        <v>0</v>
      </c>
      <c r="BC35" s="9">
        <v>0</v>
      </c>
      <c r="BD35" s="9">
        <v>0</v>
      </c>
      <c r="BE35" s="9">
        <v>0</v>
      </c>
      <c r="BF35" s="9">
        <v>0</v>
      </c>
      <c r="BG35" s="10" t="s">
        <v>73</v>
      </c>
      <c r="BO35" s="28">
        <v>0</v>
      </c>
      <c r="BP35" s="9">
        <v>0</v>
      </c>
      <c r="BQ35" s="9">
        <v>0</v>
      </c>
      <c r="BR35" s="9">
        <v>0</v>
      </c>
      <c r="BS35" s="9">
        <v>0</v>
      </c>
      <c r="BT35" s="10" t="s">
        <v>73</v>
      </c>
      <c r="CB35" s="28">
        <v>0</v>
      </c>
      <c r="CC35" s="9">
        <v>0</v>
      </c>
      <c r="CD35" s="9">
        <v>0</v>
      </c>
      <c r="CE35" s="9">
        <v>0</v>
      </c>
      <c r="CF35" s="9">
        <v>0</v>
      </c>
      <c r="CG35" s="10" t="s">
        <v>73</v>
      </c>
      <c r="CO35" s="28">
        <v>0</v>
      </c>
      <c r="CP35" s="9">
        <v>0</v>
      </c>
      <c r="CQ35" s="9">
        <v>0</v>
      </c>
      <c r="CR35" s="9">
        <v>0</v>
      </c>
      <c r="CS35" s="9">
        <v>0</v>
      </c>
      <c r="CT35" s="10" t="s">
        <v>73</v>
      </c>
    </row>
    <row r="36" spans="1:98" ht="52.5">
      <c r="A36" s="38" t="s">
        <v>232</v>
      </c>
      <c r="B36" s="28">
        <v>1</v>
      </c>
      <c r="C36" s="9">
        <v>3.94</v>
      </c>
      <c r="D36" s="9">
        <v>43</v>
      </c>
      <c r="E36" s="9">
        <v>2</v>
      </c>
      <c r="F36" s="9">
        <v>2.16</v>
      </c>
      <c r="G36" s="10">
        <v>8.17</v>
      </c>
      <c r="O36" s="28">
        <v>1</v>
      </c>
      <c r="P36" s="9">
        <v>3.37</v>
      </c>
      <c r="Q36" s="9">
        <v>42</v>
      </c>
      <c r="R36" s="9">
        <v>2</v>
      </c>
      <c r="S36" s="9">
        <v>1.76</v>
      </c>
      <c r="T36" s="10">
        <v>7.67</v>
      </c>
      <c r="AB36" s="28">
        <v>1</v>
      </c>
      <c r="AC36" s="9">
        <v>3.74</v>
      </c>
      <c r="AD36" s="9">
        <v>40</v>
      </c>
      <c r="AE36" s="9">
        <v>2</v>
      </c>
      <c r="AF36" s="9">
        <v>1.91</v>
      </c>
      <c r="AG36" s="10">
        <v>8.2799999999999994</v>
      </c>
      <c r="AO36" s="9">
        <v>1</v>
      </c>
      <c r="AP36" s="9">
        <v>3.37</v>
      </c>
      <c r="AQ36" s="9">
        <v>40</v>
      </c>
      <c r="AR36" s="9">
        <v>2</v>
      </c>
      <c r="AS36" s="9">
        <v>1.81</v>
      </c>
      <c r="AT36" s="9">
        <v>7.59</v>
      </c>
      <c r="BB36" s="28">
        <v>1</v>
      </c>
      <c r="BC36" s="9">
        <v>4.22</v>
      </c>
      <c r="BD36" s="9">
        <v>41</v>
      </c>
      <c r="BE36" s="9">
        <v>3</v>
      </c>
      <c r="BF36" s="9">
        <v>2.5499999999999998</v>
      </c>
      <c r="BG36" s="10">
        <v>7.78</v>
      </c>
      <c r="BO36" s="28">
        <v>1</v>
      </c>
      <c r="BP36" s="9">
        <v>3.44</v>
      </c>
      <c r="BQ36" s="9">
        <v>40</v>
      </c>
      <c r="BR36" s="9">
        <v>2</v>
      </c>
      <c r="BS36" s="9">
        <v>1.75</v>
      </c>
      <c r="BT36" s="10">
        <v>7.73</v>
      </c>
      <c r="CB36" s="28">
        <v>1</v>
      </c>
      <c r="CC36" s="9">
        <v>4.46</v>
      </c>
      <c r="CD36" s="9">
        <v>41</v>
      </c>
      <c r="CE36" s="9">
        <v>2</v>
      </c>
      <c r="CF36" s="9">
        <v>2.65</v>
      </c>
      <c r="CG36" s="10">
        <v>8.61</v>
      </c>
      <c r="CO36" s="28">
        <v>1</v>
      </c>
      <c r="CP36" s="9">
        <v>3.27</v>
      </c>
      <c r="CQ36" s="9">
        <v>40</v>
      </c>
      <c r="CR36" s="9">
        <v>2</v>
      </c>
      <c r="CS36" s="9">
        <v>1.69</v>
      </c>
      <c r="CT36" s="10">
        <v>7.7</v>
      </c>
    </row>
    <row r="37" spans="1:98" ht="42">
      <c r="A37" s="38" t="s">
        <v>233</v>
      </c>
      <c r="B37" s="28">
        <v>0</v>
      </c>
      <c r="C37" s="9">
        <v>284.5</v>
      </c>
      <c r="D37" s="45">
        <v>1641</v>
      </c>
      <c r="E37" s="9">
        <v>268</v>
      </c>
      <c r="F37" s="9">
        <v>275.7</v>
      </c>
      <c r="G37" s="10">
        <v>166.3</v>
      </c>
      <c r="O37" s="28">
        <v>10</v>
      </c>
      <c r="P37" s="9">
        <v>285.10000000000002</v>
      </c>
      <c r="Q37" s="45">
        <v>1019</v>
      </c>
      <c r="R37" s="9">
        <v>267.7</v>
      </c>
      <c r="S37" s="9">
        <v>276.8</v>
      </c>
      <c r="T37" s="10">
        <v>169</v>
      </c>
      <c r="AB37" s="28">
        <v>54.9</v>
      </c>
      <c r="AC37" s="45">
        <v>2006</v>
      </c>
      <c r="AD37" s="45">
        <v>11044</v>
      </c>
      <c r="AE37" s="9">
        <v>687</v>
      </c>
      <c r="AF37" s="45">
        <v>1739</v>
      </c>
      <c r="AG37" s="49">
        <v>2272</v>
      </c>
      <c r="AO37" s="9">
        <v>35</v>
      </c>
      <c r="AP37" s="45">
        <v>2406</v>
      </c>
      <c r="AQ37" s="45">
        <v>11170</v>
      </c>
      <c r="AR37" s="45">
        <v>1329</v>
      </c>
      <c r="AS37" s="45">
        <v>2125</v>
      </c>
      <c r="AT37" s="45">
        <v>2699</v>
      </c>
      <c r="BB37" s="28">
        <v>9.99</v>
      </c>
      <c r="BC37" s="9">
        <v>290.3</v>
      </c>
      <c r="BD37" s="45">
        <v>1333</v>
      </c>
      <c r="BE37" s="9">
        <v>257</v>
      </c>
      <c r="BF37" s="9">
        <v>277.89999999999998</v>
      </c>
      <c r="BG37" s="10">
        <v>183.6</v>
      </c>
      <c r="BO37" s="28">
        <v>18</v>
      </c>
      <c r="BP37" s="9">
        <v>311.5</v>
      </c>
      <c r="BQ37" s="45">
        <v>1269</v>
      </c>
      <c r="BR37" s="9">
        <v>284</v>
      </c>
      <c r="BS37" s="9">
        <v>301.10000000000002</v>
      </c>
      <c r="BT37" s="10">
        <v>172.6</v>
      </c>
      <c r="CB37" s="28">
        <v>64</v>
      </c>
      <c r="CC37" s="45">
        <v>2265</v>
      </c>
      <c r="CD37" s="45">
        <v>10182</v>
      </c>
      <c r="CE37" s="9">
        <v>790.5</v>
      </c>
      <c r="CF37" s="45">
        <v>2045</v>
      </c>
      <c r="CG37" s="49">
        <v>2243</v>
      </c>
      <c r="CO37" s="28">
        <v>0</v>
      </c>
      <c r="CP37" s="9">
        <v>535</v>
      </c>
      <c r="CQ37" s="45">
        <v>6960</v>
      </c>
      <c r="CR37" s="9">
        <v>513</v>
      </c>
      <c r="CS37" s="9">
        <v>524.70000000000005</v>
      </c>
      <c r="CT37" s="10">
        <v>255.9</v>
      </c>
    </row>
    <row r="38" spans="1:98" ht="53.25" thickBot="1">
      <c r="A38" s="39" t="s">
        <v>234</v>
      </c>
      <c r="B38" s="29">
        <v>0</v>
      </c>
      <c r="C38" s="30">
        <v>5.7000000000000002E-2</v>
      </c>
      <c r="D38" s="30">
        <v>13</v>
      </c>
      <c r="E38" s="30">
        <v>0</v>
      </c>
      <c r="F38" s="30">
        <v>1E-3</v>
      </c>
      <c r="G38" s="42">
        <v>0.316</v>
      </c>
      <c r="O38" s="29">
        <v>0</v>
      </c>
      <c r="P38" s="30">
        <v>2.5000000000000001E-2</v>
      </c>
      <c r="Q38" s="30">
        <v>3</v>
      </c>
      <c r="R38" s="30">
        <v>0</v>
      </c>
      <c r="S38" s="30">
        <v>0</v>
      </c>
      <c r="T38" s="42">
        <v>0.17899999999999999</v>
      </c>
      <c r="AB38" s="29">
        <v>0</v>
      </c>
      <c r="AC38" s="30">
        <v>2.0299999999999998</v>
      </c>
      <c r="AD38" s="30">
        <v>254.7</v>
      </c>
      <c r="AE38" s="30">
        <v>0</v>
      </c>
      <c r="AF38" s="30">
        <v>0.63900000000000001</v>
      </c>
      <c r="AG38" s="42">
        <v>8.5500000000000007</v>
      </c>
      <c r="AO38" s="9">
        <v>0</v>
      </c>
      <c r="AP38" s="9">
        <v>2.41</v>
      </c>
      <c r="AQ38" s="9">
        <v>223</v>
      </c>
      <c r="AR38" s="9">
        <v>0</v>
      </c>
      <c r="AS38" s="9">
        <v>1.18</v>
      </c>
      <c r="AT38" s="9">
        <v>8.57</v>
      </c>
      <c r="BB38" s="29">
        <v>0</v>
      </c>
      <c r="BC38" s="30">
        <v>4.2000000000000003E-2</v>
      </c>
      <c r="BD38" s="30">
        <v>8</v>
      </c>
      <c r="BE38" s="30">
        <v>0</v>
      </c>
      <c r="BF38" s="30">
        <v>0</v>
      </c>
      <c r="BG38" s="42">
        <v>0.255</v>
      </c>
      <c r="BO38" s="29">
        <v>0</v>
      </c>
      <c r="BP38" s="30">
        <v>0.113</v>
      </c>
      <c r="BQ38" s="30">
        <v>96</v>
      </c>
      <c r="BR38" s="30">
        <v>0</v>
      </c>
      <c r="BS38" s="30">
        <v>2E-3</v>
      </c>
      <c r="BT38" s="42">
        <v>2</v>
      </c>
      <c r="CB38" s="29">
        <v>0</v>
      </c>
      <c r="CC38" s="30">
        <v>0.26800000000000002</v>
      </c>
      <c r="CD38" s="30">
        <v>110</v>
      </c>
      <c r="CE38" s="30">
        <v>0</v>
      </c>
      <c r="CF38" s="30">
        <v>0.04</v>
      </c>
      <c r="CG38" s="42">
        <v>3.36</v>
      </c>
      <c r="CO38" s="29">
        <v>0</v>
      </c>
      <c r="CP38" s="30">
        <v>1.28</v>
      </c>
      <c r="CQ38" s="30">
        <v>92</v>
      </c>
      <c r="CR38" s="30">
        <v>0</v>
      </c>
      <c r="CS38" s="30">
        <v>0.47399999999999998</v>
      </c>
      <c r="CT38" s="42">
        <v>4.3099999999999996</v>
      </c>
    </row>
  </sheetData>
  <mergeCells count="72">
    <mergeCell ref="B1:M1"/>
    <mergeCell ref="B2:M2"/>
    <mergeCell ref="B3:M3"/>
    <mergeCell ref="B4:M4"/>
    <mergeCell ref="B5:M5"/>
    <mergeCell ref="B7:M7"/>
    <mergeCell ref="B8:M8"/>
    <mergeCell ref="B9:M9"/>
    <mergeCell ref="B6:M6"/>
    <mergeCell ref="O6:Z6"/>
    <mergeCell ref="O7:Z7"/>
    <mergeCell ref="O8:Z8"/>
    <mergeCell ref="O9:Z9"/>
    <mergeCell ref="AB6:AM6"/>
    <mergeCell ref="AB7:AM7"/>
    <mergeCell ref="AB8:AM8"/>
    <mergeCell ref="AB9:AM9"/>
    <mergeCell ref="O1:Z1"/>
    <mergeCell ref="O2:Z2"/>
    <mergeCell ref="O3:Z3"/>
    <mergeCell ref="AB1:AM1"/>
    <mergeCell ref="AB2:AM2"/>
    <mergeCell ref="AB3:AM3"/>
    <mergeCell ref="AB4:AM4"/>
    <mergeCell ref="AB5:AM5"/>
    <mergeCell ref="O4:Z4"/>
    <mergeCell ref="O5:Z5"/>
    <mergeCell ref="AO1:AZ1"/>
    <mergeCell ref="AO2:AZ2"/>
    <mergeCell ref="AO3:AZ3"/>
    <mergeCell ref="AO4:AZ4"/>
    <mergeCell ref="AO5:AZ5"/>
    <mergeCell ref="BB1:BM1"/>
    <mergeCell ref="BB2:BM2"/>
    <mergeCell ref="BB3:BM3"/>
    <mergeCell ref="BB4:BM4"/>
    <mergeCell ref="BB5:BM5"/>
    <mergeCell ref="BO6:BZ6"/>
    <mergeCell ref="BO7:BZ7"/>
    <mergeCell ref="BO8:BZ8"/>
    <mergeCell ref="BO9:BZ9"/>
    <mergeCell ref="AO6:AZ6"/>
    <mergeCell ref="AO7:AZ7"/>
    <mergeCell ref="AO8:AZ8"/>
    <mergeCell ref="AO9:AZ9"/>
    <mergeCell ref="BB6:BM6"/>
    <mergeCell ref="BB7:BM7"/>
    <mergeCell ref="BB8:BM8"/>
    <mergeCell ref="BB9:BM9"/>
    <mergeCell ref="CB4:CM4"/>
    <mergeCell ref="CB5:CM5"/>
    <mergeCell ref="BO1:BZ1"/>
    <mergeCell ref="BO2:BZ2"/>
    <mergeCell ref="BO3:BZ3"/>
    <mergeCell ref="BO4:BZ4"/>
    <mergeCell ref="BO5:BZ5"/>
    <mergeCell ref="CB6:CM6"/>
    <mergeCell ref="CB7:CM7"/>
    <mergeCell ref="CB8:CM8"/>
    <mergeCell ref="CB9:CM9"/>
    <mergeCell ref="CO1:CZ1"/>
    <mergeCell ref="CO2:CZ2"/>
    <mergeCell ref="CO3:CZ3"/>
    <mergeCell ref="CO4:CZ4"/>
    <mergeCell ref="CO5:CZ5"/>
    <mergeCell ref="CO6:CZ6"/>
    <mergeCell ref="CO7:CZ7"/>
    <mergeCell ref="CO8:CZ8"/>
    <mergeCell ref="CO9:CZ9"/>
    <mergeCell ref="CB1:CM1"/>
    <mergeCell ref="CB2:CM2"/>
    <mergeCell ref="CB3:C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5:AK115"/>
  <sheetViews>
    <sheetView topLeftCell="X92" workbookViewId="0">
      <selection activeCell="Y113" sqref="Y113"/>
    </sheetView>
  </sheetViews>
  <sheetFormatPr defaultRowHeight="15"/>
  <sheetData>
    <row r="5" spans="4:13">
      <c r="D5" s="159"/>
      <c r="E5" s="159"/>
      <c r="F5" s="159"/>
      <c r="G5" s="159"/>
      <c r="H5" s="159"/>
      <c r="I5" s="159"/>
      <c r="J5" s="159"/>
      <c r="K5" s="159"/>
      <c r="L5" s="159"/>
      <c r="M5" s="159"/>
    </row>
    <row r="6" spans="4:13" ht="15.75" thickBot="1">
      <c r="D6" s="159"/>
      <c r="E6" s="159"/>
      <c r="F6" s="159"/>
      <c r="G6" s="159"/>
      <c r="H6" s="159"/>
      <c r="I6" s="159"/>
      <c r="J6" s="159"/>
      <c r="K6" s="159"/>
      <c r="L6" s="159"/>
      <c r="M6" s="159"/>
    </row>
    <row r="7" spans="4:13" ht="90.75" thickBot="1">
      <c r="D7" s="159"/>
      <c r="E7" s="182" t="s">
        <v>205</v>
      </c>
      <c r="F7" s="183" t="s">
        <v>206</v>
      </c>
      <c r="G7" s="183" t="s">
        <v>207</v>
      </c>
      <c r="H7" s="184" t="s">
        <v>208</v>
      </c>
      <c r="I7" s="184" t="s">
        <v>209</v>
      </c>
      <c r="J7" s="184" t="s">
        <v>210</v>
      </c>
      <c r="K7" s="185" t="s">
        <v>218</v>
      </c>
      <c r="L7" s="159"/>
      <c r="M7" s="159"/>
    </row>
    <row r="8" spans="4:13">
      <c r="D8" s="159"/>
      <c r="E8" s="210" t="s">
        <v>555</v>
      </c>
      <c r="F8" s="213" t="s">
        <v>213</v>
      </c>
      <c r="G8" s="204">
        <v>30</v>
      </c>
      <c r="H8" s="186">
        <v>315464</v>
      </c>
      <c r="I8" s="186">
        <v>6.82</v>
      </c>
      <c r="J8" s="186">
        <v>16.7</v>
      </c>
      <c r="K8" s="201">
        <f>AVERAGE(H8:H10)</f>
        <v>311930.66666666669</v>
      </c>
      <c r="L8" s="159"/>
    </row>
    <row r="9" spans="4:13">
      <c r="D9" s="159"/>
      <c r="E9" s="211"/>
      <c r="F9" s="211"/>
      <c r="G9" s="205"/>
      <c r="H9" s="170">
        <v>315610</v>
      </c>
      <c r="I9" s="170">
        <v>5.6</v>
      </c>
      <c r="J9" s="170">
        <v>18.8</v>
      </c>
      <c r="K9" s="202"/>
      <c r="L9" s="159"/>
    </row>
    <row r="10" spans="4:13" ht="15.75" thickBot="1">
      <c r="D10" s="159"/>
      <c r="E10" s="211"/>
      <c r="F10" s="211"/>
      <c r="G10" s="206"/>
      <c r="H10" s="173">
        <v>304718</v>
      </c>
      <c r="I10" s="173">
        <v>5.21</v>
      </c>
      <c r="J10" s="173">
        <v>20.8</v>
      </c>
      <c r="K10" s="203"/>
      <c r="L10" s="159"/>
    </row>
    <row r="11" spans="4:13">
      <c r="D11" s="159"/>
      <c r="E11" s="211"/>
      <c r="F11" s="211"/>
      <c r="G11" s="204">
        <v>40</v>
      </c>
      <c r="H11" s="186">
        <v>413175</v>
      </c>
      <c r="I11" s="186">
        <v>4.28</v>
      </c>
      <c r="J11" s="186">
        <v>22.4</v>
      </c>
      <c r="K11" s="201">
        <f>AVERAGE(H11:H13)</f>
        <v>408328.66666666669</v>
      </c>
      <c r="L11" s="159"/>
    </row>
    <row r="12" spans="4:13">
      <c r="D12" s="159"/>
      <c r="E12" s="211"/>
      <c r="F12" s="211"/>
      <c r="G12" s="205"/>
      <c r="H12" s="170">
        <v>413133</v>
      </c>
      <c r="I12" s="170">
        <v>4.37</v>
      </c>
      <c r="J12" s="170">
        <v>22.5</v>
      </c>
      <c r="K12" s="202"/>
      <c r="L12" s="159"/>
    </row>
    <row r="13" spans="4:13" ht="15.75" thickBot="1">
      <c r="D13" s="159"/>
      <c r="E13" s="211"/>
      <c r="F13" s="211"/>
      <c r="G13" s="206"/>
      <c r="H13" s="173">
        <v>398678</v>
      </c>
      <c r="I13" s="173">
        <v>6.23</v>
      </c>
      <c r="J13" s="173">
        <v>21.9</v>
      </c>
      <c r="K13" s="203"/>
      <c r="L13" s="159"/>
    </row>
    <row r="14" spans="4:13">
      <c r="D14" s="159"/>
      <c r="E14" s="211"/>
      <c r="F14" s="211"/>
      <c r="G14" s="204">
        <v>50</v>
      </c>
      <c r="H14" s="186">
        <v>506779</v>
      </c>
      <c r="I14" s="186">
        <v>11.9</v>
      </c>
      <c r="J14" s="186">
        <v>23.9</v>
      </c>
      <c r="K14" s="201">
        <f>AVERAGE(H14:H16)</f>
        <v>501882.66666666669</v>
      </c>
      <c r="L14" s="159"/>
    </row>
    <row r="15" spans="4:13">
      <c r="D15" s="159"/>
      <c r="E15" s="211"/>
      <c r="F15" s="211"/>
      <c r="G15" s="205"/>
      <c r="H15" s="170">
        <v>506620</v>
      </c>
      <c r="I15" s="170">
        <v>6.38</v>
      </c>
      <c r="J15" s="170">
        <v>24.7</v>
      </c>
      <c r="K15" s="202"/>
      <c r="L15" s="159"/>
    </row>
    <row r="16" spans="4:13" ht="15.75" thickBot="1">
      <c r="D16" s="159"/>
      <c r="E16" s="211"/>
      <c r="F16" s="212"/>
      <c r="G16" s="206"/>
      <c r="H16" s="173">
        <v>492249</v>
      </c>
      <c r="I16" s="173">
        <v>8.75</v>
      </c>
      <c r="J16" s="173">
        <v>24.3</v>
      </c>
      <c r="K16" s="203"/>
      <c r="L16" s="159"/>
    </row>
    <row r="17" spans="4:21">
      <c r="D17" s="159"/>
      <c r="E17" s="211"/>
      <c r="F17" s="207" t="s">
        <v>212</v>
      </c>
      <c r="G17" s="204">
        <v>30</v>
      </c>
      <c r="H17" s="186">
        <v>78505</v>
      </c>
      <c r="I17" s="186">
        <v>3.82</v>
      </c>
      <c r="J17" s="186">
        <v>13</v>
      </c>
      <c r="K17" s="201">
        <f>AVERAGE(H17:H19)</f>
        <v>78408.333333333328</v>
      </c>
      <c r="L17" s="159"/>
    </row>
    <row r="18" spans="4:21">
      <c r="D18" s="159"/>
      <c r="E18" s="211"/>
      <c r="F18" s="208"/>
      <c r="G18" s="205"/>
      <c r="H18" s="170">
        <v>78287</v>
      </c>
      <c r="I18" s="170">
        <v>15.9</v>
      </c>
      <c r="J18" s="170">
        <v>12.4</v>
      </c>
      <c r="K18" s="202"/>
      <c r="L18" s="159"/>
    </row>
    <row r="19" spans="4:21" ht="15.75" thickBot="1">
      <c r="D19" s="159"/>
      <c r="E19" s="211"/>
      <c r="F19" s="208"/>
      <c r="G19" s="206"/>
      <c r="H19" s="173">
        <v>78433</v>
      </c>
      <c r="I19" s="173">
        <v>8.77</v>
      </c>
      <c r="J19" s="173">
        <v>18.5</v>
      </c>
      <c r="K19" s="203"/>
      <c r="L19" s="159"/>
    </row>
    <row r="20" spans="4:21">
      <c r="D20" s="159"/>
      <c r="E20" s="211"/>
      <c r="F20" s="208"/>
      <c r="G20" s="204">
        <v>40</v>
      </c>
      <c r="H20" s="186">
        <v>102652</v>
      </c>
      <c r="I20" s="186">
        <v>8.81</v>
      </c>
      <c r="J20" s="186">
        <v>15.6</v>
      </c>
      <c r="K20" s="201">
        <f>AVERAGE(H20:H22)</f>
        <v>102496.33333333333</v>
      </c>
      <c r="L20" s="159"/>
    </row>
    <row r="21" spans="4:21">
      <c r="D21" s="159"/>
      <c r="E21" s="211"/>
      <c r="F21" s="208"/>
      <c r="G21" s="205"/>
      <c r="H21" s="170">
        <v>102273</v>
      </c>
      <c r="I21" s="170">
        <v>5.07</v>
      </c>
      <c r="J21" s="170">
        <v>19.100000000000001</v>
      </c>
      <c r="K21" s="202"/>
      <c r="L21" s="159"/>
    </row>
    <row r="22" spans="4:21" ht="15.75" thickBot="1">
      <c r="D22" s="159"/>
      <c r="E22" s="211"/>
      <c r="F22" s="208"/>
      <c r="G22" s="206"/>
      <c r="H22" s="173">
        <v>102564</v>
      </c>
      <c r="I22" s="173">
        <v>7.53</v>
      </c>
      <c r="J22" s="173">
        <v>19</v>
      </c>
      <c r="K22" s="203"/>
      <c r="L22" s="159"/>
    </row>
    <row r="23" spans="4:21">
      <c r="D23" s="159"/>
      <c r="E23" s="211"/>
      <c r="F23" s="208"/>
      <c r="G23" s="204">
        <v>50</v>
      </c>
      <c r="H23" s="186">
        <v>125992</v>
      </c>
      <c r="I23" s="186">
        <v>10.98</v>
      </c>
      <c r="J23" s="186">
        <v>17.399999999999999</v>
      </c>
      <c r="K23" s="201">
        <f>AVERAGE(H23:H25)</f>
        <v>125980.33333333333</v>
      </c>
      <c r="L23" s="159"/>
    </row>
    <row r="24" spans="4:21">
      <c r="D24" s="159"/>
      <c r="E24" s="211"/>
      <c r="F24" s="208"/>
      <c r="G24" s="205"/>
      <c r="H24" s="170">
        <v>125919</v>
      </c>
      <c r="I24" s="170">
        <v>5.88</v>
      </c>
      <c r="J24" s="170">
        <v>21.3</v>
      </c>
      <c r="K24" s="202"/>
      <c r="L24" s="159"/>
    </row>
    <row r="25" spans="4:21" ht="15.75" thickBot="1">
      <c r="D25" s="159"/>
      <c r="E25" s="212"/>
      <c r="F25" s="209"/>
      <c r="G25" s="206"/>
      <c r="H25" s="173">
        <v>126030</v>
      </c>
      <c r="I25" s="173">
        <v>5.91</v>
      </c>
      <c r="J25" s="173">
        <v>20.399999999999999</v>
      </c>
      <c r="K25" s="203"/>
      <c r="L25" s="159"/>
    </row>
    <row r="26" spans="4:21">
      <c r="D26" s="159"/>
      <c r="E26" s="159"/>
      <c r="F26" s="159"/>
      <c r="G26" s="159"/>
      <c r="H26" s="159"/>
      <c r="I26" s="159"/>
      <c r="J26" s="159"/>
      <c r="K26" s="159"/>
      <c r="L26" s="159"/>
    </row>
    <row r="27" spans="4:21">
      <c r="D27" s="159"/>
      <c r="E27" s="159"/>
      <c r="F27" s="159"/>
      <c r="G27" s="159"/>
      <c r="H27" s="159"/>
      <c r="I27" s="159"/>
      <c r="J27" s="159"/>
      <c r="K27" s="159"/>
      <c r="L27" s="159"/>
    </row>
    <row r="28" spans="4:21" ht="15.75" thickBot="1">
      <c r="D28" s="159"/>
      <c r="E28" s="159"/>
      <c r="F28" s="159"/>
      <c r="G28" s="159"/>
      <c r="H28" s="159"/>
      <c r="I28" s="159"/>
      <c r="J28" s="159"/>
      <c r="K28" s="159"/>
      <c r="L28" s="159"/>
    </row>
    <row r="29" spans="4:21">
      <c r="O29" s="283" t="s">
        <v>551</v>
      </c>
      <c r="P29" s="275" t="s">
        <v>213</v>
      </c>
      <c r="Q29" s="269">
        <v>30</v>
      </c>
      <c r="R29" s="89">
        <v>315234</v>
      </c>
      <c r="S29" s="89">
        <v>29.5</v>
      </c>
      <c r="T29" s="89">
        <v>49</v>
      </c>
      <c r="U29" s="266">
        <f>AVERAGE(R29:R33)</f>
        <v>315218.59999999998</v>
      </c>
    </row>
    <row r="30" spans="4:21">
      <c r="O30" s="284"/>
      <c r="P30" s="276"/>
      <c r="Q30" s="243"/>
      <c r="R30" s="20">
        <v>315462</v>
      </c>
      <c r="S30" s="20">
        <v>22.5</v>
      </c>
      <c r="T30" s="20">
        <v>49.3</v>
      </c>
      <c r="U30" s="267"/>
    </row>
    <row r="31" spans="4:21">
      <c r="O31" s="284"/>
      <c r="P31" s="276"/>
      <c r="Q31" s="243"/>
      <c r="R31" s="20">
        <v>315235</v>
      </c>
      <c r="S31" s="20">
        <v>23.4</v>
      </c>
      <c r="T31" s="20">
        <v>51.7</v>
      </c>
      <c r="U31" s="267"/>
    </row>
    <row r="32" spans="4:21">
      <c r="O32" s="284"/>
      <c r="P32" s="276"/>
      <c r="Q32" s="243"/>
      <c r="R32" s="20">
        <v>315189</v>
      </c>
      <c r="S32" s="20">
        <v>32</v>
      </c>
      <c r="T32" s="20">
        <v>48.8</v>
      </c>
      <c r="U32" s="267"/>
    </row>
    <row r="33" spans="15:21" ht="15.75" thickBot="1">
      <c r="O33" s="284"/>
      <c r="P33" s="276"/>
      <c r="Q33" s="244"/>
      <c r="R33" s="90">
        <v>314973</v>
      </c>
      <c r="S33" s="90">
        <v>22.9</v>
      </c>
      <c r="T33" s="90">
        <v>49.1</v>
      </c>
      <c r="U33" s="268"/>
    </row>
    <row r="34" spans="15:21">
      <c r="O34" s="284"/>
      <c r="P34" s="276"/>
      <c r="Q34" s="269">
        <v>40</v>
      </c>
      <c r="R34" s="154">
        <v>299154</v>
      </c>
      <c r="S34" s="154">
        <v>31.3</v>
      </c>
      <c r="T34" s="154">
        <v>51.7</v>
      </c>
      <c r="U34" s="266">
        <f>AVERAGE(R34:R37)</f>
        <v>380045.5</v>
      </c>
    </row>
    <row r="35" spans="15:21">
      <c r="O35" s="284"/>
      <c r="P35" s="276"/>
      <c r="Q35" s="243"/>
      <c r="R35" s="155">
        <v>412218</v>
      </c>
      <c r="S35" s="155">
        <v>34.200000000000003</v>
      </c>
      <c r="T35" s="155">
        <v>62.1</v>
      </c>
      <c r="U35" s="267"/>
    </row>
    <row r="36" spans="15:21">
      <c r="O36" s="284"/>
      <c r="P36" s="276"/>
      <c r="Q36" s="243"/>
      <c r="R36" s="155">
        <v>412376</v>
      </c>
      <c r="S36" s="155">
        <v>29.2</v>
      </c>
      <c r="T36" s="155">
        <v>59.2</v>
      </c>
      <c r="U36" s="267"/>
    </row>
    <row r="37" spans="15:21" ht="15.75" thickBot="1">
      <c r="O37" s="284"/>
      <c r="P37" s="276"/>
      <c r="Q37" s="244"/>
      <c r="R37" s="156">
        <v>396434</v>
      </c>
      <c r="S37" s="156">
        <v>40.08</v>
      </c>
      <c r="T37" s="156">
        <v>58.8</v>
      </c>
      <c r="U37" s="268"/>
    </row>
    <row r="38" spans="15:21">
      <c r="O38" s="284"/>
      <c r="P38" s="276"/>
      <c r="Q38" s="269">
        <v>50</v>
      </c>
      <c r="R38" s="154">
        <v>506232</v>
      </c>
      <c r="S38" s="154">
        <v>25.5</v>
      </c>
      <c r="T38" s="154">
        <v>63.3</v>
      </c>
      <c r="U38" s="266">
        <f>AVERAGE(R38:R39)</f>
        <v>506212</v>
      </c>
    </row>
    <row r="39" spans="15:21" ht="15.75" thickBot="1">
      <c r="O39" s="284"/>
      <c r="P39" s="286"/>
      <c r="Q39" s="244"/>
      <c r="R39" s="156">
        <v>506192</v>
      </c>
      <c r="S39" s="156">
        <v>28.1</v>
      </c>
      <c r="T39" s="156">
        <v>63.6</v>
      </c>
      <c r="U39" s="268"/>
    </row>
    <row r="40" spans="15:21">
      <c r="O40" s="284"/>
      <c r="P40" s="270" t="s">
        <v>212</v>
      </c>
      <c r="Q40" s="269">
        <v>30</v>
      </c>
      <c r="R40" s="89">
        <v>78175</v>
      </c>
      <c r="S40" s="89">
        <v>16.8</v>
      </c>
      <c r="T40" s="89">
        <v>48.7</v>
      </c>
      <c r="U40" s="266">
        <f>AVERAGE(R40:R42)</f>
        <v>78222.666666666672</v>
      </c>
    </row>
    <row r="41" spans="15:21">
      <c r="O41" s="284"/>
      <c r="P41" s="270"/>
      <c r="Q41" s="243"/>
      <c r="R41" s="20">
        <v>78274</v>
      </c>
      <c r="S41" s="20">
        <v>27.2</v>
      </c>
      <c r="T41" s="20">
        <v>49.5</v>
      </c>
      <c r="U41" s="267"/>
    </row>
    <row r="42" spans="15:21" ht="15.75" thickBot="1">
      <c r="O42" s="284"/>
      <c r="P42" s="270"/>
      <c r="Q42" s="244"/>
      <c r="R42" s="90">
        <v>78219</v>
      </c>
      <c r="S42" s="90">
        <v>11.4</v>
      </c>
      <c r="T42" s="90">
        <v>52.8</v>
      </c>
      <c r="U42" s="268"/>
    </row>
    <row r="43" spans="15:21">
      <c r="O43" s="284"/>
      <c r="P43" s="270"/>
      <c r="Q43" s="269">
        <v>40</v>
      </c>
      <c r="R43" s="154">
        <v>102285</v>
      </c>
      <c r="S43" s="89">
        <v>12.9</v>
      </c>
      <c r="T43" s="89">
        <v>60.6</v>
      </c>
      <c r="U43" s="266">
        <f>AVERAGE(R43:R45)</f>
        <v>102314</v>
      </c>
    </row>
    <row r="44" spans="15:21">
      <c r="O44" s="284"/>
      <c r="P44" s="270"/>
      <c r="Q44" s="243"/>
      <c r="R44" s="20">
        <v>102380</v>
      </c>
      <c r="S44" s="20">
        <v>33.700000000000003</v>
      </c>
      <c r="T44" s="20">
        <v>59.7</v>
      </c>
      <c r="U44" s="267"/>
    </row>
    <row r="45" spans="15:21" ht="15.75" thickBot="1">
      <c r="O45" s="284"/>
      <c r="P45" s="270"/>
      <c r="Q45" s="244"/>
      <c r="R45" s="90">
        <v>102277</v>
      </c>
      <c r="S45" s="90">
        <v>35.1</v>
      </c>
      <c r="T45" s="90">
        <v>60.9</v>
      </c>
      <c r="U45" s="268"/>
    </row>
    <row r="46" spans="15:21">
      <c r="O46" s="284"/>
      <c r="P46" s="270"/>
      <c r="Q46" s="269">
        <v>50</v>
      </c>
      <c r="R46" s="154">
        <v>123724</v>
      </c>
      <c r="S46" s="154">
        <v>29.8</v>
      </c>
      <c r="T46" s="154">
        <v>65.3</v>
      </c>
      <c r="U46" s="266">
        <f>AVERAGE(R46:R48)</f>
        <v>125047.66666666667</v>
      </c>
    </row>
    <row r="47" spans="15:21">
      <c r="O47" s="284"/>
      <c r="P47" s="270"/>
      <c r="Q47" s="243"/>
      <c r="R47" s="155">
        <v>125787</v>
      </c>
      <c r="S47" s="155">
        <v>29.2</v>
      </c>
      <c r="T47" s="155">
        <v>64.599999999999994</v>
      </c>
      <c r="U47" s="267"/>
    </row>
    <row r="48" spans="15:21" ht="15.75" thickBot="1">
      <c r="O48" s="285"/>
      <c r="P48" s="271"/>
      <c r="Q48" s="244"/>
      <c r="R48" s="156">
        <v>125632</v>
      </c>
      <c r="S48" s="156">
        <v>28.6</v>
      </c>
      <c r="T48" s="156">
        <v>65.599999999999994</v>
      </c>
      <c r="U48" s="268"/>
    </row>
    <row r="51" spans="23:29" ht="15.75" thickBot="1"/>
    <row r="52" spans="23:29">
      <c r="W52" s="278" t="s">
        <v>215</v>
      </c>
      <c r="X52" s="278" t="s">
        <v>212</v>
      </c>
      <c r="Y52" s="263">
        <v>30</v>
      </c>
      <c r="Z52" s="89">
        <v>78244</v>
      </c>
      <c r="AA52" s="89">
        <v>7.83</v>
      </c>
      <c r="AB52" s="89">
        <v>24.1</v>
      </c>
      <c r="AC52" s="260">
        <f>AVERAGE(Z52:Z58)</f>
        <v>78424.142857142855</v>
      </c>
    </row>
    <row r="53" spans="23:29">
      <c r="W53" s="279"/>
      <c r="X53" s="279"/>
      <c r="Y53" s="264"/>
      <c r="Z53" s="20">
        <v>78326</v>
      </c>
      <c r="AA53" s="20">
        <v>8.75</v>
      </c>
      <c r="AB53" s="20">
        <v>21.2</v>
      </c>
      <c r="AC53" s="261"/>
    </row>
    <row r="54" spans="23:29">
      <c r="W54" s="279"/>
      <c r="X54" s="279"/>
      <c r="Y54" s="264"/>
      <c r="Z54" s="20">
        <v>78427</v>
      </c>
      <c r="AA54" s="20">
        <v>8.1199999999999992</v>
      </c>
      <c r="AB54" s="20">
        <v>23.8</v>
      </c>
      <c r="AC54" s="261"/>
    </row>
    <row r="55" spans="23:29">
      <c r="W55" s="279"/>
      <c r="X55" s="279"/>
      <c r="Y55" s="264"/>
      <c r="Z55" s="20">
        <v>78580</v>
      </c>
      <c r="AA55" s="20">
        <v>3.14</v>
      </c>
      <c r="AB55" s="20">
        <v>24.8</v>
      </c>
      <c r="AC55" s="261"/>
    </row>
    <row r="56" spans="23:29">
      <c r="W56" s="279"/>
      <c r="X56" s="279"/>
      <c r="Y56" s="264"/>
      <c r="Z56" s="20">
        <v>78502</v>
      </c>
      <c r="AA56" s="20">
        <v>5.73</v>
      </c>
      <c r="AB56" s="20">
        <v>23.8</v>
      </c>
      <c r="AC56" s="261"/>
    </row>
    <row r="57" spans="23:29">
      <c r="W57" s="279"/>
      <c r="X57" s="279"/>
      <c r="Y57" s="264"/>
      <c r="Z57" s="20">
        <v>78350</v>
      </c>
      <c r="AA57" s="20">
        <v>14.7</v>
      </c>
      <c r="AB57" s="20">
        <v>24</v>
      </c>
      <c r="AC57" s="261"/>
    </row>
    <row r="58" spans="23:29" ht="15.75" thickBot="1">
      <c r="W58" s="279"/>
      <c r="X58" s="279"/>
      <c r="Y58" s="265"/>
      <c r="Z58" s="90">
        <v>78540</v>
      </c>
      <c r="AA58" s="90">
        <v>8.1999999999999993</v>
      </c>
      <c r="AB58" s="90">
        <v>25.4</v>
      </c>
      <c r="AC58" s="262"/>
    </row>
    <row r="59" spans="23:29">
      <c r="W59" s="279"/>
      <c r="X59" s="279"/>
      <c r="Y59" s="263">
        <v>40</v>
      </c>
      <c r="Z59" s="157">
        <v>102909</v>
      </c>
      <c r="AA59" s="101">
        <v>4.12</v>
      </c>
      <c r="AB59" s="101">
        <v>27.6</v>
      </c>
      <c r="AC59" s="288">
        <f>AVERAGE(Z59:Z65)</f>
        <v>102656.57142857143</v>
      </c>
    </row>
    <row r="60" spans="23:29">
      <c r="W60" s="279"/>
      <c r="X60" s="279"/>
      <c r="Y60" s="264"/>
      <c r="Z60" s="155">
        <v>102419</v>
      </c>
      <c r="AA60" s="20">
        <v>8.9600000000000009</v>
      </c>
      <c r="AB60" s="20">
        <v>27.8</v>
      </c>
      <c r="AC60" s="261"/>
    </row>
    <row r="61" spans="23:29">
      <c r="W61" s="279"/>
      <c r="X61" s="279"/>
      <c r="Y61" s="264"/>
      <c r="Z61" s="155">
        <v>102543</v>
      </c>
      <c r="AA61" s="20">
        <v>16.3</v>
      </c>
      <c r="AB61" s="20">
        <v>27.7</v>
      </c>
      <c r="AC61" s="261"/>
    </row>
    <row r="62" spans="23:29">
      <c r="W62" s="279"/>
      <c r="X62" s="279"/>
      <c r="Y62" s="264"/>
      <c r="Z62" s="155">
        <v>102875</v>
      </c>
      <c r="AA62" s="20">
        <v>8.18</v>
      </c>
      <c r="AB62" s="20">
        <v>27.8</v>
      </c>
      <c r="AC62" s="261"/>
    </row>
    <row r="63" spans="23:29">
      <c r="W63" s="279"/>
      <c r="X63" s="279"/>
      <c r="Y63" s="264"/>
      <c r="Z63" s="155">
        <v>102653</v>
      </c>
      <c r="AA63" s="20">
        <v>9.8000000000000007</v>
      </c>
      <c r="AB63" s="20">
        <v>27.5</v>
      </c>
      <c r="AC63" s="261"/>
    </row>
    <row r="64" spans="23:29">
      <c r="W64" s="279"/>
      <c r="X64" s="279"/>
      <c r="Y64" s="264"/>
      <c r="Z64" s="155">
        <v>102441</v>
      </c>
      <c r="AA64" s="20">
        <v>10.039999999999999</v>
      </c>
      <c r="AB64" s="20">
        <v>28.1</v>
      </c>
      <c r="AC64" s="261"/>
    </row>
    <row r="65" spans="23:29" ht="15.75" thickBot="1">
      <c r="W65" s="279"/>
      <c r="X65" s="279"/>
      <c r="Y65" s="265"/>
      <c r="Z65" s="158">
        <v>102756</v>
      </c>
      <c r="AA65" s="97">
        <v>9.6300000000000008</v>
      </c>
      <c r="AB65" s="97">
        <v>27.6</v>
      </c>
      <c r="AC65" s="289"/>
    </row>
    <row r="66" spans="23:29">
      <c r="W66" s="279"/>
      <c r="X66" s="279"/>
      <c r="Y66" s="263">
        <v>50</v>
      </c>
      <c r="Z66" s="154">
        <v>126106</v>
      </c>
      <c r="AA66" s="89">
        <v>13.6</v>
      </c>
      <c r="AB66" s="89">
        <v>29.3</v>
      </c>
      <c r="AC66" s="260">
        <f>AVERAGE(Z66:Z72)</f>
        <v>126053.28571428571</v>
      </c>
    </row>
    <row r="67" spans="23:29">
      <c r="W67" s="279"/>
      <c r="X67" s="279"/>
      <c r="Y67" s="264"/>
      <c r="Z67" s="155">
        <v>125958</v>
      </c>
      <c r="AA67" s="20">
        <v>10.02</v>
      </c>
      <c r="AB67" s="20">
        <v>30.9</v>
      </c>
      <c r="AC67" s="261"/>
    </row>
    <row r="68" spans="23:29">
      <c r="W68" s="279"/>
      <c r="X68" s="279"/>
      <c r="Y68" s="264"/>
      <c r="Z68" s="155">
        <v>125847</v>
      </c>
      <c r="AA68" s="20">
        <v>16.8</v>
      </c>
      <c r="AB68" s="20">
        <v>28.9</v>
      </c>
      <c r="AC68" s="261"/>
    </row>
    <row r="69" spans="23:29">
      <c r="W69" s="279"/>
      <c r="X69" s="279"/>
      <c r="Y69" s="264"/>
      <c r="Z69" s="155">
        <v>126372</v>
      </c>
      <c r="AA69" s="20">
        <v>10.24</v>
      </c>
      <c r="AB69" s="20">
        <v>31</v>
      </c>
      <c r="AC69" s="261"/>
    </row>
    <row r="70" spans="23:29">
      <c r="W70" s="279"/>
      <c r="X70" s="279"/>
      <c r="Y70" s="264"/>
      <c r="Z70" s="155">
        <v>126048</v>
      </c>
      <c r="AA70" s="20">
        <v>13.9</v>
      </c>
      <c r="AB70" s="20">
        <v>29.5</v>
      </c>
      <c r="AC70" s="261"/>
    </row>
    <row r="71" spans="23:29">
      <c r="W71" s="279"/>
      <c r="X71" s="279"/>
      <c r="Y71" s="264"/>
      <c r="Z71" s="155">
        <v>125848</v>
      </c>
      <c r="AA71" s="20">
        <v>10.57</v>
      </c>
      <c r="AB71" s="20">
        <v>29.7</v>
      </c>
      <c r="AC71" s="261"/>
    </row>
    <row r="72" spans="23:29" ht="15.75" thickBot="1">
      <c r="W72" s="279"/>
      <c r="X72" s="280"/>
      <c r="Y72" s="265"/>
      <c r="Z72" s="156">
        <v>126194</v>
      </c>
      <c r="AA72" s="90">
        <v>8.52</v>
      </c>
      <c r="AB72" s="90">
        <v>29.1</v>
      </c>
      <c r="AC72" s="262"/>
    </row>
    <row r="73" spans="23:29">
      <c r="W73" s="279"/>
      <c r="X73" s="278" t="s">
        <v>213</v>
      </c>
      <c r="Y73" s="263">
        <v>30</v>
      </c>
      <c r="Z73" s="154">
        <v>302770</v>
      </c>
      <c r="AA73" s="154">
        <v>7.51</v>
      </c>
      <c r="AB73" s="154">
        <v>28.6</v>
      </c>
      <c r="AC73" s="260">
        <f>AVERAGE(Z73:Z79)</f>
        <v>302387.42857142858</v>
      </c>
    </row>
    <row r="74" spans="23:29">
      <c r="W74" s="279"/>
      <c r="X74" s="279"/>
      <c r="Y74" s="264"/>
      <c r="Z74" s="155">
        <v>302960</v>
      </c>
      <c r="AA74" s="155">
        <v>10.07</v>
      </c>
      <c r="AB74" s="155">
        <v>29.6</v>
      </c>
      <c r="AC74" s="261"/>
    </row>
    <row r="75" spans="23:29">
      <c r="W75" s="279"/>
      <c r="X75" s="279"/>
      <c r="Y75" s="264"/>
      <c r="Z75" s="155">
        <v>302760</v>
      </c>
      <c r="AA75" s="155">
        <v>7.23</v>
      </c>
      <c r="AB75" s="155">
        <v>29.1</v>
      </c>
      <c r="AC75" s="261"/>
    </row>
    <row r="76" spans="23:29">
      <c r="W76" s="279"/>
      <c r="X76" s="279"/>
      <c r="Y76" s="264"/>
      <c r="Z76" s="155">
        <v>302843</v>
      </c>
      <c r="AA76" s="155">
        <v>11.4</v>
      </c>
      <c r="AB76" s="155">
        <v>28.7</v>
      </c>
      <c r="AC76" s="261"/>
    </row>
    <row r="77" spans="23:29">
      <c r="W77" s="279"/>
      <c r="X77" s="279"/>
      <c r="Y77" s="264"/>
      <c r="Z77" s="155">
        <v>299793</v>
      </c>
      <c r="AA77" s="155">
        <v>10.57</v>
      </c>
      <c r="AB77" s="155">
        <v>29.3</v>
      </c>
      <c r="AC77" s="261"/>
    </row>
    <row r="78" spans="23:29">
      <c r="W78" s="279"/>
      <c r="X78" s="279"/>
      <c r="Y78" s="264"/>
      <c r="Z78" s="155">
        <v>302970</v>
      </c>
      <c r="AA78" s="155">
        <v>13.1</v>
      </c>
      <c r="AB78" s="155">
        <v>28.5</v>
      </c>
      <c r="AC78" s="261"/>
    </row>
    <row r="79" spans="23:29" ht="15.75" thickBot="1">
      <c r="W79" s="279"/>
      <c r="X79" s="279"/>
      <c r="Y79" s="265"/>
      <c r="Z79" s="156">
        <v>302616</v>
      </c>
      <c r="AA79" s="156">
        <v>14.5</v>
      </c>
      <c r="AB79" s="156">
        <v>28.9</v>
      </c>
      <c r="AC79" s="262"/>
    </row>
    <row r="80" spans="23:29">
      <c r="W80" s="279"/>
      <c r="X80" s="279"/>
      <c r="Y80" s="263">
        <v>40</v>
      </c>
      <c r="Z80" s="157">
        <v>396033</v>
      </c>
      <c r="AA80" s="157">
        <v>22.3</v>
      </c>
      <c r="AB80" s="157">
        <v>31.7</v>
      </c>
      <c r="AC80" s="288">
        <f>AVERAGE(Z80:Z86)</f>
        <v>396128</v>
      </c>
    </row>
    <row r="81" spans="23:37">
      <c r="W81" s="279"/>
      <c r="X81" s="279"/>
      <c r="Y81" s="264"/>
      <c r="Z81" s="155">
        <v>396152</v>
      </c>
      <c r="AA81" s="155">
        <v>15</v>
      </c>
      <c r="AB81" s="155">
        <v>32.799999999999997</v>
      </c>
      <c r="AC81" s="261"/>
    </row>
    <row r="82" spans="23:37">
      <c r="W82" s="279"/>
      <c r="X82" s="279"/>
      <c r="Y82" s="264"/>
      <c r="Z82" s="155">
        <v>396064</v>
      </c>
      <c r="AA82" s="155">
        <v>14.8</v>
      </c>
      <c r="AB82" s="155">
        <v>32.5</v>
      </c>
      <c r="AC82" s="261"/>
    </row>
    <row r="83" spans="23:37">
      <c r="W83" s="279"/>
      <c r="X83" s="279"/>
      <c r="Y83" s="264"/>
      <c r="Z83" s="155">
        <v>396577</v>
      </c>
      <c r="AA83" s="155">
        <v>13.1</v>
      </c>
      <c r="AB83" s="155">
        <v>31.3</v>
      </c>
      <c r="AC83" s="261"/>
    </row>
    <row r="84" spans="23:37">
      <c r="W84" s="279"/>
      <c r="X84" s="279"/>
      <c r="Y84" s="264"/>
      <c r="Z84" s="155">
        <v>396017</v>
      </c>
      <c r="AA84" s="155">
        <v>15</v>
      </c>
      <c r="AB84" s="155">
        <v>32.799999999999997</v>
      </c>
      <c r="AC84" s="261"/>
    </row>
    <row r="85" spans="23:37">
      <c r="W85" s="279"/>
      <c r="X85" s="279"/>
      <c r="Y85" s="264"/>
      <c r="Z85" s="155">
        <v>396037</v>
      </c>
      <c r="AA85" s="155">
        <v>10.89</v>
      </c>
      <c r="AB85" s="155">
        <v>31.5</v>
      </c>
      <c r="AC85" s="261"/>
    </row>
    <row r="86" spans="23:37" ht="15.75" thickBot="1">
      <c r="W86" s="279"/>
      <c r="X86" s="279"/>
      <c r="Y86" s="265"/>
      <c r="Z86" s="158">
        <v>396016</v>
      </c>
      <c r="AA86" s="158">
        <v>12.5</v>
      </c>
      <c r="AB86" s="158">
        <v>31.6</v>
      </c>
      <c r="AC86" s="289"/>
    </row>
    <row r="87" spans="23:37">
      <c r="W87" s="279"/>
      <c r="X87" s="279"/>
      <c r="Y87" s="263">
        <v>50</v>
      </c>
      <c r="Z87" s="154">
        <v>485897</v>
      </c>
      <c r="AA87" s="154">
        <v>21.5</v>
      </c>
      <c r="AB87" s="154">
        <v>33.4</v>
      </c>
      <c r="AC87" s="260">
        <f>AVERAGE(Z87:Z92)</f>
        <v>486089</v>
      </c>
    </row>
    <row r="88" spans="23:37">
      <c r="W88" s="279"/>
      <c r="X88" s="279"/>
      <c r="Y88" s="264"/>
      <c r="Z88" s="155">
        <v>485403</v>
      </c>
      <c r="AA88" s="155">
        <v>13.5</v>
      </c>
      <c r="AB88" s="155">
        <v>32.700000000000003</v>
      </c>
      <c r="AC88" s="261"/>
    </row>
    <row r="89" spans="23:37">
      <c r="W89" s="279"/>
      <c r="X89" s="279"/>
      <c r="Y89" s="264"/>
      <c r="Z89" s="155">
        <v>486308</v>
      </c>
      <c r="AA89" s="155">
        <v>17.2</v>
      </c>
      <c r="AB89" s="155">
        <v>34.799999999999997</v>
      </c>
      <c r="AC89" s="261"/>
    </row>
    <row r="90" spans="23:37">
      <c r="W90" s="279"/>
      <c r="X90" s="279"/>
      <c r="Y90" s="264"/>
      <c r="Z90" s="155">
        <v>486017</v>
      </c>
      <c r="AA90" s="155">
        <v>16</v>
      </c>
      <c r="AB90" s="155">
        <v>34.200000000000003</v>
      </c>
      <c r="AC90" s="261"/>
    </row>
    <row r="91" spans="23:37">
      <c r="W91" s="279"/>
      <c r="X91" s="279"/>
      <c r="Y91" s="264"/>
      <c r="Z91" s="155">
        <v>486454</v>
      </c>
      <c r="AA91" s="155">
        <v>17</v>
      </c>
      <c r="AB91" s="155">
        <v>34.200000000000003</v>
      </c>
      <c r="AC91" s="261"/>
    </row>
    <row r="92" spans="23:37">
      <c r="W92" s="279"/>
      <c r="X92" s="279"/>
      <c r="Y92" s="264"/>
      <c r="Z92" s="158">
        <v>486455</v>
      </c>
      <c r="AA92" s="158">
        <v>10.92</v>
      </c>
      <c r="AB92" s="158">
        <v>34.1</v>
      </c>
      <c r="AC92" s="289"/>
    </row>
    <row r="94" spans="23:37" ht="15.75" thickBot="1"/>
    <row r="95" spans="23:37">
      <c r="AE95" s="272" t="s">
        <v>550</v>
      </c>
      <c r="AF95" s="272" t="s">
        <v>213</v>
      </c>
      <c r="AG95" s="269">
        <v>30</v>
      </c>
      <c r="AH95" s="89">
        <v>315464</v>
      </c>
      <c r="AI95" s="89">
        <v>6.82</v>
      </c>
      <c r="AJ95" s="89">
        <v>16.7</v>
      </c>
      <c r="AK95" s="260">
        <f>AVERAGE(AH95:AH97)</f>
        <v>311930.66666666669</v>
      </c>
    </row>
    <row r="96" spans="23:37">
      <c r="AE96" s="273"/>
      <c r="AF96" s="273"/>
      <c r="AG96" s="243"/>
      <c r="AH96" s="20">
        <v>315610</v>
      </c>
      <c r="AI96" s="20">
        <v>5.6</v>
      </c>
      <c r="AJ96" s="20">
        <v>18.8</v>
      </c>
      <c r="AK96" s="261"/>
    </row>
    <row r="97" spans="31:37" ht="15.75" thickBot="1">
      <c r="AE97" s="273"/>
      <c r="AF97" s="273"/>
      <c r="AG97" s="244"/>
      <c r="AH97" s="90">
        <v>304718</v>
      </c>
      <c r="AI97" s="90">
        <v>5.21</v>
      </c>
      <c r="AJ97" s="90">
        <v>20.8</v>
      </c>
      <c r="AK97" s="262"/>
    </row>
    <row r="98" spans="31:37">
      <c r="AE98" s="273"/>
      <c r="AF98" s="273"/>
      <c r="AG98" s="269">
        <v>40</v>
      </c>
      <c r="AH98" s="154">
        <v>413175</v>
      </c>
      <c r="AI98" s="154">
        <v>4.28</v>
      </c>
      <c r="AJ98" s="154">
        <v>22.4</v>
      </c>
      <c r="AK98" s="260">
        <f>AVERAGE(AH98:AH100)</f>
        <v>408328.66666666669</v>
      </c>
    </row>
    <row r="99" spans="31:37">
      <c r="AE99" s="273"/>
      <c r="AF99" s="273"/>
      <c r="AG99" s="243"/>
      <c r="AH99" s="155">
        <v>413133</v>
      </c>
      <c r="AI99" s="155">
        <v>4.37</v>
      </c>
      <c r="AJ99" s="155">
        <v>22.5</v>
      </c>
      <c r="AK99" s="261"/>
    </row>
    <row r="100" spans="31:37" ht="15.75" thickBot="1">
      <c r="AE100" s="273"/>
      <c r="AF100" s="273"/>
      <c r="AG100" s="244"/>
      <c r="AH100" s="156">
        <v>398678</v>
      </c>
      <c r="AI100" s="156">
        <v>6.23</v>
      </c>
      <c r="AJ100" s="156">
        <v>21.9</v>
      </c>
      <c r="AK100" s="262"/>
    </row>
    <row r="101" spans="31:37">
      <c r="AE101" s="273"/>
      <c r="AF101" s="273"/>
      <c r="AG101" s="269">
        <v>50</v>
      </c>
      <c r="AH101" s="154">
        <v>506779</v>
      </c>
      <c r="AI101" s="154">
        <v>11.9</v>
      </c>
      <c r="AJ101" s="154">
        <v>23.9</v>
      </c>
      <c r="AK101" s="260">
        <f>AVERAGE(AH101:AH103)</f>
        <v>501882.66666666669</v>
      </c>
    </row>
    <row r="102" spans="31:37">
      <c r="AE102" s="273"/>
      <c r="AF102" s="273"/>
      <c r="AG102" s="243"/>
      <c r="AH102" s="155">
        <v>506620</v>
      </c>
      <c r="AI102" s="155">
        <v>6.38</v>
      </c>
      <c r="AJ102" s="155">
        <v>24.7</v>
      </c>
      <c r="AK102" s="261"/>
    </row>
    <row r="103" spans="31:37" ht="15.75" thickBot="1">
      <c r="AE103" s="273"/>
      <c r="AF103" s="274"/>
      <c r="AG103" s="244"/>
      <c r="AH103" s="156">
        <v>492249</v>
      </c>
      <c r="AI103" s="156">
        <v>8.75</v>
      </c>
      <c r="AJ103" s="156">
        <v>24.3</v>
      </c>
      <c r="AK103" s="262"/>
    </row>
    <row r="104" spans="31:37">
      <c r="AE104" s="273"/>
      <c r="AF104" s="275" t="s">
        <v>212</v>
      </c>
      <c r="AG104" s="269">
        <v>30</v>
      </c>
      <c r="AH104" s="89">
        <v>78505</v>
      </c>
      <c r="AI104" s="89">
        <v>3.82</v>
      </c>
      <c r="AJ104" s="89">
        <v>13</v>
      </c>
      <c r="AK104" s="260">
        <f>AVERAGE(AH104:AH108)</f>
        <v>78356.600000000006</v>
      </c>
    </row>
    <row r="105" spans="31:37">
      <c r="AE105" s="273"/>
      <c r="AF105" s="276"/>
      <c r="AG105" s="243"/>
      <c r="AH105" s="20">
        <v>78287</v>
      </c>
      <c r="AI105" s="20">
        <v>15.9</v>
      </c>
      <c r="AJ105" s="20">
        <v>12.4</v>
      </c>
      <c r="AK105" s="261"/>
    </row>
    <row r="106" spans="31:37">
      <c r="AE106" s="273"/>
      <c r="AF106" s="276"/>
      <c r="AG106" s="243"/>
      <c r="AH106" s="20">
        <v>78232</v>
      </c>
      <c r="AI106" s="20">
        <v>3.59</v>
      </c>
      <c r="AJ106" s="20">
        <v>13.2</v>
      </c>
      <c r="AK106" s="261"/>
    </row>
    <row r="107" spans="31:37">
      <c r="AE107" s="273"/>
      <c r="AF107" s="276"/>
      <c r="AG107" s="243"/>
      <c r="AH107" s="20">
        <v>78326</v>
      </c>
      <c r="AI107" s="20">
        <v>6.13</v>
      </c>
      <c r="AJ107" s="20">
        <v>17.600000000000001</v>
      </c>
      <c r="AK107" s="261"/>
    </row>
    <row r="108" spans="31:37" ht="15.75" thickBot="1">
      <c r="AE108" s="273"/>
      <c r="AF108" s="276"/>
      <c r="AG108" s="244"/>
      <c r="AH108" s="90">
        <v>78433</v>
      </c>
      <c r="AI108" s="90">
        <v>8.77</v>
      </c>
      <c r="AJ108" s="90">
        <v>18.5</v>
      </c>
      <c r="AK108" s="262"/>
    </row>
    <row r="109" spans="31:37">
      <c r="AE109" s="273"/>
      <c r="AF109" s="276"/>
      <c r="AG109" s="269">
        <v>40</v>
      </c>
      <c r="AH109" s="154">
        <v>102652</v>
      </c>
      <c r="AI109" s="89">
        <v>8.81</v>
      </c>
      <c r="AJ109" s="89">
        <v>15.6</v>
      </c>
      <c r="AK109" s="260">
        <f>AVERAGE(AH109:AH112)</f>
        <v>102458.75</v>
      </c>
    </row>
    <row r="110" spans="31:37">
      <c r="AE110" s="273"/>
      <c r="AF110" s="276"/>
      <c r="AG110" s="243"/>
      <c r="AH110" s="20">
        <v>102273</v>
      </c>
      <c r="AI110" s="20">
        <v>5.07</v>
      </c>
      <c r="AJ110" s="20">
        <v>19.100000000000001</v>
      </c>
      <c r="AK110" s="261"/>
    </row>
    <row r="111" spans="31:37">
      <c r="AE111" s="273"/>
      <c r="AF111" s="276"/>
      <c r="AG111" s="243"/>
      <c r="AH111" s="20">
        <v>102346</v>
      </c>
      <c r="AI111" s="20">
        <v>2.84</v>
      </c>
      <c r="AJ111" s="20">
        <v>19.399999999999999</v>
      </c>
      <c r="AK111" s="261"/>
    </row>
    <row r="112" spans="31:37" ht="15.75" thickBot="1">
      <c r="AE112" s="273"/>
      <c r="AF112" s="276"/>
      <c r="AG112" s="244"/>
      <c r="AH112" s="90">
        <v>102564</v>
      </c>
      <c r="AI112" s="90">
        <v>7.53</v>
      </c>
      <c r="AJ112" s="90">
        <v>19</v>
      </c>
      <c r="AK112" s="262"/>
    </row>
    <row r="113" spans="31:37">
      <c r="AE113" s="273"/>
      <c r="AF113" s="276"/>
      <c r="AG113" s="269">
        <v>50</v>
      </c>
      <c r="AH113" s="154">
        <v>125992</v>
      </c>
      <c r="AI113" s="154">
        <v>10.98</v>
      </c>
      <c r="AJ113" s="154">
        <v>17.399999999999999</v>
      </c>
      <c r="AK113" s="260">
        <f>AVERAGE(AH113:AH115)</f>
        <v>125980.33333333333</v>
      </c>
    </row>
    <row r="114" spans="31:37">
      <c r="AE114" s="273"/>
      <c r="AF114" s="276"/>
      <c r="AG114" s="243"/>
      <c r="AH114" s="155">
        <v>125919</v>
      </c>
      <c r="AI114" s="155">
        <v>5.88</v>
      </c>
      <c r="AJ114" s="155">
        <v>21.3</v>
      </c>
      <c r="AK114" s="261"/>
    </row>
    <row r="115" spans="31:37" ht="15.75" thickBot="1">
      <c r="AE115" s="274"/>
      <c r="AF115" s="277"/>
      <c r="AG115" s="244"/>
      <c r="AH115" s="156">
        <v>126030</v>
      </c>
      <c r="AI115" s="156">
        <v>5.91</v>
      </c>
      <c r="AJ115" s="156">
        <v>20.399999999999999</v>
      </c>
      <c r="AK115" s="262"/>
    </row>
  </sheetData>
  <mergeCells count="60">
    <mergeCell ref="AK109:AK112"/>
    <mergeCell ref="AG113:AG115"/>
    <mergeCell ref="AK113:AK115"/>
    <mergeCell ref="AE95:AE115"/>
    <mergeCell ref="AF95:AF103"/>
    <mergeCell ref="AG95:AG97"/>
    <mergeCell ref="AK95:AK97"/>
    <mergeCell ref="AG98:AG100"/>
    <mergeCell ref="AK98:AK100"/>
    <mergeCell ref="AG101:AG103"/>
    <mergeCell ref="AK101:AK103"/>
    <mergeCell ref="AF104:AF115"/>
    <mergeCell ref="AG104:AG108"/>
    <mergeCell ref="AK104:AK108"/>
    <mergeCell ref="AG109:AG112"/>
    <mergeCell ref="X73:X92"/>
    <mergeCell ref="Y73:Y79"/>
    <mergeCell ref="AC73:AC79"/>
    <mergeCell ref="Y80:Y86"/>
    <mergeCell ref="AC80:AC86"/>
    <mergeCell ref="Y87:Y92"/>
    <mergeCell ref="AC87:AC92"/>
    <mergeCell ref="X52:X72"/>
    <mergeCell ref="Y52:Y58"/>
    <mergeCell ref="AC52:AC58"/>
    <mergeCell ref="Y59:Y65"/>
    <mergeCell ref="AC59:AC65"/>
    <mergeCell ref="Y66:Y72"/>
    <mergeCell ref="AC66:AC72"/>
    <mergeCell ref="U43:U45"/>
    <mergeCell ref="Q46:Q48"/>
    <mergeCell ref="U46:U48"/>
    <mergeCell ref="O29:O48"/>
    <mergeCell ref="P29:P39"/>
    <mergeCell ref="Q29:Q33"/>
    <mergeCell ref="U29:U33"/>
    <mergeCell ref="Q34:Q37"/>
    <mergeCell ref="U34:U37"/>
    <mergeCell ref="Q38:Q39"/>
    <mergeCell ref="U38:U39"/>
    <mergeCell ref="P40:P48"/>
    <mergeCell ref="Q40:Q42"/>
    <mergeCell ref="U40:U42"/>
    <mergeCell ref="Q43:Q45"/>
    <mergeCell ref="W52:W92"/>
    <mergeCell ref="E8:E25"/>
    <mergeCell ref="F8:F16"/>
    <mergeCell ref="G8:G10"/>
    <mergeCell ref="K8:K10"/>
    <mergeCell ref="G11:G13"/>
    <mergeCell ref="K11:K13"/>
    <mergeCell ref="G14:G16"/>
    <mergeCell ref="K14:K16"/>
    <mergeCell ref="F17:F25"/>
    <mergeCell ref="G17:G19"/>
    <mergeCell ref="K17:K19"/>
    <mergeCell ref="G20:G22"/>
    <mergeCell ref="K20:K22"/>
    <mergeCell ref="G23:G25"/>
    <mergeCell ref="K23:K2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P38"/>
  <sheetViews>
    <sheetView topLeftCell="A32" workbookViewId="0">
      <selection activeCell="A26" sqref="A26:G38"/>
    </sheetView>
  </sheetViews>
  <sheetFormatPr defaultRowHeight="15"/>
  <cols>
    <col min="1" max="1" width="16.140625" bestFit="1" customWidth="1"/>
    <col min="14" max="14" width="0.28515625" customWidth="1"/>
    <col min="27" max="27" width="0.140625" customWidth="1"/>
    <col min="40" max="40" width="0.140625" customWidth="1"/>
    <col min="52" max="52" width="9.140625" customWidth="1"/>
    <col min="53" max="53" width="0.28515625" customWidth="1"/>
    <col min="66" max="66" width="0.28515625" customWidth="1"/>
    <col min="79" max="79" width="0.140625" customWidth="1"/>
  </cols>
  <sheetData>
    <row r="1" spans="1:94">
      <c r="A1" s="23" t="s">
        <v>0</v>
      </c>
      <c r="B1" s="306" t="s">
        <v>412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8"/>
      <c r="O1" s="306" t="s">
        <v>421</v>
      </c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  <c r="AB1" s="306" t="s">
        <v>430</v>
      </c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8"/>
      <c r="AO1" s="307" t="s">
        <v>439</v>
      </c>
      <c r="AP1" s="307"/>
      <c r="AQ1" s="307"/>
      <c r="AR1" s="307"/>
      <c r="AS1" s="307"/>
      <c r="AT1" s="307"/>
      <c r="AU1" s="307"/>
      <c r="AV1" s="307"/>
      <c r="AW1" s="307"/>
      <c r="AX1" s="307"/>
      <c r="AY1" s="307"/>
      <c r="AZ1" s="308"/>
      <c r="BB1" s="306" t="s">
        <v>445</v>
      </c>
      <c r="BC1" s="307"/>
      <c r="BD1" s="307"/>
      <c r="BE1" s="307"/>
      <c r="BF1" s="307"/>
      <c r="BG1" s="307"/>
      <c r="BH1" s="307"/>
      <c r="BI1" s="307"/>
      <c r="BJ1" s="307"/>
      <c r="BK1" s="307"/>
      <c r="BL1" s="307"/>
      <c r="BM1" s="308"/>
      <c r="BO1" s="306" t="s">
        <v>454</v>
      </c>
      <c r="BP1" s="307"/>
      <c r="BQ1" s="307"/>
      <c r="BR1" s="307"/>
      <c r="BS1" s="307"/>
      <c r="BT1" s="307"/>
      <c r="BU1" s="307"/>
      <c r="BV1" s="307"/>
      <c r="BW1" s="307"/>
      <c r="BX1" s="307"/>
      <c r="BY1" s="307"/>
      <c r="BZ1" s="308"/>
      <c r="CB1" s="306" t="s">
        <v>463</v>
      </c>
      <c r="CC1" s="307"/>
      <c r="CD1" s="307"/>
      <c r="CE1" s="307"/>
      <c r="CF1" s="307"/>
      <c r="CG1" s="307"/>
      <c r="CH1" s="307"/>
      <c r="CI1" s="307"/>
      <c r="CJ1" s="307"/>
      <c r="CK1" s="307"/>
      <c r="CL1" s="307"/>
      <c r="CM1" s="308"/>
      <c r="CN1" s="307"/>
      <c r="CO1" s="307"/>
      <c r="CP1" s="308"/>
    </row>
    <row r="2" spans="1:94">
      <c r="A2" s="24" t="s">
        <v>1</v>
      </c>
      <c r="B2" s="309" t="s">
        <v>51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  <c r="O2" s="309" t="s">
        <v>51</v>
      </c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1"/>
      <c r="AB2" s="309" t="s">
        <v>51</v>
      </c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1"/>
      <c r="AO2" s="310" t="s">
        <v>51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1"/>
      <c r="BB2" s="309" t="s">
        <v>51</v>
      </c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1"/>
      <c r="BO2" s="309" t="s">
        <v>51</v>
      </c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1"/>
      <c r="CB2" s="309" t="s">
        <v>51</v>
      </c>
      <c r="CC2" s="310"/>
      <c r="CD2" s="310"/>
      <c r="CE2" s="310"/>
      <c r="CF2" s="310"/>
      <c r="CG2" s="310"/>
      <c r="CH2" s="310"/>
      <c r="CI2" s="310"/>
      <c r="CJ2" s="310"/>
      <c r="CK2" s="310"/>
      <c r="CL2" s="310"/>
      <c r="CM2" s="311"/>
      <c r="CN2" s="310"/>
      <c r="CO2" s="310"/>
      <c r="CP2" s="311"/>
    </row>
    <row r="3" spans="1:94">
      <c r="A3" s="24" t="s">
        <v>2</v>
      </c>
      <c r="B3" s="312" t="s">
        <v>413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4"/>
      <c r="O3" s="312" t="s">
        <v>422</v>
      </c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4"/>
      <c r="AB3" s="312" t="s">
        <v>431</v>
      </c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4"/>
      <c r="AO3" s="313" t="s">
        <v>440</v>
      </c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4"/>
      <c r="BB3" s="312" t="s">
        <v>446</v>
      </c>
      <c r="BC3" s="313"/>
      <c r="BD3" s="313"/>
      <c r="BE3" s="313"/>
      <c r="BF3" s="313"/>
      <c r="BG3" s="313"/>
      <c r="BH3" s="313"/>
      <c r="BI3" s="313"/>
      <c r="BJ3" s="313"/>
      <c r="BK3" s="313"/>
      <c r="BL3" s="313"/>
      <c r="BM3" s="314"/>
      <c r="BO3" s="312" t="s">
        <v>455</v>
      </c>
      <c r="BP3" s="313"/>
      <c r="BQ3" s="313"/>
      <c r="BR3" s="313"/>
      <c r="BS3" s="313"/>
      <c r="BT3" s="313"/>
      <c r="BU3" s="313"/>
      <c r="BV3" s="313"/>
      <c r="BW3" s="313"/>
      <c r="BX3" s="313"/>
      <c r="BY3" s="313"/>
      <c r="BZ3" s="314"/>
      <c r="CB3" s="312" t="s">
        <v>464</v>
      </c>
      <c r="CC3" s="313"/>
      <c r="CD3" s="313"/>
      <c r="CE3" s="313"/>
      <c r="CF3" s="313"/>
      <c r="CG3" s="313"/>
      <c r="CH3" s="313"/>
      <c r="CI3" s="313"/>
      <c r="CJ3" s="313"/>
      <c r="CK3" s="313"/>
      <c r="CL3" s="313"/>
      <c r="CM3" s="314"/>
      <c r="CN3" s="313"/>
      <c r="CO3" s="313"/>
      <c r="CP3" s="314"/>
    </row>
    <row r="4" spans="1:94">
      <c r="A4" s="24" t="s">
        <v>3</v>
      </c>
      <c r="B4" s="312" t="s">
        <v>414</v>
      </c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4"/>
      <c r="O4" s="312" t="s">
        <v>423</v>
      </c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4"/>
      <c r="AB4" s="312" t="s">
        <v>432</v>
      </c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4"/>
      <c r="AO4" s="313" t="s">
        <v>441</v>
      </c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4"/>
      <c r="BB4" s="312" t="s">
        <v>447</v>
      </c>
      <c r="BC4" s="313"/>
      <c r="BD4" s="313"/>
      <c r="BE4" s="313"/>
      <c r="BF4" s="313"/>
      <c r="BG4" s="313"/>
      <c r="BH4" s="313"/>
      <c r="BI4" s="313"/>
      <c r="BJ4" s="313"/>
      <c r="BK4" s="313"/>
      <c r="BL4" s="313"/>
      <c r="BM4" s="314"/>
      <c r="BO4" s="312" t="s">
        <v>456</v>
      </c>
      <c r="BP4" s="313"/>
      <c r="BQ4" s="313"/>
      <c r="BR4" s="313"/>
      <c r="BS4" s="313"/>
      <c r="BT4" s="313"/>
      <c r="BU4" s="313"/>
      <c r="BV4" s="313"/>
      <c r="BW4" s="313"/>
      <c r="BX4" s="313"/>
      <c r="BY4" s="313"/>
      <c r="BZ4" s="314"/>
      <c r="CB4" s="312" t="s">
        <v>465</v>
      </c>
      <c r="CC4" s="313"/>
      <c r="CD4" s="313"/>
      <c r="CE4" s="313"/>
      <c r="CF4" s="313"/>
      <c r="CG4" s="313"/>
      <c r="CH4" s="313"/>
      <c r="CI4" s="313"/>
      <c r="CJ4" s="313"/>
      <c r="CK4" s="313"/>
      <c r="CL4" s="313"/>
      <c r="CM4" s="314"/>
      <c r="CN4" s="313"/>
      <c r="CO4" s="313"/>
      <c r="CP4" s="314"/>
    </row>
    <row r="5" spans="1:94">
      <c r="A5" s="24" t="s">
        <v>4</v>
      </c>
      <c r="B5" s="315">
        <v>5.0173611111111106E-2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7"/>
      <c r="O5" s="315">
        <v>5.0173611111111106E-2</v>
      </c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7"/>
      <c r="AB5" s="315">
        <v>5.0173611111111106E-2</v>
      </c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7"/>
      <c r="AO5" s="316">
        <v>5.0173611111111106E-2</v>
      </c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7"/>
      <c r="BB5" s="315">
        <v>5.0173611111111106E-2</v>
      </c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7"/>
      <c r="BO5" s="315">
        <v>5.0173611111111106E-2</v>
      </c>
      <c r="BP5" s="316"/>
      <c r="BQ5" s="316"/>
      <c r="BR5" s="316"/>
      <c r="BS5" s="316"/>
      <c r="BT5" s="316"/>
      <c r="BU5" s="316"/>
      <c r="BV5" s="316"/>
      <c r="BW5" s="316"/>
      <c r="BX5" s="316"/>
      <c r="BY5" s="316"/>
      <c r="BZ5" s="317"/>
      <c r="CB5" s="315">
        <v>5.0173611111111106E-2</v>
      </c>
      <c r="CC5" s="316"/>
      <c r="CD5" s="316"/>
      <c r="CE5" s="316"/>
      <c r="CF5" s="316"/>
      <c r="CG5" s="316"/>
      <c r="CH5" s="316"/>
      <c r="CI5" s="316"/>
      <c r="CJ5" s="316"/>
      <c r="CK5" s="316"/>
      <c r="CL5" s="316"/>
      <c r="CM5" s="317"/>
      <c r="CN5" s="316"/>
      <c r="CO5" s="316"/>
      <c r="CP5" s="317"/>
    </row>
    <row r="6" spans="1:94">
      <c r="A6" s="24" t="s">
        <v>5</v>
      </c>
      <c r="B6" s="294" t="s">
        <v>222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6"/>
      <c r="O6" s="294" t="s">
        <v>222</v>
      </c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6"/>
      <c r="AB6" s="294" t="s">
        <v>222</v>
      </c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6"/>
      <c r="AO6" s="295" t="s">
        <v>222</v>
      </c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6"/>
      <c r="BB6" s="294" t="s">
        <v>222</v>
      </c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96"/>
      <c r="BO6" s="294" t="s">
        <v>222</v>
      </c>
      <c r="BP6" s="295"/>
      <c r="BQ6" s="295"/>
      <c r="BR6" s="295"/>
      <c r="BS6" s="295"/>
      <c r="BT6" s="295"/>
      <c r="BU6" s="295"/>
      <c r="BV6" s="295"/>
      <c r="BW6" s="295"/>
      <c r="BX6" s="295"/>
      <c r="BY6" s="295"/>
      <c r="BZ6" s="296"/>
      <c r="CB6" s="294" t="s">
        <v>222</v>
      </c>
      <c r="CC6" s="295"/>
      <c r="CD6" s="295"/>
      <c r="CE6" s="295"/>
      <c r="CF6" s="295"/>
      <c r="CG6" s="295"/>
      <c r="CH6" s="295"/>
      <c r="CI6" s="295"/>
      <c r="CJ6" s="295"/>
      <c r="CK6" s="295"/>
      <c r="CL6" s="295"/>
      <c r="CM6" s="296"/>
      <c r="CN6" s="295"/>
      <c r="CO6" s="295"/>
      <c r="CP6" s="296"/>
    </row>
    <row r="7" spans="1:94">
      <c r="A7" s="24" t="s">
        <v>6</v>
      </c>
      <c r="B7" s="297" t="s">
        <v>55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9"/>
      <c r="O7" s="297" t="s">
        <v>55</v>
      </c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9"/>
      <c r="AB7" s="297" t="s">
        <v>55</v>
      </c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9"/>
      <c r="AO7" s="298" t="s">
        <v>55</v>
      </c>
      <c r="AP7" s="298"/>
      <c r="AQ7" s="298"/>
      <c r="AR7" s="298"/>
      <c r="AS7" s="298"/>
      <c r="AT7" s="298"/>
      <c r="AU7" s="298"/>
      <c r="AV7" s="298"/>
      <c r="AW7" s="298"/>
      <c r="AX7" s="298"/>
      <c r="AY7" s="298"/>
      <c r="AZ7" s="299"/>
      <c r="BB7" s="297" t="s">
        <v>55</v>
      </c>
      <c r="BC7" s="298"/>
      <c r="BD7" s="298"/>
      <c r="BE7" s="298"/>
      <c r="BF7" s="298"/>
      <c r="BG7" s="298"/>
      <c r="BH7" s="298"/>
      <c r="BI7" s="298"/>
      <c r="BJ7" s="298"/>
      <c r="BK7" s="298"/>
      <c r="BL7" s="298"/>
      <c r="BM7" s="299"/>
      <c r="BO7" s="297" t="s">
        <v>55</v>
      </c>
      <c r="BP7" s="298"/>
      <c r="BQ7" s="298"/>
      <c r="BR7" s="298"/>
      <c r="BS7" s="298"/>
      <c r="BT7" s="298"/>
      <c r="BU7" s="298"/>
      <c r="BV7" s="298"/>
      <c r="BW7" s="298"/>
      <c r="BX7" s="298"/>
      <c r="BY7" s="298"/>
      <c r="BZ7" s="299"/>
      <c r="CB7" s="297" t="s">
        <v>55</v>
      </c>
      <c r="CC7" s="298"/>
      <c r="CD7" s="298"/>
      <c r="CE7" s="298"/>
      <c r="CF7" s="298"/>
      <c r="CG7" s="298"/>
      <c r="CH7" s="298"/>
      <c r="CI7" s="298"/>
      <c r="CJ7" s="298"/>
      <c r="CK7" s="298"/>
      <c r="CL7" s="298"/>
      <c r="CM7" s="299"/>
      <c r="CN7" s="298"/>
      <c r="CO7" s="298"/>
      <c r="CP7" s="299"/>
    </row>
    <row r="8" spans="1:94">
      <c r="A8" s="24" t="s">
        <v>7</v>
      </c>
      <c r="B8" s="300" t="s">
        <v>71</v>
      </c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2"/>
      <c r="O8" s="300" t="s">
        <v>71</v>
      </c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B8" s="300" t="s">
        <v>71</v>
      </c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2"/>
      <c r="AO8" s="301" t="s">
        <v>71</v>
      </c>
      <c r="AP8" s="301"/>
      <c r="AQ8" s="301"/>
      <c r="AR8" s="301"/>
      <c r="AS8" s="301"/>
      <c r="AT8" s="301"/>
      <c r="AU8" s="301"/>
      <c r="AV8" s="301"/>
      <c r="AW8" s="301"/>
      <c r="AX8" s="301"/>
      <c r="AY8" s="301"/>
      <c r="AZ8" s="302"/>
      <c r="BB8" s="300" t="s">
        <v>71</v>
      </c>
      <c r="BC8" s="301"/>
      <c r="BD8" s="301"/>
      <c r="BE8" s="301"/>
      <c r="BF8" s="301"/>
      <c r="BG8" s="301"/>
      <c r="BH8" s="301"/>
      <c r="BI8" s="301"/>
      <c r="BJ8" s="301"/>
      <c r="BK8" s="301"/>
      <c r="BL8" s="301"/>
      <c r="BM8" s="302"/>
      <c r="BO8" s="300" t="s">
        <v>71</v>
      </c>
      <c r="BP8" s="301"/>
      <c r="BQ8" s="301"/>
      <c r="BR8" s="301"/>
      <c r="BS8" s="301"/>
      <c r="BT8" s="301"/>
      <c r="BU8" s="301"/>
      <c r="BV8" s="301"/>
      <c r="BW8" s="301"/>
      <c r="BX8" s="301"/>
      <c r="BY8" s="301"/>
      <c r="BZ8" s="302"/>
      <c r="CB8" s="300" t="s">
        <v>71</v>
      </c>
      <c r="CC8" s="301"/>
      <c r="CD8" s="301"/>
      <c r="CE8" s="301"/>
      <c r="CF8" s="301"/>
      <c r="CG8" s="301"/>
      <c r="CH8" s="301"/>
      <c r="CI8" s="301"/>
      <c r="CJ8" s="301"/>
      <c r="CK8" s="301"/>
      <c r="CL8" s="301"/>
      <c r="CM8" s="302"/>
      <c r="CN8" s="301"/>
      <c r="CO8" s="301"/>
      <c r="CP8" s="302"/>
    </row>
    <row r="9" spans="1:94" ht="21.75" thickBot="1">
      <c r="A9" s="25" t="s">
        <v>8</v>
      </c>
      <c r="B9" s="303" t="s">
        <v>72</v>
      </c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5"/>
      <c r="O9" s="303" t="s">
        <v>72</v>
      </c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5"/>
      <c r="AB9" s="303" t="s">
        <v>72</v>
      </c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5"/>
      <c r="AO9" s="346" t="s">
        <v>72</v>
      </c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5"/>
      <c r="BB9" s="303" t="s">
        <v>72</v>
      </c>
      <c r="BC9" s="304"/>
      <c r="BD9" s="304"/>
      <c r="BE9" s="304"/>
      <c r="BF9" s="304"/>
      <c r="BG9" s="304"/>
      <c r="BH9" s="304"/>
      <c r="BI9" s="304"/>
      <c r="BJ9" s="304"/>
      <c r="BK9" s="304"/>
      <c r="BL9" s="304"/>
      <c r="BM9" s="305"/>
      <c r="BO9" s="303" t="s">
        <v>72</v>
      </c>
      <c r="BP9" s="304"/>
      <c r="BQ9" s="304"/>
      <c r="BR9" s="304"/>
      <c r="BS9" s="304"/>
      <c r="BT9" s="304"/>
      <c r="BU9" s="304"/>
      <c r="BV9" s="304"/>
      <c r="BW9" s="304"/>
      <c r="BX9" s="304"/>
      <c r="BY9" s="304"/>
      <c r="BZ9" s="305"/>
      <c r="CB9" s="303" t="s">
        <v>72</v>
      </c>
      <c r="CC9" s="304"/>
      <c r="CD9" s="304"/>
      <c r="CE9" s="304"/>
      <c r="CF9" s="304"/>
      <c r="CG9" s="304"/>
      <c r="CH9" s="304"/>
      <c r="CI9" s="304"/>
      <c r="CJ9" s="304"/>
      <c r="CK9" s="304"/>
      <c r="CL9" s="304"/>
      <c r="CM9" s="305"/>
      <c r="CN9" s="304"/>
      <c r="CO9" s="304"/>
      <c r="CP9" s="305"/>
    </row>
    <row r="10" spans="1:94" ht="21.75" thickBot="1">
      <c r="A10" s="26" t="s">
        <v>9</v>
      </c>
      <c r="B10" s="27" t="s">
        <v>58</v>
      </c>
      <c r="C10" s="18" t="s">
        <v>59</v>
      </c>
      <c r="D10" s="18" t="s">
        <v>60</v>
      </c>
      <c r="E10" s="18" t="s">
        <v>61</v>
      </c>
      <c r="F10" s="18" t="s">
        <v>62</v>
      </c>
      <c r="G10" s="18" t="s">
        <v>63</v>
      </c>
      <c r="H10" s="18" t="s">
        <v>64</v>
      </c>
      <c r="I10" s="18" t="s">
        <v>65</v>
      </c>
      <c r="J10" s="18" t="s">
        <v>66</v>
      </c>
      <c r="K10" s="18" t="s">
        <v>67</v>
      </c>
      <c r="L10" s="18" t="s">
        <v>68</v>
      </c>
      <c r="M10" s="19" t="s">
        <v>69</v>
      </c>
      <c r="O10" s="27" t="s">
        <v>58</v>
      </c>
      <c r="P10" s="18" t="s">
        <v>59</v>
      </c>
      <c r="Q10" s="18" t="s">
        <v>60</v>
      </c>
      <c r="R10" s="18" t="s">
        <v>61</v>
      </c>
      <c r="S10" s="18" t="s">
        <v>62</v>
      </c>
      <c r="T10" s="18" t="s">
        <v>63</v>
      </c>
      <c r="U10" s="18" t="s">
        <v>64</v>
      </c>
      <c r="V10" s="18" t="s">
        <v>65</v>
      </c>
      <c r="W10" s="18" t="s">
        <v>66</v>
      </c>
      <c r="X10" s="18" t="s">
        <v>67</v>
      </c>
      <c r="Y10" s="18" t="s">
        <v>68</v>
      </c>
      <c r="Z10" s="19" t="s">
        <v>69</v>
      </c>
      <c r="AB10" s="27" t="s">
        <v>58</v>
      </c>
      <c r="AC10" s="18" t="s">
        <v>59</v>
      </c>
      <c r="AD10" s="18" t="s">
        <v>60</v>
      </c>
      <c r="AE10" s="18" t="s">
        <v>61</v>
      </c>
      <c r="AF10" s="18" t="s">
        <v>62</v>
      </c>
      <c r="AG10" s="18" t="s">
        <v>63</v>
      </c>
      <c r="AH10" s="18" t="s">
        <v>64</v>
      </c>
      <c r="AI10" s="18" t="s">
        <v>65</v>
      </c>
      <c r="AJ10" s="18" t="s">
        <v>66</v>
      </c>
      <c r="AK10" s="18" t="s">
        <v>67</v>
      </c>
      <c r="AL10" s="18" t="s">
        <v>68</v>
      </c>
      <c r="AM10" s="19" t="s">
        <v>69</v>
      </c>
      <c r="AO10" s="75" t="s">
        <v>58</v>
      </c>
      <c r="AP10" s="18" t="s">
        <v>59</v>
      </c>
      <c r="AQ10" s="18" t="s">
        <v>60</v>
      </c>
      <c r="AR10" s="18" t="s">
        <v>61</v>
      </c>
      <c r="AS10" s="18" t="s">
        <v>62</v>
      </c>
      <c r="AT10" s="18" t="s">
        <v>63</v>
      </c>
      <c r="AU10" s="18" t="s">
        <v>64</v>
      </c>
      <c r="AV10" s="18" t="s">
        <v>65</v>
      </c>
      <c r="AW10" s="18" t="s">
        <v>66</v>
      </c>
      <c r="AX10" s="18" t="s">
        <v>67</v>
      </c>
      <c r="AY10" s="18" t="s">
        <v>68</v>
      </c>
      <c r="AZ10" s="19" t="s">
        <v>69</v>
      </c>
      <c r="BB10" s="27" t="s">
        <v>58</v>
      </c>
      <c r="BC10" s="18" t="s">
        <v>59</v>
      </c>
      <c r="BD10" s="18" t="s">
        <v>60</v>
      </c>
      <c r="BE10" s="18" t="s">
        <v>61</v>
      </c>
      <c r="BF10" s="18" t="s">
        <v>62</v>
      </c>
      <c r="BG10" s="18" t="s">
        <v>63</v>
      </c>
      <c r="BH10" s="18" t="s">
        <v>64</v>
      </c>
      <c r="BI10" s="18" t="s">
        <v>65</v>
      </c>
      <c r="BJ10" s="18" t="s">
        <v>66</v>
      </c>
      <c r="BK10" s="18" t="s">
        <v>67</v>
      </c>
      <c r="BL10" s="18" t="s">
        <v>68</v>
      </c>
      <c r="BM10" s="19" t="s">
        <v>69</v>
      </c>
      <c r="BO10" s="27" t="s">
        <v>58</v>
      </c>
      <c r="BP10" s="18" t="s">
        <v>59</v>
      </c>
      <c r="BQ10" s="18" t="s">
        <v>60</v>
      </c>
      <c r="BR10" s="18" t="s">
        <v>61</v>
      </c>
      <c r="BS10" s="18" t="s">
        <v>62</v>
      </c>
      <c r="BT10" s="18" t="s">
        <v>63</v>
      </c>
      <c r="BU10" s="18" t="s">
        <v>64</v>
      </c>
      <c r="BV10" s="18" t="s">
        <v>65</v>
      </c>
      <c r="BW10" s="18" t="s">
        <v>66</v>
      </c>
      <c r="BX10" s="18" t="s">
        <v>67</v>
      </c>
      <c r="BY10" s="18" t="s">
        <v>68</v>
      </c>
      <c r="BZ10" s="19" t="s">
        <v>69</v>
      </c>
      <c r="CB10" s="27" t="s">
        <v>58</v>
      </c>
      <c r="CC10" s="18" t="s">
        <v>59</v>
      </c>
      <c r="CD10" s="18" t="s">
        <v>60</v>
      </c>
      <c r="CE10" s="18" t="s">
        <v>61</v>
      </c>
      <c r="CF10" s="18" t="s">
        <v>62</v>
      </c>
      <c r="CG10" s="18" t="s">
        <v>63</v>
      </c>
      <c r="CH10" s="18" t="s">
        <v>64</v>
      </c>
      <c r="CI10" s="18" t="s">
        <v>65</v>
      </c>
      <c r="CJ10" s="18" t="s">
        <v>66</v>
      </c>
      <c r="CK10" s="18" t="s">
        <v>67</v>
      </c>
      <c r="CL10" s="18" t="s">
        <v>68</v>
      </c>
      <c r="CM10" s="19" t="s">
        <v>69</v>
      </c>
      <c r="CN10" s="5" t="s">
        <v>67</v>
      </c>
      <c r="CO10" s="5" t="s">
        <v>68</v>
      </c>
      <c r="CP10" s="6" t="s">
        <v>69</v>
      </c>
    </row>
    <row r="11" spans="1:94">
      <c r="A11" s="15" t="s">
        <v>10</v>
      </c>
      <c r="B11" s="28">
        <v>0</v>
      </c>
      <c r="C11" s="9">
        <v>0</v>
      </c>
      <c r="D11" s="9">
        <v>0</v>
      </c>
      <c r="E11" s="9">
        <v>30</v>
      </c>
      <c r="F11" s="9">
        <v>0</v>
      </c>
      <c r="G11" s="9">
        <v>0</v>
      </c>
      <c r="H11" s="9" t="s">
        <v>73</v>
      </c>
      <c r="I11" s="9" t="s">
        <v>73</v>
      </c>
      <c r="J11" s="9" t="s">
        <v>73</v>
      </c>
      <c r="K11" s="9" t="s">
        <v>73</v>
      </c>
      <c r="L11" s="22" t="s">
        <v>74</v>
      </c>
      <c r="M11" s="10" t="s">
        <v>74</v>
      </c>
      <c r="O11" s="28">
        <v>0</v>
      </c>
      <c r="P11" s="9">
        <v>0</v>
      </c>
      <c r="Q11" s="9">
        <v>0</v>
      </c>
      <c r="R11" s="9">
        <v>30</v>
      </c>
      <c r="S11" s="9">
        <v>0</v>
      </c>
      <c r="T11" s="9">
        <v>0</v>
      </c>
      <c r="U11" s="9" t="s">
        <v>73</v>
      </c>
      <c r="V11" s="9" t="s">
        <v>73</v>
      </c>
      <c r="W11" s="9" t="s">
        <v>73</v>
      </c>
      <c r="X11" s="9" t="s">
        <v>73</v>
      </c>
      <c r="Y11" s="22" t="s">
        <v>74</v>
      </c>
      <c r="Z11" s="10" t="s">
        <v>74</v>
      </c>
      <c r="AB11" s="28">
        <v>0</v>
      </c>
      <c r="AC11" s="9">
        <v>0</v>
      </c>
      <c r="AD11" s="9">
        <v>0</v>
      </c>
      <c r="AE11" s="9">
        <v>30</v>
      </c>
      <c r="AF11" s="9">
        <v>0</v>
      </c>
      <c r="AG11" s="9">
        <v>0</v>
      </c>
      <c r="AH11" s="9" t="s">
        <v>73</v>
      </c>
      <c r="AI11" s="9" t="s">
        <v>73</v>
      </c>
      <c r="AJ11" s="9" t="s">
        <v>73</v>
      </c>
      <c r="AK11" s="9" t="s">
        <v>73</v>
      </c>
      <c r="AL11" s="22" t="s">
        <v>74</v>
      </c>
      <c r="AM11" s="10" t="s">
        <v>74</v>
      </c>
      <c r="AO11" s="9">
        <v>0</v>
      </c>
      <c r="AP11" s="9">
        <v>0</v>
      </c>
      <c r="AQ11" s="9">
        <v>0</v>
      </c>
      <c r="AR11" s="9">
        <v>30</v>
      </c>
      <c r="AS11" s="9">
        <v>0</v>
      </c>
      <c r="AT11" s="9">
        <v>0</v>
      </c>
      <c r="AU11" s="9" t="s">
        <v>73</v>
      </c>
      <c r="AV11" s="9" t="s">
        <v>73</v>
      </c>
      <c r="AW11" s="9" t="s">
        <v>73</v>
      </c>
      <c r="AX11" s="9" t="s">
        <v>73</v>
      </c>
      <c r="AY11" s="22" t="s">
        <v>74</v>
      </c>
      <c r="AZ11" s="9" t="s">
        <v>74</v>
      </c>
      <c r="BB11" s="28">
        <v>0</v>
      </c>
      <c r="BC11" s="9">
        <v>0</v>
      </c>
      <c r="BD11" s="9">
        <v>0</v>
      </c>
      <c r="BE11" s="9">
        <v>30</v>
      </c>
      <c r="BF11" s="9">
        <v>0</v>
      </c>
      <c r="BG11" s="9">
        <v>0</v>
      </c>
      <c r="BH11" s="9" t="s">
        <v>73</v>
      </c>
      <c r="BI11" s="9" t="s">
        <v>73</v>
      </c>
      <c r="BJ11" s="9" t="s">
        <v>73</v>
      </c>
      <c r="BK11" s="9" t="s">
        <v>73</v>
      </c>
      <c r="BL11" s="22" t="s">
        <v>74</v>
      </c>
      <c r="BM11" s="10" t="s">
        <v>74</v>
      </c>
      <c r="BO11" s="28">
        <v>0</v>
      </c>
      <c r="BP11" s="9">
        <v>0</v>
      </c>
      <c r="BQ11" s="9">
        <v>0</v>
      </c>
      <c r="BR11" s="9">
        <v>30</v>
      </c>
      <c r="BS11" s="70">
        <v>0</v>
      </c>
      <c r="BT11" s="9">
        <v>0</v>
      </c>
      <c r="BU11" s="9" t="s">
        <v>73</v>
      </c>
      <c r="BV11" s="9" t="s">
        <v>73</v>
      </c>
      <c r="BW11" s="9" t="s">
        <v>73</v>
      </c>
      <c r="BX11" s="9" t="s">
        <v>73</v>
      </c>
      <c r="BY11" s="22" t="s">
        <v>74</v>
      </c>
      <c r="BZ11" s="10" t="s">
        <v>74</v>
      </c>
      <c r="CB11" s="28">
        <v>0</v>
      </c>
      <c r="CC11" s="9">
        <v>0</v>
      </c>
      <c r="CD11" s="9">
        <v>1E-3</v>
      </c>
      <c r="CE11" s="9">
        <v>30</v>
      </c>
      <c r="CF11" s="9">
        <v>0</v>
      </c>
      <c r="CG11" s="9">
        <v>0</v>
      </c>
      <c r="CH11" s="9" t="s">
        <v>73</v>
      </c>
      <c r="CI11" s="9" t="s">
        <v>73</v>
      </c>
      <c r="CJ11" s="9" t="s">
        <v>73</v>
      </c>
      <c r="CK11" s="9" t="s">
        <v>73</v>
      </c>
      <c r="CL11" s="22" t="s">
        <v>74</v>
      </c>
      <c r="CM11" s="10" t="s">
        <v>74</v>
      </c>
    </row>
    <row r="12" spans="1:94">
      <c r="A12" s="16" t="s">
        <v>11</v>
      </c>
      <c r="B12" s="28">
        <v>0.60099999999999998</v>
      </c>
      <c r="C12" s="9">
        <v>0.84099999999999997</v>
      </c>
      <c r="D12" s="9">
        <v>3.98</v>
      </c>
      <c r="E12" s="9">
        <v>837</v>
      </c>
      <c r="F12" s="9">
        <v>12</v>
      </c>
      <c r="G12" s="9">
        <v>1.4</v>
      </c>
      <c r="H12" s="9" t="s">
        <v>73</v>
      </c>
      <c r="I12" s="9" t="s">
        <v>73</v>
      </c>
      <c r="J12" s="9" t="s">
        <v>73</v>
      </c>
      <c r="K12" s="9" t="s">
        <v>73</v>
      </c>
      <c r="L12" s="22" t="s">
        <v>74</v>
      </c>
      <c r="M12" s="10" t="s">
        <v>74</v>
      </c>
      <c r="O12" s="28">
        <v>0.627</v>
      </c>
      <c r="P12" s="9">
        <v>0.82599999999999996</v>
      </c>
      <c r="Q12" s="9">
        <v>3.88</v>
      </c>
      <c r="R12" s="9">
        <v>836</v>
      </c>
      <c r="S12" s="9">
        <v>16</v>
      </c>
      <c r="T12" s="9">
        <v>1.9</v>
      </c>
      <c r="U12" s="9" t="s">
        <v>73</v>
      </c>
      <c r="V12" s="9" t="s">
        <v>73</v>
      </c>
      <c r="W12" s="9" t="s">
        <v>73</v>
      </c>
      <c r="X12" s="9" t="s">
        <v>73</v>
      </c>
      <c r="Y12" s="22" t="s">
        <v>74</v>
      </c>
      <c r="Z12" s="10" t="s">
        <v>74</v>
      </c>
      <c r="AB12" s="28">
        <v>0.61799999999999999</v>
      </c>
      <c r="AC12" s="9">
        <v>0.90800000000000003</v>
      </c>
      <c r="AD12" s="9">
        <v>3.9</v>
      </c>
      <c r="AE12" s="9">
        <v>836</v>
      </c>
      <c r="AF12" s="9">
        <v>17</v>
      </c>
      <c r="AG12" s="9">
        <v>2</v>
      </c>
      <c r="AH12" s="9" t="s">
        <v>73</v>
      </c>
      <c r="AI12" s="9" t="s">
        <v>73</v>
      </c>
      <c r="AJ12" s="9" t="s">
        <v>73</v>
      </c>
      <c r="AK12" s="9" t="s">
        <v>73</v>
      </c>
      <c r="AL12" s="22" t="s">
        <v>74</v>
      </c>
      <c r="AM12" s="10" t="s">
        <v>74</v>
      </c>
      <c r="AO12" s="9">
        <v>0.58299999999999996</v>
      </c>
      <c r="AP12" s="9">
        <v>0.79200000000000004</v>
      </c>
      <c r="AQ12" s="9">
        <v>9.02</v>
      </c>
      <c r="AR12" s="9">
        <v>837</v>
      </c>
      <c r="AS12" s="9">
        <v>17</v>
      </c>
      <c r="AT12" s="9">
        <v>2</v>
      </c>
      <c r="AU12" s="9" t="s">
        <v>73</v>
      </c>
      <c r="AV12" s="9" t="s">
        <v>73</v>
      </c>
      <c r="AW12" s="9" t="s">
        <v>73</v>
      </c>
      <c r="AX12" s="9" t="s">
        <v>73</v>
      </c>
      <c r="AY12" s="22" t="s">
        <v>74</v>
      </c>
      <c r="AZ12" s="9" t="s">
        <v>74</v>
      </c>
      <c r="BB12" s="28">
        <v>0.63100000000000001</v>
      </c>
      <c r="BC12" s="9">
        <v>2.29</v>
      </c>
      <c r="BD12" s="9">
        <v>128</v>
      </c>
      <c r="BE12" s="9">
        <v>827</v>
      </c>
      <c r="BF12" s="9">
        <v>27</v>
      </c>
      <c r="BG12" s="9">
        <v>3.3</v>
      </c>
      <c r="BH12" s="9" t="s">
        <v>73</v>
      </c>
      <c r="BI12" s="9" t="s">
        <v>73</v>
      </c>
      <c r="BJ12" s="9" t="s">
        <v>73</v>
      </c>
      <c r="BK12" s="9" t="s">
        <v>73</v>
      </c>
      <c r="BL12" s="22" t="s">
        <v>74</v>
      </c>
      <c r="BM12" s="10" t="s">
        <v>74</v>
      </c>
      <c r="BO12" s="28">
        <v>0.58499999999999996</v>
      </c>
      <c r="BP12" s="9">
        <v>0.754</v>
      </c>
      <c r="BQ12" s="9">
        <v>8.57</v>
      </c>
      <c r="BR12" s="9">
        <v>837</v>
      </c>
      <c r="BS12" s="9">
        <v>14</v>
      </c>
      <c r="BT12" s="9">
        <v>1.7</v>
      </c>
      <c r="BU12" s="9" t="s">
        <v>73</v>
      </c>
      <c r="BV12" s="9" t="s">
        <v>73</v>
      </c>
      <c r="BW12" s="9" t="s">
        <v>73</v>
      </c>
      <c r="BX12" s="9" t="s">
        <v>73</v>
      </c>
      <c r="BY12" s="22" t="s">
        <v>74</v>
      </c>
      <c r="BZ12" s="10" t="s">
        <v>74</v>
      </c>
      <c r="CB12" s="28">
        <v>0.57899999999999996</v>
      </c>
      <c r="CC12" s="9">
        <v>0.94399999999999995</v>
      </c>
      <c r="CD12" s="9">
        <v>4.8499999999999996</v>
      </c>
      <c r="CE12" s="9">
        <v>836</v>
      </c>
      <c r="CF12" s="9">
        <v>7</v>
      </c>
      <c r="CG12" s="9">
        <v>0.8</v>
      </c>
      <c r="CH12" s="9" t="s">
        <v>73</v>
      </c>
      <c r="CI12" s="9" t="s">
        <v>73</v>
      </c>
      <c r="CJ12" s="9" t="s">
        <v>73</v>
      </c>
      <c r="CK12" s="9" t="s">
        <v>73</v>
      </c>
      <c r="CL12" s="22" t="s">
        <v>74</v>
      </c>
      <c r="CM12" s="10" t="s">
        <v>74</v>
      </c>
    </row>
    <row r="13" spans="1:94">
      <c r="A13" s="16" t="s">
        <v>27</v>
      </c>
      <c r="B13" s="28">
        <v>7.9000000000000001E-2</v>
      </c>
      <c r="C13" s="9">
        <v>9.5000000000000001E-2</v>
      </c>
      <c r="D13" s="9">
        <v>0.434</v>
      </c>
      <c r="E13" s="9">
        <v>865</v>
      </c>
      <c r="F13" s="9">
        <v>0</v>
      </c>
      <c r="G13" s="9">
        <v>0</v>
      </c>
      <c r="H13" s="9">
        <v>0.09</v>
      </c>
      <c r="I13" s="9">
        <v>0.11600000000000001</v>
      </c>
      <c r="J13" s="9">
        <v>0.27300000000000002</v>
      </c>
      <c r="K13" s="9">
        <v>2.8000000000000001E-2</v>
      </c>
      <c r="L13" s="22">
        <v>9.0999999999999998E-2</v>
      </c>
      <c r="M13" s="10" t="s">
        <v>74</v>
      </c>
      <c r="O13" s="28">
        <v>7.9000000000000001E-2</v>
      </c>
      <c r="P13" s="9">
        <v>9.4E-2</v>
      </c>
      <c r="Q13" s="9">
        <v>0.41299999999999998</v>
      </c>
      <c r="R13" s="9">
        <v>865</v>
      </c>
      <c r="S13" s="9">
        <v>0</v>
      </c>
      <c r="T13" s="9">
        <v>0</v>
      </c>
      <c r="U13" s="9">
        <v>9.0999999999999998E-2</v>
      </c>
      <c r="V13" s="9">
        <v>0.114</v>
      </c>
      <c r="W13" s="9">
        <v>0.14199999999999999</v>
      </c>
      <c r="X13" s="9">
        <v>1.7000000000000001E-2</v>
      </c>
      <c r="Y13" s="22">
        <v>9.1999999999999998E-2</v>
      </c>
      <c r="Z13" s="10" t="s">
        <v>74</v>
      </c>
      <c r="AB13" s="28">
        <v>7.9000000000000001E-2</v>
      </c>
      <c r="AC13" s="9">
        <v>9.8000000000000004E-2</v>
      </c>
      <c r="AD13" s="9">
        <v>0.60699999999999998</v>
      </c>
      <c r="AE13" s="9">
        <v>865</v>
      </c>
      <c r="AF13" s="9">
        <v>0</v>
      </c>
      <c r="AG13" s="9">
        <v>0</v>
      </c>
      <c r="AH13" s="9">
        <v>9.2999999999999999E-2</v>
      </c>
      <c r="AI13" s="9">
        <v>0.11700000000000001</v>
      </c>
      <c r="AJ13" s="9">
        <v>0.14699999999999999</v>
      </c>
      <c r="AK13" s="9">
        <v>0.03</v>
      </c>
      <c r="AL13" s="22">
        <v>9.5000000000000001E-2</v>
      </c>
      <c r="AM13" s="10" t="s">
        <v>74</v>
      </c>
      <c r="AO13" s="9">
        <v>7.9000000000000001E-2</v>
      </c>
      <c r="AP13" s="9">
        <v>0.111</v>
      </c>
      <c r="AQ13" s="9">
        <v>1.64</v>
      </c>
      <c r="AR13" s="9">
        <v>866</v>
      </c>
      <c r="AS13" s="9">
        <v>0</v>
      </c>
      <c r="AT13" s="9">
        <v>0</v>
      </c>
      <c r="AU13" s="9">
        <v>9.2999999999999999E-2</v>
      </c>
      <c r="AV13" s="9">
        <v>0.26500000000000001</v>
      </c>
      <c r="AW13" s="9">
        <v>0.32100000000000001</v>
      </c>
      <c r="AX13" s="9">
        <v>7.2999999999999995E-2</v>
      </c>
      <c r="AY13" s="22">
        <v>0.1</v>
      </c>
      <c r="AZ13" s="9" t="s">
        <v>74</v>
      </c>
      <c r="BB13" s="28">
        <v>7.6999999999999999E-2</v>
      </c>
      <c r="BC13" s="9">
        <v>8.8999999999999996E-2</v>
      </c>
      <c r="BD13" s="9">
        <v>0.34100000000000003</v>
      </c>
      <c r="BE13" s="9">
        <v>857</v>
      </c>
      <c r="BF13" s="9">
        <v>0</v>
      </c>
      <c r="BG13" s="9">
        <v>0</v>
      </c>
      <c r="BH13" s="9">
        <v>8.7999999999999995E-2</v>
      </c>
      <c r="BI13" s="9">
        <v>0.105</v>
      </c>
      <c r="BJ13" s="9">
        <v>0.125</v>
      </c>
      <c r="BK13" s="9">
        <v>1.2E-2</v>
      </c>
      <c r="BL13" s="22">
        <v>8.7999999999999995E-2</v>
      </c>
      <c r="BM13" s="10" t="s">
        <v>74</v>
      </c>
      <c r="BO13" s="28">
        <v>7.6999999999999999E-2</v>
      </c>
      <c r="BP13" s="9">
        <v>9.7000000000000003E-2</v>
      </c>
      <c r="BQ13" s="9">
        <v>1.08</v>
      </c>
      <c r="BR13" s="9">
        <v>866</v>
      </c>
      <c r="BS13" s="9">
        <v>0</v>
      </c>
      <c r="BT13" s="9">
        <v>0</v>
      </c>
      <c r="BU13" s="9">
        <v>0.09</v>
      </c>
      <c r="BV13" s="9">
        <v>0.13800000000000001</v>
      </c>
      <c r="BW13" s="9">
        <v>0.20799999999999999</v>
      </c>
      <c r="BX13" s="9">
        <v>4.7E-2</v>
      </c>
      <c r="BY13" s="22">
        <v>9.0999999999999998E-2</v>
      </c>
      <c r="BZ13" s="10" t="s">
        <v>74</v>
      </c>
      <c r="CB13" s="28">
        <v>7.8E-2</v>
      </c>
      <c r="CC13" s="9">
        <v>9.6000000000000002E-2</v>
      </c>
      <c r="CD13" s="9">
        <v>1.66</v>
      </c>
      <c r="CE13" s="9">
        <v>865</v>
      </c>
      <c r="CF13" s="9">
        <v>0</v>
      </c>
      <c r="CG13" s="9">
        <v>0</v>
      </c>
      <c r="CH13" s="9">
        <v>8.8999999999999996E-2</v>
      </c>
      <c r="CI13" s="9">
        <v>0.11799999999999999</v>
      </c>
      <c r="CJ13" s="9">
        <v>0.189</v>
      </c>
      <c r="CK13" s="9">
        <v>6.9000000000000006E-2</v>
      </c>
      <c r="CL13" s="22">
        <v>0.09</v>
      </c>
      <c r="CM13" s="10" t="s">
        <v>74</v>
      </c>
    </row>
    <row r="14" spans="1:94">
      <c r="A14" s="16" t="s">
        <v>12</v>
      </c>
      <c r="B14" s="28">
        <v>2.1999999999999999E-2</v>
      </c>
      <c r="C14" s="9">
        <v>0.03</v>
      </c>
      <c r="D14" s="9">
        <v>1.58</v>
      </c>
      <c r="E14" s="9">
        <v>863</v>
      </c>
      <c r="F14" s="9">
        <v>0</v>
      </c>
      <c r="G14" s="9">
        <v>0</v>
      </c>
      <c r="H14" s="9">
        <v>2.5000000000000001E-2</v>
      </c>
      <c r="I14" s="9">
        <v>3.4000000000000002E-2</v>
      </c>
      <c r="J14" s="9">
        <v>0.11899999999999999</v>
      </c>
      <c r="K14" s="9">
        <v>6.4000000000000001E-2</v>
      </c>
      <c r="L14" s="22">
        <v>2.5000000000000001E-2</v>
      </c>
      <c r="M14" s="10" t="s">
        <v>74</v>
      </c>
      <c r="O14" s="28">
        <v>2.1000000000000001E-2</v>
      </c>
      <c r="P14" s="9">
        <v>2.9000000000000001E-2</v>
      </c>
      <c r="Q14" s="9">
        <v>1.72</v>
      </c>
      <c r="R14" s="9">
        <v>863</v>
      </c>
      <c r="S14" s="9">
        <v>0</v>
      </c>
      <c r="T14" s="9">
        <v>0</v>
      </c>
      <c r="U14" s="9">
        <v>2.5000000000000001E-2</v>
      </c>
      <c r="V14" s="9">
        <v>3.2000000000000001E-2</v>
      </c>
      <c r="W14" s="9">
        <v>0.121</v>
      </c>
      <c r="X14" s="9">
        <v>6.0999999999999999E-2</v>
      </c>
      <c r="Y14" s="22">
        <v>2.5000000000000001E-2</v>
      </c>
      <c r="Z14" s="10" t="s">
        <v>74</v>
      </c>
      <c r="AB14" s="28">
        <v>2.1000000000000001E-2</v>
      </c>
      <c r="AC14" s="9">
        <v>2.7E-2</v>
      </c>
      <c r="AD14" s="9">
        <v>1.02</v>
      </c>
      <c r="AE14" s="9">
        <v>863</v>
      </c>
      <c r="AF14" s="9">
        <v>0</v>
      </c>
      <c r="AG14" s="9">
        <v>0</v>
      </c>
      <c r="AH14" s="9">
        <v>2.4E-2</v>
      </c>
      <c r="AI14" s="9">
        <v>3.1E-2</v>
      </c>
      <c r="AJ14" s="9">
        <v>0.11600000000000001</v>
      </c>
      <c r="AK14" s="9">
        <v>3.5999999999999997E-2</v>
      </c>
      <c r="AL14" s="22">
        <v>2.4E-2</v>
      </c>
      <c r="AM14" s="10" t="s">
        <v>74</v>
      </c>
      <c r="AO14" s="9">
        <v>2.1999999999999999E-2</v>
      </c>
      <c r="AP14" s="9">
        <v>2.7E-2</v>
      </c>
      <c r="AQ14" s="9">
        <v>1.39</v>
      </c>
      <c r="AR14" s="9">
        <v>863</v>
      </c>
      <c r="AS14" s="9">
        <v>0</v>
      </c>
      <c r="AT14" s="9">
        <v>0</v>
      </c>
      <c r="AU14" s="9">
        <v>2.5000000000000001E-2</v>
      </c>
      <c r="AV14" s="9">
        <v>0.03</v>
      </c>
      <c r="AW14" s="9">
        <v>6.6000000000000003E-2</v>
      </c>
      <c r="AX14" s="9">
        <v>4.7E-2</v>
      </c>
      <c r="AY14" s="22">
        <v>2.4E-2</v>
      </c>
      <c r="AZ14" s="9" t="s">
        <v>74</v>
      </c>
      <c r="BB14" s="28">
        <v>2.1000000000000001E-2</v>
      </c>
      <c r="BC14" s="9">
        <v>2.7E-2</v>
      </c>
      <c r="BD14" s="9">
        <v>0.249</v>
      </c>
      <c r="BE14" s="9">
        <v>856</v>
      </c>
      <c r="BF14" s="9">
        <v>0</v>
      </c>
      <c r="BG14" s="9">
        <v>0</v>
      </c>
      <c r="BH14" s="9">
        <v>2.5000000000000001E-2</v>
      </c>
      <c r="BI14" s="9">
        <v>3.5999999999999997E-2</v>
      </c>
      <c r="BJ14" s="9">
        <v>8.7999999999999995E-2</v>
      </c>
      <c r="BK14" s="9">
        <v>1.2999999999999999E-2</v>
      </c>
      <c r="BL14" s="22">
        <v>2.5000000000000001E-2</v>
      </c>
      <c r="BM14" s="10" t="s">
        <v>74</v>
      </c>
      <c r="BO14" s="28">
        <v>2.1000000000000001E-2</v>
      </c>
      <c r="BP14" s="9">
        <v>2.5999999999999999E-2</v>
      </c>
      <c r="BQ14" s="9">
        <v>0.36799999999999999</v>
      </c>
      <c r="BR14" s="9">
        <v>863</v>
      </c>
      <c r="BS14" s="9">
        <v>0</v>
      </c>
      <c r="BT14" s="9">
        <v>0</v>
      </c>
      <c r="BU14" s="9">
        <v>2.5000000000000001E-2</v>
      </c>
      <c r="BV14" s="9">
        <v>3.2000000000000001E-2</v>
      </c>
      <c r="BW14" s="9">
        <v>6.8000000000000005E-2</v>
      </c>
      <c r="BX14" s="9">
        <v>1.6E-2</v>
      </c>
      <c r="BY14" s="22">
        <v>2.5000000000000001E-2</v>
      </c>
      <c r="BZ14" s="10" t="s">
        <v>74</v>
      </c>
      <c r="CB14" s="28">
        <v>2.1000000000000001E-2</v>
      </c>
      <c r="CC14" s="9">
        <v>2.5999999999999999E-2</v>
      </c>
      <c r="CD14" s="9">
        <v>0.13300000000000001</v>
      </c>
      <c r="CE14" s="9">
        <v>863</v>
      </c>
      <c r="CF14" s="9">
        <v>0</v>
      </c>
      <c r="CG14" s="9">
        <v>0</v>
      </c>
      <c r="CH14" s="9">
        <v>2.5000000000000001E-2</v>
      </c>
      <c r="CI14" s="9">
        <v>3.3000000000000002E-2</v>
      </c>
      <c r="CJ14" s="9">
        <v>0.12</v>
      </c>
      <c r="CK14" s="9">
        <v>1.0999999999999999E-2</v>
      </c>
      <c r="CL14" s="22">
        <v>2.4E-2</v>
      </c>
      <c r="CM14" s="10" t="s">
        <v>74</v>
      </c>
    </row>
    <row r="15" spans="1:94">
      <c r="A15" s="16" t="s">
        <v>28</v>
      </c>
      <c r="B15" s="28">
        <v>8.9999999999999993E-3</v>
      </c>
      <c r="C15" s="9">
        <v>1.2E-2</v>
      </c>
      <c r="D15" s="9">
        <v>5.2999999999999999E-2</v>
      </c>
      <c r="E15" s="9">
        <v>862</v>
      </c>
      <c r="F15" s="9">
        <v>0</v>
      </c>
      <c r="G15" s="9">
        <v>0</v>
      </c>
      <c r="H15" s="9">
        <v>1.2E-2</v>
      </c>
      <c r="I15" s="9">
        <v>1.6E-2</v>
      </c>
      <c r="J15" s="9">
        <v>0.02</v>
      </c>
      <c r="K15" s="9">
        <v>3.0000000000000001E-3</v>
      </c>
      <c r="L15" s="22">
        <v>1.2E-2</v>
      </c>
      <c r="M15" s="10" t="s">
        <v>74</v>
      </c>
      <c r="O15" s="28">
        <v>8.9999999999999993E-3</v>
      </c>
      <c r="P15" s="9">
        <v>1.2E-2</v>
      </c>
      <c r="Q15" s="9">
        <v>6.4000000000000001E-2</v>
      </c>
      <c r="R15" s="9">
        <v>862</v>
      </c>
      <c r="S15" s="9">
        <v>0</v>
      </c>
      <c r="T15" s="9">
        <v>0</v>
      </c>
      <c r="U15" s="9">
        <v>1.2E-2</v>
      </c>
      <c r="V15" s="9">
        <v>1.6E-2</v>
      </c>
      <c r="W15" s="9">
        <v>0.02</v>
      </c>
      <c r="X15" s="9">
        <v>3.0000000000000001E-3</v>
      </c>
      <c r="Y15" s="22">
        <v>1.2E-2</v>
      </c>
      <c r="Z15" s="10" t="s">
        <v>74</v>
      </c>
      <c r="AB15" s="28">
        <v>8.9999999999999993E-3</v>
      </c>
      <c r="AC15" s="9">
        <v>1.2E-2</v>
      </c>
      <c r="AD15" s="9">
        <v>5.7000000000000002E-2</v>
      </c>
      <c r="AE15" s="9">
        <v>861</v>
      </c>
      <c r="AF15" s="9">
        <v>0</v>
      </c>
      <c r="AG15" s="9">
        <v>0</v>
      </c>
      <c r="AH15" s="9">
        <v>1.2E-2</v>
      </c>
      <c r="AI15" s="9">
        <v>1.4999999999999999E-2</v>
      </c>
      <c r="AJ15" s="9">
        <v>1.7999999999999999E-2</v>
      </c>
      <c r="AK15" s="9">
        <v>3.0000000000000001E-3</v>
      </c>
      <c r="AL15" s="22">
        <v>1.0999999999999999E-2</v>
      </c>
      <c r="AM15" s="10" t="s">
        <v>74</v>
      </c>
      <c r="AO15" s="9">
        <v>0.01</v>
      </c>
      <c r="AP15" s="9">
        <v>1.2E-2</v>
      </c>
      <c r="AQ15" s="9">
        <v>4.5999999999999999E-2</v>
      </c>
      <c r="AR15" s="9">
        <v>862</v>
      </c>
      <c r="AS15" s="9">
        <v>0</v>
      </c>
      <c r="AT15" s="9">
        <v>0</v>
      </c>
      <c r="AU15" s="9">
        <v>1.2E-2</v>
      </c>
      <c r="AV15" s="9">
        <v>1.6E-2</v>
      </c>
      <c r="AW15" s="9">
        <v>1.9E-2</v>
      </c>
      <c r="AX15" s="9">
        <v>2E-3</v>
      </c>
      <c r="AY15" s="22">
        <v>1.2E-2</v>
      </c>
      <c r="AZ15" s="9" t="s">
        <v>74</v>
      </c>
      <c r="BB15" s="28">
        <v>8.9999999999999993E-3</v>
      </c>
      <c r="BC15" s="9">
        <v>1.2E-2</v>
      </c>
      <c r="BD15" s="9">
        <v>8.1000000000000003E-2</v>
      </c>
      <c r="BE15" s="9">
        <v>854</v>
      </c>
      <c r="BF15" s="9">
        <v>0</v>
      </c>
      <c r="BG15" s="9">
        <v>0</v>
      </c>
      <c r="BH15" s="9">
        <v>1.2E-2</v>
      </c>
      <c r="BI15" s="9">
        <v>1.6E-2</v>
      </c>
      <c r="BJ15" s="9">
        <v>2.3E-2</v>
      </c>
      <c r="BK15" s="9">
        <v>5.0000000000000001E-3</v>
      </c>
      <c r="BL15" s="22">
        <v>1.0999999999999999E-2</v>
      </c>
      <c r="BM15" s="10" t="s">
        <v>74</v>
      </c>
      <c r="BO15" s="28">
        <v>0.01</v>
      </c>
      <c r="BP15" s="9">
        <v>1.2E-2</v>
      </c>
      <c r="BQ15" s="9">
        <v>0.03</v>
      </c>
      <c r="BR15" s="9">
        <v>862</v>
      </c>
      <c r="BS15" s="9">
        <v>0</v>
      </c>
      <c r="BT15" s="9">
        <v>0</v>
      </c>
      <c r="BU15" s="9">
        <v>1.2E-2</v>
      </c>
      <c r="BV15" s="9">
        <v>1.6E-2</v>
      </c>
      <c r="BW15" s="9">
        <v>2.1000000000000001E-2</v>
      </c>
      <c r="BX15" s="9">
        <v>2E-3</v>
      </c>
      <c r="BY15" s="22">
        <v>1.0999999999999999E-2</v>
      </c>
      <c r="BZ15" s="10" t="s">
        <v>74</v>
      </c>
      <c r="CB15" s="28">
        <v>0.01</v>
      </c>
      <c r="CC15" s="9">
        <v>1.2E-2</v>
      </c>
      <c r="CD15" s="9">
        <v>4.5999999999999999E-2</v>
      </c>
      <c r="CE15" s="9">
        <v>861</v>
      </c>
      <c r="CF15" s="9">
        <v>0</v>
      </c>
      <c r="CG15" s="9">
        <v>0</v>
      </c>
      <c r="CH15" s="9">
        <v>1.2E-2</v>
      </c>
      <c r="CI15" s="9">
        <v>1.6E-2</v>
      </c>
      <c r="CJ15" s="9">
        <v>2.4E-2</v>
      </c>
      <c r="CK15" s="9">
        <v>3.0000000000000001E-3</v>
      </c>
      <c r="CL15" s="22">
        <v>1.2E-2</v>
      </c>
      <c r="CM15" s="10" t="s">
        <v>74</v>
      </c>
    </row>
    <row r="16" spans="1:94">
      <c r="A16" s="16" t="s">
        <v>29</v>
      </c>
      <c r="B16" s="28">
        <v>0.16500000000000001</v>
      </c>
      <c r="C16" s="9">
        <v>0.33800000000000002</v>
      </c>
      <c r="D16" s="9">
        <v>2</v>
      </c>
      <c r="E16" s="9">
        <v>854</v>
      </c>
      <c r="F16" s="9">
        <v>0</v>
      </c>
      <c r="G16" s="9">
        <v>0</v>
      </c>
      <c r="H16" s="9">
        <v>0.24</v>
      </c>
      <c r="I16" s="9">
        <v>0.83</v>
      </c>
      <c r="J16" s="9">
        <v>1.17</v>
      </c>
      <c r="K16" s="9">
        <v>0.22600000000000001</v>
      </c>
      <c r="L16" s="22">
        <v>0.307</v>
      </c>
      <c r="M16" s="10" t="s">
        <v>74</v>
      </c>
      <c r="O16" s="28">
        <v>0.20599999999999999</v>
      </c>
      <c r="P16" s="9">
        <v>0.34300000000000003</v>
      </c>
      <c r="Q16" s="9">
        <v>3.42</v>
      </c>
      <c r="R16" s="9">
        <v>855</v>
      </c>
      <c r="S16" s="9">
        <v>0</v>
      </c>
      <c r="T16" s="9">
        <v>0</v>
      </c>
      <c r="U16" s="9">
        <v>0.23100000000000001</v>
      </c>
      <c r="V16" s="9">
        <v>0.84299999999999997</v>
      </c>
      <c r="W16" s="9">
        <v>1.32</v>
      </c>
      <c r="X16" s="9">
        <v>0.27300000000000002</v>
      </c>
      <c r="Y16" s="22">
        <v>0.30199999999999999</v>
      </c>
      <c r="Z16" s="10" t="s">
        <v>74</v>
      </c>
      <c r="AB16" s="28">
        <v>0.20300000000000001</v>
      </c>
      <c r="AC16" s="9">
        <v>0.42299999999999999</v>
      </c>
      <c r="AD16" s="9">
        <v>2.71</v>
      </c>
      <c r="AE16" s="9">
        <v>854</v>
      </c>
      <c r="AF16" s="9">
        <v>0</v>
      </c>
      <c r="AG16" s="9">
        <v>0</v>
      </c>
      <c r="AH16" s="9">
        <v>0.249</v>
      </c>
      <c r="AI16" s="9">
        <v>1.1100000000000001</v>
      </c>
      <c r="AJ16" s="9">
        <v>1.84</v>
      </c>
      <c r="AK16" s="9">
        <v>0.35</v>
      </c>
      <c r="AL16" s="22">
        <v>0.372</v>
      </c>
      <c r="AM16" s="10" t="s">
        <v>74</v>
      </c>
      <c r="AO16" s="9">
        <v>0.159</v>
      </c>
      <c r="AP16" s="9">
        <v>0.29599999999999999</v>
      </c>
      <c r="AQ16" s="9">
        <v>8.5</v>
      </c>
      <c r="AR16" s="9">
        <v>855</v>
      </c>
      <c r="AS16" s="9">
        <v>0</v>
      </c>
      <c r="AT16" s="9">
        <v>0</v>
      </c>
      <c r="AU16" s="9">
        <v>0.183</v>
      </c>
      <c r="AV16" s="9">
        <v>0.76700000000000002</v>
      </c>
      <c r="AW16" s="9">
        <v>1.52</v>
      </c>
      <c r="AX16" s="9">
        <v>0.374</v>
      </c>
      <c r="AY16" s="22">
        <v>0.246</v>
      </c>
      <c r="AZ16" s="9" t="s">
        <v>74</v>
      </c>
      <c r="BB16" s="28">
        <v>0.21199999999999999</v>
      </c>
      <c r="BC16" s="9">
        <v>1.79</v>
      </c>
      <c r="BD16" s="9">
        <v>127.6</v>
      </c>
      <c r="BE16" s="9">
        <v>848</v>
      </c>
      <c r="BF16" s="9">
        <v>9</v>
      </c>
      <c r="BG16" s="9">
        <v>1.1000000000000001</v>
      </c>
      <c r="BH16" s="9">
        <v>0.309</v>
      </c>
      <c r="BI16" s="9">
        <v>1.1599999999999999</v>
      </c>
      <c r="BJ16" s="9">
        <v>127.3</v>
      </c>
      <c r="BK16" s="9">
        <v>13</v>
      </c>
      <c r="BL16" s="22">
        <v>0.39500000000000002</v>
      </c>
      <c r="BM16" s="10" t="s">
        <v>74</v>
      </c>
      <c r="BO16" s="28">
        <v>0.159</v>
      </c>
      <c r="BP16" s="9">
        <v>0.25900000000000001</v>
      </c>
      <c r="BQ16" s="9">
        <v>1.86</v>
      </c>
      <c r="BR16" s="9">
        <v>855</v>
      </c>
      <c r="BS16" s="9">
        <v>0</v>
      </c>
      <c r="BT16" s="9">
        <v>0</v>
      </c>
      <c r="BU16" s="9">
        <v>0.19900000000000001</v>
      </c>
      <c r="BV16" s="9">
        <v>0.59</v>
      </c>
      <c r="BW16" s="9">
        <v>0.95699999999999996</v>
      </c>
      <c r="BX16" s="9">
        <v>0.16200000000000001</v>
      </c>
      <c r="BY16" s="22">
        <v>0.23200000000000001</v>
      </c>
      <c r="BZ16" s="10" t="s">
        <v>74</v>
      </c>
      <c r="CB16" s="28">
        <v>0.16300000000000001</v>
      </c>
      <c r="CC16" s="9">
        <v>0.46600000000000003</v>
      </c>
      <c r="CD16" s="9">
        <v>4.37</v>
      </c>
      <c r="CE16" s="9">
        <v>854</v>
      </c>
      <c r="CF16" s="9">
        <v>0</v>
      </c>
      <c r="CG16" s="9">
        <v>0</v>
      </c>
      <c r="CH16" s="9">
        <v>0.34</v>
      </c>
      <c r="CI16" s="9">
        <v>0.96499999999999997</v>
      </c>
      <c r="CJ16" s="9">
        <v>1.17</v>
      </c>
      <c r="CK16" s="9">
        <v>0.27500000000000002</v>
      </c>
      <c r="CL16" s="22">
        <v>0.437</v>
      </c>
      <c r="CM16" s="10" t="s">
        <v>74</v>
      </c>
    </row>
    <row r="17" spans="1:91">
      <c r="A17" s="16" t="s">
        <v>30</v>
      </c>
      <c r="B17" s="28">
        <v>0.10299999999999999</v>
      </c>
      <c r="C17" s="9">
        <v>0.13400000000000001</v>
      </c>
      <c r="D17" s="9">
        <v>1.44</v>
      </c>
      <c r="E17" s="9">
        <v>851</v>
      </c>
      <c r="F17" s="9">
        <v>1</v>
      </c>
      <c r="G17" s="9">
        <v>0.1</v>
      </c>
      <c r="H17" s="9">
        <v>0.113</v>
      </c>
      <c r="I17" s="9">
        <v>0.187</v>
      </c>
      <c r="J17" s="9">
        <v>0.27500000000000002</v>
      </c>
      <c r="K17" s="9">
        <v>8.3000000000000004E-2</v>
      </c>
      <c r="L17" s="22">
        <v>0.125</v>
      </c>
      <c r="M17" s="10" t="s">
        <v>74</v>
      </c>
      <c r="O17" s="28">
        <v>0.10100000000000001</v>
      </c>
      <c r="P17" s="9">
        <v>0.13100000000000001</v>
      </c>
      <c r="Q17" s="9">
        <v>2.02</v>
      </c>
      <c r="R17" s="9">
        <v>851</v>
      </c>
      <c r="S17" s="9">
        <v>1</v>
      </c>
      <c r="T17" s="9">
        <v>0.1</v>
      </c>
      <c r="U17" s="9">
        <v>0.107</v>
      </c>
      <c r="V17" s="9">
        <v>0.183</v>
      </c>
      <c r="W17" s="9">
        <v>0.29499999999999998</v>
      </c>
      <c r="X17" s="9">
        <v>0.111</v>
      </c>
      <c r="Y17" s="22">
        <v>0.11899999999999999</v>
      </c>
      <c r="Z17" s="10" t="s">
        <v>74</v>
      </c>
      <c r="AB17" s="28">
        <v>0.1</v>
      </c>
      <c r="AC17" s="9">
        <v>0.13300000000000001</v>
      </c>
      <c r="AD17" s="9">
        <v>3.35</v>
      </c>
      <c r="AE17" s="9">
        <v>851</v>
      </c>
      <c r="AF17" s="9">
        <v>1</v>
      </c>
      <c r="AG17" s="9">
        <v>0.1</v>
      </c>
      <c r="AH17" s="9">
        <v>0.107</v>
      </c>
      <c r="AI17" s="9">
        <v>0.17699999999999999</v>
      </c>
      <c r="AJ17" s="9">
        <v>0.255</v>
      </c>
      <c r="AK17" s="9">
        <v>0.16800000000000001</v>
      </c>
      <c r="AL17" s="22">
        <v>0.11799999999999999</v>
      </c>
      <c r="AM17" s="10" t="s">
        <v>74</v>
      </c>
      <c r="AO17" s="9">
        <v>0.10100000000000001</v>
      </c>
      <c r="AP17" s="9">
        <v>0.127</v>
      </c>
      <c r="AQ17" s="9">
        <v>1.31</v>
      </c>
      <c r="AR17" s="9">
        <v>851</v>
      </c>
      <c r="AS17" s="9">
        <v>4</v>
      </c>
      <c r="AT17" s="9">
        <v>0.5</v>
      </c>
      <c r="AU17" s="9">
        <v>0.108</v>
      </c>
      <c r="AV17" s="9">
        <v>0.17599999999999999</v>
      </c>
      <c r="AW17" s="9">
        <v>0.27</v>
      </c>
      <c r="AX17" s="9">
        <v>6.7000000000000004E-2</v>
      </c>
      <c r="AY17" s="22">
        <v>0.11899999999999999</v>
      </c>
      <c r="AZ17" s="9" t="s">
        <v>74</v>
      </c>
      <c r="BB17" s="28">
        <v>0.10199999999999999</v>
      </c>
      <c r="BC17" s="9">
        <v>0.13300000000000001</v>
      </c>
      <c r="BD17" s="9">
        <v>1.78</v>
      </c>
      <c r="BE17" s="9">
        <v>841</v>
      </c>
      <c r="BF17" s="9">
        <v>3</v>
      </c>
      <c r="BG17" s="9">
        <v>0.4</v>
      </c>
      <c r="BH17" s="9">
        <v>0.11</v>
      </c>
      <c r="BI17" s="9">
        <v>0.2</v>
      </c>
      <c r="BJ17" s="9">
        <v>0.29699999999999999</v>
      </c>
      <c r="BK17" s="9">
        <v>9.5000000000000001E-2</v>
      </c>
      <c r="BL17" s="22">
        <v>0.122</v>
      </c>
      <c r="BM17" s="10" t="s">
        <v>74</v>
      </c>
      <c r="BO17" s="28">
        <v>0.10100000000000001</v>
      </c>
      <c r="BP17" s="9">
        <v>0.13500000000000001</v>
      </c>
      <c r="BQ17" s="9">
        <v>3.45</v>
      </c>
      <c r="BR17" s="9">
        <v>852</v>
      </c>
      <c r="BS17" s="9">
        <v>0</v>
      </c>
      <c r="BT17" s="9">
        <v>0</v>
      </c>
      <c r="BU17" s="9">
        <v>0.111</v>
      </c>
      <c r="BV17" s="9">
        <v>0.19</v>
      </c>
      <c r="BW17" s="9">
        <v>0.26500000000000001</v>
      </c>
      <c r="BX17" s="9">
        <v>0.14399999999999999</v>
      </c>
      <c r="BY17" s="22">
        <v>0.122</v>
      </c>
      <c r="BZ17" s="10" t="s">
        <v>74</v>
      </c>
      <c r="CB17" s="28">
        <v>0.10100000000000001</v>
      </c>
      <c r="CC17" s="9">
        <v>0.127</v>
      </c>
      <c r="CD17" s="9">
        <v>0.85199999999999998</v>
      </c>
      <c r="CE17" s="9">
        <v>851</v>
      </c>
      <c r="CF17" s="9">
        <v>0</v>
      </c>
      <c r="CG17" s="9">
        <v>0</v>
      </c>
      <c r="CH17" s="9">
        <v>0.111</v>
      </c>
      <c r="CI17" s="9">
        <v>0.18099999999999999</v>
      </c>
      <c r="CJ17" s="9">
        <v>0.23799999999999999</v>
      </c>
      <c r="CK17" s="9">
        <v>4.1000000000000002E-2</v>
      </c>
      <c r="CL17" s="22">
        <v>0.122</v>
      </c>
      <c r="CM17" s="10" t="s">
        <v>74</v>
      </c>
    </row>
    <row r="18" spans="1:91" ht="21">
      <c r="A18" s="16" t="s">
        <v>31</v>
      </c>
      <c r="B18" s="28">
        <v>4.8000000000000001E-2</v>
      </c>
      <c r="C18" s="9">
        <v>6.7000000000000004E-2</v>
      </c>
      <c r="D18" s="9">
        <v>1.41</v>
      </c>
      <c r="E18" s="9">
        <v>848</v>
      </c>
      <c r="F18" s="9">
        <v>4</v>
      </c>
      <c r="G18" s="9">
        <v>0.5</v>
      </c>
      <c r="H18" s="9">
        <v>5.5E-2</v>
      </c>
      <c r="I18" s="9">
        <v>0.10299999999999999</v>
      </c>
      <c r="J18" s="9">
        <v>0.157</v>
      </c>
      <c r="K18" s="9">
        <v>6.8000000000000005E-2</v>
      </c>
      <c r="L18" s="22">
        <v>6.0999999999999999E-2</v>
      </c>
      <c r="M18" s="10" t="s">
        <v>74</v>
      </c>
      <c r="O18" s="28">
        <v>4.8000000000000001E-2</v>
      </c>
      <c r="P18" s="9">
        <v>6.2E-2</v>
      </c>
      <c r="Q18" s="9">
        <v>1.57</v>
      </c>
      <c r="R18" s="9">
        <v>849</v>
      </c>
      <c r="S18" s="9">
        <v>8</v>
      </c>
      <c r="T18" s="9">
        <v>0.9</v>
      </c>
      <c r="U18" s="9">
        <v>5.2999999999999999E-2</v>
      </c>
      <c r="V18" s="9">
        <v>9.8000000000000004E-2</v>
      </c>
      <c r="W18" s="9">
        <v>0.12</v>
      </c>
      <c r="X18" s="9">
        <v>5.5E-2</v>
      </c>
      <c r="Y18" s="22">
        <v>5.8000000000000003E-2</v>
      </c>
      <c r="Z18" s="10" t="s">
        <v>74</v>
      </c>
      <c r="AB18" s="28">
        <v>4.7E-2</v>
      </c>
      <c r="AC18" s="9">
        <v>5.8999999999999997E-2</v>
      </c>
      <c r="AD18" s="9">
        <v>0.21</v>
      </c>
      <c r="AE18" s="9">
        <v>848</v>
      </c>
      <c r="AF18" s="9">
        <v>4</v>
      </c>
      <c r="AG18" s="9">
        <v>0.5</v>
      </c>
      <c r="AH18" s="9">
        <v>5.1999999999999998E-2</v>
      </c>
      <c r="AI18" s="9">
        <v>9.5000000000000001E-2</v>
      </c>
      <c r="AJ18" s="9">
        <v>0.121</v>
      </c>
      <c r="AK18" s="9">
        <v>1.7000000000000001E-2</v>
      </c>
      <c r="AL18" s="22">
        <v>5.6000000000000001E-2</v>
      </c>
      <c r="AM18" s="10" t="s">
        <v>74</v>
      </c>
      <c r="AO18" s="9">
        <v>4.7E-2</v>
      </c>
      <c r="AP18" s="9">
        <v>6.0999999999999999E-2</v>
      </c>
      <c r="AQ18" s="9">
        <v>1.01</v>
      </c>
      <c r="AR18" s="9">
        <v>848</v>
      </c>
      <c r="AS18" s="9">
        <v>9</v>
      </c>
      <c r="AT18" s="9">
        <v>1.1000000000000001</v>
      </c>
      <c r="AU18" s="9">
        <v>5.2999999999999999E-2</v>
      </c>
      <c r="AV18" s="9">
        <v>9.4E-2</v>
      </c>
      <c r="AW18" s="9">
        <v>0.12</v>
      </c>
      <c r="AX18" s="9">
        <v>3.6999999999999998E-2</v>
      </c>
      <c r="AY18" s="22">
        <v>5.7000000000000002E-2</v>
      </c>
      <c r="AZ18" s="9" t="s">
        <v>74</v>
      </c>
      <c r="BB18" s="28">
        <v>4.8000000000000001E-2</v>
      </c>
      <c r="BC18" s="9">
        <v>6.2E-2</v>
      </c>
      <c r="BD18" s="9">
        <v>0.94499999999999995</v>
      </c>
      <c r="BE18" s="9">
        <v>839</v>
      </c>
      <c r="BF18" s="9">
        <v>7</v>
      </c>
      <c r="BG18" s="9">
        <v>0.8</v>
      </c>
      <c r="BH18" s="9">
        <v>5.2999999999999999E-2</v>
      </c>
      <c r="BI18" s="9">
        <v>9.7000000000000003E-2</v>
      </c>
      <c r="BJ18" s="9">
        <v>0.13</v>
      </c>
      <c r="BK18" s="9">
        <v>4.7E-2</v>
      </c>
      <c r="BL18" s="22">
        <v>5.8000000000000003E-2</v>
      </c>
      <c r="BM18" s="10" t="s">
        <v>74</v>
      </c>
      <c r="BO18" s="28">
        <v>4.1000000000000002E-2</v>
      </c>
      <c r="BP18" s="9">
        <v>5.3999999999999999E-2</v>
      </c>
      <c r="BQ18" s="9">
        <v>0.32800000000000001</v>
      </c>
      <c r="BR18" s="9">
        <v>849</v>
      </c>
      <c r="BS18" s="9">
        <v>11</v>
      </c>
      <c r="BT18" s="9">
        <v>1.3</v>
      </c>
      <c r="BU18" s="9">
        <v>5.1999999999999998E-2</v>
      </c>
      <c r="BV18" s="9">
        <v>7.0999999999999994E-2</v>
      </c>
      <c r="BW18" s="9">
        <v>8.5999999999999993E-2</v>
      </c>
      <c r="BX18" s="9">
        <v>1.2999999999999999E-2</v>
      </c>
      <c r="BY18" s="22">
        <v>5.1999999999999998E-2</v>
      </c>
      <c r="BZ18" s="10" t="s">
        <v>74</v>
      </c>
      <c r="CB18" s="28">
        <v>4.8000000000000001E-2</v>
      </c>
      <c r="CC18" s="9">
        <v>6.4000000000000001E-2</v>
      </c>
      <c r="CD18" s="9">
        <v>1.63</v>
      </c>
      <c r="CE18" s="9">
        <v>848</v>
      </c>
      <c r="CF18" s="9">
        <v>5</v>
      </c>
      <c r="CG18" s="9">
        <v>0.6</v>
      </c>
      <c r="CH18" s="9">
        <v>5.3999999999999999E-2</v>
      </c>
      <c r="CI18" s="9">
        <v>9.6000000000000002E-2</v>
      </c>
      <c r="CJ18" s="9">
        <v>0.125</v>
      </c>
      <c r="CK18" s="9">
        <v>6.3E-2</v>
      </c>
      <c r="CL18" s="22">
        <v>5.8000000000000003E-2</v>
      </c>
      <c r="CM18" s="10" t="s">
        <v>74</v>
      </c>
    </row>
    <row r="19" spans="1:91" ht="21">
      <c r="A19" s="16" t="s">
        <v>32</v>
      </c>
      <c r="B19" s="28">
        <v>5.0000000000000001E-3</v>
      </c>
      <c r="C19" s="9">
        <v>8.9999999999999993E-3</v>
      </c>
      <c r="D19" s="9">
        <v>0.2</v>
      </c>
      <c r="E19" s="9">
        <v>845</v>
      </c>
      <c r="F19" s="9">
        <v>0</v>
      </c>
      <c r="G19" s="9">
        <v>0</v>
      </c>
      <c r="H19" s="9">
        <v>8.9999999999999993E-3</v>
      </c>
      <c r="I19" s="9">
        <v>1.0999999999999999E-2</v>
      </c>
      <c r="J19" s="9">
        <v>3.1E-2</v>
      </c>
      <c r="K19" s="9">
        <v>8.0000000000000002E-3</v>
      </c>
      <c r="L19" s="22">
        <v>8.0000000000000002E-3</v>
      </c>
      <c r="M19" s="10" t="s">
        <v>74</v>
      </c>
      <c r="O19" s="28">
        <v>4.0000000000000001E-3</v>
      </c>
      <c r="P19" s="9">
        <v>8.0000000000000002E-3</v>
      </c>
      <c r="Q19" s="9">
        <v>5.2999999999999999E-2</v>
      </c>
      <c r="R19" s="9">
        <v>845</v>
      </c>
      <c r="S19" s="9">
        <v>0</v>
      </c>
      <c r="T19" s="9">
        <v>0</v>
      </c>
      <c r="U19" s="9">
        <v>8.0000000000000002E-3</v>
      </c>
      <c r="V19" s="9">
        <v>0.01</v>
      </c>
      <c r="W19" s="9">
        <v>2.4E-2</v>
      </c>
      <c r="X19" s="9">
        <v>3.0000000000000001E-3</v>
      </c>
      <c r="Y19" s="22">
        <v>8.0000000000000002E-3</v>
      </c>
      <c r="Z19" s="10" t="s">
        <v>74</v>
      </c>
      <c r="AB19" s="28">
        <v>4.0000000000000001E-3</v>
      </c>
      <c r="AC19" s="9">
        <v>8.0000000000000002E-3</v>
      </c>
      <c r="AD19" s="9">
        <v>0.216</v>
      </c>
      <c r="AE19" s="9">
        <v>845</v>
      </c>
      <c r="AF19" s="9">
        <v>0</v>
      </c>
      <c r="AG19" s="9">
        <v>0</v>
      </c>
      <c r="AH19" s="9">
        <v>8.0000000000000002E-3</v>
      </c>
      <c r="AI19" s="9">
        <v>0.01</v>
      </c>
      <c r="AJ19" s="9">
        <v>2.5000000000000001E-2</v>
      </c>
      <c r="AK19" s="9">
        <v>8.0000000000000002E-3</v>
      </c>
      <c r="AL19" s="22">
        <v>8.0000000000000002E-3</v>
      </c>
      <c r="AM19" s="10" t="s">
        <v>74</v>
      </c>
      <c r="AO19" s="9">
        <v>5.0000000000000001E-3</v>
      </c>
      <c r="AP19" s="9">
        <v>8.0000000000000002E-3</v>
      </c>
      <c r="AQ19" s="9">
        <v>3.9E-2</v>
      </c>
      <c r="AR19" s="9">
        <v>845</v>
      </c>
      <c r="AS19" s="9">
        <v>0</v>
      </c>
      <c r="AT19" s="9">
        <v>0</v>
      </c>
      <c r="AU19" s="9">
        <v>8.0000000000000002E-3</v>
      </c>
      <c r="AV19" s="9">
        <v>0.01</v>
      </c>
      <c r="AW19" s="9">
        <v>2.5999999999999999E-2</v>
      </c>
      <c r="AX19" s="9">
        <v>3.0000000000000001E-3</v>
      </c>
      <c r="AY19" s="22">
        <v>8.0000000000000002E-3</v>
      </c>
      <c r="AZ19" s="9" t="s">
        <v>74</v>
      </c>
      <c r="BB19" s="28">
        <v>5.0000000000000001E-3</v>
      </c>
      <c r="BC19" s="9">
        <v>8.9999999999999993E-3</v>
      </c>
      <c r="BD19" s="9">
        <v>4.9000000000000002E-2</v>
      </c>
      <c r="BE19" s="9">
        <v>836</v>
      </c>
      <c r="BF19" s="9">
        <v>0</v>
      </c>
      <c r="BG19" s="9">
        <v>0</v>
      </c>
      <c r="BH19" s="9">
        <v>8.0000000000000002E-3</v>
      </c>
      <c r="BI19" s="9">
        <v>1.2E-2</v>
      </c>
      <c r="BJ19" s="9">
        <v>2.9000000000000001E-2</v>
      </c>
      <c r="BK19" s="9">
        <v>5.0000000000000001E-3</v>
      </c>
      <c r="BL19" s="22">
        <v>8.0000000000000002E-3</v>
      </c>
      <c r="BM19" s="10" t="s">
        <v>74</v>
      </c>
      <c r="BO19" s="28">
        <v>5.0000000000000001E-3</v>
      </c>
      <c r="BP19" s="9">
        <v>8.9999999999999993E-3</v>
      </c>
      <c r="BQ19" s="9">
        <v>0.23300000000000001</v>
      </c>
      <c r="BR19" s="9">
        <v>845</v>
      </c>
      <c r="BS19" s="9">
        <v>0</v>
      </c>
      <c r="BT19" s="9">
        <v>0</v>
      </c>
      <c r="BU19" s="9">
        <v>8.0000000000000002E-3</v>
      </c>
      <c r="BV19" s="9">
        <v>1.2E-2</v>
      </c>
      <c r="BW19" s="9">
        <v>2.7E-2</v>
      </c>
      <c r="BX19" s="9">
        <v>1.0999999999999999E-2</v>
      </c>
      <c r="BY19" s="22">
        <v>8.0000000000000002E-3</v>
      </c>
      <c r="BZ19" s="10" t="s">
        <v>74</v>
      </c>
      <c r="CB19" s="28">
        <v>4.0000000000000001E-3</v>
      </c>
      <c r="CC19" s="9">
        <v>8.0000000000000002E-3</v>
      </c>
      <c r="CD19" s="9">
        <v>0.03</v>
      </c>
      <c r="CE19" s="9">
        <v>844</v>
      </c>
      <c r="CF19" s="9">
        <v>0</v>
      </c>
      <c r="CG19" s="9">
        <v>0</v>
      </c>
      <c r="CH19" s="9">
        <v>8.0000000000000002E-3</v>
      </c>
      <c r="CI19" s="9">
        <v>1.2E-2</v>
      </c>
      <c r="CJ19" s="9">
        <v>2.7E-2</v>
      </c>
      <c r="CK19" s="9">
        <v>4.0000000000000001E-3</v>
      </c>
      <c r="CL19" s="22">
        <v>7.0000000000000001E-3</v>
      </c>
      <c r="CM19" s="10" t="s">
        <v>74</v>
      </c>
    </row>
    <row r="20" spans="1:91" ht="21">
      <c r="A20" s="16" t="s">
        <v>33</v>
      </c>
      <c r="B20" s="28">
        <v>1.0999999999999999E-2</v>
      </c>
      <c r="C20" s="9">
        <v>1.6E-2</v>
      </c>
      <c r="D20" s="9">
        <v>0.222</v>
      </c>
      <c r="E20" s="9">
        <v>841</v>
      </c>
      <c r="F20" s="9">
        <v>0</v>
      </c>
      <c r="G20" s="9">
        <v>0</v>
      </c>
      <c r="H20" s="9">
        <v>1.6E-2</v>
      </c>
      <c r="I20" s="9">
        <v>2.9000000000000001E-2</v>
      </c>
      <c r="J20" s="9">
        <v>3.9E-2</v>
      </c>
      <c r="K20" s="9">
        <v>8.9999999999999993E-3</v>
      </c>
      <c r="L20" s="22">
        <v>1.4999999999999999E-2</v>
      </c>
      <c r="M20" s="10" t="s">
        <v>74</v>
      </c>
      <c r="O20" s="28">
        <v>0.01</v>
      </c>
      <c r="P20" s="9">
        <v>1.4999999999999999E-2</v>
      </c>
      <c r="Q20" s="9">
        <v>0.126</v>
      </c>
      <c r="R20" s="9">
        <v>841</v>
      </c>
      <c r="S20" s="9">
        <v>0</v>
      </c>
      <c r="T20" s="9">
        <v>0</v>
      </c>
      <c r="U20" s="9">
        <v>1.4999999999999999E-2</v>
      </c>
      <c r="V20" s="9">
        <v>1.7999999999999999E-2</v>
      </c>
      <c r="W20" s="9">
        <v>3.4000000000000002E-2</v>
      </c>
      <c r="X20" s="9">
        <v>5.0000000000000001E-3</v>
      </c>
      <c r="Y20" s="22">
        <v>1.4E-2</v>
      </c>
      <c r="Z20" s="10" t="s">
        <v>74</v>
      </c>
      <c r="AB20" s="28">
        <v>0.01</v>
      </c>
      <c r="AC20" s="9">
        <v>1.4999999999999999E-2</v>
      </c>
      <c r="AD20" s="9">
        <v>0.17899999999999999</v>
      </c>
      <c r="AE20" s="9">
        <v>841</v>
      </c>
      <c r="AF20" s="9">
        <v>0</v>
      </c>
      <c r="AG20" s="9">
        <v>0</v>
      </c>
      <c r="AH20" s="9">
        <v>1.4999999999999999E-2</v>
      </c>
      <c r="AI20" s="9">
        <v>1.7000000000000001E-2</v>
      </c>
      <c r="AJ20" s="9">
        <v>3.3000000000000002E-2</v>
      </c>
      <c r="AK20" s="9">
        <v>7.0000000000000001E-3</v>
      </c>
      <c r="AL20" s="22">
        <v>1.4E-2</v>
      </c>
      <c r="AM20" s="10" t="s">
        <v>74</v>
      </c>
      <c r="AO20" s="9">
        <v>1.0999999999999999E-2</v>
      </c>
      <c r="AP20" s="9">
        <v>1.4999999999999999E-2</v>
      </c>
      <c r="AQ20" s="9">
        <v>5.2999999999999999E-2</v>
      </c>
      <c r="AR20" s="9">
        <v>841</v>
      </c>
      <c r="AS20" s="9">
        <v>0</v>
      </c>
      <c r="AT20" s="9">
        <v>0</v>
      </c>
      <c r="AU20" s="9">
        <v>1.4999999999999999E-2</v>
      </c>
      <c r="AV20" s="9">
        <v>1.7999999999999999E-2</v>
      </c>
      <c r="AW20" s="9">
        <v>3.4000000000000002E-2</v>
      </c>
      <c r="AX20" s="9">
        <v>4.0000000000000001E-3</v>
      </c>
      <c r="AY20" s="22">
        <v>1.4999999999999999E-2</v>
      </c>
      <c r="AZ20" s="9" t="s">
        <v>74</v>
      </c>
      <c r="BB20" s="28">
        <v>1.0999999999999999E-2</v>
      </c>
      <c r="BC20" s="9">
        <v>1.6E-2</v>
      </c>
      <c r="BD20" s="9">
        <v>6.9000000000000006E-2</v>
      </c>
      <c r="BE20" s="9">
        <v>833</v>
      </c>
      <c r="BF20" s="9">
        <v>0</v>
      </c>
      <c r="BG20" s="9">
        <v>0</v>
      </c>
      <c r="BH20" s="9">
        <v>1.4999999999999999E-2</v>
      </c>
      <c r="BI20" s="9">
        <v>0.03</v>
      </c>
      <c r="BJ20" s="9">
        <v>3.9E-2</v>
      </c>
      <c r="BK20" s="9">
        <v>5.0000000000000001E-3</v>
      </c>
      <c r="BL20" s="22">
        <v>1.4999999999999999E-2</v>
      </c>
      <c r="BM20" s="10" t="s">
        <v>74</v>
      </c>
      <c r="BO20" s="28">
        <v>0.01</v>
      </c>
      <c r="BP20" s="9">
        <v>1.6E-2</v>
      </c>
      <c r="BQ20" s="9">
        <v>0.22800000000000001</v>
      </c>
      <c r="BR20" s="9">
        <v>840</v>
      </c>
      <c r="BS20" s="9">
        <v>0</v>
      </c>
      <c r="BT20" s="9">
        <v>0</v>
      </c>
      <c r="BU20" s="9">
        <v>1.4999999999999999E-2</v>
      </c>
      <c r="BV20" s="9">
        <v>0.03</v>
      </c>
      <c r="BW20" s="9">
        <v>4.1000000000000002E-2</v>
      </c>
      <c r="BX20" s="9">
        <v>1.0999999999999999E-2</v>
      </c>
      <c r="BY20" s="22">
        <v>1.4999999999999999E-2</v>
      </c>
      <c r="BZ20" s="10" t="s">
        <v>74</v>
      </c>
      <c r="CB20" s="28">
        <v>1.0999999999999999E-2</v>
      </c>
      <c r="CC20" s="9">
        <v>1.4999999999999999E-2</v>
      </c>
      <c r="CD20" s="9">
        <v>4.9000000000000002E-2</v>
      </c>
      <c r="CE20" s="9">
        <v>839</v>
      </c>
      <c r="CF20" s="9">
        <v>0</v>
      </c>
      <c r="CG20" s="9">
        <v>0</v>
      </c>
      <c r="CH20" s="9">
        <v>1.4E-2</v>
      </c>
      <c r="CI20" s="9">
        <v>2.7E-2</v>
      </c>
      <c r="CJ20" s="9">
        <v>3.5999999999999997E-2</v>
      </c>
      <c r="CK20" s="9">
        <v>5.0000000000000001E-3</v>
      </c>
      <c r="CL20" s="22">
        <v>1.4E-2</v>
      </c>
      <c r="CM20" s="10" t="s">
        <v>74</v>
      </c>
    </row>
    <row r="21" spans="1:91">
      <c r="A21" s="16" t="s">
        <v>34</v>
      </c>
      <c r="B21" s="28">
        <v>0.106</v>
      </c>
      <c r="C21" s="9">
        <v>0.127</v>
      </c>
      <c r="D21" s="9">
        <v>1.2</v>
      </c>
      <c r="E21" s="9">
        <v>837</v>
      </c>
      <c r="F21" s="9">
        <v>7</v>
      </c>
      <c r="G21" s="9">
        <v>0.8</v>
      </c>
      <c r="H21" s="9">
        <v>0.122</v>
      </c>
      <c r="I21" s="9">
        <v>0.14899999999999999</v>
      </c>
      <c r="J21" s="9">
        <v>0.16500000000000001</v>
      </c>
      <c r="K21" s="9">
        <v>6.0999999999999999E-2</v>
      </c>
      <c r="L21" s="22">
        <v>0.122</v>
      </c>
      <c r="M21" s="10" t="s">
        <v>74</v>
      </c>
      <c r="O21" s="28">
        <v>0.104</v>
      </c>
      <c r="P21" s="9">
        <v>0.121</v>
      </c>
      <c r="Q21" s="9">
        <v>0.91800000000000004</v>
      </c>
      <c r="R21" s="9">
        <v>836</v>
      </c>
      <c r="S21" s="9">
        <v>8</v>
      </c>
      <c r="T21" s="9">
        <v>1</v>
      </c>
      <c r="U21" s="9">
        <v>0.12</v>
      </c>
      <c r="V21" s="9">
        <v>0.14099999999999999</v>
      </c>
      <c r="W21" s="9">
        <v>0.16</v>
      </c>
      <c r="X21" s="9">
        <v>2.9000000000000001E-2</v>
      </c>
      <c r="Y21" s="22">
        <v>0.11899999999999999</v>
      </c>
      <c r="Z21" s="10" t="s">
        <v>74</v>
      </c>
      <c r="AB21" s="28">
        <v>0.10199999999999999</v>
      </c>
      <c r="AC21" s="9">
        <v>0.123</v>
      </c>
      <c r="AD21" s="9">
        <v>1.45</v>
      </c>
      <c r="AE21" s="9">
        <v>836</v>
      </c>
      <c r="AF21" s="9">
        <v>12</v>
      </c>
      <c r="AG21" s="9">
        <v>1.4</v>
      </c>
      <c r="AH21" s="9">
        <v>0.12</v>
      </c>
      <c r="AI21" s="9">
        <v>0.14399999999999999</v>
      </c>
      <c r="AJ21" s="9">
        <v>0.161</v>
      </c>
      <c r="AK21" s="9">
        <v>0.05</v>
      </c>
      <c r="AL21" s="22">
        <v>0.11899999999999999</v>
      </c>
      <c r="AM21" s="10" t="s">
        <v>74</v>
      </c>
      <c r="AO21" s="9">
        <v>0.105</v>
      </c>
      <c r="AP21" s="9">
        <v>0.124</v>
      </c>
      <c r="AQ21" s="9">
        <v>0.73</v>
      </c>
      <c r="AR21" s="9">
        <v>837</v>
      </c>
      <c r="AS21" s="9">
        <v>4</v>
      </c>
      <c r="AT21" s="9">
        <v>0.5</v>
      </c>
      <c r="AU21" s="9">
        <v>0.121</v>
      </c>
      <c r="AV21" s="9">
        <v>0.14399999999999999</v>
      </c>
      <c r="AW21" s="9">
        <v>0.158</v>
      </c>
      <c r="AX21" s="9">
        <v>3.2000000000000001E-2</v>
      </c>
      <c r="AY21" s="22">
        <v>0.121</v>
      </c>
      <c r="AZ21" s="9" t="s">
        <v>74</v>
      </c>
      <c r="BB21" s="28">
        <v>0.1</v>
      </c>
      <c r="BC21" s="9">
        <v>0.12</v>
      </c>
      <c r="BD21" s="9">
        <v>1.1399999999999999</v>
      </c>
      <c r="BE21" s="9">
        <v>827</v>
      </c>
      <c r="BF21" s="9">
        <v>8</v>
      </c>
      <c r="BG21" s="9">
        <v>1</v>
      </c>
      <c r="BH21" s="9">
        <v>0.11799999999999999</v>
      </c>
      <c r="BI21" s="9">
        <v>0.13700000000000001</v>
      </c>
      <c r="BJ21" s="9">
        <v>0.159</v>
      </c>
      <c r="BK21" s="9">
        <v>4.2999999999999997E-2</v>
      </c>
      <c r="BL21" s="22">
        <v>0.11799999999999999</v>
      </c>
      <c r="BM21" s="10" t="s">
        <v>74</v>
      </c>
      <c r="BO21" s="28">
        <v>0.10100000000000001</v>
      </c>
      <c r="BP21" s="9">
        <v>0.13700000000000001</v>
      </c>
      <c r="BQ21" s="9">
        <v>8.01</v>
      </c>
      <c r="BR21" s="9">
        <v>837</v>
      </c>
      <c r="BS21" s="9">
        <v>3</v>
      </c>
      <c r="BT21" s="9">
        <v>0.4</v>
      </c>
      <c r="BU21" s="9">
        <v>0.11899999999999999</v>
      </c>
      <c r="BV21" s="9">
        <v>0.14599999999999999</v>
      </c>
      <c r="BW21" s="9">
        <v>0.17100000000000001</v>
      </c>
      <c r="BX21" s="9">
        <v>0.32800000000000001</v>
      </c>
      <c r="BY21" s="22">
        <v>0.11899999999999999</v>
      </c>
      <c r="BZ21" s="10" t="s">
        <v>74</v>
      </c>
      <c r="CB21" s="28">
        <v>0.10199999999999999</v>
      </c>
      <c r="CC21" s="9">
        <v>0.11799999999999999</v>
      </c>
      <c r="CD21" s="9">
        <v>0.40100000000000002</v>
      </c>
      <c r="CE21" s="9">
        <v>836</v>
      </c>
      <c r="CF21" s="9">
        <v>2</v>
      </c>
      <c r="CG21" s="9">
        <v>0.2</v>
      </c>
      <c r="CH21" s="9">
        <v>0.11700000000000001</v>
      </c>
      <c r="CI21" s="9">
        <v>0.13800000000000001</v>
      </c>
      <c r="CJ21" s="9">
        <v>0.157</v>
      </c>
      <c r="CK21" s="9">
        <v>1.7000000000000001E-2</v>
      </c>
      <c r="CL21" s="22">
        <v>0.11700000000000001</v>
      </c>
      <c r="CM21" s="10" t="s">
        <v>74</v>
      </c>
    </row>
    <row r="22" spans="1:91" ht="15.75" thickBot="1">
      <c r="A22" s="17" t="s">
        <v>26</v>
      </c>
      <c r="B22" s="29">
        <v>0</v>
      </c>
      <c r="C22" s="30">
        <v>0</v>
      </c>
      <c r="D22" s="30">
        <v>0</v>
      </c>
      <c r="E22" s="30">
        <v>30</v>
      </c>
      <c r="F22" s="30">
        <v>0</v>
      </c>
      <c r="G22" s="30">
        <v>0</v>
      </c>
      <c r="H22" s="30" t="s">
        <v>73</v>
      </c>
      <c r="I22" s="30" t="s">
        <v>73</v>
      </c>
      <c r="J22" s="30" t="s">
        <v>73</v>
      </c>
      <c r="K22" s="30" t="s">
        <v>73</v>
      </c>
      <c r="L22" s="31" t="s">
        <v>74</v>
      </c>
      <c r="M22" s="32"/>
      <c r="O22" s="29">
        <v>0</v>
      </c>
      <c r="P22" s="30">
        <v>0</v>
      </c>
      <c r="Q22" s="30">
        <v>0</v>
      </c>
      <c r="R22" s="30">
        <v>30</v>
      </c>
      <c r="S22" s="30">
        <v>0</v>
      </c>
      <c r="T22" s="30">
        <v>0</v>
      </c>
      <c r="U22" s="30" t="s">
        <v>73</v>
      </c>
      <c r="V22" s="30" t="s">
        <v>73</v>
      </c>
      <c r="W22" s="30" t="s">
        <v>73</v>
      </c>
      <c r="X22" s="30" t="s">
        <v>73</v>
      </c>
      <c r="Y22" s="31" t="s">
        <v>74</v>
      </c>
      <c r="Z22" s="32"/>
      <c r="AB22" s="29">
        <v>0</v>
      </c>
      <c r="AC22" s="30">
        <v>0</v>
      </c>
      <c r="AD22" s="30">
        <v>0</v>
      </c>
      <c r="AE22" s="30">
        <v>30</v>
      </c>
      <c r="AF22" s="30">
        <v>0</v>
      </c>
      <c r="AG22" s="30">
        <v>0</v>
      </c>
      <c r="AH22" s="30" t="s">
        <v>73</v>
      </c>
      <c r="AI22" s="30" t="s">
        <v>73</v>
      </c>
      <c r="AJ22" s="30" t="s">
        <v>73</v>
      </c>
      <c r="AK22" s="30" t="s">
        <v>73</v>
      </c>
      <c r="AL22" s="31" t="s">
        <v>74</v>
      </c>
      <c r="AM22" s="32"/>
      <c r="AO22" s="9">
        <v>0</v>
      </c>
      <c r="AP22" s="9">
        <v>0</v>
      </c>
      <c r="AQ22" s="9">
        <v>0</v>
      </c>
      <c r="AR22" s="9">
        <v>30</v>
      </c>
      <c r="AS22" s="9">
        <v>0</v>
      </c>
      <c r="AT22" s="9">
        <v>0</v>
      </c>
      <c r="AU22" s="9" t="s">
        <v>73</v>
      </c>
      <c r="AV22" s="9" t="s">
        <v>73</v>
      </c>
      <c r="AW22" s="9" t="s">
        <v>73</v>
      </c>
      <c r="AX22" s="9" t="s">
        <v>73</v>
      </c>
      <c r="AY22" s="22" t="s">
        <v>74</v>
      </c>
      <c r="AZ22" s="20"/>
      <c r="BB22" s="29">
        <v>0</v>
      </c>
      <c r="BC22" s="30">
        <v>0</v>
      </c>
      <c r="BD22" s="30">
        <v>0</v>
      </c>
      <c r="BE22" s="30">
        <v>30</v>
      </c>
      <c r="BF22" s="30">
        <v>0</v>
      </c>
      <c r="BG22" s="30">
        <v>0</v>
      </c>
      <c r="BH22" s="30" t="s">
        <v>73</v>
      </c>
      <c r="BI22" s="30" t="s">
        <v>73</v>
      </c>
      <c r="BJ22" s="30" t="s">
        <v>73</v>
      </c>
      <c r="BK22" s="30" t="s">
        <v>73</v>
      </c>
      <c r="BL22" s="31" t="s">
        <v>74</v>
      </c>
      <c r="BM22" s="32"/>
      <c r="BO22" s="29">
        <v>0</v>
      </c>
      <c r="BP22" s="30">
        <v>0</v>
      </c>
      <c r="BQ22" s="30">
        <v>0</v>
      </c>
      <c r="BR22" s="30">
        <v>30</v>
      </c>
      <c r="BS22" s="30">
        <v>0</v>
      </c>
      <c r="BT22" s="30">
        <v>0</v>
      </c>
      <c r="BU22" s="30" t="s">
        <v>73</v>
      </c>
      <c r="BV22" s="30" t="s">
        <v>73</v>
      </c>
      <c r="BW22" s="30" t="s">
        <v>73</v>
      </c>
      <c r="BX22" s="30" t="s">
        <v>73</v>
      </c>
      <c r="BY22" s="31" t="s">
        <v>74</v>
      </c>
      <c r="BZ22" s="32"/>
      <c r="CB22" s="29">
        <v>0</v>
      </c>
      <c r="CC22" s="30">
        <v>0</v>
      </c>
      <c r="CD22" s="30">
        <v>0</v>
      </c>
      <c r="CE22" s="30">
        <v>30</v>
      </c>
      <c r="CF22" s="30">
        <v>0</v>
      </c>
      <c r="CG22" s="30">
        <v>0</v>
      </c>
      <c r="CH22" s="30" t="s">
        <v>73</v>
      </c>
      <c r="CI22" s="30" t="s">
        <v>73</v>
      </c>
      <c r="CJ22" s="30" t="s">
        <v>73</v>
      </c>
      <c r="CK22" s="30" t="s">
        <v>73</v>
      </c>
      <c r="CL22" s="31" t="s">
        <v>74</v>
      </c>
      <c r="CM22" s="32"/>
    </row>
    <row r="25" spans="1:91" ht="15.75" thickBot="1"/>
    <row r="26" spans="1:91" ht="21">
      <c r="A26" s="77" t="s">
        <v>35</v>
      </c>
      <c r="B26" s="75" t="s">
        <v>58</v>
      </c>
      <c r="C26" s="18" t="s">
        <v>59</v>
      </c>
      <c r="D26" s="18" t="s">
        <v>60</v>
      </c>
      <c r="E26" s="18" t="s">
        <v>75</v>
      </c>
      <c r="F26" s="18" t="s">
        <v>68</v>
      </c>
      <c r="G26" s="19" t="s">
        <v>67</v>
      </c>
      <c r="O26" s="27" t="s">
        <v>58</v>
      </c>
      <c r="P26" s="18" t="s">
        <v>59</v>
      </c>
      <c r="Q26" s="18" t="s">
        <v>60</v>
      </c>
      <c r="R26" s="18" t="s">
        <v>75</v>
      </c>
      <c r="S26" s="18" t="s">
        <v>68</v>
      </c>
      <c r="T26" s="19" t="s">
        <v>67</v>
      </c>
      <c r="AB26" s="27" t="s">
        <v>58</v>
      </c>
      <c r="AC26" s="18" t="s">
        <v>59</v>
      </c>
      <c r="AD26" s="18" t="s">
        <v>60</v>
      </c>
      <c r="AE26" s="18" t="s">
        <v>75</v>
      </c>
      <c r="AF26" s="18" t="s">
        <v>68</v>
      </c>
      <c r="AG26" s="19" t="s">
        <v>67</v>
      </c>
      <c r="AO26" s="27" t="s">
        <v>58</v>
      </c>
      <c r="AP26" s="18" t="s">
        <v>59</v>
      </c>
      <c r="AQ26" s="18" t="s">
        <v>60</v>
      </c>
      <c r="AR26" s="18" t="s">
        <v>75</v>
      </c>
      <c r="AS26" s="18" t="s">
        <v>68</v>
      </c>
      <c r="AT26" s="19" t="s">
        <v>67</v>
      </c>
      <c r="BB26" s="27" t="s">
        <v>58</v>
      </c>
      <c r="BC26" s="18" t="s">
        <v>59</v>
      </c>
      <c r="BD26" s="18" t="s">
        <v>60</v>
      </c>
      <c r="BE26" s="18" t="s">
        <v>75</v>
      </c>
      <c r="BF26" s="18" t="s">
        <v>68</v>
      </c>
      <c r="BG26" s="19" t="s">
        <v>67</v>
      </c>
      <c r="BO26" s="27" t="s">
        <v>58</v>
      </c>
      <c r="BP26" s="18" t="s">
        <v>59</v>
      </c>
      <c r="BQ26" s="18" t="s">
        <v>60</v>
      </c>
      <c r="BR26" s="18" t="s">
        <v>75</v>
      </c>
      <c r="BS26" s="18" t="s">
        <v>68</v>
      </c>
      <c r="BT26" s="19" t="s">
        <v>67</v>
      </c>
      <c r="CB26" s="27" t="s">
        <v>58</v>
      </c>
      <c r="CC26" s="18" t="s">
        <v>59</v>
      </c>
      <c r="CD26" s="18" t="s">
        <v>60</v>
      </c>
      <c r="CE26" s="18" t="s">
        <v>75</v>
      </c>
      <c r="CF26" s="18" t="s">
        <v>68</v>
      </c>
      <c r="CG26" s="19" t="s">
        <v>67</v>
      </c>
    </row>
    <row r="27" spans="1:91" ht="31.5">
      <c r="A27" s="2" t="s">
        <v>223</v>
      </c>
      <c r="B27" s="81">
        <v>0</v>
      </c>
      <c r="C27" s="22">
        <v>7.51</v>
      </c>
      <c r="D27" s="22">
        <v>72</v>
      </c>
      <c r="E27" s="22">
        <v>6</v>
      </c>
      <c r="F27" s="22">
        <v>6.77</v>
      </c>
      <c r="G27" s="48">
        <v>6.48</v>
      </c>
      <c r="O27" s="47">
        <v>0</v>
      </c>
      <c r="P27" s="22">
        <v>10.07</v>
      </c>
      <c r="Q27" s="22">
        <v>96</v>
      </c>
      <c r="R27" s="22">
        <v>7</v>
      </c>
      <c r="S27" s="22">
        <v>9.27</v>
      </c>
      <c r="T27" s="48">
        <v>8.98</v>
      </c>
      <c r="AB27" s="47">
        <v>0</v>
      </c>
      <c r="AC27" s="22">
        <v>7.23</v>
      </c>
      <c r="AD27" s="22">
        <v>86</v>
      </c>
      <c r="AE27" s="22">
        <v>5</v>
      </c>
      <c r="AF27" s="22">
        <v>6.26</v>
      </c>
      <c r="AG27" s="48">
        <v>7.54</v>
      </c>
      <c r="AO27" s="47">
        <v>0</v>
      </c>
      <c r="AP27" s="22">
        <v>11.4</v>
      </c>
      <c r="AQ27" s="22">
        <v>96</v>
      </c>
      <c r="AR27" s="22">
        <v>7</v>
      </c>
      <c r="AS27" s="22">
        <v>10.42</v>
      </c>
      <c r="AT27" s="48">
        <v>11.5</v>
      </c>
      <c r="BB27" s="47">
        <v>0</v>
      </c>
      <c r="BC27" s="22">
        <v>10.57</v>
      </c>
      <c r="BD27" s="22">
        <v>84</v>
      </c>
      <c r="BE27" s="22">
        <v>8</v>
      </c>
      <c r="BF27" s="22">
        <v>9.8800000000000008</v>
      </c>
      <c r="BG27" s="48">
        <v>8.75</v>
      </c>
      <c r="BO27" s="47">
        <v>0</v>
      </c>
      <c r="BP27" s="22">
        <v>13.1</v>
      </c>
      <c r="BQ27" s="22">
        <v>97</v>
      </c>
      <c r="BR27" s="22">
        <v>9</v>
      </c>
      <c r="BS27" s="22">
        <v>12.1</v>
      </c>
      <c r="BT27" s="48">
        <v>12</v>
      </c>
      <c r="CB27" s="47">
        <v>0</v>
      </c>
      <c r="CC27" s="22">
        <v>14.5</v>
      </c>
      <c r="CD27" s="22">
        <v>69</v>
      </c>
      <c r="CE27" s="22">
        <v>10</v>
      </c>
      <c r="CF27" s="22">
        <v>13.8</v>
      </c>
      <c r="CG27" s="48">
        <v>11.8</v>
      </c>
    </row>
    <row r="28" spans="1:91" ht="31.5">
      <c r="A28" s="2" t="s">
        <v>224</v>
      </c>
      <c r="B28" s="81">
        <v>2</v>
      </c>
      <c r="C28" s="22">
        <v>28.6</v>
      </c>
      <c r="D28" s="22">
        <v>54</v>
      </c>
      <c r="E28" s="22">
        <v>28</v>
      </c>
      <c r="F28" s="22">
        <v>28.7</v>
      </c>
      <c r="G28" s="48">
        <v>10.69</v>
      </c>
      <c r="O28" s="47">
        <v>2</v>
      </c>
      <c r="P28" s="22">
        <v>29.6</v>
      </c>
      <c r="Q28" s="22">
        <v>55</v>
      </c>
      <c r="R28" s="22">
        <v>29</v>
      </c>
      <c r="S28" s="22">
        <v>29.7</v>
      </c>
      <c r="T28" s="48">
        <v>10.85</v>
      </c>
      <c r="AB28" s="47">
        <v>0</v>
      </c>
      <c r="AC28" s="22">
        <v>29.1</v>
      </c>
      <c r="AD28" s="22">
        <v>55</v>
      </c>
      <c r="AE28" s="22">
        <v>29</v>
      </c>
      <c r="AF28" s="22">
        <v>29.2</v>
      </c>
      <c r="AG28" s="48">
        <v>11</v>
      </c>
      <c r="AO28" s="47">
        <v>2</v>
      </c>
      <c r="AP28" s="22">
        <v>28.7</v>
      </c>
      <c r="AQ28" s="22">
        <v>55</v>
      </c>
      <c r="AR28" s="22">
        <v>29</v>
      </c>
      <c r="AS28" s="22">
        <v>28.8</v>
      </c>
      <c r="AT28" s="48">
        <v>10.77</v>
      </c>
      <c r="BB28" s="47">
        <v>2</v>
      </c>
      <c r="BC28" s="22">
        <v>29.3</v>
      </c>
      <c r="BD28" s="22">
        <v>55</v>
      </c>
      <c r="BE28" s="22">
        <v>29</v>
      </c>
      <c r="BF28" s="22">
        <v>29.4</v>
      </c>
      <c r="BG28" s="48">
        <v>11</v>
      </c>
      <c r="BO28" s="47">
        <v>0</v>
      </c>
      <c r="BP28" s="22">
        <v>28.5</v>
      </c>
      <c r="BQ28" s="22">
        <v>55</v>
      </c>
      <c r="BR28" s="22">
        <v>28</v>
      </c>
      <c r="BS28" s="22">
        <v>28.6</v>
      </c>
      <c r="BT28" s="48">
        <v>10.74</v>
      </c>
      <c r="CB28" s="47">
        <v>0</v>
      </c>
      <c r="CC28" s="22">
        <v>28.9</v>
      </c>
      <c r="CD28" s="22">
        <v>55</v>
      </c>
      <c r="CE28" s="22">
        <v>29</v>
      </c>
      <c r="CF28" s="22">
        <v>29</v>
      </c>
      <c r="CG28" s="48">
        <v>10.73</v>
      </c>
    </row>
    <row r="29" spans="1:91" ht="31.5">
      <c r="A29" s="2" t="s">
        <v>225</v>
      </c>
      <c r="B29" s="76">
        <v>0</v>
      </c>
      <c r="C29" s="9">
        <v>5.43</v>
      </c>
      <c r="D29" s="9">
        <v>27.8</v>
      </c>
      <c r="E29" s="9">
        <v>3.81</v>
      </c>
      <c r="F29" s="9">
        <v>5.0199999999999996</v>
      </c>
      <c r="G29" s="10">
        <v>5.32</v>
      </c>
      <c r="O29" s="28">
        <v>0</v>
      </c>
      <c r="P29" s="9">
        <v>5.44</v>
      </c>
      <c r="Q29" s="9">
        <v>27.8</v>
      </c>
      <c r="R29" s="9">
        <v>3.76</v>
      </c>
      <c r="S29" s="9">
        <v>5.03</v>
      </c>
      <c r="T29" s="10">
        <v>5.26</v>
      </c>
      <c r="AB29" s="28">
        <v>0</v>
      </c>
      <c r="AC29" s="9">
        <v>5.43</v>
      </c>
      <c r="AD29" s="9">
        <v>38.5</v>
      </c>
      <c r="AE29" s="9">
        <v>3.4</v>
      </c>
      <c r="AF29" s="9">
        <v>4.95</v>
      </c>
      <c r="AG29" s="10">
        <v>5.52</v>
      </c>
      <c r="AO29" s="28">
        <v>0</v>
      </c>
      <c r="AP29" s="9">
        <v>5.43</v>
      </c>
      <c r="AQ29" s="9">
        <v>37.5</v>
      </c>
      <c r="AR29" s="9">
        <v>3.74</v>
      </c>
      <c r="AS29" s="9">
        <v>5</v>
      </c>
      <c r="AT29" s="10">
        <v>5.35</v>
      </c>
      <c r="BB29" s="28">
        <v>0</v>
      </c>
      <c r="BC29" s="9">
        <v>5.39</v>
      </c>
      <c r="BD29" s="9">
        <v>41.6</v>
      </c>
      <c r="BE29" s="9">
        <v>2.91</v>
      </c>
      <c r="BF29" s="9">
        <v>4.8099999999999996</v>
      </c>
      <c r="BG29" s="10">
        <v>5.87</v>
      </c>
      <c r="BO29" s="28">
        <v>0</v>
      </c>
      <c r="BP29" s="9">
        <v>5.44</v>
      </c>
      <c r="BQ29" s="9">
        <v>41</v>
      </c>
      <c r="BR29" s="9">
        <v>3.93</v>
      </c>
      <c r="BS29" s="9">
        <v>5.01</v>
      </c>
      <c r="BT29" s="10">
        <v>5.37</v>
      </c>
      <c r="CB29" s="28">
        <v>0</v>
      </c>
      <c r="CC29" s="9">
        <v>5.43</v>
      </c>
      <c r="CD29" s="9">
        <v>26.9</v>
      </c>
      <c r="CE29" s="9">
        <v>3.73</v>
      </c>
      <c r="CF29" s="9">
        <v>4.97</v>
      </c>
      <c r="CG29" s="10">
        <v>5.45</v>
      </c>
    </row>
    <row r="30" spans="1:91" ht="31.5">
      <c r="A30" s="2" t="s">
        <v>226</v>
      </c>
      <c r="B30" s="76">
        <v>0</v>
      </c>
      <c r="C30" s="9">
        <v>28.5</v>
      </c>
      <c r="D30" s="9">
        <v>30</v>
      </c>
      <c r="E30" s="9">
        <v>30</v>
      </c>
      <c r="F30" s="9">
        <v>29.6</v>
      </c>
      <c r="G30" s="10">
        <v>5.25</v>
      </c>
      <c r="O30" s="28">
        <v>0</v>
      </c>
      <c r="P30" s="9">
        <v>28.5</v>
      </c>
      <c r="Q30" s="9">
        <v>30</v>
      </c>
      <c r="R30" s="9">
        <v>30</v>
      </c>
      <c r="S30" s="9">
        <v>29.6</v>
      </c>
      <c r="T30" s="10">
        <v>5.25</v>
      </c>
      <c r="AB30" s="28">
        <v>0</v>
      </c>
      <c r="AC30" s="9">
        <v>28.5</v>
      </c>
      <c r="AD30" s="9">
        <v>30</v>
      </c>
      <c r="AE30" s="9">
        <v>30</v>
      </c>
      <c r="AF30" s="9">
        <v>29.6</v>
      </c>
      <c r="AG30" s="10">
        <v>5.25</v>
      </c>
      <c r="AO30" s="28">
        <v>0</v>
      </c>
      <c r="AP30" s="9">
        <v>28.5</v>
      </c>
      <c r="AQ30" s="9">
        <v>30</v>
      </c>
      <c r="AR30" s="9">
        <v>30</v>
      </c>
      <c r="AS30" s="9">
        <v>29.6</v>
      </c>
      <c r="AT30" s="10">
        <v>5.27</v>
      </c>
      <c r="BB30" s="28">
        <v>0</v>
      </c>
      <c r="BC30" s="9">
        <v>28.5</v>
      </c>
      <c r="BD30" s="9">
        <v>30</v>
      </c>
      <c r="BE30" s="9">
        <v>30</v>
      </c>
      <c r="BF30" s="9">
        <v>29.6</v>
      </c>
      <c r="BG30" s="10">
        <v>5.25</v>
      </c>
      <c r="BO30" s="28">
        <v>0</v>
      </c>
      <c r="BP30" s="9">
        <v>28.5</v>
      </c>
      <c r="BQ30" s="9">
        <v>30</v>
      </c>
      <c r="BR30" s="9">
        <v>30</v>
      </c>
      <c r="BS30" s="9">
        <v>29.6</v>
      </c>
      <c r="BT30" s="10">
        <v>5.25</v>
      </c>
      <c r="CB30" s="28">
        <v>0</v>
      </c>
      <c r="CC30" s="9">
        <v>28.5</v>
      </c>
      <c r="CD30" s="9">
        <v>30</v>
      </c>
      <c r="CE30" s="9">
        <v>30</v>
      </c>
      <c r="CF30" s="9">
        <v>29.6</v>
      </c>
      <c r="CG30" s="10">
        <v>5.25</v>
      </c>
    </row>
    <row r="31" spans="1:91" ht="31.5">
      <c r="A31" s="2" t="s">
        <v>227</v>
      </c>
      <c r="B31" s="76">
        <v>22</v>
      </c>
      <c r="C31" s="9">
        <v>88.5</v>
      </c>
      <c r="D31" s="9">
        <v>91</v>
      </c>
      <c r="E31" s="9">
        <v>90</v>
      </c>
      <c r="F31" s="9">
        <v>89.6</v>
      </c>
      <c r="G31" s="10">
        <v>5.67</v>
      </c>
      <c r="O31" s="28">
        <v>23</v>
      </c>
      <c r="P31" s="9">
        <v>88.5</v>
      </c>
      <c r="Q31" s="9">
        <v>91</v>
      </c>
      <c r="R31" s="9">
        <v>90</v>
      </c>
      <c r="S31" s="9">
        <v>89.6</v>
      </c>
      <c r="T31" s="10">
        <v>5.56</v>
      </c>
      <c r="AB31" s="28">
        <v>0</v>
      </c>
      <c r="AC31" s="9">
        <v>88.5</v>
      </c>
      <c r="AD31" s="9">
        <v>91</v>
      </c>
      <c r="AE31" s="9">
        <v>90</v>
      </c>
      <c r="AF31" s="9">
        <v>89.6</v>
      </c>
      <c r="AG31" s="10">
        <v>5.68</v>
      </c>
      <c r="AO31" s="28">
        <v>22</v>
      </c>
      <c r="AP31" s="9">
        <v>88.5</v>
      </c>
      <c r="AQ31" s="9">
        <v>91</v>
      </c>
      <c r="AR31" s="9">
        <v>90</v>
      </c>
      <c r="AS31" s="9">
        <v>89.6</v>
      </c>
      <c r="AT31" s="10">
        <v>5.64</v>
      </c>
      <c r="BB31" s="28">
        <v>22</v>
      </c>
      <c r="BC31" s="9">
        <v>88.5</v>
      </c>
      <c r="BD31" s="9">
        <v>91</v>
      </c>
      <c r="BE31" s="9">
        <v>90</v>
      </c>
      <c r="BF31" s="9">
        <v>89.6</v>
      </c>
      <c r="BG31" s="10">
        <v>5.67</v>
      </c>
      <c r="BO31" s="28">
        <v>0</v>
      </c>
      <c r="BP31" s="9">
        <v>88.8</v>
      </c>
      <c r="BQ31" s="9">
        <v>92</v>
      </c>
      <c r="BR31" s="9">
        <v>90</v>
      </c>
      <c r="BS31" s="9">
        <v>89.8</v>
      </c>
      <c r="BT31" s="10">
        <v>5.72</v>
      </c>
      <c r="CB31" s="28">
        <v>0</v>
      </c>
      <c r="CC31" s="9">
        <v>88.5</v>
      </c>
      <c r="CD31" s="9">
        <v>91</v>
      </c>
      <c r="CE31" s="9">
        <v>90</v>
      </c>
      <c r="CF31" s="9">
        <v>89.6</v>
      </c>
      <c r="CG31" s="10">
        <v>5.69</v>
      </c>
    </row>
    <row r="32" spans="1:91" ht="42">
      <c r="A32" s="2" t="s">
        <v>228</v>
      </c>
      <c r="B32" s="76">
        <v>0.1</v>
      </c>
      <c r="C32" s="9">
        <v>0.1</v>
      </c>
      <c r="D32" s="9">
        <v>0.1</v>
      </c>
      <c r="E32" s="9">
        <v>0.1</v>
      </c>
      <c r="F32" s="9">
        <v>0.1</v>
      </c>
      <c r="G32" s="10">
        <v>0</v>
      </c>
      <c r="O32" s="28">
        <v>0.1</v>
      </c>
      <c r="P32" s="9">
        <v>0.1</v>
      </c>
      <c r="Q32" s="9">
        <v>0.1</v>
      </c>
      <c r="R32" s="9">
        <v>0.1</v>
      </c>
      <c r="S32" s="9">
        <v>0.1</v>
      </c>
      <c r="T32" s="10">
        <v>0</v>
      </c>
      <c r="AB32" s="28">
        <v>0</v>
      </c>
      <c r="AC32" s="9">
        <v>0.1</v>
      </c>
      <c r="AD32" s="9">
        <v>0.1</v>
      </c>
      <c r="AE32" s="9">
        <v>0.1</v>
      </c>
      <c r="AF32" s="9">
        <v>0.1</v>
      </c>
      <c r="AG32" s="10">
        <v>2E-3</v>
      </c>
      <c r="AO32" s="28">
        <v>0.1</v>
      </c>
      <c r="AP32" s="9">
        <v>0.1</v>
      </c>
      <c r="AQ32" s="9">
        <v>0.1</v>
      </c>
      <c r="AR32" s="9">
        <v>0.1</v>
      </c>
      <c r="AS32" s="9">
        <v>0.1</v>
      </c>
      <c r="AT32" s="10">
        <v>0</v>
      </c>
      <c r="BB32" s="28">
        <v>0.1</v>
      </c>
      <c r="BC32" s="9">
        <v>0.1</v>
      </c>
      <c r="BD32" s="9">
        <v>0.1</v>
      </c>
      <c r="BE32" s="9">
        <v>0.1</v>
      </c>
      <c r="BF32" s="9">
        <v>0.1</v>
      </c>
      <c r="BG32" s="10">
        <v>0</v>
      </c>
      <c r="BO32" s="28">
        <v>0</v>
      </c>
      <c r="BP32" s="9">
        <v>0.1</v>
      </c>
      <c r="BQ32" s="9">
        <v>0.1</v>
      </c>
      <c r="BR32" s="9">
        <v>0.1</v>
      </c>
      <c r="BS32" s="9">
        <v>0.1</v>
      </c>
      <c r="BT32" s="10">
        <v>2E-3</v>
      </c>
      <c r="CB32" s="28">
        <v>0</v>
      </c>
      <c r="CC32" s="9">
        <v>0.1</v>
      </c>
      <c r="CD32" s="9">
        <v>0.1</v>
      </c>
      <c r="CE32" s="9">
        <v>0.1</v>
      </c>
      <c r="CF32" s="9">
        <v>0.1</v>
      </c>
      <c r="CG32" s="10">
        <v>2E-3</v>
      </c>
    </row>
    <row r="33" spans="1:85" ht="42">
      <c r="A33" s="2" t="s">
        <v>229</v>
      </c>
      <c r="B33" s="76">
        <v>0</v>
      </c>
      <c r="C33" s="9">
        <v>0</v>
      </c>
      <c r="D33" s="9">
        <v>3.3000000000000002E-2</v>
      </c>
      <c r="E33" s="9">
        <v>0</v>
      </c>
      <c r="F33" s="9">
        <v>0</v>
      </c>
      <c r="G33" s="10">
        <v>2E-3</v>
      </c>
      <c r="O33" s="28">
        <v>0</v>
      </c>
      <c r="P33" s="9">
        <v>0</v>
      </c>
      <c r="Q33" s="9">
        <v>3.3000000000000002E-2</v>
      </c>
      <c r="R33" s="9">
        <v>0</v>
      </c>
      <c r="S33" s="9">
        <v>0</v>
      </c>
      <c r="T33" s="10">
        <v>2E-3</v>
      </c>
      <c r="AB33" s="28">
        <v>0</v>
      </c>
      <c r="AC33" s="9">
        <v>0</v>
      </c>
      <c r="AD33" s="9">
        <v>3.3000000000000002E-2</v>
      </c>
      <c r="AE33" s="9">
        <v>0</v>
      </c>
      <c r="AF33" s="9">
        <v>0</v>
      </c>
      <c r="AG33" s="10">
        <v>2E-3</v>
      </c>
      <c r="AO33" s="28">
        <v>0</v>
      </c>
      <c r="AP33" s="9">
        <v>0</v>
      </c>
      <c r="AQ33" s="9">
        <v>3.3000000000000002E-2</v>
      </c>
      <c r="AR33" s="9">
        <v>0</v>
      </c>
      <c r="AS33" s="9">
        <v>0</v>
      </c>
      <c r="AT33" s="10">
        <v>2E-3</v>
      </c>
      <c r="BB33" s="28">
        <v>0</v>
      </c>
      <c r="BC33" s="9">
        <v>0</v>
      </c>
      <c r="BD33" s="9">
        <v>0.05</v>
      </c>
      <c r="BE33" s="9">
        <v>0</v>
      </c>
      <c r="BF33" s="9">
        <v>0</v>
      </c>
      <c r="BG33" s="10">
        <v>2E-3</v>
      </c>
      <c r="BO33" s="28">
        <v>0</v>
      </c>
      <c r="BP33" s="9">
        <v>0</v>
      </c>
      <c r="BQ33" s="9">
        <v>3.3000000000000002E-2</v>
      </c>
      <c r="BR33" s="9">
        <v>0</v>
      </c>
      <c r="BS33" s="9">
        <v>0</v>
      </c>
      <c r="BT33" s="10">
        <v>2E-3</v>
      </c>
      <c r="CB33" s="28">
        <v>0</v>
      </c>
      <c r="CC33" s="9">
        <v>0</v>
      </c>
      <c r="CD33" s="9">
        <v>3.3000000000000002E-2</v>
      </c>
      <c r="CE33" s="9">
        <v>0</v>
      </c>
      <c r="CF33" s="9">
        <v>0</v>
      </c>
      <c r="CG33" s="10">
        <v>2E-3</v>
      </c>
    </row>
    <row r="34" spans="1:85" ht="52.5">
      <c r="A34" s="2" t="s">
        <v>230</v>
      </c>
      <c r="B34" s="76">
        <v>0</v>
      </c>
      <c r="C34" s="9">
        <v>0</v>
      </c>
      <c r="D34" s="9">
        <v>0</v>
      </c>
      <c r="E34" s="9">
        <v>0</v>
      </c>
      <c r="F34" s="9">
        <v>0</v>
      </c>
      <c r="G34" s="10" t="s">
        <v>73</v>
      </c>
      <c r="O34" s="28">
        <v>0</v>
      </c>
      <c r="P34" s="9">
        <v>0</v>
      </c>
      <c r="Q34" s="9">
        <v>0</v>
      </c>
      <c r="R34" s="9">
        <v>0</v>
      </c>
      <c r="S34" s="9">
        <v>0</v>
      </c>
      <c r="T34" s="10" t="s">
        <v>73</v>
      </c>
      <c r="AB34" s="28">
        <v>0</v>
      </c>
      <c r="AC34" s="9">
        <v>0</v>
      </c>
      <c r="AD34" s="9">
        <v>0</v>
      </c>
      <c r="AE34" s="9">
        <v>0</v>
      </c>
      <c r="AF34" s="9">
        <v>0</v>
      </c>
      <c r="AG34" s="10" t="s">
        <v>73</v>
      </c>
      <c r="AO34" s="28">
        <v>0</v>
      </c>
      <c r="AP34" s="9">
        <v>0</v>
      </c>
      <c r="AQ34" s="9">
        <v>0</v>
      </c>
      <c r="AR34" s="9">
        <v>0</v>
      </c>
      <c r="AS34" s="9">
        <v>0</v>
      </c>
      <c r="AT34" s="10" t="s">
        <v>73</v>
      </c>
      <c r="BB34" s="28">
        <v>0</v>
      </c>
      <c r="BC34" s="9">
        <v>0</v>
      </c>
      <c r="BD34" s="9">
        <v>0</v>
      </c>
      <c r="BE34" s="9">
        <v>0</v>
      </c>
      <c r="BF34" s="9">
        <v>0</v>
      </c>
      <c r="BG34" s="10" t="s">
        <v>73</v>
      </c>
      <c r="BO34" s="28">
        <v>0</v>
      </c>
      <c r="BP34" s="9">
        <v>0</v>
      </c>
      <c r="BQ34" s="9">
        <v>0</v>
      </c>
      <c r="BR34" s="9">
        <v>0</v>
      </c>
      <c r="BS34" s="9">
        <v>0</v>
      </c>
      <c r="BT34" s="10" t="s">
        <v>73</v>
      </c>
      <c r="CB34" s="28">
        <v>0</v>
      </c>
      <c r="CC34" s="9">
        <v>0</v>
      </c>
      <c r="CD34" s="9">
        <v>0</v>
      </c>
      <c r="CE34" s="9">
        <v>0</v>
      </c>
      <c r="CF34" s="9">
        <v>0</v>
      </c>
      <c r="CG34" s="10" t="s">
        <v>73</v>
      </c>
    </row>
    <row r="35" spans="1:85" ht="52.5">
      <c r="A35" s="2" t="s">
        <v>231</v>
      </c>
      <c r="B35" s="76">
        <v>0</v>
      </c>
      <c r="C35" s="9">
        <v>0</v>
      </c>
      <c r="D35" s="9">
        <v>0</v>
      </c>
      <c r="E35" s="9">
        <v>0</v>
      </c>
      <c r="F35" s="9">
        <v>0</v>
      </c>
      <c r="G35" s="10" t="s">
        <v>73</v>
      </c>
      <c r="O35" s="28">
        <v>0</v>
      </c>
      <c r="P35" s="9">
        <v>0</v>
      </c>
      <c r="Q35" s="9">
        <v>0</v>
      </c>
      <c r="R35" s="9">
        <v>0</v>
      </c>
      <c r="S35" s="9">
        <v>0</v>
      </c>
      <c r="T35" s="10" t="s">
        <v>73</v>
      </c>
      <c r="AB35" s="28">
        <v>0</v>
      </c>
      <c r="AC35" s="9">
        <v>0</v>
      </c>
      <c r="AD35" s="9">
        <v>0</v>
      </c>
      <c r="AE35" s="9">
        <v>0</v>
      </c>
      <c r="AF35" s="9">
        <v>0</v>
      </c>
      <c r="AG35" s="10" t="s">
        <v>73</v>
      </c>
      <c r="AO35" s="28">
        <v>0</v>
      </c>
      <c r="AP35" s="9">
        <v>0</v>
      </c>
      <c r="AQ35" s="9">
        <v>0</v>
      </c>
      <c r="AR35" s="9">
        <v>0</v>
      </c>
      <c r="AS35" s="9">
        <v>0</v>
      </c>
      <c r="AT35" s="10" t="s">
        <v>73</v>
      </c>
      <c r="BB35" s="28">
        <v>0</v>
      </c>
      <c r="BC35" s="9">
        <v>0</v>
      </c>
      <c r="BD35" s="9">
        <v>0</v>
      </c>
      <c r="BE35" s="9">
        <v>0</v>
      </c>
      <c r="BF35" s="9">
        <v>0</v>
      </c>
      <c r="BG35" s="10" t="s">
        <v>73</v>
      </c>
      <c r="BO35" s="28">
        <v>0</v>
      </c>
      <c r="BP35" s="9">
        <v>0</v>
      </c>
      <c r="BQ35" s="9">
        <v>0</v>
      </c>
      <c r="BR35" s="9">
        <v>0</v>
      </c>
      <c r="BS35" s="9">
        <v>0</v>
      </c>
      <c r="BT35" s="10" t="s">
        <v>73</v>
      </c>
      <c r="CB35" s="28">
        <v>0</v>
      </c>
      <c r="CC35" s="9">
        <v>0</v>
      </c>
      <c r="CD35" s="9">
        <v>0</v>
      </c>
      <c r="CE35" s="9">
        <v>0</v>
      </c>
      <c r="CF35" s="9">
        <v>0</v>
      </c>
      <c r="CG35" s="10" t="s">
        <v>73</v>
      </c>
    </row>
    <row r="36" spans="1:85" ht="52.5">
      <c r="A36" s="2" t="s">
        <v>232</v>
      </c>
      <c r="B36" s="76">
        <v>1</v>
      </c>
      <c r="C36" s="9">
        <v>3.76</v>
      </c>
      <c r="D36" s="9">
        <v>45</v>
      </c>
      <c r="E36" s="9">
        <v>2</v>
      </c>
      <c r="F36" s="9">
        <v>2.19</v>
      </c>
      <c r="G36" s="10">
        <v>7.76</v>
      </c>
      <c r="O36" s="28">
        <v>1</v>
      </c>
      <c r="P36" s="9">
        <v>3.43</v>
      </c>
      <c r="Q36" s="9">
        <v>40</v>
      </c>
      <c r="R36" s="9">
        <v>2</v>
      </c>
      <c r="S36" s="9">
        <v>2.2599999999999998</v>
      </c>
      <c r="T36" s="10">
        <v>6.29</v>
      </c>
      <c r="AB36" s="28">
        <v>1</v>
      </c>
      <c r="AC36" s="9">
        <v>3.53</v>
      </c>
      <c r="AD36" s="9">
        <v>44</v>
      </c>
      <c r="AE36" s="9">
        <v>2</v>
      </c>
      <c r="AF36" s="9">
        <v>1.66</v>
      </c>
      <c r="AG36" s="10">
        <v>8.41</v>
      </c>
      <c r="AO36" s="28">
        <v>1</v>
      </c>
      <c r="AP36" s="9">
        <v>4.18</v>
      </c>
      <c r="AQ36" s="9">
        <v>45</v>
      </c>
      <c r="AR36" s="9">
        <v>2</v>
      </c>
      <c r="AS36" s="9">
        <v>2.33</v>
      </c>
      <c r="AT36" s="10">
        <v>8.51</v>
      </c>
      <c r="BB36" s="28">
        <v>1</v>
      </c>
      <c r="BC36" s="9">
        <v>4.93</v>
      </c>
      <c r="BD36" s="9">
        <v>41</v>
      </c>
      <c r="BE36" s="9">
        <v>2</v>
      </c>
      <c r="BF36" s="9">
        <v>3.18</v>
      </c>
      <c r="BG36" s="10">
        <v>9.58</v>
      </c>
      <c r="BO36" s="28">
        <v>1</v>
      </c>
      <c r="BP36" s="9">
        <v>3.51</v>
      </c>
      <c r="BQ36" s="9">
        <v>40</v>
      </c>
      <c r="BR36" s="9">
        <v>2</v>
      </c>
      <c r="BS36" s="9">
        <v>1.94</v>
      </c>
      <c r="BT36" s="10">
        <v>7.65</v>
      </c>
      <c r="CB36" s="28">
        <v>1</v>
      </c>
      <c r="CC36" s="9">
        <v>3.49</v>
      </c>
      <c r="CD36" s="9">
        <v>41</v>
      </c>
      <c r="CE36" s="9">
        <v>2</v>
      </c>
      <c r="CF36" s="9">
        <v>1.92</v>
      </c>
      <c r="CG36" s="10">
        <v>7.66</v>
      </c>
    </row>
    <row r="37" spans="1:85" ht="42">
      <c r="A37" s="2" t="s">
        <v>233</v>
      </c>
      <c r="B37" s="76">
        <v>13</v>
      </c>
      <c r="C37" s="9">
        <v>775.6</v>
      </c>
      <c r="D37" s="45">
        <v>163431</v>
      </c>
      <c r="E37" s="9">
        <v>378.3</v>
      </c>
      <c r="F37" s="9">
        <v>441.5</v>
      </c>
      <c r="G37" s="49">
        <v>4011</v>
      </c>
      <c r="O37" s="28">
        <v>3.13</v>
      </c>
      <c r="P37" s="45">
        <v>1025</v>
      </c>
      <c r="Q37" s="45">
        <v>6175</v>
      </c>
      <c r="R37" s="9">
        <v>447.5</v>
      </c>
      <c r="S37" s="9">
        <v>914.2</v>
      </c>
      <c r="T37" s="49">
        <v>1261</v>
      </c>
      <c r="AB37" s="28">
        <v>22</v>
      </c>
      <c r="AC37" s="9">
        <v>502.6</v>
      </c>
      <c r="AD37" s="45">
        <v>4918</v>
      </c>
      <c r="AE37" s="9">
        <v>286</v>
      </c>
      <c r="AF37" s="9">
        <v>445.1</v>
      </c>
      <c r="AG37" s="10">
        <v>540.29999999999995</v>
      </c>
      <c r="AO37" s="28">
        <v>0</v>
      </c>
      <c r="AP37" s="9">
        <v>193.4</v>
      </c>
      <c r="AQ37" s="45">
        <v>1219</v>
      </c>
      <c r="AR37" s="9">
        <v>173.8</v>
      </c>
      <c r="AS37" s="9">
        <v>186.1</v>
      </c>
      <c r="AT37" s="10">
        <v>125.4</v>
      </c>
      <c r="BB37" s="28">
        <v>0</v>
      </c>
      <c r="BC37" s="9">
        <v>197</v>
      </c>
      <c r="BD37" s="45">
        <v>1851</v>
      </c>
      <c r="BE37" s="9">
        <v>153</v>
      </c>
      <c r="BF37" s="9">
        <v>185.3</v>
      </c>
      <c r="BG37" s="10">
        <v>144.30000000000001</v>
      </c>
      <c r="BO37" s="28">
        <v>16</v>
      </c>
      <c r="BP37" s="9">
        <v>329.7</v>
      </c>
      <c r="BQ37" s="45">
        <v>2556</v>
      </c>
      <c r="BR37" s="9">
        <v>258</v>
      </c>
      <c r="BS37" s="9">
        <v>294.60000000000002</v>
      </c>
      <c r="BT37" s="10">
        <v>286.7</v>
      </c>
      <c r="CB37" s="28">
        <v>18</v>
      </c>
      <c r="CC37" s="45">
        <v>1009</v>
      </c>
      <c r="CD37" s="45">
        <v>112789</v>
      </c>
      <c r="CE37" s="9">
        <v>322</v>
      </c>
      <c r="CF37" s="9">
        <v>524.70000000000005</v>
      </c>
      <c r="CG37" s="49">
        <v>4862</v>
      </c>
    </row>
    <row r="38" spans="1:85" ht="53.25" thickBot="1">
      <c r="A38" s="3" t="s">
        <v>234</v>
      </c>
      <c r="B38" s="80">
        <v>0</v>
      </c>
      <c r="C38" s="30">
        <v>0.161</v>
      </c>
      <c r="D38" s="30">
        <v>95</v>
      </c>
      <c r="E38" s="30">
        <v>0</v>
      </c>
      <c r="F38" s="30">
        <v>0</v>
      </c>
      <c r="G38" s="42">
        <v>2.4500000000000002</v>
      </c>
      <c r="O38" s="29">
        <v>0</v>
      </c>
      <c r="P38" s="30">
        <v>0.64100000000000001</v>
      </c>
      <c r="Q38" s="30">
        <v>53</v>
      </c>
      <c r="R38" s="30">
        <v>0</v>
      </c>
      <c r="S38" s="30">
        <v>7.6999999999999999E-2</v>
      </c>
      <c r="T38" s="42">
        <v>3.24</v>
      </c>
      <c r="AB38" s="29">
        <v>0</v>
      </c>
      <c r="AC38" s="30">
        <v>0.753</v>
      </c>
      <c r="AD38" s="30">
        <v>131</v>
      </c>
      <c r="AE38" s="30">
        <v>0</v>
      </c>
      <c r="AF38" s="30">
        <v>6.9000000000000006E-2</v>
      </c>
      <c r="AG38" s="42">
        <v>4.3499999999999996</v>
      </c>
      <c r="AO38" s="29">
        <v>0</v>
      </c>
      <c r="AP38" s="30">
        <v>2.8000000000000001E-2</v>
      </c>
      <c r="AQ38" s="30">
        <v>2.59</v>
      </c>
      <c r="AR38" s="30">
        <v>0</v>
      </c>
      <c r="AS38" s="30">
        <v>0</v>
      </c>
      <c r="AT38" s="42">
        <v>0.17499999999999999</v>
      </c>
      <c r="BB38" s="29">
        <v>0</v>
      </c>
      <c r="BC38" s="30">
        <v>3.3000000000000002E-2</v>
      </c>
      <c r="BD38" s="30">
        <v>5</v>
      </c>
      <c r="BE38" s="30">
        <v>0</v>
      </c>
      <c r="BF38" s="30">
        <v>0</v>
      </c>
      <c r="BG38" s="42">
        <v>0.20200000000000001</v>
      </c>
      <c r="BO38" s="29">
        <v>0</v>
      </c>
      <c r="BP38" s="30">
        <v>0.78800000000000003</v>
      </c>
      <c r="BQ38" s="30">
        <v>206.8</v>
      </c>
      <c r="BR38" s="30">
        <v>0</v>
      </c>
      <c r="BS38" s="30">
        <v>4.9000000000000002E-2</v>
      </c>
      <c r="BT38" s="42">
        <v>5.19</v>
      </c>
      <c r="CB38" s="29">
        <v>0</v>
      </c>
      <c r="CC38" s="30">
        <v>2.37</v>
      </c>
      <c r="CD38" s="83">
        <v>1329</v>
      </c>
      <c r="CE38" s="30">
        <v>0</v>
      </c>
      <c r="CF38" s="30">
        <v>0.29799999999999999</v>
      </c>
      <c r="CG38" s="42">
        <v>33.299999999999997</v>
      </c>
    </row>
  </sheetData>
  <mergeCells count="72">
    <mergeCell ref="B1:M1"/>
    <mergeCell ref="B2:M2"/>
    <mergeCell ref="B3:M3"/>
    <mergeCell ref="B4:M4"/>
    <mergeCell ref="B5:M5"/>
    <mergeCell ref="B7:M7"/>
    <mergeCell ref="B8:M8"/>
    <mergeCell ref="B9:M9"/>
    <mergeCell ref="B6:M6"/>
    <mergeCell ref="O6:Z6"/>
    <mergeCell ref="O7:Z7"/>
    <mergeCell ref="O8:Z8"/>
    <mergeCell ref="O9:Z9"/>
    <mergeCell ref="AB6:AM6"/>
    <mergeCell ref="AB7:AM7"/>
    <mergeCell ref="AB8:AM8"/>
    <mergeCell ref="AB9:AM9"/>
    <mergeCell ref="O1:Z1"/>
    <mergeCell ref="O2:Z2"/>
    <mergeCell ref="O3:Z3"/>
    <mergeCell ref="AB1:AM1"/>
    <mergeCell ref="AB2:AM2"/>
    <mergeCell ref="AB3:AM3"/>
    <mergeCell ref="AB4:AM4"/>
    <mergeCell ref="AB5:AM5"/>
    <mergeCell ref="O4:Z4"/>
    <mergeCell ref="O5:Z5"/>
    <mergeCell ref="AO9:AZ9"/>
    <mergeCell ref="BB1:BM1"/>
    <mergeCell ref="BB2:BM2"/>
    <mergeCell ref="BB3:BM3"/>
    <mergeCell ref="BB4:BM4"/>
    <mergeCell ref="BB5:BM5"/>
    <mergeCell ref="BB6:BM6"/>
    <mergeCell ref="BB7:BM7"/>
    <mergeCell ref="BB8:BM8"/>
    <mergeCell ref="BB9:BM9"/>
    <mergeCell ref="AO1:AZ1"/>
    <mergeCell ref="AO2:AZ2"/>
    <mergeCell ref="AO3:AZ3"/>
    <mergeCell ref="AO4:AZ4"/>
    <mergeCell ref="AO5:AZ5"/>
    <mergeCell ref="AO6:AZ6"/>
    <mergeCell ref="AO7:AZ7"/>
    <mergeCell ref="AO8:AZ8"/>
    <mergeCell ref="BO6:BZ6"/>
    <mergeCell ref="BO7:BZ7"/>
    <mergeCell ref="BO8:BZ8"/>
    <mergeCell ref="BO9:BZ9"/>
    <mergeCell ref="CB1:CM1"/>
    <mergeCell ref="CB2:CM2"/>
    <mergeCell ref="CB3:CM3"/>
    <mergeCell ref="CB4:CM4"/>
    <mergeCell ref="CB5:CM5"/>
    <mergeCell ref="CB6:CM6"/>
    <mergeCell ref="CB7:CM7"/>
    <mergeCell ref="CB8:CM8"/>
    <mergeCell ref="CB9:CM9"/>
    <mergeCell ref="BO1:BZ1"/>
    <mergeCell ref="BO2:BZ2"/>
    <mergeCell ref="BO3:BZ3"/>
    <mergeCell ref="BO4:BZ4"/>
    <mergeCell ref="BO5:BZ5"/>
    <mergeCell ref="CN6:CP6"/>
    <mergeCell ref="CN7:CP7"/>
    <mergeCell ref="CN8:CP8"/>
    <mergeCell ref="CN9:CP9"/>
    <mergeCell ref="CN1:CP1"/>
    <mergeCell ref="CN2:CP2"/>
    <mergeCell ref="CN3:CP3"/>
    <mergeCell ref="CN4:CP4"/>
    <mergeCell ref="CN5:CP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M38"/>
  <sheetViews>
    <sheetView topLeftCell="BS15" workbookViewId="0">
      <selection activeCell="A26" sqref="A26"/>
    </sheetView>
  </sheetViews>
  <sheetFormatPr defaultRowHeight="15"/>
  <cols>
    <col min="1" max="1" width="16.140625" bestFit="1" customWidth="1"/>
    <col min="14" max="14" width="0.140625" customWidth="1"/>
    <col min="27" max="27" width="0.28515625" customWidth="1"/>
    <col min="40" max="40" width="0.140625" customWidth="1"/>
    <col min="53" max="53" width="9.140625" hidden="1" customWidth="1"/>
    <col min="66" max="66" width="0.28515625" customWidth="1"/>
    <col min="79" max="79" width="0.140625" customWidth="1"/>
  </cols>
  <sheetData>
    <row r="1" spans="1:91">
      <c r="A1" s="23" t="s">
        <v>0</v>
      </c>
      <c r="B1" s="306" t="s">
        <v>415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8"/>
      <c r="O1" s="306" t="s">
        <v>424</v>
      </c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  <c r="AB1" s="306" t="s">
        <v>433</v>
      </c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8"/>
      <c r="AO1" s="306" t="s">
        <v>442</v>
      </c>
      <c r="AP1" s="307"/>
      <c r="AQ1" s="307"/>
      <c r="AR1" s="307"/>
      <c r="AS1" s="307"/>
      <c r="AT1" s="307"/>
      <c r="AU1" s="307"/>
      <c r="AV1" s="307"/>
      <c r="AW1" s="307"/>
      <c r="AX1" s="307"/>
      <c r="AY1" s="307"/>
      <c r="AZ1" s="308"/>
      <c r="BB1" s="306" t="s">
        <v>448</v>
      </c>
      <c r="BC1" s="307"/>
      <c r="BD1" s="307"/>
      <c r="BE1" s="307"/>
      <c r="BF1" s="307"/>
      <c r="BG1" s="307"/>
      <c r="BH1" s="307"/>
      <c r="BI1" s="307"/>
      <c r="BJ1" s="307"/>
      <c r="BK1" s="307"/>
      <c r="BL1" s="307"/>
      <c r="BM1" s="308"/>
      <c r="BO1" s="306" t="s">
        <v>457</v>
      </c>
      <c r="BP1" s="307"/>
      <c r="BQ1" s="307"/>
      <c r="BR1" s="307"/>
      <c r="BS1" s="307"/>
      <c r="BT1" s="307"/>
      <c r="BU1" s="307"/>
      <c r="BV1" s="307"/>
      <c r="BW1" s="307"/>
      <c r="BX1" s="307"/>
      <c r="BY1" s="307"/>
      <c r="BZ1" s="308"/>
      <c r="CB1" s="306" t="s">
        <v>466</v>
      </c>
      <c r="CC1" s="307"/>
      <c r="CD1" s="307"/>
      <c r="CE1" s="307"/>
      <c r="CF1" s="307"/>
      <c r="CG1" s="307"/>
      <c r="CH1" s="307"/>
      <c r="CI1" s="307"/>
      <c r="CJ1" s="307"/>
      <c r="CK1" s="307"/>
      <c r="CL1" s="307"/>
      <c r="CM1" s="308"/>
    </row>
    <row r="2" spans="1:91">
      <c r="A2" s="24" t="s">
        <v>1</v>
      </c>
      <c r="B2" s="309" t="s">
        <v>51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  <c r="O2" s="309" t="s">
        <v>51</v>
      </c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1"/>
      <c r="AB2" s="309" t="s">
        <v>51</v>
      </c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1"/>
      <c r="AO2" s="309" t="s">
        <v>51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1"/>
      <c r="BB2" s="309" t="s">
        <v>51</v>
      </c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1"/>
      <c r="BO2" s="309" t="s">
        <v>51</v>
      </c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1"/>
      <c r="CB2" s="309" t="s">
        <v>51</v>
      </c>
      <c r="CC2" s="310"/>
      <c r="CD2" s="310"/>
      <c r="CE2" s="310"/>
      <c r="CF2" s="310"/>
      <c r="CG2" s="310"/>
      <c r="CH2" s="310"/>
      <c r="CI2" s="310"/>
      <c r="CJ2" s="310"/>
      <c r="CK2" s="310"/>
      <c r="CL2" s="310"/>
      <c r="CM2" s="311"/>
    </row>
    <row r="3" spans="1:91">
      <c r="A3" s="24" t="s">
        <v>2</v>
      </c>
      <c r="B3" s="312" t="s">
        <v>416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4"/>
      <c r="O3" s="312" t="s">
        <v>425</v>
      </c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4"/>
      <c r="AB3" s="312" t="s">
        <v>434</v>
      </c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4"/>
      <c r="AO3" s="312" t="s">
        <v>443</v>
      </c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4"/>
      <c r="BB3" s="312" t="s">
        <v>449</v>
      </c>
      <c r="BC3" s="313"/>
      <c r="BD3" s="313"/>
      <c r="BE3" s="313"/>
      <c r="BF3" s="313"/>
      <c r="BG3" s="313"/>
      <c r="BH3" s="313"/>
      <c r="BI3" s="313"/>
      <c r="BJ3" s="313"/>
      <c r="BK3" s="313"/>
      <c r="BL3" s="313"/>
      <c r="BM3" s="314"/>
      <c r="BO3" s="312" t="s">
        <v>458</v>
      </c>
      <c r="BP3" s="313"/>
      <c r="BQ3" s="313"/>
      <c r="BR3" s="313"/>
      <c r="BS3" s="313"/>
      <c r="BT3" s="313"/>
      <c r="BU3" s="313"/>
      <c r="BV3" s="313"/>
      <c r="BW3" s="313"/>
      <c r="BX3" s="313"/>
      <c r="BY3" s="313"/>
      <c r="BZ3" s="314"/>
      <c r="CB3" s="312" t="s">
        <v>467</v>
      </c>
      <c r="CC3" s="313"/>
      <c r="CD3" s="313"/>
      <c r="CE3" s="313"/>
      <c r="CF3" s="313"/>
      <c r="CG3" s="313"/>
      <c r="CH3" s="313"/>
      <c r="CI3" s="313"/>
      <c r="CJ3" s="313"/>
      <c r="CK3" s="313"/>
      <c r="CL3" s="313"/>
      <c r="CM3" s="314"/>
    </row>
    <row r="4" spans="1:91">
      <c r="A4" s="24" t="s">
        <v>3</v>
      </c>
      <c r="B4" s="312" t="s">
        <v>417</v>
      </c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4"/>
      <c r="O4" s="312" t="s">
        <v>426</v>
      </c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4"/>
      <c r="AB4" s="312" t="s">
        <v>435</v>
      </c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4"/>
      <c r="AO4" s="312" t="s">
        <v>444</v>
      </c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4"/>
      <c r="BB4" s="312" t="s">
        <v>450</v>
      </c>
      <c r="BC4" s="313"/>
      <c r="BD4" s="313"/>
      <c r="BE4" s="313"/>
      <c r="BF4" s="313"/>
      <c r="BG4" s="313"/>
      <c r="BH4" s="313"/>
      <c r="BI4" s="313"/>
      <c r="BJ4" s="313"/>
      <c r="BK4" s="313"/>
      <c r="BL4" s="313"/>
      <c r="BM4" s="314"/>
      <c r="BO4" s="312" t="s">
        <v>459</v>
      </c>
      <c r="BP4" s="313"/>
      <c r="BQ4" s="313"/>
      <c r="BR4" s="313"/>
      <c r="BS4" s="313"/>
      <c r="BT4" s="313"/>
      <c r="BU4" s="313"/>
      <c r="BV4" s="313"/>
      <c r="BW4" s="313"/>
      <c r="BX4" s="313"/>
      <c r="BY4" s="313"/>
      <c r="BZ4" s="314"/>
      <c r="CB4" s="312" t="s">
        <v>468</v>
      </c>
      <c r="CC4" s="313"/>
      <c r="CD4" s="313"/>
      <c r="CE4" s="313"/>
      <c r="CF4" s="313"/>
      <c r="CG4" s="313"/>
      <c r="CH4" s="313"/>
      <c r="CI4" s="313"/>
      <c r="CJ4" s="313"/>
      <c r="CK4" s="313"/>
      <c r="CL4" s="313"/>
      <c r="CM4" s="314"/>
    </row>
    <row r="5" spans="1:91">
      <c r="A5" s="24" t="s">
        <v>4</v>
      </c>
      <c r="B5" s="315">
        <v>5.0173611111111106E-2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7"/>
      <c r="O5" s="315">
        <v>5.0173611111111106E-2</v>
      </c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7"/>
      <c r="AB5" s="315">
        <v>5.0173611111111106E-2</v>
      </c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7"/>
      <c r="AO5" s="315">
        <v>5.0173611111111106E-2</v>
      </c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7"/>
      <c r="BB5" s="315">
        <v>5.0173611111111106E-2</v>
      </c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7"/>
      <c r="BO5" s="315">
        <v>5.0173611111111106E-2</v>
      </c>
      <c r="BP5" s="316"/>
      <c r="BQ5" s="316"/>
      <c r="BR5" s="316"/>
      <c r="BS5" s="316"/>
      <c r="BT5" s="316"/>
      <c r="BU5" s="316"/>
      <c r="BV5" s="316"/>
      <c r="BW5" s="316"/>
      <c r="BX5" s="316"/>
      <c r="BY5" s="316"/>
      <c r="BZ5" s="317"/>
      <c r="CB5" s="315">
        <v>5.0173611111111106E-2</v>
      </c>
      <c r="CC5" s="316"/>
      <c r="CD5" s="316"/>
      <c r="CE5" s="316"/>
      <c r="CF5" s="316"/>
      <c r="CG5" s="316"/>
      <c r="CH5" s="316"/>
      <c r="CI5" s="316"/>
      <c r="CJ5" s="316"/>
      <c r="CK5" s="316"/>
      <c r="CL5" s="316"/>
      <c r="CM5" s="317"/>
    </row>
    <row r="6" spans="1:91">
      <c r="A6" s="24" t="s">
        <v>5</v>
      </c>
      <c r="B6" s="294" t="s">
        <v>222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6"/>
      <c r="O6" s="294" t="s">
        <v>222</v>
      </c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6"/>
      <c r="AB6" s="294" t="s">
        <v>222</v>
      </c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6"/>
      <c r="AO6" s="294" t="s">
        <v>222</v>
      </c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6"/>
      <c r="BB6" s="294" t="s">
        <v>222</v>
      </c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96"/>
      <c r="BO6" s="294" t="s">
        <v>222</v>
      </c>
      <c r="BP6" s="295"/>
      <c r="BQ6" s="295"/>
      <c r="BR6" s="295"/>
      <c r="BS6" s="295"/>
      <c r="BT6" s="295"/>
      <c r="BU6" s="295"/>
      <c r="BV6" s="295"/>
      <c r="BW6" s="295"/>
      <c r="BX6" s="295"/>
      <c r="BY6" s="295"/>
      <c r="BZ6" s="296"/>
      <c r="CB6" s="294" t="s">
        <v>222</v>
      </c>
      <c r="CC6" s="295"/>
      <c r="CD6" s="295"/>
      <c r="CE6" s="295"/>
      <c r="CF6" s="295"/>
      <c r="CG6" s="295"/>
      <c r="CH6" s="295"/>
      <c r="CI6" s="295"/>
      <c r="CJ6" s="295"/>
      <c r="CK6" s="295"/>
      <c r="CL6" s="295"/>
      <c r="CM6" s="296"/>
    </row>
    <row r="7" spans="1:91">
      <c r="A7" s="24" t="s">
        <v>6</v>
      </c>
      <c r="B7" s="297" t="s">
        <v>55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9"/>
      <c r="O7" s="297" t="s">
        <v>55</v>
      </c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9"/>
      <c r="AB7" s="297" t="s">
        <v>55</v>
      </c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9"/>
      <c r="AO7" s="297" t="s">
        <v>55</v>
      </c>
      <c r="AP7" s="298"/>
      <c r="AQ7" s="298"/>
      <c r="AR7" s="298"/>
      <c r="AS7" s="298"/>
      <c r="AT7" s="298"/>
      <c r="AU7" s="298"/>
      <c r="AV7" s="298"/>
      <c r="AW7" s="298"/>
      <c r="AX7" s="298"/>
      <c r="AY7" s="298"/>
      <c r="AZ7" s="299"/>
      <c r="BB7" s="297" t="s">
        <v>55</v>
      </c>
      <c r="BC7" s="298"/>
      <c r="BD7" s="298"/>
      <c r="BE7" s="298"/>
      <c r="BF7" s="298"/>
      <c r="BG7" s="298"/>
      <c r="BH7" s="298"/>
      <c r="BI7" s="298"/>
      <c r="BJ7" s="298"/>
      <c r="BK7" s="298"/>
      <c r="BL7" s="298"/>
      <c r="BM7" s="299"/>
      <c r="BO7" s="297" t="s">
        <v>55</v>
      </c>
      <c r="BP7" s="298"/>
      <c r="BQ7" s="298"/>
      <c r="BR7" s="298"/>
      <c r="BS7" s="298"/>
      <c r="BT7" s="298"/>
      <c r="BU7" s="298"/>
      <c r="BV7" s="298"/>
      <c r="BW7" s="298"/>
      <c r="BX7" s="298"/>
      <c r="BY7" s="298"/>
      <c r="BZ7" s="299"/>
      <c r="CB7" s="297" t="s">
        <v>55</v>
      </c>
      <c r="CC7" s="298"/>
      <c r="CD7" s="298"/>
      <c r="CE7" s="298"/>
      <c r="CF7" s="298"/>
      <c r="CG7" s="298"/>
      <c r="CH7" s="298"/>
      <c r="CI7" s="298"/>
      <c r="CJ7" s="298"/>
      <c r="CK7" s="298"/>
      <c r="CL7" s="298"/>
      <c r="CM7" s="299"/>
    </row>
    <row r="8" spans="1:91">
      <c r="A8" s="24" t="s">
        <v>7</v>
      </c>
      <c r="B8" s="300" t="s">
        <v>76</v>
      </c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2"/>
      <c r="O8" s="300" t="s">
        <v>76</v>
      </c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B8" s="300" t="s">
        <v>76</v>
      </c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2"/>
      <c r="AO8" s="300" t="s">
        <v>76</v>
      </c>
      <c r="AP8" s="301"/>
      <c r="AQ8" s="301"/>
      <c r="AR8" s="301"/>
      <c r="AS8" s="301"/>
      <c r="AT8" s="301"/>
      <c r="AU8" s="301"/>
      <c r="AV8" s="301"/>
      <c r="AW8" s="301"/>
      <c r="AX8" s="301"/>
      <c r="AY8" s="301"/>
      <c r="AZ8" s="302"/>
      <c r="BB8" s="300" t="s">
        <v>76</v>
      </c>
      <c r="BC8" s="301"/>
      <c r="BD8" s="301"/>
      <c r="BE8" s="301"/>
      <c r="BF8" s="301"/>
      <c r="BG8" s="301"/>
      <c r="BH8" s="301"/>
      <c r="BI8" s="301"/>
      <c r="BJ8" s="301"/>
      <c r="BK8" s="301"/>
      <c r="BL8" s="301"/>
      <c r="BM8" s="302"/>
      <c r="BO8" s="300" t="s">
        <v>76</v>
      </c>
      <c r="BP8" s="301"/>
      <c r="BQ8" s="301"/>
      <c r="BR8" s="301"/>
      <c r="BS8" s="301"/>
      <c r="BT8" s="301"/>
      <c r="BU8" s="301"/>
      <c r="BV8" s="301"/>
      <c r="BW8" s="301"/>
      <c r="BX8" s="301"/>
      <c r="BY8" s="301"/>
      <c r="BZ8" s="302"/>
      <c r="CB8" s="300" t="s">
        <v>76</v>
      </c>
      <c r="CC8" s="301"/>
      <c r="CD8" s="301"/>
      <c r="CE8" s="301"/>
      <c r="CF8" s="301"/>
      <c r="CG8" s="301"/>
      <c r="CH8" s="301"/>
      <c r="CI8" s="301"/>
      <c r="CJ8" s="301"/>
      <c r="CK8" s="301"/>
      <c r="CL8" s="301"/>
      <c r="CM8" s="302"/>
    </row>
    <row r="9" spans="1:91" ht="21.75" thickBot="1">
      <c r="A9" s="25" t="s">
        <v>8</v>
      </c>
      <c r="B9" s="303" t="s">
        <v>77</v>
      </c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5"/>
      <c r="O9" s="303" t="s">
        <v>77</v>
      </c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5"/>
      <c r="AB9" s="303" t="s">
        <v>77</v>
      </c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5"/>
      <c r="AO9" s="303" t="s">
        <v>77</v>
      </c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5"/>
      <c r="BB9" s="303" t="s">
        <v>77</v>
      </c>
      <c r="BC9" s="304"/>
      <c r="BD9" s="304"/>
      <c r="BE9" s="304"/>
      <c r="BF9" s="304"/>
      <c r="BG9" s="304"/>
      <c r="BH9" s="304"/>
      <c r="BI9" s="304"/>
      <c r="BJ9" s="304"/>
      <c r="BK9" s="304"/>
      <c r="BL9" s="304"/>
      <c r="BM9" s="305"/>
      <c r="BO9" s="303" t="s">
        <v>77</v>
      </c>
      <c r="BP9" s="304"/>
      <c r="BQ9" s="304"/>
      <c r="BR9" s="304"/>
      <c r="BS9" s="304"/>
      <c r="BT9" s="304"/>
      <c r="BU9" s="304"/>
      <c r="BV9" s="304"/>
      <c r="BW9" s="304"/>
      <c r="BX9" s="304"/>
      <c r="BY9" s="304"/>
      <c r="BZ9" s="305"/>
      <c r="CB9" s="303" t="s">
        <v>77</v>
      </c>
      <c r="CC9" s="304"/>
      <c r="CD9" s="304"/>
      <c r="CE9" s="304"/>
      <c r="CF9" s="304"/>
      <c r="CG9" s="304"/>
      <c r="CH9" s="304"/>
      <c r="CI9" s="304"/>
      <c r="CJ9" s="304"/>
      <c r="CK9" s="304"/>
      <c r="CL9" s="304"/>
      <c r="CM9" s="305"/>
    </row>
    <row r="10" spans="1:91" ht="21.75" thickBot="1">
      <c r="A10" s="26" t="s">
        <v>9</v>
      </c>
      <c r="B10" s="27" t="s">
        <v>58</v>
      </c>
      <c r="C10" s="18" t="s">
        <v>59</v>
      </c>
      <c r="D10" s="18" t="s">
        <v>60</v>
      </c>
      <c r="E10" s="18" t="s">
        <v>61</v>
      </c>
      <c r="F10" s="18" t="s">
        <v>62</v>
      </c>
      <c r="G10" s="18" t="s">
        <v>63</v>
      </c>
      <c r="H10" s="18" t="s">
        <v>64</v>
      </c>
      <c r="I10" s="18" t="s">
        <v>65</v>
      </c>
      <c r="J10" s="18" t="s">
        <v>66</v>
      </c>
      <c r="K10" s="18" t="s">
        <v>67</v>
      </c>
      <c r="L10" s="18" t="s">
        <v>68</v>
      </c>
      <c r="M10" s="19" t="s">
        <v>69</v>
      </c>
      <c r="O10" s="27" t="s">
        <v>58</v>
      </c>
      <c r="P10" s="18" t="s">
        <v>59</v>
      </c>
      <c r="Q10" s="18" t="s">
        <v>60</v>
      </c>
      <c r="R10" s="18" t="s">
        <v>61</v>
      </c>
      <c r="S10" s="18" t="s">
        <v>62</v>
      </c>
      <c r="T10" s="18" t="s">
        <v>63</v>
      </c>
      <c r="U10" s="18" t="s">
        <v>64</v>
      </c>
      <c r="V10" s="18" t="s">
        <v>65</v>
      </c>
      <c r="W10" s="18" t="s">
        <v>66</v>
      </c>
      <c r="X10" s="18" t="s">
        <v>67</v>
      </c>
      <c r="Y10" s="18" t="s">
        <v>68</v>
      </c>
      <c r="Z10" s="19" t="s">
        <v>69</v>
      </c>
      <c r="AB10" s="27" t="s">
        <v>58</v>
      </c>
      <c r="AC10" s="18" t="s">
        <v>59</v>
      </c>
      <c r="AD10" s="18" t="s">
        <v>60</v>
      </c>
      <c r="AE10" s="18" t="s">
        <v>61</v>
      </c>
      <c r="AF10" s="18" t="s">
        <v>62</v>
      </c>
      <c r="AG10" s="18" t="s">
        <v>63</v>
      </c>
      <c r="AH10" s="18" t="s">
        <v>64</v>
      </c>
      <c r="AI10" s="18" t="s">
        <v>65</v>
      </c>
      <c r="AJ10" s="18" t="s">
        <v>66</v>
      </c>
      <c r="AK10" s="18" t="s">
        <v>67</v>
      </c>
      <c r="AL10" s="18" t="s">
        <v>68</v>
      </c>
      <c r="AM10" s="19" t="s">
        <v>69</v>
      </c>
      <c r="AO10" s="27" t="s">
        <v>58</v>
      </c>
      <c r="AP10" s="18" t="s">
        <v>59</v>
      </c>
      <c r="AQ10" s="18" t="s">
        <v>60</v>
      </c>
      <c r="AR10" s="18" t="s">
        <v>61</v>
      </c>
      <c r="AS10" s="18" t="s">
        <v>62</v>
      </c>
      <c r="AT10" s="18" t="s">
        <v>63</v>
      </c>
      <c r="AU10" s="18" t="s">
        <v>64</v>
      </c>
      <c r="AV10" s="18" t="s">
        <v>65</v>
      </c>
      <c r="AW10" s="18" t="s">
        <v>66</v>
      </c>
      <c r="AX10" s="18" t="s">
        <v>67</v>
      </c>
      <c r="AY10" s="18" t="s">
        <v>68</v>
      </c>
      <c r="AZ10" s="19" t="s">
        <v>69</v>
      </c>
      <c r="BB10" s="27" t="s">
        <v>58</v>
      </c>
      <c r="BC10" s="18" t="s">
        <v>59</v>
      </c>
      <c r="BD10" s="18" t="s">
        <v>60</v>
      </c>
      <c r="BE10" s="18" t="s">
        <v>61</v>
      </c>
      <c r="BF10" s="18" t="s">
        <v>62</v>
      </c>
      <c r="BG10" s="18" t="s">
        <v>63</v>
      </c>
      <c r="BH10" s="18" t="s">
        <v>64</v>
      </c>
      <c r="BI10" s="18" t="s">
        <v>65</v>
      </c>
      <c r="BJ10" s="18" t="s">
        <v>66</v>
      </c>
      <c r="BK10" s="18" t="s">
        <v>67</v>
      </c>
      <c r="BL10" s="18" t="s">
        <v>68</v>
      </c>
      <c r="BM10" s="19" t="s">
        <v>69</v>
      </c>
      <c r="BO10" s="27" t="s">
        <v>58</v>
      </c>
      <c r="BP10" s="18" t="s">
        <v>59</v>
      </c>
      <c r="BQ10" s="18" t="s">
        <v>60</v>
      </c>
      <c r="BR10" s="18" t="s">
        <v>61</v>
      </c>
      <c r="BS10" s="18" t="s">
        <v>62</v>
      </c>
      <c r="BT10" s="18" t="s">
        <v>63</v>
      </c>
      <c r="BU10" s="18" t="s">
        <v>64</v>
      </c>
      <c r="BV10" s="18" t="s">
        <v>65</v>
      </c>
      <c r="BW10" s="18" t="s">
        <v>66</v>
      </c>
      <c r="BX10" s="18" t="s">
        <v>67</v>
      </c>
      <c r="BY10" s="18" t="s">
        <v>68</v>
      </c>
      <c r="BZ10" s="19" t="s">
        <v>69</v>
      </c>
      <c r="CB10" s="27" t="s">
        <v>58</v>
      </c>
      <c r="CC10" s="18" t="s">
        <v>59</v>
      </c>
      <c r="CD10" s="18" t="s">
        <v>60</v>
      </c>
      <c r="CE10" s="18" t="s">
        <v>61</v>
      </c>
      <c r="CF10" s="18" t="s">
        <v>62</v>
      </c>
      <c r="CG10" s="18" t="s">
        <v>63</v>
      </c>
      <c r="CH10" s="18" t="s">
        <v>64</v>
      </c>
      <c r="CI10" s="18" t="s">
        <v>65</v>
      </c>
      <c r="CJ10" s="18" t="s">
        <v>66</v>
      </c>
      <c r="CK10" s="18" t="s">
        <v>67</v>
      </c>
      <c r="CL10" s="18" t="s">
        <v>68</v>
      </c>
      <c r="CM10" s="19" t="s">
        <v>69</v>
      </c>
    </row>
    <row r="11" spans="1:91">
      <c r="A11" s="15" t="s">
        <v>10</v>
      </c>
      <c r="B11" s="28">
        <v>0</v>
      </c>
      <c r="C11" s="9">
        <v>0</v>
      </c>
      <c r="D11" s="9">
        <v>0</v>
      </c>
      <c r="E11" s="9">
        <v>40</v>
      </c>
      <c r="F11" s="9">
        <v>0</v>
      </c>
      <c r="G11" s="9">
        <v>0</v>
      </c>
      <c r="H11" s="9" t="s">
        <v>73</v>
      </c>
      <c r="I11" s="9" t="s">
        <v>73</v>
      </c>
      <c r="J11" s="9" t="s">
        <v>73</v>
      </c>
      <c r="K11" s="9" t="s">
        <v>73</v>
      </c>
      <c r="L11" s="22" t="s">
        <v>74</v>
      </c>
      <c r="M11" s="10" t="s">
        <v>74</v>
      </c>
      <c r="O11" s="28">
        <v>0</v>
      </c>
      <c r="P11" s="9">
        <v>0</v>
      </c>
      <c r="Q11" s="9">
        <v>0</v>
      </c>
      <c r="R11" s="9">
        <v>40</v>
      </c>
      <c r="S11" s="9">
        <v>0</v>
      </c>
      <c r="T11" s="9">
        <v>0</v>
      </c>
      <c r="U11" s="9" t="s">
        <v>73</v>
      </c>
      <c r="V11" s="9" t="s">
        <v>73</v>
      </c>
      <c r="W11" s="9" t="s">
        <v>73</v>
      </c>
      <c r="X11" s="9" t="s">
        <v>73</v>
      </c>
      <c r="Y11" s="22" t="s">
        <v>74</v>
      </c>
      <c r="Z11" s="10" t="s">
        <v>74</v>
      </c>
      <c r="AB11" s="28">
        <v>0</v>
      </c>
      <c r="AC11" s="9">
        <v>0</v>
      </c>
      <c r="AD11" s="9">
        <v>0</v>
      </c>
      <c r="AE11" s="9">
        <v>40</v>
      </c>
      <c r="AF11" s="9">
        <v>0</v>
      </c>
      <c r="AG11" s="9">
        <v>0</v>
      </c>
      <c r="AH11" s="9" t="s">
        <v>73</v>
      </c>
      <c r="AI11" s="9" t="s">
        <v>73</v>
      </c>
      <c r="AJ11" s="9" t="s">
        <v>73</v>
      </c>
      <c r="AK11" s="9" t="s">
        <v>73</v>
      </c>
      <c r="AL11" s="22" t="s">
        <v>74</v>
      </c>
      <c r="AM11" s="10" t="s">
        <v>74</v>
      </c>
      <c r="AO11" s="28">
        <v>0</v>
      </c>
      <c r="AP11" s="9">
        <v>0</v>
      </c>
      <c r="AQ11" s="9">
        <v>0</v>
      </c>
      <c r="AR11" s="9">
        <v>40</v>
      </c>
      <c r="AS11" s="9">
        <v>0</v>
      </c>
      <c r="AT11" s="9">
        <v>0</v>
      </c>
      <c r="AU11" s="9" t="s">
        <v>73</v>
      </c>
      <c r="AV11" s="9" t="s">
        <v>73</v>
      </c>
      <c r="AW11" s="9" t="s">
        <v>73</v>
      </c>
      <c r="AX11" s="9" t="s">
        <v>73</v>
      </c>
      <c r="AY11" s="22" t="s">
        <v>74</v>
      </c>
      <c r="AZ11" s="10" t="s">
        <v>74</v>
      </c>
      <c r="BB11" s="28">
        <v>0</v>
      </c>
      <c r="BC11" s="9">
        <v>0</v>
      </c>
      <c r="BD11" s="9">
        <v>0</v>
      </c>
      <c r="BE11" s="9">
        <v>40</v>
      </c>
      <c r="BF11" s="9">
        <v>0</v>
      </c>
      <c r="BG11" s="9">
        <v>0</v>
      </c>
      <c r="BH11" s="9" t="s">
        <v>73</v>
      </c>
      <c r="BI11" s="9" t="s">
        <v>73</v>
      </c>
      <c r="BJ11" s="9" t="s">
        <v>73</v>
      </c>
      <c r="BK11" s="9" t="s">
        <v>73</v>
      </c>
      <c r="BL11" s="22" t="s">
        <v>74</v>
      </c>
      <c r="BM11" s="10" t="s">
        <v>74</v>
      </c>
      <c r="BO11" s="28">
        <v>0</v>
      </c>
      <c r="BP11" s="9">
        <v>0</v>
      </c>
      <c r="BQ11" s="9">
        <v>0</v>
      </c>
      <c r="BR11" s="9">
        <v>40</v>
      </c>
      <c r="BS11" s="9">
        <v>0</v>
      </c>
      <c r="BT11" s="9">
        <v>0</v>
      </c>
      <c r="BU11" s="9" t="s">
        <v>73</v>
      </c>
      <c r="BV11" s="9" t="s">
        <v>73</v>
      </c>
      <c r="BW11" s="9" t="s">
        <v>73</v>
      </c>
      <c r="BX11" s="9" t="s">
        <v>73</v>
      </c>
      <c r="BY11" s="22" t="s">
        <v>74</v>
      </c>
      <c r="BZ11" s="10" t="s">
        <v>74</v>
      </c>
      <c r="CB11" s="28">
        <v>0</v>
      </c>
      <c r="CC11" s="9">
        <v>0</v>
      </c>
      <c r="CD11" s="9">
        <v>0</v>
      </c>
      <c r="CE11" s="9">
        <v>40</v>
      </c>
      <c r="CF11" s="9">
        <v>0</v>
      </c>
      <c r="CG11" s="9">
        <v>0</v>
      </c>
      <c r="CH11" s="9" t="s">
        <v>73</v>
      </c>
      <c r="CI11" s="9" t="s">
        <v>73</v>
      </c>
      <c r="CJ11" s="9" t="s">
        <v>73</v>
      </c>
      <c r="CK11" s="9" t="s">
        <v>73</v>
      </c>
      <c r="CL11" s="22" t="s">
        <v>74</v>
      </c>
      <c r="CM11" s="10" t="s">
        <v>74</v>
      </c>
    </row>
    <row r="12" spans="1:91">
      <c r="A12" s="16" t="s">
        <v>11</v>
      </c>
      <c r="B12" s="28">
        <v>0.59799999999999998</v>
      </c>
      <c r="C12" s="9">
        <v>0.87</v>
      </c>
      <c r="D12" s="9">
        <v>4.3</v>
      </c>
      <c r="E12" s="45">
        <v>1094</v>
      </c>
      <c r="F12" s="9">
        <v>19</v>
      </c>
      <c r="G12" s="9">
        <v>1.7</v>
      </c>
      <c r="H12" s="9" t="s">
        <v>73</v>
      </c>
      <c r="I12" s="9" t="s">
        <v>73</v>
      </c>
      <c r="J12" s="9" t="s">
        <v>73</v>
      </c>
      <c r="K12" s="9" t="s">
        <v>73</v>
      </c>
      <c r="L12" s="22" t="s">
        <v>74</v>
      </c>
      <c r="M12" s="10" t="s">
        <v>74</v>
      </c>
      <c r="O12" s="28">
        <v>0.63200000000000001</v>
      </c>
      <c r="P12" s="9">
        <v>0.877</v>
      </c>
      <c r="Q12" s="9">
        <v>6.24</v>
      </c>
      <c r="R12" s="45">
        <v>1094</v>
      </c>
      <c r="S12" s="9">
        <v>13</v>
      </c>
      <c r="T12" s="9">
        <v>1.2</v>
      </c>
      <c r="U12" s="9" t="s">
        <v>73</v>
      </c>
      <c r="V12" s="9" t="s">
        <v>73</v>
      </c>
      <c r="W12" s="9" t="s">
        <v>73</v>
      </c>
      <c r="X12" s="9" t="s">
        <v>73</v>
      </c>
      <c r="Y12" s="22" t="s">
        <v>74</v>
      </c>
      <c r="Z12" s="10" t="s">
        <v>74</v>
      </c>
      <c r="AB12" s="28">
        <v>0.628</v>
      </c>
      <c r="AC12" s="9">
        <v>0.94399999999999995</v>
      </c>
      <c r="AD12" s="9">
        <v>6.75</v>
      </c>
      <c r="AE12" s="45">
        <v>1094</v>
      </c>
      <c r="AF12" s="9">
        <v>12</v>
      </c>
      <c r="AG12" s="9">
        <v>1.1000000000000001</v>
      </c>
      <c r="AH12" s="9" t="s">
        <v>73</v>
      </c>
      <c r="AI12" s="9" t="s">
        <v>73</v>
      </c>
      <c r="AJ12" s="9" t="s">
        <v>73</v>
      </c>
      <c r="AK12" s="9" t="s">
        <v>73</v>
      </c>
      <c r="AL12" s="22" t="s">
        <v>74</v>
      </c>
      <c r="AM12" s="10" t="s">
        <v>74</v>
      </c>
      <c r="AO12" s="28">
        <v>0.53100000000000003</v>
      </c>
      <c r="AP12" s="9">
        <v>0.77200000000000002</v>
      </c>
      <c r="AQ12" s="9">
        <v>6.37</v>
      </c>
      <c r="AR12" s="45">
        <v>1095</v>
      </c>
      <c r="AS12" s="9">
        <v>12</v>
      </c>
      <c r="AT12" s="9">
        <v>1.1000000000000001</v>
      </c>
      <c r="AU12" s="9" t="s">
        <v>73</v>
      </c>
      <c r="AV12" s="9" t="s">
        <v>73</v>
      </c>
      <c r="AW12" s="9" t="s">
        <v>73</v>
      </c>
      <c r="AX12" s="9" t="s">
        <v>73</v>
      </c>
      <c r="AY12" s="22" t="s">
        <v>74</v>
      </c>
      <c r="AZ12" s="10" t="s">
        <v>74</v>
      </c>
      <c r="BB12" s="28">
        <v>0.63600000000000001</v>
      </c>
      <c r="BC12" s="9">
        <v>0.93799999999999994</v>
      </c>
      <c r="BD12" s="9">
        <v>3.79</v>
      </c>
      <c r="BE12" s="45">
        <v>1094</v>
      </c>
      <c r="BF12" s="9">
        <v>20</v>
      </c>
      <c r="BG12" s="9">
        <v>1.8</v>
      </c>
      <c r="BH12" s="9" t="s">
        <v>73</v>
      </c>
      <c r="BI12" s="9" t="s">
        <v>73</v>
      </c>
      <c r="BJ12" s="9" t="s">
        <v>73</v>
      </c>
      <c r="BK12" s="9" t="s">
        <v>73</v>
      </c>
      <c r="BL12" s="22" t="s">
        <v>74</v>
      </c>
      <c r="BM12" s="10" t="s">
        <v>74</v>
      </c>
      <c r="BO12" s="28">
        <v>0.58499999999999996</v>
      </c>
      <c r="BP12" s="9">
        <v>0.88500000000000001</v>
      </c>
      <c r="BQ12" s="9">
        <v>15.4</v>
      </c>
      <c r="BR12" s="45">
        <v>1094</v>
      </c>
      <c r="BS12" s="9">
        <v>17</v>
      </c>
      <c r="BT12" s="9">
        <v>1.6</v>
      </c>
      <c r="BU12" s="9" t="s">
        <v>73</v>
      </c>
      <c r="BV12" s="9" t="s">
        <v>73</v>
      </c>
      <c r="BW12" s="9" t="s">
        <v>73</v>
      </c>
      <c r="BX12" s="9" t="s">
        <v>73</v>
      </c>
      <c r="BY12" s="22" t="s">
        <v>74</v>
      </c>
      <c r="BZ12" s="10" t="s">
        <v>74</v>
      </c>
      <c r="CB12" s="28">
        <v>0.57299999999999995</v>
      </c>
      <c r="CC12" s="9">
        <v>0.94199999999999995</v>
      </c>
      <c r="CD12" s="9">
        <v>20.2</v>
      </c>
      <c r="CE12" s="45">
        <v>1094</v>
      </c>
      <c r="CF12" s="9">
        <v>19</v>
      </c>
      <c r="CG12" s="9">
        <v>1.7</v>
      </c>
      <c r="CH12" s="9" t="s">
        <v>73</v>
      </c>
      <c r="CI12" s="9" t="s">
        <v>73</v>
      </c>
      <c r="CJ12" s="9" t="s">
        <v>73</v>
      </c>
      <c r="CK12" s="9" t="s">
        <v>73</v>
      </c>
      <c r="CL12" s="22" t="s">
        <v>74</v>
      </c>
      <c r="CM12" s="10" t="s">
        <v>74</v>
      </c>
    </row>
    <row r="13" spans="1:91">
      <c r="A13" s="16" t="s">
        <v>27</v>
      </c>
      <c r="B13" s="28">
        <v>7.8E-2</v>
      </c>
      <c r="C13" s="9">
        <v>0.10299999999999999</v>
      </c>
      <c r="D13" s="9">
        <v>3.68</v>
      </c>
      <c r="E13" s="45">
        <v>1133</v>
      </c>
      <c r="F13" s="9">
        <v>0</v>
      </c>
      <c r="G13" s="9">
        <v>0</v>
      </c>
      <c r="H13" s="9">
        <v>9.1999999999999998E-2</v>
      </c>
      <c r="I13" s="9">
        <v>0.129</v>
      </c>
      <c r="J13" s="9">
        <v>0.28899999999999998</v>
      </c>
      <c r="K13" s="9">
        <v>0.114</v>
      </c>
      <c r="L13" s="22">
        <v>9.2999999999999999E-2</v>
      </c>
      <c r="M13" s="10" t="s">
        <v>74</v>
      </c>
      <c r="O13" s="28">
        <v>7.9000000000000001E-2</v>
      </c>
      <c r="P13" s="9">
        <v>9.2999999999999999E-2</v>
      </c>
      <c r="Q13" s="9">
        <v>0.97199999999999998</v>
      </c>
      <c r="R13" s="45">
        <v>1133</v>
      </c>
      <c r="S13" s="9">
        <v>0</v>
      </c>
      <c r="T13" s="9">
        <v>0</v>
      </c>
      <c r="U13" s="9">
        <v>0.09</v>
      </c>
      <c r="V13" s="9">
        <v>0.111</v>
      </c>
      <c r="W13" s="9">
        <v>0.13800000000000001</v>
      </c>
      <c r="X13" s="9">
        <v>3.2000000000000001E-2</v>
      </c>
      <c r="Y13" s="22">
        <v>0.09</v>
      </c>
      <c r="Z13" s="10" t="s">
        <v>74</v>
      </c>
      <c r="AB13" s="28">
        <v>7.8E-2</v>
      </c>
      <c r="AC13" s="9">
        <v>9.8000000000000004E-2</v>
      </c>
      <c r="AD13" s="9">
        <v>1.41</v>
      </c>
      <c r="AE13" s="45">
        <v>1133</v>
      </c>
      <c r="AF13" s="9">
        <v>0</v>
      </c>
      <c r="AG13" s="9">
        <v>0</v>
      </c>
      <c r="AH13" s="9">
        <v>9.2999999999999999E-2</v>
      </c>
      <c r="AI13" s="9">
        <v>0.11700000000000001</v>
      </c>
      <c r="AJ13" s="9">
        <v>0.14000000000000001</v>
      </c>
      <c r="AK13" s="9">
        <v>5.3999999999999999E-2</v>
      </c>
      <c r="AL13" s="22">
        <v>9.5000000000000001E-2</v>
      </c>
      <c r="AM13" s="10" t="s">
        <v>74</v>
      </c>
      <c r="AO13" s="28">
        <v>0.08</v>
      </c>
      <c r="AP13" s="9">
        <v>0.10299999999999999</v>
      </c>
      <c r="AQ13" s="9">
        <v>0.42499999999999999</v>
      </c>
      <c r="AR13" s="45">
        <v>1134</v>
      </c>
      <c r="AS13" s="9">
        <v>0</v>
      </c>
      <c r="AT13" s="9">
        <v>0</v>
      </c>
      <c r="AU13" s="9">
        <v>9.1999999999999998E-2</v>
      </c>
      <c r="AV13" s="9">
        <v>0.14199999999999999</v>
      </c>
      <c r="AW13" s="9">
        <v>0.29799999999999999</v>
      </c>
      <c r="AX13" s="9">
        <v>4.1000000000000002E-2</v>
      </c>
      <c r="AY13" s="22">
        <v>9.5000000000000001E-2</v>
      </c>
      <c r="AZ13" s="10" t="s">
        <v>74</v>
      </c>
      <c r="BB13" s="28">
        <v>7.8E-2</v>
      </c>
      <c r="BC13" s="9">
        <v>9.0999999999999998E-2</v>
      </c>
      <c r="BD13" s="9">
        <v>0.40300000000000002</v>
      </c>
      <c r="BE13" s="45">
        <v>1133</v>
      </c>
      <c r="BF13" s="9">
        <v>0</v>
      </c>
      <c r="BG13" s="9">
        <v>0</v>
      </c>
      <c r="BH13" s="9">
        <v>8.8999999999999996E-2</v>
      </c>
      <c r="BI13" s="9">
        <v>0.108</v>
      </c>
      <c r="BJ13" s="9">
        <v>0.129</v>
      </c>
      <c r="BK13" s="9">
        <v>1.6E-2</v>
      </c>
      <c r="BL13" s="22">
        <v>8.8999999999999996E-2</v>
      </c>
      <c r="BM13" s="10" t="s">
        <v>74</v>
      </c>
      <c r="BO13" s="28">
        <v>7.8E-2</v>
      </c>
      <c r="BP13" s="9">
        <v>0.10199999999999999</v>
      </c>
      <c r="BQ13" s="9">
        <v>0.81299999999999994</v>
      </c>
      <c r="BR13" s="45">
        <v>1133</v>
      </c>
      <c r="BS13" s="9">
        <v>0</v>
      </c>
      <c r="BT13" s="9">
        <v>0</v>
      </c>
      <c r="BU13" s="9">
        <v>0.09</v>
      </c>
      <c r="BV13" s="9">
        <v>0.183</v>
      </c>
      <c r="BW13" s="9">
        <v>0.246</v>
      </c>
      <c r="BX13" s="9">
        <v>4.3999999999999997E-2</v>
      </c>
      <c r="BY13" s="22">
        <v>9.5000000000000001E-2</v>
      </c>
      <c r="BZ13" s="10" t="s">
        <v>74</v>
      </c>
      <c r="CB13" s="28">
        <v>7.8E-2</v>
      </c>
      <c r="CC13" s="9">
        <v>9.4E-2</v>
      </c>
      <c r="CD13" s="9">
        <v>0.74299999999999999</v>
      </c>
      <c r="CE13" s="45">
        <v>1132</v>
      </c>
      <c r="CF13" s="9">
        <v>0</v>
      </c>
      <c r="CG13" s="9">
        <v>0</v>
      </c>
      <c r="CH13" s="9">
        <v>8.7999999999999995E-2</v>
      </c>
      <c r="CI13" s="9">
        <v>0.114</v>
      </c>
      <c r="CJ13" s="9">
        <v>0.27900000000000003</v>
      </c>
      <c r="CK13" s="9">
        <v>3.5999999999999997E-2</v>
      </c>
      <c r="CL13" s="22">
        <v>0.09</v>
      </c>
      <c r="CM13" s="10" t="s">
        <v>74</v>
      </c>
    </row>
    <row r="14" spans="1:91">
      <c r="A14" s="16" t="s">
        <v>12</v>
      </c>
      <c r="B14" s="28">
        <v>2.1999999999999999E-2</v>
      </c>
      <c r="C14" s="9">
        <v>2.8000000000000001E-2</v>
      </c>
      <c r="D14" s="9">
        <v>1.18</v>
      </c>
      <c r="E14" s="45">
        <v>1129</v>
      </c>
      <c r="F14" s="9">
        <v>0</v>
      </c>
      <c r="G14" s="9">
        <v>0</v>
      </c>
      <c r="H14" s="9">
        <v>2.5999999999999999E-2</v>
      </c>
      <c r="I14" s="9">
        <v>3.5999999999999997E-2</v>
      </c>
      <c r="J14" s="9">
        <v>6.5000000000000002E-2</v>
      </c>
      <c r="K14" s="9">
        <v>3.5999999999999997E-2</v>
      </c>
      <c r="L14" s="22">
        <v>2.5999999999999999E-2</v>
      </c>
      <c r="M14" s="10" t="s">
        <v>74</v>
      </c>
      <c r="O14" s="28">
        <v>2.1000000000000001E-2</v>
      </c>
      <c r="P14" s="9">
        <v>2.7E-2</v>
      </c>
      <c r="Q14" s="9">
        <v>0.218</v>
      </c>
      <c r="R14" s="45">
        <v>1129</v>
      </c>
      <c r="S14" s="9">
        <v>0</v>
      </c>
      <c r="T14" s="9">
        <v>0</v>
      </c>
      <c r="U14" s="9">
        <v>2.5000000000000001E-2</v>
      </c>
      <c r="V14" s="9">
        <v>3.4000000000000002E-2</v>
      </c>
      <c r="W14" s="9">
        <v>6.7000000000000004E-2</v>
      </c>
      <c r="X14" s="9">
        <v>1.4E-2</v>
      </c>
      <c r="Y14" s="22">
        <v>2.5000000000000001E-2</v>
      </c>
      <c r="Z14" s="10" t="s">
        <v>74</v>
      </c>
      <c r="AB14" s="28">
        <v>2.1000000000000001E-2</v>
      </c>
      <c r="AC14" s="9">
        <v>2.5999999999999999E-2</v>
      </c>
      <c r="AD14" s="9">
        <v>0.255</v>
      </c>
      <c r="AE14" s="45">
        <v>1129</v>
      </c>
      <c r="AF14" s="9">
        <v>0</v>
      </c>
      <c r="AG14" s="9">
        <v>0</v>
      </c>
      <c r="AH14" s="9">
        <v>2.4E-2</v>
      </c>
      <c r="AI14" s="9">
        <v>0.03</v>
      </c>
      <c r="AJ14" s="9">
        <v>6.4000000000000001E-2</v>
      </c>
      <c r="AK14" s="9">
        <v>1.4999999999999999E-2</v>
      </c>
      <c r="AL14" s="22">
        <v>2.4E-2</v>
      </c>
      <c r="AM14" s="10" t="s">
        <v>74</v>
      </c>
      <c r="AO14" s="28">
        <v>2.1999999999999999E-2</v>
      </c>
      <c r="AP14" s="9">
        <v>2.5999999999999999E-2</v>
      </c>
      <c r="AQ14" s="9">
        <v>0.24099999999999999</v>
      </c>
      <c r="AR14" s="45">
        <v>1130</v>
      </c>
      <c r="AS14" s="9">
        <v>0</v>
      </c>
      <c r="AT14" s="9">
        <v>0</v>
      </c>
      <c r="AU14" s="9">
        <v>2.5000000000000001E-2</v>
      </c>
      <c r="AV14" s="9">
        <v>0.03</v>
      </c>
      <c r="AW14" s="9">
        <v>6.6000000000000003E-2</v>
      </c>
      <c r="AX14" s="9">
        <v>1.0999999999999999E-2</v>
      </c>
      <c r="AY14" s="22">
        <v>2.5000000000000001E-2</v>
      </c>
      <c r="AZ14" s="10" t="s">
        <v>74</v>
      </c>
      <c r="BB14" s="28">
        <v>2.1000000000000001E-2</v>
      </c>
      <c r="BC14" s="9">
        <v>2.7E-2</v>
      </c>
      <c r="BD14" s="9">
        <v>1.32</v>
      </c>
      <c r="BE14" s="45">
        <v>1129</v>
      </c>
      <c r="BF14" s="9">
        <v>0</v>
      </c>
      <c r="BG14" s="9">
        <v>0</v>
      </c>
      <c r="BH14" s="9">
        <v>2.5000000000000001E-2</v>
      </c>
      <c r="BI14" s="9">
        <v>3.4000000000000002E-2</v>
      </c>
      <c r="BJ14" s="9">
        <v>6.2E-2</v>
      </c>
      <c r="BK14" s="9">
        <v>0.04</v>
      </c>
      <c r="BL14" s="22">
        <v>2.5000000000000001E-2</v>
      </c>
      <c r="BM14" s="10" t="s">
        <v>74</v>
      </c>
      <c r="BO14" s="28">
        <v>2.1000000000000001E-2</v>
      </c>
      <c r="BP14" s="9">
        <v>2.5000000000000001E-2</v>
      </c>
      <c r="BQ14" s="9">
        <v>0.252</v>
      </c>
      <c r="BR14" s="45">
        <v>1131</v>
      </c>
      <c r="BS14" s="9">
        <v>0</v>
      </c>
      <c r="BT14" s="9">
        <v>0</v>
      </c>
      <c r="BU14" s="9">
        <v>2.4E-2</v>
      </c>
      <c r="BV14" s="9">
        <v>3.2000000000000001E-2</v>
      </c>
      <c r="BW14" s="9">
        <v>6.6000000000000003E-2</v>
      </c>
      <c r="BX14" s="9">
        <v>1.0999999999999999E-2</v>
      </c>
      <c r="BY14" s="22">
        <v>2.4E-2</v>
      </c>
      <c r="BZ14" s="10" t="s">
        <v>74</v>
      </c>
      <c r="CB14" s="28">
        <v>2.1000000000000001E-2</v>
      </c>
      <c r="CC14" s="9">
        <v>2.5999999999999999E-2</v>
      </c>
      <c r="CD14" s="9">
        <v>0.192</v>
      </c>
      <c r="CE14" s="45">
        <v>1129</v>
      </c>
      <c r="CF14" s="9">
        <v>0</v>
      </c>
      <c r="CG14" s="9">
        <v>0</v>
      </c>
      <c r="CH14" s="9">
        <v>2.4E-2</v>
      </c>
      <c r="CI14" s="9">
        <v>3.3000000000000002E-2</v>
      </c>
      <c r="CJ14" s="9">
        <v>0.121</v>
      </c>
      <c r="CK14" s="9">
        <v>1.2E-2</v>
      </c>
      <c r="CL14" s="22">
        <v>2.4E-2</v>
      </c>
      <c r="CM14" s="10" t="s">
        <v>74</v>
      </c>
    </row>
    <row r="15" spans="1:91">
      <c r="A15" s="16" t="s">
        <v>28</v>
      </c>
      <c r="B15" s="28">
        <v>0.01</v>
      </c>
      <c r="C15" s="9">
        <v>1.4E-2</v>
      </c>
      <c r="D15" s="9">
        <v>1.62</v>
      </c>
      <c r="E15" s="45">
        <v>1128</v>
      </c>
      <c r="F15" s="9">
        <v>0</v>
      </c>
      <c r="G15" s="9">
        <v>0</v>
      </c>
      <c r="H15" s="9">
        <v>1.2E-2</v>
      </c>
      <c r="I15" s="9">
        <v>1.7000000000000001E-2</v>
      </c>
      <c r="J15" s="9">
        <v>2.1999999999999999E-2</v>
      </c>
      <c r="K15" s="9">
        <v>0.05</v>
      </c>
      <c r="L15" s="22">
        <v>1.2E-2</v>
      </c>
      <c r="M15" s="10" t="s">
        <v>74</v>
      </c>
      <c r="O15" s="28">
        <v>8.9999999999999993E-3</v>
      </c>
      <c r="P15" s="9">
        <v>1.2E-2</v>
      </c>
      <c r="Q15" s="9">
        <v>6.7000000000000004E-2</v>
      </c>
      <c r="R15" s="45">
        <v>1128</v>
      </c>
      <c r="S15" s="9">
        <v>0</v>
      </c>
      <c r="T15" s="9">
        <v>0</v>
      </c>
      <c r="U15" s="9">
        <v>1.2E-2</v>
      </c>
      <c r="V15" s="9">
        <v>1.6E-2</v>
      </c>
      <c r="W15" s="9">
        <v>2.1999999999999999E-2</v>
      </c>
      <c r="X15" s="9">
        <v>3.0000000000000001E-3</v>
      </c>
      <c r="Y15" s="22">
        <v>1.2E-2</v>
      </c>
      <c r="Z15" s="10" t="s">
        <v>74</v>
      </c>
      <c r="AB15" s="28">
        <v>8.9999999999999993E-3</v>
      </c>
      <c r="AC15" s="9">
        <v>1.2E-2</v>
      </c>
      <c r="AD15" s="9">
        <v>4.7E-2</v>
      </c>
      <c r="AE15" s="45">
        <v>1126</v>
      </c>
      <c r="AF15" s="9">
        <v>0</v>
      </c>
      <c r="AG15" s="9">
        <v>0</v>
      </c>
      <c r="AH15" s="9">
        <v>1.2E-2</v>
      </c>
      <c r="AI15" s="9">
        <v>1.6E-2</v>
      </c>
      <c r="AJ15" s="9">
        <v>2.1000000000000001E-2</v>
      </c>
      <c r="AK15" s="9">
        <v>3.0000000000000001E-3</v>
      </c>
      <c r="AL15" s="22">
        <v>1.2E-2</v>
      </c>
      <c r="AM15" s="10" t="s">
        <v>74</v>
      </c>
      <c r="AO15" s="28">
        <v>8.9999999999999993E-3</v>
      </c>
      <c r="AP15" s="9">
        <v>1.2E-2</v>
      </c>
      <c r="AQ15" s="9">
        <v>4.1000000000000002E-2</v>
      </c>
      <c r="AR15" s="45">
        <v>1130</v>
      </c>
      <c r="AS15" s="9">
        <v>0</v>
      </c>
      <c r="AT15" s="9">
        <v>0</v>
      </c>
      <c r="AU15" s="9">
        <v>1.2E-2</v>
      </c>
      <c r="AV15" s="9">
        <v>1.6E-2</v>
      </c>
      <c r="AW15" s="9">
        <v>0.02</v>
      </c>
      <c r="AX15" s="9">
        <v>2E-3</v>
      </c>
      <c r="AY15" s="22">
        <v>1.2E-2</v>
      </c>
      <c r="AZ15" s="10" t="s">
        <v>74</v>
      </c>
      <c r="BB15" s="28">
        <v>8.9999999999999993E-3</v>
      </c>
      <c r="BC15" s="9">
        <v>1.2E-2</v>
      </c>
      <c r="BD15" s="9">
        <v>0.03</v>
      </c>
      <c r="BE15" s="45">
        <v>1126</v>
      </c>
      <c r="BF15" s="9">
        <v>0</v>
      </c>
      <c r="BG15" s="9">
        <v>0</v>
      </c>
      <c r="BH15" s="9">
        <v>1.2E-2</v>
      </c>
      <c r="BI15" s="9">
        <v>1.6E-2</v>
      </c>
      <c r="BJ15" s="9">
        <v>0.02</v>
      </c>
      <c r="BK15" s="9">
        <v>2E-3</v>
      </c>
      <c r="BL15" s="22">
        <v>1.0999999999999999E-2</v>
      </c>
      <c r="BM15" s="10" t="s">
        <v>74</v>
      </c>
      <c r="BO15" s="28">
        <v>8.9999999999999993E-3</v>
      </c>
      <c r="BP15" s="9">
        <v>1.2E-2</v>
      </c>
      <c r="BQ15" s="9">
        <v>8.7999999999999995E-2</v>
      </c>
      <c r="BR15" s="45">
        <v>1129</v>
      </c>
      <c r="BS15" s="9">
        <v>0</v>
      </c>
      <c r="BT15" s="9">
        <v>0</v>
      </c>
      <c r="BU15" s="9">
        <v>1.2E-2</v>
      </c>
      <c r="BV15" s="9">
        <v>1.4999999999999999E-2</v>
      </c>
      <c r="BW15" s="9">
        <v>0.02</v>
      </c>
      <c r="BX15" s="9">
        <v>4.0000000000000001E-3</v>
      </c>
      <c r="BY15" s="22">
        <v>1.0999999999999999E-2</v>
      </c>
      <c r="BZ15" s="10" t="s">
        <v>74</v>
      </c>
      <c r="CB15" s="28">
        <v>8.9999999999999993E-3</v>
      </c>
      <c r="CC15" s="9">
        <v>1.2E-2</v>
      </c>
      <c r="CD15" s="9">
        <v>5.3999999999999999E-2</v>
      </c>
      <c r="CE15" s="45">
        <v>1126</v>
      </c>
      <c r="CF15" s="9">
        <v>0</v>
      </c>
      <c r="CG15" s="9">
        <v>0</v>
      </c>
      <c r="CH15" s="9">
        <v>1.2E-2</v>
      </c>
      <c r="CI15" s="9">
        <v>1.6E-2</v>
      </c>
      <c r="CJ15" s="9">
        <v>1.9E-2</v>
      </c>
      <c r="CK15" s="9">
        <v>3.0000000000000001E-3</v>
      </c>
      <c r="CL15" s="22">
        <v>1.2E-2</v>
      </c>
      <c r="CM15" s="10" t="s">
        <v>74</v>
      </c>
    </row>
    <row r="16" spans="1:91">
      <c r="A16" s="16" t="s">
        <v>29</v>
      </c>
      <c r="B16" s="28">
        <v>0.16400000000000001</v>
      </c>
      <c r="C16" s="9">
        <v>0.36599999999999999</v>
      </c>
      <c r="D16" s="9">
        <v>3.15</v>
      </c>
      <c r="E16" s="45">
        <v>1118</v>
      </c>
      <c r="F16" s="9">
        <v>0</v>
      </c>
      <c r="G16" s="9">
        <v>0</v>
      </c>
      <c r="H16" s="9">
        <v>0.32500000000000001</v>
      </c>
      <c r="I16" s="9">
        <v>0.72799999999999998</v>
      </c>
      <c r="J16" s="9">
        <v>1.2</v>
      </c>
      <c r="K16" s="9">
        <v>0.254</v>
      </c>
      <c r="L16" s="22">
        <v>0.33200000000000002</v>
      </c>
      <c r="M16" s="10" t="s">
        <v>74</v>
      </c>
      <c r="O16" s="28">
        <v>0.20699999999999999</v>
      </c>
      <c r="P16" s="9">
        <v>0.39400000000000002</v>
      </c>
      <c r="Q16" s="9">
        <v>5.82</v>
      </c>
      <c r="R16" s="45">
        <v>1119</v>
      </c>
      <c r="S16" s="9">
        <v>0</v>
      </c>
      <c r="T16" s="9">
        <v>0</v>
      </c>
      <c r="U16" s="9">
        <v>0.24199999999999999</v>
      </c>
      <c r="V16" s="9">
        <v>1.02</v>
      </c>
      <c r="W16" s="9">
        <v>1.79</v>
      </c>
      <c r="X16" s="9">
        <v>0.39500000000000002</v>
      </c>
      <c r="Y16" s="22">
        <v>0.33600000000000002</v>
      </c>
      <c r="Z16" s="10" t="s">
        <v>74</v>
      </c>
      <c r="AB16" s="28">
        <v>0.20300000000000001</v>
      </c>
      <c r="AC16" s="9">
        <v>0.47099999999999997</v>
      </c>
      <c r="AD16" s="9">
        <v>6.05</v>
      </c>
      <c r="AE16" s="45">
        <v>1118</v>
      </c>
      <c r="AF16" s="9">
        <v>0</v>
      </c>
      <c r="AG16" s="9">
        <v>0</v>
      </c>
      <c r="AH16" s="9">
        <v>0.26200000000000001</v>
      </c>
      <c r="AI16" s="9">
        <v>1.18</v>
      </c>
      <c r="AJ16" s="9">
        <v>1.82</v>
      </c>
      <c r="AK16" s="9">
        <v>0.41599999999999998</v>
      </c>
      <c r="AL16" s="22">
        <v>0.41699999999999998</v>
      </c>
      <c r="AM16" s="10" t="s">
        <v>74</v>
      </c>
      <c r="AO16" s="28">
        <v>0.158</v>
      </c>
      <c r="AP16" s="9">
        <v>0.33500000000000002</v>
      </c>
      <c r="AQ16" s="9">
        <v>5.94</v>
      </c>
      <c r="AR16" s="45">
        <v>1119</v>
      </c>
      <c r="AS16" s="9">
        <v>0</v>
      </c>
      <c r="AT16" s="9">
        <v>0</v>
      </c>
      <c r="AU16" s="9">
        <v>0.2</v>
      </c>
      <c r="AV16" s="9">
        <v>0.872</v>
      </c>
      <c r="AW16" s="9">
        <v>1.86</v>
      </c>
      <c r="AX16" s="9">
        <v>0.37</v>
      </c>
      <c r="AY16" s="22">
        <v>0.27900000000000003</v>
      </c>
      <c r="AZ16" s="10" t="s">
        <v>74</v>
      </c>
      <c r="BB16" s="28">
        <v>0.21199999999999999</v>
      </c>
      <c r="BC16" s="9">
        <v>0.46300000000000002</v>
      </c>
      <c r="BD16" s="9">
        <v>3.35</v>
      </c>
      <c r="BE16" s="45">
        <v>1119</v>
      </c>
      <c r="BF16" s="9">
        <v>0</v>
      </c>
      <c r="BG16" s="9">
        <v>0</v>
      </c>
      <c r="BH16" s="9">
        <v>0.36599999999999999</v>
      </c>
      <c r="BI16" s="9">
        <v>1.07</v>
      </c>
      <c r="BJ16" s="9">
        <v>1.86</v>
      </c>
      <c r="BK16" s="9">
        <v>0.35599999999999998</v>
      </c>
      <c r="BL16" s="22">
        <v>0.41199999999999998</v>
      </c>
      <c r="BM16" s="10" t="s">
        <v>74</v>
      </c>
      <c r="BO16" s="28">
        <v>0.159</v>
      </c>
      <c r="BP16" s="9">
        <v>0.40100000000000002</v>
      </c>
      <c r="BQ16" s="9">
        <v>15</v>
      </c>
      <c r="BR16" s="45">
        <v>1119</v>
      </c>
      <c r="BS16" s="9">
        <v>0</v>
      </c>
      <c r="BT16" s="9">
        <v>0</v>
      </c>
      <c r="BU16" s="9">
        <v>0.22900000000000001</v>
      </c>
      <c r="BV16" s="9">
        <v>0.85699999999999998</v>
      </c>
      <c r="BW16" s="9">
        <v>2.2000000000000002</v>
      </c>
      <c r="BX16" s="9">
        <v>0.85499999999999998</v>
      </c>
      <c r="BY16" s="22">
        <v>0.29899999999999999</v>
      </c>
      <c r="BZ16" s="10" t="s">
        <v>74</v>
      </c>
      <c r="CB16" s="28">
        <v>0.154</v>
      </c>
      <c r="CC16" s="9">
        <v>0.46</v>
      </c>
      <c r="CD16" s="9">
        <v>19.600000000000001</v>
      </c>
      <c r="CE16" s="45">
        <v>1118</v>
      </c>
      <c r="CF16" s="9">
        <v>1</v>
      </c>
      <c r="CG16" s="9">
        <v>0.1</v>
      </c>
      <c r="CH16" s="9">
        <v>0.217</v>
      </c>
      <c r="CI16" s="9">
        <v>1.1599999999999999</v>
      </c>
      <c r="CJ16" s="9">
        <v>3.53</v>
      </c>
      <c r="CK16" s="9">
        <v>0.89900000000000002</v>
      </c>
      <c r="CL16" s="22">
        <v>0.34100000000000003</v>
      </c>
      <c r="CM16" s="10" t="s">
        <v>74</v>
      </c>
    </row>
    <row r="17" spans="1:91">
      <c r="A17" s="16" t="s">
        <v>30</v>
      </c>
      <c r="B17" s="28">
        <v>0.10299999999999999</v>
      </c>
      <c r="C17" s="9">
        <v>0.13400000000000001</v>
      </c>
      <c r="D17" s="9">
        <v>1.83</v>
      </c>
      <c r="E17" s="45">
        <v>1114</v>
      </c>
      <c r="F17" s="9">
        <v>3</v>
      </c>
      <c r="G17" s="9">
        <v>0.3</v>
      </c>
      <c r="H17" s="9">
        <v>0.113</v>
      </c>
      <c r="I17" s="9">
        <v>0.189</v>
      </c>
      <c r="J17" s="9">
        <v>0.3</v>
      </c>
      <c r="K17" s="9">
        <v>9.8000000000000004E-2</v>
      </c>
      <c r="L17" s="22">
        <v>0.123</v>
      </c>
      <c r="M17" s="10" t="s">
        <v>74</v>
      </c>
      <c r="O17" s="28">
        <v>0.10100000000000001</v>
      </c>
      <c r="P17" s="9">
        <v>0.128</v>
      </c>
      <c r="Q17" s="9">
        <v>1.96</v>
      </c>
      <c r="R17" s="45">
        <v>1112</v>
      </c>
      <c r="S17" s="9">
        <v>2</v>
      </c>
      <c r="T17" s="9">
        <v>0.2</v>
      </c>
      <c r="U17" s="9">
        <v>0.108</v>
      </c>
      <c r="V17" s="9">
        <v>0.17799999999999999</v>
      </c>
      <c r="W17" s="9">
        <v>0.249</v>
      </c>
      <c r="X17" s="9">
        <v>9.5000000000000001E-2</v>
      </c>
      <c r="Y17" s="22">
        <v>0.11700000000000001</v>
      </c>
      <c r="Z17" s="10" t="s">
        <v>74</v>
      </c>
      <c r="AB17" s="28">
        <v>0.1</v>
      </c>
      <c r="AC17" s="9">
        <v>0.123</v>
      </c>
      <c r="AD17" s="9">
        <v>1.76</v>
      </c>
      <c r="AE17" s="45">
        <v>1113</v>
      </c>
      <c r="AF17" s="9">
        <v>3</v>
      </c>
      <c r="AG17" s="9">
        <v>0.3</v>
      </c>
      <c r="AH17" s="9">
        <v>0.106</v>
      </c>
      <c r="AI17" s="9">
        <v>0.17100000000000001</v>
      </c>
      <c r="AJ17" s="9">
        <v>0.23599999999999999</v>
      </c>
      <c r="AK17" s="9">
        <v>8.4000000000000005E-2</v>
      </c>
      <c r="AL17" s="22">
        <v>0.115</v>
      </c>
      <c r="AM17" s="10" t="s">
        <v>74</v>
      </c>
      <c r="AO17" s="28">
        <v>5.0999999999999997E-2</v>
      </c>
      <c r="AP17" s="9">
        <v>7.8E-2</v>
      </c>
      <c r="AQ17" s="9">
        <v>1.66</v>
      </c>
      <c r="AR17" s="45">
        <v>1113</v>
      </c>
      <c r="AS17" s="9">
        <v>1</v>
      </c>
      <c r="AT17" s="9">
        <v>0.1</v>
      </c>
      <c r="AU17" s="9">
        <v>6.8000000000000005E-2</v>
      </c>
      <c r="AV17" s="9">
        <v>0.125</v>
      </c>
      <c r="AW17" s="9">
        <v>0.186</v>
      </c>
      <c r="AX17" s="9">
        <v>6.0999999999999999E-2</v>
      </c>
      <c r="AY17" s="22">
        <v>7.0999999999999994E-2</v>
      </c>
      <c r="AZ17" s="10" t="s">
        <v>74</v>
      </c>
      <c r="BB17" s="28">
        <v>0.10299999999999999</v>
      </c>
      <c r="BC17" s="9">
        <v>0.127</v>
      </c>
      <c r="BD17" s="9">
        <v>1.61</v>
      </c>
      <c r="BE17" s="45">
        <v>1114</v>
      </c>
      <c r="BF17" s="9">
        <v>2</v>
      </c>
      <c r="BG17" s="9">
        <v>0.2</v>
      </c>
      <c r="BH17" s="9">
        <v>0.111</v>
      </c>
      <c r="BI17" s="9">
        <v>0.18</v>
      </c>
      <c r="BJ17" s="9">
        <v>0.23300000000000001</v>
      </c>
      <c r="BK17" s="9">
        <v>6.2E-2</v>
      </c>
      <c r="BL17" s="22">
        <v>0.121</v>
      </c>
      <c r="BM17" s="10" t="s">
        <v>74</v>
      </c>
      <c r="BO17" s="28">
        <v>0.10199999999999999</v>
      </c>
      <c r="BP17" s="9">
        <v>0.124</v>
      </c>
      <c r="BQ17" s="9">
        <v>1.31</v>
      </c>
      <c r="BR17" s="45">
        <v>1110</v>
      </c>
      <c r="BS17" s="9">
        <v>4</v>
      </c>
      <c r="BT17" s="9">
        <v>0.4</v>
      </c>
      <c r="BU17" s="9">
        <v>0.11</v>
      </c>
      <c r="BV17" s="9">
        <v>0.17699999999999999</v>
      </c>
      <c r="BW17" s="9">
        <v>0.22800000000000001</v>
      </c>
      <c r="BX17" s="9">
        <v>5.1999999999999998E-2</v>
      </c>
      <c r="BY17" s="22">
        <v>0.11899999999999999</v>
      </c>
      <c r="BZ17" s="10" t="s">
        <v>74</v>
      </c>
      <c r="CB17" s="28">
        <v>0.10100000000000001</v>
      </c>
      <c r="CC17" s="9">
        <v>0.126</v>
      </c>
      <c r="CD17" s="9">
        <v>1.62</v>
      </c>
      <c r="CE17" s="45">
        <v>1114</v>
      </c>
      <c r="CF17" s="9">
        <v>4</v>
      </c>
      <c r="CG17" s="9">
        <v>0.4</v>
      </c>
      <c r="CH17" s="9">
        <v>0.109</v>
      </c>
      <c r="CI17" s="9">
        <v>0.17399999999999999</v>
      </c>
      <c r="CJ17" s="9">
        <v>0.22700000000000001</v>
      </c>
      <c r="CK17" s="9">
        <v>7.5999999999999998E-2</v>
      </c>
      <c r="CL17" s="22">
        <v>0.11899999999999999</v>
      </c>
      <c r="CM17" s="10" t="s">
        <v>74</v>
      </c>
    </row>
    <row r="18" spans="1:91" ht="21">
      <c r="A18" s="16" t="s">
        <v>31</v>
      </c>
      <c r="B18" s="28">
        <v>4.9000000000000002E-2</v>
      </c>
      <c r="C18" s="9">
        <v>6.3E-2</v>
      </c>
      <c r="D18" s="9">
        <v>0.41</v>
      </c>
      <c r="E18" s="45">
        <v>1110</v>
      </c>
      <c r="F18" s="9">
        <v>10</v>
      </c>
      <c r="G18" s="9">
        <v>0.9</v>
      </c>
      <c r="H18" s="9">
        <v>5.6000000000000001E-2</v>
      </c>
      <c r="I18" s="9">
        <v>9.9000000000000005E-2</v>
      </c>
      <c r="J18" s="9">
        <v>0.128</v>
      </c>
      <c r="K18" s="9">
        <v>0.02</v>
      </c>
      <c r="L18" s="22">
        <v>0.06</v>
      </c>
      <c r="M18" s="10" t="s">
        <v>74</v>
      </c>
      <c r="O18" s="28">
        <v>4.8000000000000001E-2</v>
      </c>
      <c r="P18" s="9">
        <v>6.5000000000000002E-2</v>
      </c>
      <c r="Q18" s="9">
        <v>1.57</v>
      </c>
      <c r="R18" s="45">
        <v>1110</v>
      </c>
      <c r="S18" s="9">
        <v>7</v>
      </c>
      <c r="T18" s="9">
        <v>0.6</v>
      </c>
      <c r="U18" s="9">
        <v>5.2999999999999999E-2</v>
      </c>
      <c r="V18" s="9">
        <v>9.5000000000000001E-2</v>
      </c>
      <c r="W18" s="9">
        <v>0.14899999999999999</v>
      </c>
      <c r="X18" s="9">
        <v>8.1000000000000003E-2</v>
      </c>
      <c r="Y18" s="22">
        <v>5.7000000000000002E-2</v>
      </c>
      <c r="Z18" s="10" t="s">
        <v>74</v>
      </c>
      <c r="AB18" s="28">
        <v>4.7E-2</v>
      </c>
      <c r="AC18" s="9">
        <v>5.8999999999999997E-2</v>
      </c>
      <c r="AD18" s="9">
        <v>1.54</v>
      </c>
      <c r="AE18" s="45">
        <v>1110</v>
      </c>
      <c r="AF18" s="9">
        <v>5</v>
      </c>
      <c r="AG18" s="9">
        <v>0.5</v>
      </c>
      <c r="AH18" s="9">
        <v>5.2999999999999999E-2</v>
      </c>
      <c r="AI18" s="9">
        <v>9.2999999999999999E-2</v>
      </c>
      <c r="AJ18" s="9">
        <v>0.111</v>
      </c>
      <c r="AK18" s="9">
        <v>4.7E-2</v>
      </c>
      <c r="AL18" s="22">
        <v>5.6000000000000001E-2</v>
      </c>
      <c r="AM18" s="10" t="s">
        <v>74</v>
      </c>
      <c r="AO18" s="28">
        <v>4.8000000000000001E-2</v>
      </c>
      <c r="AP18" s="9">
        <v>5.8000000000000003E-2</v>
      </c>
      <c r="AQ18" s="9">
        <v>0.221</v>
      </c>
      <c r="AR18" s="45">
        <v>1111</v>
      </c>
      <c r="AS18" s="9">
        <v>8</v>
      </c>
      <c r="AT18" s="9">
        <v>0.7</v>
      </c>
      <c r="AU18" s="9">
        <v>5.2999999999999999E-2</v>
      </c>
      <c r="AV18" s="9">
        <v>9.1999999999999998E-2</v>
      </c>
      <c r="AW18" s="9">
        <v>0.11600000000000001</v>
      </c>
      <c r="AX18" s="9">
        <v>1.4999999999999999E-2</v>
      </c>
      <c r="AY18" s="22">
        <v>5.6000000000000001E-2</v>
      </c>
      <c r="AZ18" s="10" t="s">
        <v>74</v>
      </c>
      <c r="BB18" s="28">
        <v>4.8000000000000001E-2</v>
      </c>
      <c r="BC18" s="9">
        <v>6.3E-2</v>
      </c>
      <c r="BD18" s="9">
        <v>1.39</v>
      </c>
      <c r="BE18" s="45">
        <v>1110</v>
      </c>
      <c r="BF18" s="9">
        <v>13</v>
      </c>
      <c r="BG18" s="9">
        <v>1.2</v>
      </c>
      <c r="BH18" s="9">
        <v>5.3999999999999999E-2</v>
      </c>
      <c r="BI18" s="9">
        <v>9.8000000000000004E-2</v>
      </c>
      <c r="BJ18" s="9">
        <v>0.14699999999999999</v>
      </c>
      <c r="BK18" s="9">
        <v>5.1999999999999998E-2</v>
      </c>
      <c r="BL18" s="22">
        <v>5.8000000000000003E-2</v>
      </c>
      <c r="BM18" s="10" t="s">
        <v>74</v>
      </c>
      <c r="BO18" s="28">
        <v>4.1000000000000002E-2</v>
      </c>
      <c r="BP18" s="9">
        <v>5.2999999999999999E-2</v>
      </c>
      <c r="BQ18" s="9">
        <v>0.38300000000000001</v>
      </c>
      <c r="BR18" s="45">
        <v>1110</v>
      </c>
      <c r="BS18" s="9">
        <v>6</v>
      </c>
      <c r="BT18" s="9">
        <v>0.5</v>
      </c>
      <c r="BU18" s="9">
        <v>5.1999999999999998E-2</v>
      </c>
      <c r="BV18" s="9">
        <v>6.6000000000000003E-2</v>
      </c>
      <c r="BW18" s="9">
        <v>9.1999999999999998E-2</v>
      </c>
      <c r="BX18" s="9">
        <v>1.2999999999999999E-2</v>
      </c>
      <c r="BY18" s="22">
        <v>5.1999999999999998E-2</v>
      </c>
      <c r="BZ18" s="10" t="s">
        <v>74</v>
      </c>
      <c r="CB18" s="28">
        <v>4.7E-2</v>
      </c>
      <c r="CC18" s="9">
        <v>6.5000000000000002E-2</v>
      </c>
      <c r="CD18" s="9">
        <v>1.56</v>
      </c>
      <c r="CE18" s="45">
        <v>1110</v>
      </c>
      <c r="CF18" s="9">
        <v>6</v>
      </c>
      <c r="CG18" s="9">
        <v>0.5</v>
      </c>
      <c r="CH18" s="9">
        <v>5.2999999999999999E-2</v>
      </c>
      <c r="CI18" s="9">
        <v>9.7000000000000003E-2</v>
      </c>
      <c r="CJ18" s="9">
        <v>0.14099999999999999</v>
      </c>
      <c r="CK18" s="9">
        <v>7.5999999999999998E-2</v>
      </c>
      <c r="CL18" s="22">
        <v>5.7000000000000002E-2</v>
      </c>
      <c r="CM18" s="10" t="s">
        <v>74</v>
      </c>
    </row>
    <row r="19" spans="1:91" ht="21">
      <c r="A19" s="16" t="s">
        <v>32</v>
      </c>
      <c r="B19" s="28">
        <v>6.0000000000000001E-3</v>
      </c>
      <c r="C19" s="9">
        <v>8.9999999999999993E-3</v>
      </c>
      <c r="D19" s="9">
        <v>5.7000000000000002E-2</v>
      </c>
      <c r="E19" s="45">
        <v>1106</v>
      </c>
      <c r="F19" s="9">
        <v>0</v>
      </c>
      <c r="G19" s="9">
        <v>0</v>
      </c>
      <c r="H19" s="9">
        <v>8.9999999999999993E-3</v>
      </c>
      <c r="I19" s="9">
        <v>2.5000000000000001E-2</v>
      </c>
      <c r="J19" s="9">
        <v>2.9000000000000001E-2</v>
      </c>
      <c r="K19" s="9">
        <v>5.0000000000000001E-3</v>
      </c>
      <c r="L19" s="22">
        <v>8.9999999999999993E-3</v>
      </c>
      <c r="M19" s="10" t="s">
        <v>74</v>
      </c>
      <c r="O19" s="28">
        <v>5.0000000000000001E-3</v>
      </c>
      <c r="P19" s="9">
        <v>8.0000000000000002E-3</v>
      </c>
      <c r="Q19" s="9">
        <v>6.3E-2</v>
      </c>
      <c r="R19" s="45">
        <v>1106</v>
      </c>
      <c r="S19" s="9">
        <v>0</v>
      </c>
      <c r="T19" s="9">
        <v>0</v>
      </c>
      <c r="U19" s="9">
        <v>8.0000000000000002E-3</v>
      </c>
      <c r="V19" s="9">
        <v>1.0999999999999999E-2</v>
      </c>
      <c r="W19" s="9">
        <v>2.5999999999999999E-2</v>
      </c>
      <c r="X19" s="9">
        <v>3.0000000000000001E-3</v>
      </c>
      <c r="Y19" s="22">
        <v>8.0000000000000002E-3</v>
      </c>
      <c r="Z19" s="10" t="s">
        <v>74</v>
      </c>
      <c r="AB19" s="28">
        <v>5.0000000000000001E-3</v>
      </c>
      <c r="AC19" s="9">
        <v>8.0000000000000002E-3</v>
      </c>
      <c r="AD19" s="9">
        <v>4.8000000000000001E-2</v>
      </c>
      <c r="AE19" s="45">
        <v>1106</v>
      </c>
      <c r="AF19" s="9">
        <v>0</v>
      </c>
      <c r="AG19" s="9">
        <v>0</v>
      </c>
      <c r="AH19" s="9">
        <v>8.0000000000000002E-3</v>
      </c>
      <c r="AI19" s="9">
        <v>0.01</v>
      </c>
      <c r="AJ19" s="9">
        <v>2.7E-2</v>
      </c>
      <c r="AK19" s="9">
        <v>3.0000000000000001E-3</v>
      </c>
      <c r="AL19" s="22">
        <v>8.0000000000000002E-3</v>
      </c>
      <c r="AM19" s="10" t="s">
        <v>74</v>
      </c>
      <c r="AO19" s="28">
        <v>5.0000000000000001E-3</v>
      </c>
      <c r="AP19" s="9">
        <v>8.0000000000000002E-3</v>
      </c>
      <c r="AQ19" s="9">
        <v>4.5999999999999999E-2</v>
      </c>
      <c r="AR19" s="45">
        <v>1105</v>
      </c>
      <c r="AS19" s="9">
        <v>0</v>
      </c>
      <c r="AT19" s="9">
        <v>0</v>
      </c>
      <c r="AU19" s="9">
        <v>8.0000000000000002E-3</v>
      </c>
      <c r="AV19" s="9">
        <v>0.01</v>
      </c>
      <c r="AW19" s="9">
        <v>2.5999999999999999E-2</v>
      </c>
      <c r="AX19" s="9">
        <v>3.0000000000000001E-3</v>
      </c>
      <c r="AY19" s="22">
        <v>8.0000000000000002E-3</v>
      </c>
      <c r="AZ19" s="10" t="s">
        <v>74</v>
      </c>
      <c r="BB19" s="28">
        <v>6.0000000000000001E-3</v>
      </c>
      <c r="BC19" s="9">
        <v>8.9999999999999993E-3</v>
      </c>
      <c r="BD19" s="9">
        <v>4.9000000000000002E-2</v>
      </c>
      <c r="BE19" s="45">
        <v>1105</v>
      </c>
      <c r="BF19" s="9">
        <v>0</v>
      </c>
      <c r="BG19" s="9">
        <v>0</v>
      </c>
      <c r="BH19" s="9">
        <v>8.9999999999999993E-3</v>
      </c>
      <c r="BI19" s="9">
        <v>2.3E-2</v>
      </c>
      <c r="BJ19" s="9">
        <v>3.2000000000000001E-2</v>
      </c>
      <c r="BK19" s="9">
        <v>5.0000000000000001E-3</v>
      </c>
      <c r="BL19" s="22">
        <v>8.0000000000000002E-3</v>
      </c>
      <c r="BM19" s="10" t="s">
        <v>74</v>
      </c>
      <c r="BO19" s="28">
        <v>5.0000000000000001E-3</v>
      </c>
      <c r="BP19" s="9">
        <v>8.0000000000000002E-3</v>
      </c>
      <c r="BQ19" s="9">
        <v>4.2999999999999997E-2</v>
      </c>
      <c r="BR19" s="45">
        <v>1106</v>
      </c>
      <c r="BS19" s="9">
        <v>0</v>
      </c>
      <c r="BT19" s="9">
        <v>0</v>
      </c>
      <c r="BU19" s="9">
        <v>8.0000000000000002E-3</v>
      </c>
      <c r="BV19" s="9">
        <v>1.0999999999999999E-2</v>
      </c>
      <c r="BW19" s="9">
        <v>0.03</v>
      </c>
      <c r="BX19" s="9">
        <v>4.0000000000000001E-3</v>
      </c>
      <c r="BY19" s="22">
        <v>8.0000000000000002E-3</v>
      </c>
      <c r="BZ19" s="10" t="s">
        <v>74</v>
      </c>
      <c r="CB19" s="28">
        <v>5.0000000000000001E-3</v>
      </c>
      <c r="CC19" s="9">
        <v>8.0000000000000002E-3</v>
      </c>
      <c r="CD19" s="9">
        <v>4.5999999999999999E-2</v>
      </c>
      <c r="CE19" s="45">
        <v>1106</v>
      </c>
      <c r="CF19" s="9">
        <v>0</v>
      </c>
      <c r="CG19" s="9">
        <v>0</v>
      </c>
      <c r="CH19" s="9">
        <v>8.0000000000000002E-3</v>
      </c>
      <c r="CI19" s="9">
        <v>0.01</v>
      </c>
      <c r="CJ19" s="9">
        <v>2.7E-2</v>
      </c>
      <c r="CK19" s="9">
        <v>3.0000000000000001E-3</v>
      </c>
      <c r="CL19" s="22">
        <v>7.0000000000000001E-3</v>
      </c>
      <c r="CM19" s="10" t="s">
        <v>74</v>
      </c>
    </row>
    <row r="20" spans="1:91" ht="21">
      <c r="A20" s="16" t="s">
        <v>33</v>
      </c>
      <c r="B20" s="28">
        <v>0.01</v>
      </c>
      <c r="C20" s="9">
        <v>1.6E-2</v>
      </c>
      <c r="D20" s="9">
        <v>8.4000000000000005E-2</v>
      </c>
      <c r="E20" s="45">
        <v>1099</v>
      </c>
      <c r="F20" s="9">
        <v>0</v>
      </c>
      <c r="G20" s="9">
        <v>0</v>
      </c>
      <c r="H20" s="9">
        <v>1.6E-2</v>
      </c>
      <c r="I20" s="9">
        <v>3.2000000000000001E-2</v>
      </c>
      <c r="J20" s="9">
        <v>0.04</v>
      </c>
      <c r="K20" s="9">
        <v>6.0000000000000001E-3</v>
      </c>
      <c r="L20" s="22">
        <v>1.6E-2</v>
      </c>
      <c r="M20" s="10" t="s">
        <v>74</v>
      </c>
      <c r="O20" s="28">
        <v>1.0999999999999999E-2</v>
      </c>
      <c r="P20" s="9">
        <v>1.4999999999999999E-2</v>
      </c>
      <c r="Q20" s="9">
        <v>6.2E-2</v>
      </c>
      <c r="R20" s="45">
        <v>1099</v>
      </c>
      <c r="S20" s="9">
        <v>0</v>
      </c>
      <c r="T20" s="9">
        <v>0</v>
      </c>
      <c r="U20" s="9">
        <v>1.4999999999999999E-2</v>
      </c>
      <c r="V20" s="9">
        <v>1.9E-2</v>
      </c>
      <c r="W20" s="9">
        <v>3.5999999999999997E-2</v>
      </c>
      <c r="X20" s="9">
        <v>5.0000000000000001E-3</v>
      </c>
      <c r="Y20" s="22">
        <v>1.4E-2</v>
      </c>
      <c r="Z20" s="10" t="s">
        <v>74</v>
      </c>
      <c r="AB20" s="28">
        <v>1.0999999999999999E-2</v>
      </c>
      <c r="AC20" s="9">
        <v>1.4999999999999999E-2</v>
      </c>
      <c r="AD20" s="9">
        <v>5.5E-2</v>
      </c>
      <c r="AE20" s="45">
        <v>1098</v>
      </c>
      <c r="AF20" s="9">
        <v>0</v>
      </c>
      <c r="AG20" s="9">
        <v>0</v>
      </c>
      <c r="AH20" s="9">
        <v>1.4999999999999999E-2</v>
      </c>
      <c r="AI20" s="9">
        <v>1.7000000000000001E-2</v>
      </c>
      <c r="AJ20" s="9">
        <v>3.2000000000000001E-2</v>
      </c>
      <c r="AK20" s="9">
        <v>3.0000000000000001E-3</v>
      </c>
      <c r="AL20" s="22">
        <v>1.4E-2</v>
      </c>
      <c r="AM20" s="10" t="s">
        <v>74</v>
      </c>
      <c r="AO20" s="28">
        <v>1.0999999999999999E-2</v>
      </c>
      <c r="AP20" s="9">
        <v>1.4999999999999999E-2</v>
      </c>
      <c r="AQ20" s="9">
        <v>5.5E-2</v>
      </c>
      <c r="AR20" s="45">
        <v>1102</v>
      </c>
      <c r="AS20" s="9">
        <v>0</v>
      </c>
      <c r="AT20" s="9">
        <v>0</v>
      </c>
      <c r="AU20" s="9">
        <v>1.4999999999999999E-2</v>
      </c>
      <c r="AV20" s="9">
        <v>1.7999999999999999E-2</v>
      </c>
      <c r="AW20" s="9">
        <v>3.1E-2</v>
      </c>
      <c r="AX20" s="9">
        <v>3.0000000000000001E-3</v>
      </c>
      <c r="AY20" s="22">
        <v>1.4999999999999999E-2</v>
      </c>
      <c r="AZ20" s="10" t="s">
        <v>74</v>
      </c>
      <c r="BB20" s="28">
        <v>0.01</v>
      </c>
      <c r="BC20" s="9">
        <v>1.6E-2</v>
      </c>
      <c r="BD20" s="9">
        <v>0.23</v>
      </c>
      <c r="BE20" s="45">
        <v>1099</v>
      </c>
      <c r="BF20" s="9">
        <v>0</v>
      </c>
      <c r="BG20" s="9">
        <v>0</v>
      </c>
      <c r="BH20" s="9">
        <v>1.4999999999999999E-2</v>
      </c>
      <c r="BI20" s="9">
        <v>3.2000000000000001E-2</v>
      </c>
      <c r="BJ20" s="9">
        <v>3.7999999999999999E-2</v>
      </c>
      <c r="BK20" s="9">
        <v>8.9999999999999993E-3</v>
      </c>
      <c r="BL20" s="22">
        <v>1.4999999999999999E-2</v>
      </c>
      <c r="BM20" s="10" t="s">
        <v>74</v>
      </c>
      <c r="BO20" s="28">
        <v>1.0999999999999999E-2</v>
      </c>
      <c r="BP20" s="9">
        <v>1.4999999999999999E-2</v>
      </c>
      <c r="BQ20" s="9">
        <v>5.3999999999999999E-2</v>
      </c>
      <c r="BR20" s="45">
        <v>1098</v>
      </c>
      <c r="BS20" s="9">
        <v>0</v>
      </c>
      <c r="BT20" s="9">
        <v>0</v>
      </c>
      <c r="BU20" s="9">
        <v>1.4999999999999999E-2</v>
      </c>
      <c r="BV20" s="9">
        <v>0.02</v>
      </c>
      <c r="BW20" s="9">
        <v>3.5000000000000003E-2</v>
      </c>
      <c r="BX20" s="9">
        <v>4.0000000000000001E-3</v>
      </c>
      <c r="BY20" s="22">
        <v>1.4E-2</v>
      </c>
      <c r="BZ20" s="10" t="s">
        <v>74</v>
      </c>
      <c r="CB20" s="28">
        <v>0.01</v>
      </c>
      <c r="CC20" s="9">
        <v>1.4999999999999999E-2</v>
      </c>
      <c r="CD20" s="9">
        <v>5.2999999999999999E-2</v>
      </c>
      <c r="CE20" s="45">
        <v>1098</v>
      </c>
      <c r="CF20" s="9">
        <v>0</v>
      </c>
      <c r="CG20" s="9">
        <v>0</v>
      </c>
      <c r="CH20" s="9">
        <v>1.4E-2</v>
      </c>
      <c r="CI20" s="9">
        <v>2.5000000000000001E-2</v>
      </c>
      <c r="CJ20" s="9">
        <v>3.5000000000000003E-2</v>
      </c>
      <c r="CK20" s="9">
        <v>5.0000000000000001E-3</v>
      </c>
      <c r="CL20" s="22">
        <v>1.4E-2</v>
      </c>
      <c r="CM20" s="10" t="s">
        <v>74</v>
      </c>
    </row>
    <row r="21" spans="1:91">
      <c r="A21" s="16" t="s">
        <v>34</v>
      </c>
      <c r="B21" s="28">
        <v>0.1</v>
      </c>
      <c r="C21" s="9">
        <v>0.127</v>
      </c>
      <c r="D21" s="9">
        <v>1.68</v>
      </c>
      <c r="E21" s="45">
        <v>1094</v>
      </c>
      <c r="F21" s="9">
        <v>6</v>
      </c>
      <c r="G21" s="9">
        <v>0.5</v>
      </c>
      <c r="H21" s="9">
        <v>0.121</v>
      </c>
      <c r="I21" s="9">
        <v>0.16</v>
      </c>
      <c r="J21" s="9">
        <v>0.19400000000000001</v>
      </c>
      <c r="K21" s="9">
        <v>5.8999999999999997E-2</v>
      </c>
      <c r="L21" s="22">
        <v>0.122</v>
      </c>
      <c r="M21" s="10" t="s">
        <v>74</v>
      </c>
      <c r="O21" s="28">
        <v>9.9000000000000005E-2</v>
      </c>
      <c r="P21" s="9">
        <v>0.122</v>
      </c>
      <c r="Q21" s="9">
        <v>1.98</v>
      </c>
      <c r="R21" s="45">
        <v>1094</v>
      </c>
      <c r="S21" s="9">
        <v>4</v>
      </c>
      <c r="T21" s="9">
        <v>0.4</v>
      </c>
      <c r="U21" s="9">
        <v>0.11899999999999999</v>
      </c>
      <c r="V21" s="9">
        <v>0.14799999999999999</v>
      </c>
      <c r="W21" s="9">
        <v>0.18099999999999999</v>
      </c>
      <c r="X21" s="9">
        <v>5.8000000000000003E-2</v>
      </c>
      <c r="Y21" s="22">
        <v>0.11899999999999999</v>
      </c>
      <c r="Z21" s="10" t="s">
        <v>74</v>
      </c>
      <c r="AB21" s="28">
        <v>0.10100000000000001</v>
      </c>
      <c r="AC21" s="9">
        <v>0.125</v>
      </c>
      <c r="AD21" s="9">
        <v>1.36</v>
      </c>
      <c r="AE21" s="45">
        <v>1094</v>
      </c>
      <c r="AF21" s="9">
        <v>6</v>
      </c>
      <c r="AG21" s="9">
        <v>0.5</v>
      </c>
      <c r="AH21" s="9">
        <v>0.11899999999999999</v>
      </c>
      <c r="AI21" s="9">
        <v>0.15</v>
      </c>
      <c r="AJ21" s="9">
        <v>0.17699999999999999</v>
      </c>
      <c r="AK21" s="9">
        <v>6.2E-2</v>
      </c>
      <c r="AL21" s="22">
        <v>0.11899999999999999</v>
      </c>
      <c r="AM21" s="10" t="s">
        <v>74</v>
      </c>
      <c r="AO21" s="28">
        <v>9.9000000000000005E-2</v>
      </c>
      <c r="AP21" s="9">
        <v>0.125</v>
      </c>
      <c r="AQ21" s="9">
        <v>1.65</v>
      </c>
      <c r="AR21" s="45">
        <v>1095</v>
      </c>
      <c r="AS21" s="9">
        <v>4</v>
      </c>
      <c r="AT21" s="9">
        <v>0.4</v>
      </c>
      <c r="AU21" s="9">
        <v>0.122</v>
      </c>
      <c r="AV21" s="9">
        <v>0.14799999999999999</v>
      </c>
      <c r="AW21" s="9">
        <v>0.16700000000000001</v>
      </c>
      <c r="AX21" s="9">
        <v>4.7E-2</v>
      </c>
      <c r="AY21" s="22">
        <v>0.122</v>
      </c>
      <c r="AZ21" s="10" t="s">
        <v>74</v>
      </c>
      <c r="BB21" s="28">
        <v>9.8000000000000004E-2</v>
      </c>
      <c r="BC21" s="9">
        <v>0.12</v>
      </c>
      <c r="BD21" s="9">
        <v>1.05</v>
      </c>
      <c r="BE21" s="45">
        <v>1094</v>
      </c>
      <c r="BF21" s="9">
        <v>5</v>
      </c>
      <c r="BG21" s="9">
        <v>0.5</v>
      </c>
      <c r="BH21" s="9">
        <v>0.11799999999999999</v>
      </c>
      <c r="BI21" s="9">
        <v>0.14000000000000001</v>
      </c>
      <c r="BJ21" s="9">
        <v>0.16</v>
      </c>
      <c r="BK21" s="9">
        <v>0.03</v>
      </c>
      <c r="BL21" s="22">
        <v>0.11799999999999999</v>
      </c>
      <c r="BM21" s="10" t="s">
        <v>74</v>
      </c>
      <c r="BO21" s="28">
        <v>9.7000000000000003E-2</v>
      </c>
      <c r="BP21" s="9">
        <v>0.13600000000000001</v>
      </c>
      <c r="BQ21" s="9">
        <v>9.99</v>
      </c>
      <c r="BR21" s="45">
        <v>1094</v>
      </c>
      <c r="BS21" s="9">
        <v>8</v>
      </c>
      <c r="BT21" s="9">
        <v>0.7</v>
      </c>
      <c r="BU21" s="9">
        <v>0.11899999999999999</v>
      </c>
      <c r="BV21" s="9">
        <v>0.14899999999999999</v>
      </c>
      <c r="BW21" s="9">
        <v>0.17399999999999999</v>
      </c>
      <c r="BX21" s="9">
        <v>0.32700000000000001</v>
      </c>
      <c r="BY21" s="22">
        <v>0.11899999999999999</v>
      </c>
      <c r="BZ21" s="10" t="s">
        <v>74</v>
      </c>
      <c r="CB21" s="28">
        <v>9.5000000000000001E-2</v>
      </c>
      <c r="CC21" s="9">
        <v>0.121</v>
      </c>
      <c r="CD21" s="9">
        <v>1.41</v>
      </c>
      <c r="CE21" s="45">
        <v>1094</v>
      </c>
      <c r="CF21" s="9">
        <v>10</v>
      </c>
      <c r="CG21" s="9">
        <v>0.9</v>
      </c>
      <c r="CH21" s="9">
        <v>0.11799999999999999</v>
      </c>
      <c r="CI21" s="9">
        <v>0.13900000000000001</v>
      </c>
      <c r="CJ21" s="9">
        <v>0.16500000000000001</v>
      </c>
      <c r="CK21" s="9">
        <v>4.7E-2</v>
      </c>
      <c r="CL21" s="22">
        <v>0.11799999999999999</v>
      </c>
      <c r="CM21" s="10" t="s">
        <v>74</v>
      </c>
    </row>
    <row r="22" spans="1:91" ht="15.75" thickBot="1">
      <c r="A22" s="17" t="s">
        <v>26</v>
      </c>
      <c r="B22" s="29">
        <v>0</v>
      </c>
      <c r="C22" s="30">
        <v>0</v>
      </c>
      <c r="D22" s="30">
        <v>0</v>
      </c>
      <c r="E22" s="30">
        <v>40</v>
      </c>
      <c r="F22" s="30">
        <v>0</v>
      </c>
      <c r="G22" s="30">
        <v>0</v>
      </c>
      <c r="H22" s="30" t="s">
        <v>73</v>
      </c>
      <c r="I22" s="30" t="s">
        <v>73</v>
      </c>
      <c r="J22" s="30" t="s">
        <v>73</v>
      </c>
      <c r="K22" s="30" t="s">
        <v>73</v>
      </c>
      <c r="L22" s="31" t="s">
        <v>74</v>
      </c>
      <c r="M22" s="32"/>
      <c r="O22" s="29">
        <v>0</v>
      </c>
      <c r="P22" s="30">
        <v>0</v>
      </c>
      <c r="Q22" s="30">
        <v>0</v>
      </c>
      <c r="R22" s="30">
        <v>40</v>
      </c>
      <c r="S22" s="30">
        <v>0</v>
      </c>
      <c r="T22" s="30">
        <v>0</v>
      </c>
      <c r="U22" s="30" t="s">
        <v>73</v>
      </c>
      <c r="V22" s="30" t="s">
        <v>73</v>
      </c>
      <c r="W22" s="30" t="s">
        <v>73</v>
      </c>
      <c r="X22" s="30" t="s">
        <v>73</v>
      </c>
      <c r="Y22" s="31" t="s">
        <v>74</v>
      </c>
      <c r="Z22" s="32"/>
      <c r="AB22" s="29">
        <v>0</v>
      </c>
      <c r="AC22" s="30">
        <v>0</v>
      </c>
      <c r="AD22" s="30">
        <v>0</v>
      </c>
      <c r="AE22" s="30">
        <v>40</v>
      </c>
      <c r="AF22" s="30">
        <v>0</v>
      </c>
      <c r="AG22" s="30">
        <v>0</v>
      </c>
      <c r="AH22" s="30" t="s">
        <v>73</v>
      </c>
      <c r="AI22" s="30" t="s">
        <v>73</v>
      </c>
      <c r="AJ22" s="30" t="s">
        <v>73</v>
      </c>
      <c r="AK22" s="30" t="s">
        <v>73</v>
      </c>
      <c r="AL22" s="31" t="s">
        <v>74</v>
      </c>
      <c r="AM22" s="32"/>
      <c r="AO22" s="29">
        <v>0</v>
      </c>
      <c r="AP22" s="30">
        <v>0</v>
      </c>
      <c r="AQ22" s="30">
        <v>0</v>
      </c>
      <c r="AR22" s="30">
        <v>40</v>
      </c>
      <c r="AS22" s="30">
        <v>0</v>
      </c>
      <c r="AT22" s="30">
        <v>0</v>
      </c>
      <c r="AU22" s="30" t="s">
        <v>73</v>
      </c>
      <c r="AV22" s="30" t="s">
        <v>73</v>
      </c>
      <c r="AW22" s="30" t="s">
        <v>73</v>
      </c>
      <c r="AX22" s="30" t="s">
        <v>73</v>
      </c>
      <c r="AY22" s="31" t="s">
        <v>74</v>
      </c>
      <c r="AZ22" s="32"/>
      <c r="BB22" s="29">
        <v>0</v>
      </c>
      <c r="BC22" s="30">
        <v>0</v>
      </c>
      <c r="BD22" s="30">
        <v>0</v>
      </c>
      <c r="BE22" s="30">
        <v>40</v>
      </c>
      <c r="BF22" s="30">
        <v>0</v>
      </c>
      <c r="BG22" s="30">
        <v>0</v>
      </c>
      <c r="BH22" s="30" t="s">
        <v>73</v>
      </c>
      <c r="BI22" s="30" t="s">
        <v>73</v>
      </c>
      <c r="BJ22" s="30" t="s">
        <v>73</v>
      </c>
      <c r="BK22" s="30" t="s">
        <v>73</v>
      </c>
      <c r="BL22" s="31" t="s">
        <v>74</v>
      </c>
      <c r="BM22" s="32"/>
      <c r="BO22" s="29">
        <v>0</v>
      </c>
      <c r="BP22" s="30">
        <v>0</v>
      </c>
      <c r="BQ22" s="30">
        <v>0</v>
      </c>
      <c r="BR22" s="30">
        <v>40</v>
      </c>
      <c r="BS22" s="30">
        <v>0</v>
      </c>
      <c r="BT22" s="30">
        <v>0</v>
      </c>
      <c r="BU22" s="30" t="s">
        <v>73</v>
      </c>
      <c r="BV22" s="30" t="s">
        <v>73</v>
      </c>
      <c r="BW22" s="30" t="s">
        <v>73</v>
      </c>
      <c r="BX22" s="30" t="s">
        <v>73</v>
      </c>
      <c r="BY22" s="31" t="s">
        <v>74</v>
      </c>
      <c r="BZ22" s="32"/>
      <c r="CB22" s="29">
        <v>0</v>
      </c>
      <c r="CC22" s="30">
        <v>0</v>
      </c>
      <c r="CD22" s="30">
        <v>0</v>
      </c>
      <c r="CE22" s="30">
        <v>40</v>
      </c>
      <c r="CF22" s="30">
        <v>0</v>
      </c>
      <c r="CG22" s="30">
        <v>0</v>
      </c>
      <c r="CH22" s="30" t="s">
        <v>73</v>
      </c>
      <c r="CI22" s="30" t="s">
        <v>73</v>
      </c>
      <c r="CJ22" s="30" t="s">
        <v>73</v>
      </c>
      <c r="CK22" s="30" t="s">
        <v>73</v>
      </c>
      <c r="CL22" s="31" t="s">
        <v>74</v>
      </c>
      <c r="CM22" s="32"/>
    </row>
    <row r="25" spans="1:91" ht="15.75" thickBot="1"/>
    <row r="26" spans="1:91" ht="21.75" thickBot="1">
      <c r="A26" s="46" t="s">
        <v>35</v>
      </c>
      <c r="B26" s="27" t="s">
        <v>58</v>
      </c>
      <c r="C26" s="18" t="s">
        <v>59</v>
      </c>
      <c r="D26" s="18" t="s">
        <v>60</v>
      </c>
      <c r="E26" s="18" t="s">
        <v>75</v>
      </c>
      <c r="F26" s="18" t="s">
        <v>68</v>
      </c>
      <c r="G26" s="19" t="s">
        <v>67</v>
      </c>
      <c r="O26" s="27" t="s">
        <v>58</v>
      </c>
      <c r="P26" s="18" t="s">
        <v>59</v>
      </c>
      <c r="Q26" s="18" t="s">
        <v>60</v>
      </c>
      <c r="R26" s="18" t="s">
        <v>75</v>
      </c>
      <c r="S26" s="18" t="s">
        <v>68</v>
      </c>
      <c r="T26" s="19" t="s">
        <v>67</v>
      </c>
      <c r="AB26" s="27" t="s">
        <v>58</v>
      </c>
      <c r="AC26" s="18" t="s">
        <v>59</v>
      </c>
      <c r="AD26" s="18" t="s">
        <v>60</v>
      </c>
      <c r="AE26" s="18" t="s">
        <v>75</v>
      </c>
      <c r="AF26" s="18" t="s">
        <v>68</v>
      </c>
      <c r="AG26" s="19" t="s">
        <v>67</v>
      </c>
      <c r="AO26" s="27" t="s">
        <v>58</v>
      </c>
      <c r="AP26" s="18" t="s">
        <v>59</v>
      </c>
      <c r="AQ26" s="18" t="s">
        <v>60</v>
      </c>
      <c r="AR26" s="18" t="s">
        <v>75</v>
      </c>
      <c r="AS26" s="18" t="s">
        <v>68</v>
      </c>
      <c r="AT26" s="19" t="s">
        <v>67</v>
      </c>
      <c r="BB26" s="27" t="s">
        <v>58</v>
      </c>
      <c r="BC26" s="18" t="s">
        <v>59</v>
      </c>
      <c r="BD26" s="18" t="s">
        <v>60</v>
      </c>
      <c r="BE26" s="18" t="s">
        <v>75</v>
      </c>
      <c r="BF26" s="18" t="s">
        <v>68</v>
      </c>
      <c r="BG26" s="19" t="s">
        <v>67</v>
      </c>
      <c r="BO26" s="27" t="s">
        <v>58</v>
      </c>
      <c r="BP26" s="18" t="s">
        <v>59</v>
      </c>
      <c r="BQ26" s="18" t="s">
        <v>60</v>
      </c>
      <c r="BR26" s="18" t="s">
        <v>75</v>
      </c>
      <c r="BS26" s="18" t="s">
        <v>68</v>
      </c>
      <c r="BT26" s="19" t="s">
        <v>67</v>
      </c>
      <c r="CB26" s="27" t="s">
        <v>58</v>
      </c>
      <c r="CC26" s="18" t="s">
        <v>59</v>
      </c>
      <c r="CD26" s="18" t="s">
        <v>60</v>
      </c>
      <c r="CE26" s="18" t="s">
        <v>75</v>
      </c>
      <c r="CF26" s="18" t="s">
        <v>68</v>
      </c>
      <c r="CG26" s="19" t="s">
        <v>67</v>
      </c>
    </row>
    <row r="27" spans="1:91" ht="31.5">
      <c r="A27" s="38" t="s">
        <v>223</v>
      </c>
      <c r="B27" s="47">
        <v>0</v>
      </c>
      <c r="C27" s="22">
        <v>22.3</v>
      </c>
      <c r="D27" s="22">
        <v>77</v>
      </c>
      <c r="E27" s="22">
        <v>21</v>
      </c>
      <c r="F27" s="22">
        <v>21.5</v>
      </c>
      <c r="G27" s="48">
        <v>15.1</v>
      </c>
      <c r="O27" s="47">
        <v>0</v>
      </c>
      <c r="P27" s="22">
        <v>15</v>
      </c>
      <c r="Q27" s="22">
        <v>79</v>
      </c>
      <c r="R27" s="22">
        <v>10</v>
      </c>
      <c r="S27" s="22">
        <v>14</v>
      </c>
      <c r="T27" s="48">
        <v>12.6</v>
      </c>
      <c r="AB27" s="47">
        <v>0</v>
      </c>
      <c r="AC27" s="22">
        <v>14.8</v>
      </c>
      <c r="AD27" s="22">
        <v>95</v>
      </c>
      <c r="AE27" s="22">
        <v>11</v>
      </c>
      <c r="AF27" s="22">
        <v>13.4</v>
      </c>
      <c r="AG27" s="48">
        <v>13.3</v>
      </c>
      <c r="AO27" s="47">
        <v>0</v>
      </c>
      <c r="AP27" s="22">
        <v>13.1</v>
      </c>
      <c r="AQ27" s="22">
        <v>89</v>
      </c>
      <c r="AR27" s="22">
        <v>9</v>
      </c>
      <c r="AS27" s="22">
        <v>11.4</v>
      </c>
      <c r="AT27" s="48">
        <v>12.6</v>
      </c>
      <c r="BB27" s="47">
        <v>0</v>
      </c>
      <c r="BC27" s="22">
        <v>15</v>
      </c>
      <c r="BD27" s="22">
        <v>75</v>
      </c>
      <c r="BE27" s="22">
        <v>11</v>
      </c>
      <c r="BF27" s="22">
        <v>14.2</v>
      </c>
      <c r="BG27" s="48">
        <v>11.9</v>
      </c>
      <c r="BO27" s="47">
        <v>0</v>
      </c>
      <c r="BP27" s="22">
        <v>10.89</v>
      </c>
      <c r="BQ27" s="22">
        <v>80</v>
      </c>
      <c r="BR27" s="22">
        <v>9</v>
      </c>
      <c r="BS27" s="22">
        <v>10.119999999999999</v>
      </c>
      <c r="BT27" s="48">
        <v>8.42</v>
      </c>
      <c r="CB27" s="47">
        <v>0</v>
      </c>
      <c r="CC27" s="22">
        <v>12.5</v>
      </c>
      <c r="CD27" s="22">
        <v>73</v>
      </c>
      <c r="CE27" s="22">
        <v>8</v>
      </c>
      <c r="CF27" s="22">
        <v>10.91</v>
      </c>
      <c r="CG27" s="48">
        <v>12.6</v>
      </c>
    </row>
    <row r="28" spans="1:91" ht="31.5">
      <c r="A28" s="38" t="s">
        <v>224</v>
      </c>
      <c r="B28" s="47">
        <v>0</v>
      </c>
      <c r="C28" s="22">
        <v>31.7</v>
      </c>
      <c r="D28" s="22">
        <v>60</v>
      </c>
      <c r="E28" s="22">
        <v>32</v>
      </c>
      <c r="F28" s="22">
        <v>31.9</v>
      </c>
      <c r="G28" s="48">
        <v>11.6</v>
      </c>
      <c r="O28" s="47">
        <v>0</v>
      </c>
      <c r="P28" s="22">
        <v>32.799999999999997</v>
      </c>
      <c r="Q28" s="22">
        <v>61</v>
      </c>
      <c r="R28" s="22">
        <v>33</v>
      </c>
      <c r="S28" s="22">
        <v>32.9</v>
      </c>
      <c r="T28" s="48">
        <v>12</v>
      </c>
      <c r="AB28" s="47">
        <v>2</v>
      </c>
      <c r="AC28" s="22">
        <v>32.5</v>
      </c>
      <c r="AD28" s="22">
        <v>61</v>
      </c>
      <c r="AE28" s="22">
        <v>33</v>
      </c>
      <c r="AF28" s="22">
        <v>32.700000000000003</v>
      </c>
      <c r="AG28" s="48">
        <v>11.8</v>
      </c>
      <c r="AO28" s="47">
        <v>0</v>
      </c>
      <c r="AP28" s="22">
        <v>31.3</v>
      </c>
      <c r="AQ28" s="22">
        <v>59</v>
      </c>
      <c r="AR28" s="22">
        <v>32</v>
      </c>
      <c r="AS28" s="22">
        <v>31.4</v>
      </c>
      <c r="AT28" s="48">
        <v>11.6</v>
      </c>
      <c r="BB28" s="47">
        <v>2</v>
      </c>
      <c r="BC28" s="22">
        <v>32.799999999999997</v>
      </c>
      <c r="BD28" s="22">
        <v>63</v>
      </c>
      <c r="BE28" s="22">
        <v>33</v>
      </c>
      <c r="BF28" s="22">
        <v>32.9</v>
      </c>
      <c r="BG28" s="48">
        <v>12</v>
      </c>
      <c r="BO28" s="47">
        <v>0</v>
      </c>
      <c r="BP28" s="22">
        <v>31.5</v>
      </c>
      <c r="BQ28" s="22">
        <v>58</v>
      </c>
      <c r="BR28" s="22">
        <v>31</v>
      </c>
      <c r="BS28" s="22">
        <v>31.6</v>
      </c>
      <c r="BT28" s="48">
        <v>11.6</v>
      </c>
      <c r="CB28" s="47">
        <v>0</v>
      </c>
      <c r="CC28" s="22">
        <v>31.6</v>
      </c>
      <c r="CD28" s="22">
        <v>59</v>
      </c>
      <c r="CE28" s="22">
        <v>32</v>
      </c>
      <c r="CF28" s="22">
        <v>31.8</v>
      </c>
      <c r="CG28" s="48">
        <v>11.6</v>
      </c>
    </row>
    <row r="29" spans="1:91" ht="31.5">
      <c r="A29" s="38" t="s">
        <v>225</v>
      </c>
      <c r="B29" s="28">
        <v>0</v>
      </c>
      <c r="C29" s="9">
        <v>7.11</v>
      </c>
      <c r="D29" s="9">
        <v>42.4</v>
      </c>
      <c r="E29" s="9">
        <v>5.25</v>
      </c>
      <c r="F29" s="9">
        <v>6.5</v>
      </c>
      <c r="G29" s="10">
        <v>6.7</v>
      </c>
      <c r="O29" s="28">
        <v>0</v>
      </c>
      <c r="P29" s="9">
        <v>7.11</v>
      </c>
      <c r="Q29" s="9">
        <v>61.1</v>
      </c>
      <c r="R29" s="9">
        <v>5.3</v>
      </c>
      <c r="S29" s="9">
        <v>6.49</v>
      </c>
      <c r="T29" s="10">
        <v>6.76</v>
      </c>
      <c r="AB29" s="28">
        <v>0</v>
      </c>
      <c r="AC29" s="9">
        <v>7.11</v>
      </c>
      <c r="AD29" s="9">
        <v>34.700000000000003</v>
      </c>
      <c r="AE29" s="9">
        <v>5.59</v>
      </c>
      <c r="AF29" s="9">
        <v>6.61</v>
      </c>
      <c r="AG29" s="10">
        <v>6.31</v>
      </c>
      <c r="AO29" s="28">
        <v>0</v>
      </c>
      <c r="AP29" s="9">
        <v>7.12</v>
      </c>
      <c r="AQ29" s="9">
        <v>32.4</v>
      </c>
      <c r="AR29" s="9">
        <v>5.22</v>
      </c>
      <c r="AS29" s="9">
        <v>6.53</v>
      </c>
      <c r="AT29" s="10">
        <v>6.66</v>
      </c>
      <c r="BB29" s="28">
        <v>0</v>
      </c>
      <c r="BC29" s="9">
        <v>7.11</v>
      </c>
      <c r="BD29" s="9">
        <v>36.299999999999997</v>
      </c>
      <c r="BE29" s="9">
        <v>5.16</v>
      </c>
      <c r="BF29" s="9">
        <v>6.54</v>
      </c>
      <c r="BG29" s="10">
        <v>6.6</v>
      </c>
      <c r="BO29" s="28">
        <v>0</v>
      </c>
      <c r="BP29" s="9">
        <v>7.11</v>
      </c>
      <c r="BQ29" s="9">
        <v>61.7</v>
      </c>
      <c r="BR29" s="9">
        <v>4.83</v>
      </c>
      <c r="BS29" s="9">
        <v>6.34</v>
      </c>
      <c r="BT29" s="10">
        <v>7.17</v>
      </c>
      <c r="CB29" s="28">
        <v>0</v>
      </c>
      <c r="CC29" s="9">
        <v>7.11</v>
      </c>
      <c r="CD29" s="9">
        <v>37.6</v>
      </c>
      <c r="CE29" s="9">
        <v>5.45</v>
      </c>
      <c r="CF29" s="9">
        <v>6.59</v>
      </c>
      <c r="CG29" s="10">
        <v>6.39</v>
      </c>
    </row>
    <row r="30" spans="1:91" ht="31.5">
      <c r="A30" s="38" t="s">
        <v>226</v>
      </c>
      <c r="B30" s="28">
        <v>0</v>
      </c>
      <c r="C30" s="9">
        <v>37.299999999999997</v>
      </c>
      <c r="D30" s="9">
        <v>40</v>
      </c>
      <c r="E30" s="9">
        <v>40</v>
      </c>
      <c r="F30" s="9">
        <v>38.799999999999997</v>
      </c>
      <c r="G30" s="10">
        <v>8.01</v>
      </c>
      <c r="O30" s="28">
        <v>0</v>
      </c>
      <c r="P30" s="9">
        <v>37.299999999999997</v>
      </c>
      <c r="Q30" s="9">
        <v>40</v>
      </c>
      <c r="R30" s="9">
        <v>40</v>
      </c>
      <c r="S30" s="9">
        <v>38.799999999999997</v>
      </c>
      <c r="T30" s="10">
        <v>8.01</v>
      </c>
      <c r="AB30" s="28">
        <v>0</v>
      </c>
      <c r="AC30" s="9">
        <v>37.299999999999997</v>
      </c>
      <c r="AD30" s="9">
        <v>40</v>
      </c>
      <c r="AE30" s="9">
        <v>40</v>
      </c>
      <c r="AF30" s="9">
        <v>38.799999999999997</v>
      </c>
      <c r="AG30" s="10">
        <v>8.01</v>
      </c>
      <c r="AO30" s="28">
        <v>0</v>
      </c>
      <c r="AP30" s="9">
        <v>37.299999999999997</v>
      </c>
      <c r="AQ30" s="9">
        <v>40</v>
      </c>
      <c r="AR30" s="9">
        <v>40</v>
      </c>
      <c r="AS30" s="9">
        <v>38.799999999999997</v>
      </c>
      <c r="AT30" s="10">
        <v>8.01</v>
      </c>
      <c r="BB30" s="28">
        <v>0</v>
      </c>
      <c r="BC30" s="9">
        <v>37.299999999999997</v>
      </c>
      <c r="BD30" s="9">
        <v>40</v>
      </c>
      <c r="BE30" s="9">
        <v>40</v>
      </c>
      <c r="BF30" s="9">
        <v>38.799999999999997</v>
      </c>
      <c r="BG30" s="10">
        <v>8.01</v>
      </c>
      <c r="BO30" s="28">
        <v>0</v>
      </c>
      <c r="BP30" s="9">
        <v>37.299999999999997</v>
      </c>
      <c r="BQ30" s="9">
        <v>40</v>
      </c>
      <c r="BR30" s="9">
        <v>40</v>
      </c>
      <c r="BS30" s="9">
        <v>38.799999999999997</v>
      </c>
      <c r="BT30" s="10">
        <v>8.01</v>
      </c>
      <c r="CB30" s="28">
        <v>0</v>
      </c>
      <c r="CC30" s="9">
        <v>37.299999999999997</v>
      </c>
      <c r="CD30" s="9">
        <v>40</v>
      </c>
      <c r="CE30" s="9">
        <v>40</v>
      </c>
      <c r="CF30" s="9">
        <v>38.799999999999997</v>
      </c>
      <c r="CG30" s="10">
        <v>8.01</v>
      </c>
    </row>
    <row r="31" spans="1:91" ht="31.5">
      <c r="A31" s="38" t="s">
        <v>227</v>
      </c>
      <c r="B31" s="28">
        <v>0</v>
      </c>
      <c r="C31" s="9">
        <v>97.3</v>
      </c>
      <c r="D31" s="9">
        <v>101</v>
      </c>
      <c r="E31" s="9">
        <v>100</v>
      </c>
      <c r="F31" s="9">
        <v>98.8</v>
      </c>
      <c r="G31" s="10">
        <v>8.4700000000000006</v>
      </c>
      <c r="O31" s="28">
        <v>0</v>
      </c>
      <c r="P31" s="9">
        <v>97.4</v>
      </c>
      <c r="Q31" s="9">
        <v>101</v>
      </c>
      <c r="R31" s="9">
        <v>100</v>
      </c>
      <c r="S31" s="9">
        <v>98.9</v>
      </c>
      <c r="T31" s="10">
        <v>8.4600000000000009</v>
      </c>
      <c r="AB31" s="28">
        <v>23</v>
      </c>
      <c r="AC31" s="9">
        <v>97.4</v>
      </c>
      <c r="AD31" s="9">
        <v>101</v>
      </c>
      <c r="AE31" s="9">
        <v>100</v>
      </c>
      <c r="AF31" s="9">
        <v>99</v>
      </c>
      <c r="AG31" s="10">
        <v>8.4600000000000009</v>
      </c>
      <c r="AO31" s="28">
        <v>0</v>
      </c>
      <c r="AP31" s="9">
        <v>97.4</v>
      </c>
      <c r="AQ31" s="9">
        <v>101</v>
      </c>
      <c r="AR31" s="9">
        <v>100</v>
      </c>
      <c r="AS31" s="9">
        <v>98.9</v>
      </c>
      <c r="AT31" s="10">
        <v>8.43</v>
      </c>
      <c r="BB31" s="28">
        <v>22</v>
      </c>
      <c r="BC31" s="9">
        <v>97.5</v>
      </c>
      <c r="BD31" s="9">
        <v>101</v>
      </c>
      <c r="BE31" s="9">
        <v>100</v>
      </c>
      <c r="BF31" s="9">
        <v>99.1</v>
      </c>
      <c r="BG31" s="10">
        <v>8.4600000000000009</v>
      </c>
      <c r="BO31" s="28">
        <v>0</v>
      </c>
      <c r="BP31" s="9">
        <v>97.6</v>
      </c>
      <c r="BQ31" s="9">
        <v>102</v>
      </c>
      <c r="BR31" s="9">
        <v>100</v>
      </c>
      <c r="BS31" s="9">
        <v>99.1</v>
      </c>
      <c r="BT31" s="10">
        <v>8.52</v>
      </c>
      <c r="CB31" s="28">
        <v>0</v>
      </c>
      <c r="CC31" s="9">
        <v>97.5</v>
      </c>
      <c r="CD31" s="9">
        <v>101</v>
      </c>
      <c r="CE31" s="9">
        <v>100</v>
      </c>
      <c r="CF31" s="9">
        <v>99</v>
      </c>
      <c r="CG31" s="10">
        <v>8.5399999999999991</v>
      </c>
    </row>
    <row r="32" spans="1:91" ht="42">
      <c r="A32" s="38" t="s">
        <v>228</v>
      </c>
      <c r="B32" s="28">
        <v>0</v>
      </c>
      <c r="C32" s="9">
        <v>0.1</v>
      </c>
      <c r="D32" s="9">
        <v>0.1</v>
      </c>
      <c r="E32" s="9">
        <v>0.1</v>
      </c>
      <c r="F32" s="9">
        <v>0.1</v>
      </c>
      <c r="G32" s="10">
        <v>2E-3</v>
      </c>
      <c r="O32" s="28">
        <v>0</v>
      </c>
      <c r="P32" s="9">
        <v>0.1</v>
      </c>
      <c r="Q32" s="9">
        <v>0.1</v>
      </c>
      <c r="R32" s="9">
        <v>0.1</v>
      </c>
      <c r="S32" s="9">
        <v>0.1</v>
      </c>
      <c r="T32" s="10">
        <v>2E-3</v>
      </c>
      <c r="AB32" s="28">
        <v>0.1</v>
      </c>
      <c r="AC32" s="9">
        <v>0.1</v>
      </c>
      <c r="AD32" s="9">
        <v>0.1</v>
      </c>
      <c r="AE32" s="9">
        <v>0.1</v>
      </c>
      <c r="AF32" s="9">
        <v>0.1</v>
      </c>
      <c r="AG32" s="10">
        <v>0</v>
      </c>
      <c r="AO32" s="28">
        <v>0</v>
      </c>
      <c r="AP32" s="9">
        <v>0.1</v>
      </c>
      <c r="AQ32" s="9">
        <v>0.1</v>
      </c>
      <c r="AR32" s="9">
        <v>0.1</v>
      </c>
      <c r="AS32" s="9">
        <v>0.1</v>
      </c>
      <c r="AT32" s="10">
        <v>2E-3</v>
      </c>
      <c r="BB32" s="28">
        <v>0.1</v>
      </c>
      <c r="BC32" s="9">
        <v>0.1</v>
      </c>
      <c r="BD32" s="9">
        <v>0.1</v>
      </c>
      <c r="BE32" s="9">
        <v>0.1</v>
      </c>
      <c r="BF32" s="9">
        <v>0.1</v>
      </c>
      <c r="BG32" s="10">
        <v>0</v>
      </c>
      <c r="BO32" s="28">
        <v>0</v>
      </c>
      <c r="BP32" s="9">
        <v>0.1</v>
      </c>
      <c r="BQ32" s="9">
        <v>0.1</v>
      </c>
      <c r="BR32" s="9">
        <v>0.1</v>
      </c>
      <c r="BS32" s="9">
        <v>0.1</v>
      </c>
      <c r="BT32" s="10">
        <v>2E-3</v>
      </c>
      <c r="CB32" s="28">
        <v>0</v>
      </c>
      <c r="CC32" s="9">
        <v>0.1</v>
      </c>
      <c r="CD32" s="9">
        <v>0.1</v>
      </c>
      <c r="CE32" s="9">
        <v>0.1</v>
      </c>
      <c r="CF32" s="9">
        <v>0.1</v>
      </c>
      <c r="CG32" s="10">
        <v>2E-3</v>
      </c>
    </row>
    <row r="33" spans="1:85" ht="42">
      <c r="A33" s="38" t="s">
        <v>229</v>
      </c>
      <c r="B33" s="28">
        <v>0</v>
      </c>
      <c r="C33" s="9">
        <v>0</v>
      </c>
      <c r="D33" s="9">
        <v>0.05</v>
      </c>
      <c r="E33" s="9">
        <v>0</v>
      </c>
      <c r="F33" s="9">
        <v>0</v>
      </c>
      <c r="G33" s="10">
        <v>3.0000000000000001E-3</v>
      </c>
      <c r="O33" s="28">
        <v>0</v>
      </c>
      <c r="P33" s="9">
        <v>0</v>
      </c>
      <c r="Q33" s="9">
        <v>0.05</v>
      </c>
      <c r="R33" s="9">
        <v>0</v>
      </c>
      <c r="S33" s="9">
        <v>0</v>
      </c>
      <c r="T33" s="10">
        <v>3.0000000000000001E-3</v>
      </c>
      <c r="AB33" s="28">
        <v>0</v>
      </c>
      <c r="AC33" s="9">
        <v>0</v>
      </c>
      <c r="AD33" s="9">
        <v>3.3000000000000002E-2</v>
      </c>
      <c r="AE33" s="9">
        <v>0</v>
      </c>
      <c r="AF33" s="9">
        <v>0</v>
      </c>
      <c r="AG33" s="10">
        <v>3.0000000000000001E-3</v>
      </c>
      <c r="AO33" s="28">
        <v>0</v>
      </c>
      <c r="AP33" s="9">
        <v>0</v>
      </c>
      <c r="AQ33" s="9">
        <v>3.3000000000000002E-2</v>
      </c>
      <c r="AR33" s="9">
        <v>0</v>
      </c>
      <c r="AS33" s="9">
        <v>0</v>
      </c>
      <c r="AT33" s="10">
        <v>3.0000000000000001E-3</v>
      </c>
      <c r="BB33" s="28">
        <v>0</v>
      </c>
      <c r="BC33" s="9">
        <v>0</v>
      </c>
      <c r="BD33" s="9">
        <v>0.05</v>
      </c>
      <c r="BE33" s="9">
        <v>0</v>
      </c>
      <c r="BF33" s="9">
        <v>0</v>
      </c>
      <c r="BG33" s="10">
        <v>3.0000000000000001E-3</v>
      </c>
      <c r="BO33" s="28">
        <v>0</v>
      </c>
      <c r="BP33" s="9">
        <v>0</v>
      </c>
      <c r="BQ33" s="9">
        <v>0.05</v>
      </c>
      <c r="BR33" s="9">
        <v>0</v>
      </c>
      <c r="BS33" s="9">
        <v>0</v>
      </c>
      <c r="BT33" s="10">
        <v>3.0000000000000001E-3</v>
      </c>
      <c r="CB33" s="28">
        <v>0</v>
      </c>
      <c r="CC33" s="9">
        <v>0</v>
      </c>
      <c r="CD33" s="9">
        <v>0.05</v>
      </c>
      <c r="CE33" s="9">
        <v>0</v>
      </c>
      <c r="CF33" s="9">
        <v>0</v>
      </c>
      <c r="CG33" s="10">
        <v>3.0000000000000001E-3</v>
      </c>
    </row>
    <row r="34" spans="1:85" ht="52.5">
      <c r="A34" s="38" t="s">
        <v>230</v>
      </c>
      <c r="B34" s="28">
        <v>0</v>
      </c>
      <c r="C34" s="9">
        <v>0</v>
      </c>
      <c r="D34" s="9">
        <v>0</v>
      </c>
      <c r="E34" s="9">
        <v>0</v>
      </c>
      <c r="F34" s="9">
        <v>0</v>
      </c>
      <c r="G34" s="10" t="s">
        <v>73</v>
      </c>
      <c r="O34" s="28">
        <v>0</v>
      </c>
      <c r="P34" s="9">
        <v>0</v>
      </c>
      <c r="Q34" s="9">
        <v>0</v>
      </c>
      <c r="R34" s="9">
        <v>0</v>
      </c>
      <c r="S34" s="9">
        <v>0</v>
      </c>
      <c r="T34" s="10" t="s">
        <v>73</v>
      </c>
      <c r="AB34" s="28">
        <v>0</v>
      </c>
      <c r="AC34" s="9">
        <v>0</v>
      </c>
      <c r="AD34" s="9">
        <v>0</v>
      </c>
      <c r="AE34" s="9">
        <v>0</v>
      </c>
      <c r="AF34" s="9">
        <v>0</v>
      </c>
      <c r="AG34" s="10" t="s">
        <v>73</v>
      </c>
      <c r="AO34" s="28">
        <v>0</v>
      </c>
      <c r="AP34" s="9">
        <v>0</v>
      </c>
      <c r="AQ34" s="9">
        <v>0</v>
      </c>
      <c r="AR34" s="9">
        <v>0</v>
      </c>
      <c r="AS34" s="9">
        <v>0</v>
      </c>
      <c r="AT34" s="10" t="s">
        <v>73</v>
      </c>
      <c r="BB34" s="28">
        <v>0</v>
      </c>
      <c r="BC34" s="9">
        <v>0</v>
      </c>
      <c r="BD34" s="9">
        <v>0</v>
      </c>
      <c r="BE34" s="9">
        <v>0</v>
      </c>
      <c r="BF34" s="9">
        <v>0</v>
      </c>
      <c r="BG34" s="10" t="s">
        <v>73</v>
      </c>
      <c r="BO34" s="28">
        <v>0</v>
      </c>
      <c r="BP34" s="9">
        <v>0</v>
      </c>
      <c r="BQ34" s="9">
        <v>0</v>
      </c>
      <c r="BR34" s="9">
        <v>0</v>
      </c>
      <c r="BS34" s="9">
        <v>0</v>
      </c>
      <c r="BT34" s="10" t="s">
        <v>73</v>
      </c>
      <c r="CB34" s="28">
        <v>0</v>
      </c>
      <c r="CC34" s="9">
        <v>0</v>
      </c>
      <c r="CD34" s="9">
        <v>0</v>
      </c>
      <c r="CE34" s="9">
        <v>0</v>
      </c>
      <c r="CF34" s="9">
        <v>0</v>
      </c>
      <c r="CG34" s="10" t="s">
        <v>73</v>
      </c>
    </row>
    <row r="35" spans="1:85" ht="52.5">
      <c r="A35" s="38" t="s">
        <v>231</v>
      </c>
      <c r="B35" s="28">
        <v>0</v>
      </c>
      <c r="C35" s="9">
        <v>0</v>
      </c>
      <c r="D35" s="9">
        <v>0</v>
      </c>
      <c r="E35" s="9">
        <v>0</v>
      </c>
      <c r="F35" s="9">
        <v>0</v>
      </c>
      <c r="G35" s="10" t="s">
        <v>73</v>
      </c>
      <c r="O35" s="28">
        <v>0</v>
      </c>
      <c r="P35" s="9">
        <v>0</v>
      </c>
      <c r="Q35" s="9">
        <v>0</v>
      </c>
      <c r="R35" s="9">
        <v>0</v>
      </c>
      <c r="S35" s="9">
        <v>0</v>
      </c>
      <c r="T35" s="10" t="s">
        <v>73</v>
      </c>
      <c r="AB35" s="28">
        <v>0</v>
      </c>
      <c r="AC35" s="9">
        <v>0</v>
      </c>
      <c r="AD35" s="9">
        <v>0</v>
      </c>
      <c r="AE35" s="9">
        <v>0</v>
      </c>
      <c r="AF35" s="9">
        <v>0</v>
      </c>
      <c r="AG35" s="10" t="s">
        <v>73</v>
      </c>
      <c r="AO35" s="28">
        <v>0</v>
      </c>
      <c r="AP35" s="9">
        <v>0</v>
      </c>
      <c r="AQ35" s="9">
        <v>0</v>
      </c>
      <c r="AR35" s="9">
        <v>0</v>
      </c>
      <c r="AS35" s="9">
        <v>0</v>
      </c>
      <c r="AT35" s="10" t="s">
        <v>73</v>
      </c>
      <c r="BB35" s="28">
        <v>0</v>
      </c>
      <c r="BC35" s="9">
        <v>0</v>
      </c>
      <c r="BD35" s="9">
        <v>0</v>
      </c>
      <c r="BE35" s="9">
        <v>0</v>
      </c>
      <c r="BF35" s="9">
        <v>0</v>
      </c>
      <c r="BG35" s="10" t="s">
        <v>73</v>
      </c>
      <c r="BO35" s="28">
        <v>0</v>
      </c>
      <c r="BP35" s="9">
        <v>0</v>
      </c>
      <c r="BQ35" s="9">
        <v>0</v>
      </c>
      <c r="BR35" s="9">
        <v>0</v>
      </c>
      <c r="BS35" s="9">
        <v>0</v>
      </c>
      <c r="BT35" s="10" t="s">
        <v>73</v>
      </c>
      <c r="CB35" s="28">
        <v>0</v>
      </c>
      <c r="CC35" s="9">
        <v>0</v>
      </c>
      <c r="CD35" s="9">
        <v>0</v>
      </c>
      <c r="CE35" s="9">
        <v>0</v>
      </c>
      <c r="CF35" s="9">
        <v>0</v>
      </c>
      <c r="CG35" s="10" t="s">
        <v>73</v>
      </c>
    </row>
    <row r="36" spans="1:85" ht="52.5">
      <c r="A36" s="38" t="s">
        <v>232</v>
      </c>
      <c r="B36" s="28">
        <v>1</v>
      </c>
      <c r="C36" s="9">
        <v>4.43</v>
      </c>
      <c r="D36" s="9">
        <v>40</v>
      </c>
      <c r="E36" s="9">
        <v>2</v>
      </c>
      <c r="F36" s="9">
        <v>2.64</v>
      </c>
      <c r="G36" s="10">
        <v>9.09</v>
      </c>
      <c r="O36" s="28">
        <v>1</v>
      </c>
      <c r="P36" s="9">
        <v>3.56</v>
      </c>
      <c r="Q36" s="9">
        <v>40</v>
      </c>
      <c r="R36" s="9">
        <v>2</v>
      </c>
      <c r="S36" s="9">
        <v>2.2799999999999998</v>
      </c>
      <c r="T36" s="10">
        <v>6.85</v>
      </c>
      <c r="AB36" s="28">
        <v>1</v>
      </c>
      <c r="AC36" s="9">
        <v>3.32</v>
      </c>
      <c r="AD36" s="9">
        <v>40</v>
      </c>
      <c r="AE36" s="9">
        <v>2</v>
      </c>
      <c r="AF36" s="9">
        <v>1.73</v>
      </c>
      <c r="AG36" s="10">
        <v>7.66</v>
      </c>
      <c r="AO36" s="28">
        <v>1</v>
      </c>
      <c r="AP36" s="9">
        <v>3.68</v>
      </c>
      <c r="AQ36" s="9">
        <v>40</v>
      </c>
      <c r="AR36" s="9">
        <v>2</v>
      </c>
      <c r="AS36" s="9">
        <v>2.15</v>
      </c>
      <c r="AT36" s="10">
        <v>7.52</v>
      </c>
      <c r="BB36" s="28">
        <v>1</v>
      </c>
      <c r="BC36" s="9">
        <v>3.91</v>
      </c>
      <c r="BD36" s="9">
        <v>45</v>
      </c>
      <c r="BE36" s="9">
        <v>2</v>
      </c>
      <c r="BF36" s="9">
        <v>2.35</v>
      </c>
      <c r="BG36" s="10">
        <v>7.7</v>
      </c>
      <c r="BO36" s="28">
        <v>1</v>
      </c>
      <c r="BP36" s="9">
        <v>3.42</v>
      </c>
      <c r="BQ36" s="9">
        <v>40</v>
      </c>
      <c r="BR36" s="9">
        <v>2</v>
      </c>
      <c r="BS36" s="9">
        <v>1.86</v>
      </c>
      <c r="BT36" s="10">
        <v>7.63</v>
      </c>
      <c r="CB36" s="28">
        <v>1</v>
      </c>
      <c r="CC36" s="9">
        <v>3.27</v>
      </c>
      <c r="CD36" s="9">
        <v>40</v>
      </c>
      <c r="CE36" s="9">
        <v>2</v>
      </c>
      <c r="CF36" s="9">
        <v>1.97</v>
      </c>
      <c r="CG36" s="10">
        <v>6.91</v>
      </c>
    </row>
    <row r="37" spans="1:85" ht="42">
      <c r="A37" s="38" t="s">
        <v>233</v>
      </c>
      <c r="B37" s="28">
        <v>41</v>
      </c>
      <c r="C37" s="45">
        <v>2749</v>
      </c>
      <c r="D37" s="45">
        <v>10576</v>
      </c>
      <c r="E37" s="45">
        <v>2324</v>
      </c>
      <c r="F37" s="45">
        <v>2571</v>
      </c>
      <c r="G37" s="49">
        <v>2457</v>
      </c>
      <c r="O37" s="28">
        <v>50</v>
      </c>
      <c r="P37" s="45">
        <v>3605</v>
      </c>
      <c r="Q37" s="45">
        <v>152101</v>
      </c>
      <c r="R37" s="9">
        <v>675</v>
      </c>
      <c r="S37" s="45">
        <v>1620</v>
      </c>
      <c r="T37" s="49">
        <v>11368</v>
      </c>
      <c r="AB37" s="28">
        <v>0</v>
      </c>
      <c r="AC37" s="45">
        <v>5040</v>
      </c>
      <c r="AD37" s="45">
        <v>179204</v>
      </c>
      <c r="AE37" s="9">
        <v>576</v>
      </c>
      <c r="AF37" s="45">
        <v>1800</v>
      </c>
      <c r="AG37" s="49">
        <v>16817</v>
      </c>
      <c r="AO37" s="28">
        <v>43</v>
      </c>
      <c r="AP37" s="45">
        <v>1227</v>
      </c>
      <c r="AQ37" s="45">
        <v>4609</v>
      </c>
      <c r="AR37" s="9">
        <v>570</v>
      </c>
      <c r="AS37" s="45">
        <v>1118</v>
      </c>
      <c r="AT37" s="49">
        <v>1328</v>
      </c>
      <c r="BB37" s="28">
        <v>9.99</v>
      </c>
      <c r="BC37" s="9">
        <v>247.1</v>
      </c>
      <c r="BD37" s="9">
        <v>898</v>
      </c>
      <c r="BE37" s="9">
        <v>228</v>
      </c>
      <c r="BF37" s="9">
        <v>237.3</v>
      </c>
      <c r="BG37" s="10">
        <v>157.30000000000001</v>
      </c>
      <c r="BO37" s="28">
        <v>16</v>
      </c>
      <c r="BP37" s="9">
        <v>307</v>
      </c>
      <c r="BQ37" s="45">
        <v>1442</v>
      </c>
      <c r="BR37" s="9">
        <v>280.7</v>
      </c>
      <c r="BS37" s="9">
        <v>293.3</v>
      </c>
      <c r="BT37" s="10">
        <v>188.4</v>
      </c>
      <c r="CB37" s="28">
        <v>33</v>
      </c>
      <c r="CC37" s="9">
        <v>547.1</v>
      </c>
      <c r="CD37" s="45">
        <v>5809</v>
      </c>
      <c r="CE37" s="9">
        <v>295.3</v>
      </c>
      <c r="CF37" s="9">
        <v>435.4</v>
      </c>
      <c r="CG37" s="10">
        <v>738.6</v>
      </c>
    </row>
    <row r="38" spans="1:85" ht="53.25" thickBot="1">
      <c r="A38" s="39" t="s">
        <v>234</v>
      </c>
      <c r="B38" s="29">
        <v>0</v>
      </c>
      <c r="C38" s="30">
        <v>3.05</v>
      </c>
      <c r="D38" s="30">
        <v>626</v>
      </c>
      <c r="E38" s="30">
        <v>0</v>
      </c>
      <c r="F38" s="30">
        <v>1.19</v>
      </c>
      <c r="G38" s="42">
        <v>15.3</v>
      </c>
      <c r="O38" s="29">
        <v>0</v>
      </c>
      <c r="P38" s="30">
        <v>1.3</v>
      </c>
      <c r="Q38" s="30">
        <v>508</v>
      </c>
      <c r="R38" s="30">
        <v>0</v>
      </c>
      <c r="S38" s="30">
        <v>9.5000000000000001E-2</v>
      </c>
      <c r="T38" s="42">
        <v>11.2</v>
      </c>
      <c r="AB38" s="29">
        <v>0</v>
      </c>
      <c r="AC38" s="30">
        <v>1.84</v>
      </c>
      <c r="AD38" s="30">
        <v>81</v>
      </c>
      <c r="AE38" s="30">
        <v>0</v>
      </c>
      <c r="AF38" s="30">
        <v>0.75600000000000001</v>
      </c>
      <c r="AG38" s="42">
        <v>5.76</v>
      </c>
      <c r="AO38" s="29">
        <v>0</v>
      </c>
      <c r="AP38" s="30">
        <v>1.31</v>
      </c>
      <c r="AQ38" s="30">
        <v>79.900000000000006</v>
      </c>
      <c r="AR38" s="30">
        <v>0</v>
      </c>
      <c r="AS38" s="30">
        <v>0.32200000000000001</v>
      </c>
      <c r="AT38" s="42">
        <v>5.01</v>
      </c>
      <c r="BB38" s="29">
        <v>0</v>
      </c>
      <c r="BC38" s="30">
        <v>1.7999999999999999E-2</v>
      </c>
      <c r="BD38" s="30">
        <v>2</v>
      </c>
      <c r="BE38" s="30">
        <v>0</v>
      </c>
      <c r="BF38" s="30">
        <v>0</v>
      </c>
      <c r="BG38" s="42">
        <v>0.13600000000000001</v>
      </c>
      <c r="BO38" s="29">
        <v>0</v>
      </c>
      <c r="BP38" s="30">
        <v>0.25900000000000001</v>
      </c>
      <c r="BQ38" s="30">
        <v>41</v>
      </c>
      <c r="BR38" s="30">
        <v>0</v>
      </c>
      <c r="BS38" s="30">
        <v>0</v>
      </c>
      <c r="BT38" s="42">
        <v>2.0299999999999998</v>
      </c>
      <c r="CB38" s="29">
        <v>0</v>
      </c>
      <c r="CC38" s="30">
        <v>0.61599999999999999</v>
      </c>
      <c r="CD38" s="30">
        <v>135.9</v>
      </c>
      <c r="CE38" s="30">
        <v>0</v>
      </c>
      <c r="CF38" s="30">
        <v>2.1999999999999999E-2</v>
      </c>
      <c r="CG38" s="42">
        <v>4.49</v>
      </c>
    </row>
  </sheetData>
  <mergeCells count="63">
    <mergeCell ref="B1:M1"/>
    <mergeCell ref="B2:M2"/>
    <mergeCell ref="B3:M3"/>
    <mergeCell ref="B4:M4"/>
    <mergeCell ref="B5:M5"/>
    <mergeCell ref="B7:M7"/>
    <mergeCell ref="B8:M8"/>
    <mergeCell ref="B9:M9"/>
    <mergeCell ref="B6:M6"/>
    <mergeCell ref="O6:Z6"/>
    <mergeCell ref="O7:Z7"/>
    <mergeCell ref="O8:Z8"/>
    <mergeCell ref="O9:Z9"/>
    <mergeCell ref="AB6:AM6"/>
    <mergeCell ref="AB7:AM7"/>
    <mergeCell ref="AB8:AM8"/>
    <mergeCell ref="AB9:AM9"/>
    <mergeCell ref="O1:Z1"/>
    <mergeCell ref="O2:Z2"/>
    <mergeCell ref="O3:Z3"/>
    <mergeCell ref="AB1:AM1"/>
    <mergeCell ref="AB2:AM2"/>
    <mergeCell ref="AB3:AM3"/>
    <mergeCell ref="AB4:AM4"/>
    <mergeCell ref="AB5:AM5"/>
    <mergeCell ref="O4:Z4"/>
    <mergeCell ref="O5:Z5"/>
    <mergeCell ref="AO9:AZ9"/>
    <mergeCell ref="BB1:BM1"/>
    <mergeCell ref="BB2:BM2"/>
    <mergeCell ref="BB3:BM3"/>
    <mergeCell ref="BB4:BM4"/>
    <mergeCell ref="BB5:BM5"/>
    <mergeCell ref="BB6:BM6"/>
    <mergeCell ref="BB7:BM7"/>
    <mergeCell ref="BB8:BM8"/>
    <mergeCell ref="BB9:BM9"/>
    <mergeCell ref="AO1:AZ1"/>
    <mergeCell ref="AO2:AZ2"/>
    <mergeCell ref="AO3:AZ3"/>
    <mergeCell ref="AO4:AZ4"/>
    <mergeCell ref="AO5:AZ5"/>
    <mergeCell ref="AO6:AZ6"/>
    <mergeCell ref="AO7:AZ7"/>
    <mergeCell ref="AO8:AZ8"/>
    <mergeCell ref="BO6:BZ6"/>
    <mergeCell ref="BO7:BZ7"/>
    <mergeCell ref="BO8:BZ8"/>
    <mergeCell ref="BO9:BZ9"/>
    <mergeCell ref="CB1:CM1"/>
    <mergeCell ref="CB2:CM2"/>
    <mergeCell ref="CB3:CM3"/>
    <mergeCell ref="CB4:CM4"/>
    <mergeCell ref="CB5:CM5"/>
    <mergeCell ref="CB6:CM6"/>
    <mergeCell ref="CB7:CM7"/>
    <mergeCell ref="CB8:CM8"/>
    <mergeCell ref="CB9:CM9"/>
    <mergeCell ref="BO1:BZ1"/>
    <mergeCell ref="BO2:BZ2"/>
    <mergeCell ref="BO3:BZ3"/>
    <mergeCell ref="BO4:BZ4"/>
    <mergeCell ref="BO5:BZ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Z38"/>
  <sheetViews>
    <sheetView topLeftCell="BB15" workbookViewId="0">
      <selection activeCell="B27" sqref="B27"/>
    </sheetView>
  </sheetViews>
  <sheetFormatPr defaultRowHeight="15"/>
  <cols>
    <col min="1" max="1" width="16.140625" bestFit="1" customWidth="1"/>
    <col min="14" max="14" width="0.140625" customWidth="1"/>
    <col min="27" max="27" width="0.140625" customWidth="1"/>
    <col min="39" max="39" width="9.140625" customWidth="1"/>
    <col min="40" max="40" width="0.28515625" customWidth="1"/>
    <col min="53" max="53" width="0.28515625" customWidth="1"/>
    <col min="66" max="66" width="0.28515625" customWidth="1"/>
  </cols>
  <sheetData>
    <row r="1" spans="1:78" ht="15" customHeight="1">
      <c r="A1" s="23" t="s">
        <v>0</v>
      </c>
      <c r="B1" s="306" t="s">
        <v>418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8"/>
      <c r="O1" s="306" t="s">
        <v>427</v>
      </c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  <c r="AB1" s="306" t="s">
        <v>436</v>
      </c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8"/>
      <c r="AO1" s="306" t="s">
        <v>451</v>
      </c>
      <c r="AP1" s="307"/>
      <c r="AQ1" s="307"/>
      <c r="AR1" s="307"/>
      <c r="AS1" s="307"/>
      <c r="AT1" s="307"/>
      <c r="AU1" s="307"/>
      <c r="AV1" s="307"/>
      <c r="AW1" s="307"/>
      <c r="AX1" s="307"/>
      <c r="AY1" s="307"/>
      <c r="AZ1" s="308"/>
      <c r="BB1" s="306" t="s">
        <v>460</v>
      </c>
      <c r="BC1" s="307"/>
      <c r="BD1" s="307"/>
      <c r="BE1" s="307"/>
      <c r="BF1" s="307"/>
      <c r="BG1" s="307"/>
      <c r="BH1" s="307"/>
      <c r="BI1" s="307"/>
      <c r="BJ1" s="307"/>
      <c r="BK1" s="307"/>
      <c r="BL1" s="307"/>
      <c r="BM1" s="308"/>
      <c r="BO1" s="306" t="s">
        <v>469</v>
      </c>
      <c r="BP1" s="307"/>
      <c r="BQ1" s="307"/>
      <c r="BR1" s="307"/>
      <c r="BS1" s="307"/>
      <c r="BT1" s="307"/>
      <c r="BU1" s="307"/>
      <c r="BV1" s="307"/>
      <c r="BW1" s="307"/>
      <c r="BX1" s="307"/>
      <c r="BY1" s="307"/>
      <c r="BZ1" s="308"/>
    </row>
    <row r="2" spans="1:78" ht="15" customHeight="1">
      <c r="A2" s="24" t="s">
        <v>1</v>
      </c>
      <c r="B2" s="309" t="s">
        <v>51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  <c r="O2" s="309" t="s">
        <v>51</v>
      </c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1"/>
      <c r="AB2" s="309" t="s">
        <v>51</v>
      </c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1"/>
      <c r="AO2" s="309" t="s">
        <v>51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1"/>
      <c r="BB2" s="321" t="s">
        <v>51</v>
      </c>
      <c r="BC2" s="322"/>
      <c r="BD2" s="322"/>
      <c r="BE2" s="322"/>
      <c r="BF2" s="322"/>
      <c r="BG2" s="322"/>
      <c r="BH2" s="322"/>
      <c r="BI2" s="322"/>
      <c r="BJ2" s="322"/>
      <c r="BK2" s="322"/>
      <c r="BL2" s="322"/>
      <c r="BM2" s="323"/>
      <c r="BO2" s="309" t="s">
        <v>51</v>
      </c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1"/>
    </row>
    <row r="3" spans="1:78" ht="15" customHeight="1">
      <c r="A3" s="24" t="s">
        <v>2</v>
      </c>
      <c r="B3" s="312" t="s">
        <v>419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4"/>
      <c r="O3" s="312" t="s">
        <v>428</v>
      </c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4"/>
      <c r="AB3" s="312" t="s">
        <v>437</v>
      </c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4"/>
      <c r="AO3" s="312" t="s">
        <v>452</v>
      </c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4"/>
      <c r="BB3" s="324" t="s">
        <v>461</v>
      </c>
      <c r="BC3" s="325"/>
      <c r="BD3" s="325"/>
      <c r="BE3" s="325"/>
      <c r="BF3" s="325"/>
      <c r="BG3" s="325"/>
      <c r="BH3" s="325"/>
      <c r="BI3" s="325"/>
      <c r="BJ3" s="325"/>
      <c r="BK3" s="325"/>
      <c r="BL3" s="325"/>
      <c r="BM3" s="326"/>
      <c r="BO3" s="312" t="s">
        <v>470</v>
      </c>
      <c r="BP3" s="313"/>
      <c r="BQ3" s="313"/>
      <c r="BR3" s="313"/>
      <c r="BS3" s="313"/>
      <c r="BT3" s="313"/>
      <c r="BU3" s="313"/>
      <c r="BV3" s="313"/>
      <c r="BW3" s="313"/>
      <c r="BX3" s="313"/>
      <c r="BY3" s="313"/>
      <c r="BZ3" s="314"/>
    </row>
    <row r="4" spans="1:78" ht="15" customHeight="1">
      <c r="A4" s="24" t="s">
        <v>3</v>
      </c>
      <c r="B4" s="312" t="s">
        <v>420</v>
      </c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4"/>
      <c r="O4" s="312" t="s">
        <v>429</v>
      </c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4"/>
      <c r="AB4" s="312" t="s">
        <v>438</v>
      </c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4"/>
      <c r="AO4" s="312" t="s">
        <v>453</v>
      </c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4"/>
      <c r="BB4" s="324" t="s">
        <v>462</v>
      </c>
      <c r="BC4" s="325"/>
      <c r="BD4" s="325"/>
      <c r="BE4" s="325"/>
      <c r="BF4" s="325"/>
      <c r="BG4" s="325"/>
      <c r="BH4" s="325"/>
      <c r="BI4" s="325"/>
      <c r="BJ4" s="325"/>
      <c r="BK4" s="325"/>
      <c r="BL4" s="325"/>
      <c r="BM4" s="326"/>
      <c r="BO4" s="312" t="s">
        <v>471</v>
      </c>
      <c r="BP4" s="313"/>
      <c r="BQ4" s="313"/>
      <c r="BR4" s="313"/>
      <c r="BS4" s="313"/>
      <c r="BT4" s="313"/>
      <c r="BU4" s="313"/>
      <c r="BV4" s="313"/>
      <c r="BW4" s="313"/>
      <c r="BX4" s="313"/>
      <c r="BY4" s="313"/>
      <c r="BZ4" s="314"/>
    </row>
    <row r="5" spans="1:78" ht="15" customHeight="1">
      <c r="A5" s="24" t="s">
        <v>4</v>
      </c>
      <c r="B5" s="315">
        <v>5.0173611111111106E-2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7"/>
      <c r="O5" s="315">
        <v>5.0173611111111106E-2</v>
      </c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7"/>
      <c r="AB5" s="315">
        <v>5.0173611111111106E-2</v>
      </c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7"/>
      <c r="AO5" s="315">
        <v>5.0173611111111106E-2</v>
      </c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7"/>
      <c r="BB5" s="330">
        <v>5.0173611111111106E-2</v>
      </c>
      <c r="BC5" s="331"/>
      <c r="BD5" s="331"/>
      <c r="BE5" s="331"/>
      <c r="BF5" s="331"/>
      <c r="BG5" s="331"/>
      <c r="BH5" s="331"/>
      <c r="BI5" s="331"/>
      <c r="BJ5" s="331"/>
      <c r="BK5" s="331"/>
      <c r="BL5" s="331"/>
      <c r="BM5" s="332"/>
      <c r="BO5" s="315">
        <v>5.0173611111111106E-2</v>
      </c>
      <c r="BP5" s="316"/>
      <c r="BQ5" s="316"/>
      <c r="BR5" s="316"/>
      <c r="BS5" s="316"/>
      <c r="BT5" s="316"/>
      <c r="BU5" s="316"/>
      <c r="BV5" s="316"/>
      <c r="BW5" s="316"/>
      <c r="BX5" s="316"/>
      <c r="BY5" s="316"/>
      <c r="BZ5" s="317"/>
    </row>
    <row r="6" spans="1:78" ht="15" customHeight="1">
      <c r="A6" s="24" t="s">
        <v>5</v>
      </c>
      <c r="B6" s="294" t="s">
        <v>222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6"/>
      <c r="O6" s="294" t="s">
        <v>222</v>
      </c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6"/>
      <c r="AB6" s="294" t="s">
        <v>222</v>
      </c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6"/>
      <c r="AO6" s="294" t="s">
        <v>222</v>
      </c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6"/>
      <c r="BB6" s="333" t="s">
        <v>222</v>
      </c>
      <c r="BC6" s="334"/>
      <c r="BD6" s="334"/>
      <c r="BE6" s="334"/>
      <c r="BF6" s="334"/>
      <c r="BG6" s="334"/>
      <c r="BH6" s="334"/>
      <c r="BI6" s="334"/>
      <c r="BJ6" s="334"/>
      <c r="BK6" s="334"/>
      <c r="BL6" s="334"/>
      <c r="BM6" s="335"/>
      <c r="BO6" s="294" t="s">
        <v>222</v>
      </c>
      <c r="BP6" s="295"/>
      <c r="BQ6" s="295"/>
      <c r="BR6" s="295"/>
      <c r="BS6" s="295"/>
      <c r="BT6" s="295"/>
      <c r="BU6" s="295"/>
      <c r="BV6" s="295"/>
      <c r="BW6" s="295"/>
      <c r="BX6" s="295"/>
      <c r="BY6" s="295"/>
      <c r="BZ6" s="296"/>
    </row>
    <row r="7" spans="1:78" ht="15" customHeight="1">
      <c r="A7" s="24" t="s">
        <v>6</v>
      </c>
      <c r="B7" s="297" t="s">
        <v>55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9"/>
      <c r="O7" s="297" t="s">
        <v>55</v>
      </c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9"/>
      <c r="AB7" s="297" t="s">
        <v>55</v>
      </c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9"/>
      <c r="AO7" s="297" t="s">
        <v>55</v>
      </c>
      <c r="AP7" s="298"/>
      <c r="AQ7" s="298"/>
      <c r="AR7" s="298"/>
      <c r="AS7" s="298"/>
      <c r="AT7" s="298"/>
      <c r="AU7" s="298"/>
      <c r="AV7" s="298"/>
      <c r="AW7" s="298"/>
      <c r="AX7" s="298"/>
      <c r="AY7" s="298"/>
      <c r="AZ7" s="299"/>
      <c r="BB7" s="336" t="s">
        <v>55</v>
      </c>
      <c r="BC7" s="337"/>
      <c r="BD7" s="337"/>
      <c r="BE7" s="337"/>
      <c r="BF7" s="337"/>
      <c r="BG7" s="337"/>
      <c r="BH7" s="337"/>
      <c r="BI7" s="337"/>
      <c r="BJ7" s="337"/>
      <c r="BK7" s="337"/>
      <c r="BL7" s="337"/>
      <c r="BM7" s="338"/>
      <c r="BO7" s="297" t="s">
        <v>55</v>
      </c>
      <c r="BP7" s="298"/>
      <c r="BQ7" s="298"/>
      <c r="BR7" s="298"/>
      <c r="BS7" s="298"/>
      <c r="BT7" s="298"/>
      <c r="BU7" s="298"/>
      <c r="BV7" s="298"/>
      <c r="BW7" s="298"/>
      <c r="BX7" s="298"/>
      <c r="BY7" s="298"/>
      <c r="BZ7" s="299"/>
    </row>
    <row r="8" spans="1:78" ht="15" customHeight="1">
      <c r="A8" s="24" t="s">
        <v>7</v>
      </c>
      <c r="B8" s="300" t="s">
        <v>56</v>
      </c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2"/>
      <c r="O8" s="300" t="s">
        <v>56</v>
      </c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B8" s="300" t="s">
        <v>56</v>
      </c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2"/>
      <c r="AO8" s="300" t="s">
        <v>56</v>
      </c>
      <c r="AP8" s="301"/>
      <c r="AQ8" s="301"/>
      <c r="AR8" s="301"/>
      <c r="AS8" s="301"/>
      <c r="AT8" s="301"/>
      <c r="AU8" s="301"/>
      <c r="AV8" s="301"/>
      <c r="AW8" s="301"/>
      <c r="AX8" s="301"/>
      <c r="AY8" s="301"/>
      <c r="AZ8" s="302"/>
      <c r="BB8" s="339" t="s">
        <v>56</v>
      </c>
      <c r="BC8" s="340"/>
      <c r="BD8" s="340"/>
      <c r="BE8" s="340"/>
      <c r="BF8" s="340"/>
      <c r="BG8" s="340"/>
      <c r="BH8" s="340"/>
      <c r="BI8" s="340"/>
      <c r="BJ8" s="340"/>
      <c r="BK8" s="340"/>
      <c r="BL8" s="340"/>
      <c r="BM8" s="341"/>
      <c r="BO8" s="300" t="s">
        <v>56</v>
      </c>
      <c r="BP8" s="301"/>
      <c r="BQ8" s="301"/>
      <c r="BR8" s="301"/>
      <c r="BS8" s="301"/>
      <c r="BT8" s="301"/>
      <c r="BU8" s="301"/>
      <c r="BV8" s="301"/>
      <c r="BW8" s="301"/>
      <c r="BX8" s="301"/>
      <c r="BY8" s="301"/>
      <c r="BZ8" s="302"/>
    </row>
    <row r="9" spans="1:78" ht="21.75" customHeight="1" thickBot="1">
      <c r="A9" s="25" t="s">
        <v>8</v>
      </c>
      <c r="B9" s="303" t="s">
        <v>57</v>
      </c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5"/>
      <c r="O9" s="303" t="s">
        <v>57</v>
      </c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5"/>
      <c r="AB9" s="303" t="s">
        <v>57</v>
      </c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5"/>
      <c r="AO9" s="303" t="s">
        <v>57</v>
      </c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5"/>
      <c r="BB9" s="327" t="s">
        <v>57</v>
      </c>
      <c r="BC9" s="328"/>
      <c r="BD9" s="328"/>
      <c r="BE9" s="328"/>
      <c r="BF9" s="328"/>
      <c r="BG9" s="328"/>
      <c r="BH9" s="328"/>
      <c r="BI9" s="328"/>
      <c r="BJ9" s="328"/>
      <c r="BK9" s="328"/>
      <c r="BL9" s="328"/>
      <c r="BM9" s="329"/>
      <c r="BO9" s="303" t="s">
        <v>57</v>
      </c>
      <c r="BP9" s="304"/>
      <c r="BQ9" s="304"/>
      <c r="BR9" s="304"/>
      <c r="BS9" s="304"/>
      <c r="BT9" s="304"/>
      <c r="BU9" s="304"/>
      <c r="BV9" s="304"/>
      <c r="BW9" s="304"/>
      <c r="BX9" s="304"/>
      <c r="BY9" s="304"/>
      <c r="BZ9" s="305"/>
    </row>
    <row r="10" spans="1:78" ht="21.75" thickBot="1">
      <c r="A10" s="26" t="s">
        <v>9</v>
      </c>
      <c r="B10" s="27" t="s">
        <v>58</v>
      </c>
      <c r="C10" s="18" t="s">
        <v>59</v>
      </c>
      <c r="D10" s="18" t="s">
        <v>60</v>
      </c>
      <c r="E10" s="18" t="s">
        <v>61</v>
      </c>
      <c r="F10" s="18" t="s">
        <v>62</v>
      </c>
      <c r="G10" s="18" t="s">
        <v>63</v>
      </c>
      <c r="H10" s="18" t="s">
        <v>64</v>
      </c>
      <c r="I10" s="18" t="s">
        <v>65</v>
      </c>
      <c r="J10" s="18" t="s">
        <v>66</v>
      </c>
      <c r="K10" s="18" t="s">
        <v>67</v>
      </c>
      <c r="L10" s="18" t="s">
        <v>68</v>
      </c>
      <c r="M10" s="19" t="s">
        <v>69</v>
      </c>
      <c r="O10" s="27" t="s">
        <v>58</v>
      </c>
      <c r="P10" s="18" t="s">
        <v>59</v>
      </c>
      <c r="Q10" s="18" t="s">
        <v>60</v>
      </c>
      <c r="R10" s="18" t="s">
        <v>61</v>
      </c>
      <c r="S10" s="18" t="s">
        <v>62</v>
      </c>
      <c r="T10" s="18" t="s">
        <v>63</v>
      </c>
      <c r="U10" s="18" t="s">
        <v>64</v>
      </c>
      <c r="V10" s="18" t="s">
        <v>65</v>
      </c>
      <c r="W10" s="18" t="s">
        <v>66</v>
      </c>
      <c r="X10" s="18" t="s">
        <v>67</v>
      </c>
      <c r="Y10" s="18" t="s">
        <v>68</v>
      </c>
      <c r="Z10" s="19" t="s">
        <v>69</v>
      </c>
      <c r="AB10" s="27" t="s">
        <v>58</v>
      </c>
      <c r="AC10" s="18" t="s">
        <v>59</v>
      </c>
      <c r="AD10" s="18" t="s">
        <v>60</v>
      </c>
      <c r="AE10" s="18" t="s">
        <v>61</v>
      </c>
      <c r="AF10" s="18" t="s">
        <v>62</v>
      </c>
      <c r="AG10" s="18" t="s">
        <v>63</v>
      </c>
      <c r="AH10" s="18" t="s">
        <v>64</v>
      </c>
      <c r="AI10" s="18" t="s">
        <v>65</v>
      </c>
      <c r="AJ10" s="18" t="s">
        <v>66</v>
      </c>
      <c r="AK10" s="18" t="s">
        <v>67</v>
      </c>
      <c r="AL10" s="18" t="s">
        <v>68</v>
      </c>
      <c r="AM10" s="19" t="s">
        <v>69</v>
      </c>
      <c r="AO10" s="27" t="s">
        <v>58</v>
      </c>
      <c r="AP10" s="18" t="s">
        <v>59</v>
      </c>
      <c r="AQ10" s="18" t="s">
        <v>60</v>
      </c>
      <c r="AR10" s="18" t="s">
        <v>61</v>
      </c>
      <c r="AS10" s="18" t="s">
        <v>62</v>
      </c>
      <c r="AT10" s="18" t="s">
        <v>63</v>
      </c>
      <c r="AU10" s="18" t="s">
        <v>64</v>
      </c>
      <c r="AV10" s="18" t="s">
        <v>65</v>
      </c>
      <c r="AW10" s="18" t="s">
        <v>66</v>
      </c>
      <c r="AX10" s="18" t="s">
        <v>67</v>
      </c>
      <c r="AY10" s="18" t="s">
        <v>68</v>
      </c>
      <c r="AZ10" s="19" t="s">
        <v>69</v>
      </c>
      <c r="BB10" s="27" t="s">
        <v>58</v>
      </c>
      <c r="BC10" s="18" t="s">
        <v>59</v>
      </c>
      <c r="BD10" s="18" t="s">
        <v>60</v>
      </c>
      <c r="BE10" s="18" t="s">
        <v>61</v>
      </c>
      <c r="BF10" s="18" t="s">
        <v>62</v>
      </c>
      <c r="BG10" s="18" t="s">
        <v>63</v>
      </c>
      <c r="BH10" s="18" t="s">
        <v>64</v>
      </c>
      <c r="BI10" s="18" t="s">
        <v>65</v>
      </c>
      <c r="BJ10" s="18" t="s">
        <v>66</v>
      </c>
      <c r="BK10" s="18" t="s">
        <v>67</v>
      </c>
      <c r="BL10" s="18" t="s">
        <v>68</v>
      </c>
      <c r="BM10" s="19" t="s">
        <v>69</v>
      </c>
      <c r="BO10" s="27" t="s">
        <v>58</v>
      </c>
      <c r="BP10" s="18" t="s">
        <v>59</v>
      </c>
      <c r="BQ10" s="18" t="s">
        <v>60</v>
      </c>
      <c r="BR10" s="18" t="s">
        <v>61</v>
      </c>
      <c r="BS10" s="18" t="s">
        <v>62</v>
      </c>
      <c r="BT10" s="18" t="s">
        <v>63</v>
      </c>
      <c r="BU10" s="18" t="s">
        <v>64</v>
      </c>
      <c r="BV10" s="18" t="s">
        <v>65</v>
      </c>
      <c r="BW10" s="18" t="s">
        <v>66</v>
      </c>
      <c r="BX10" s="18" t="s">
        <v>67</v>
      </c>
      <c r="BY10" s="18" t="s">
        <v>68</v>
      </c>
      <c r="BZ10" s="19" t="s">
        <v>69</v>
      </c>
    </row>
    <row r="11" spans="1:78">
      <c r="A11" s="15" t="s">
        <v>10</v>
      </c>
      <c r="B11" s="28">
        <v>0</v>
      </c>
      <c r="C11" s="9">
        <v>0</v>
      </c>
      <c r="D11" s="9">
        <v>0</v>
      </c>
      <c r="E11" s="9">
        <v>50</v>
      </c>
      <c r="F11" s="9">
        <v>0</v>
      </c>
      <c r="G11" s="9">
        <v>0</v>
      </c>
      <c r="H11" s="9" t="s">
        <v>73</v>
      </c>
      <c r="I11" s="9" t="s">
        <v>73</v>
      </c>
      <c r="J11" s="9" t="s">
        <v>73</v>
      </c>
      <c r="K11" s="9" t="s">
        <v>73</v>
      </c>
      <c r="L11" s="22" t="s">
        <v>74</v>
      </c>
      <c r="M11" s="10" t="s">
        <v>74</v>
      </c>
      <c r="O11" s="28">
        <v>0</v>
      </c>
      <c r="P11" s="9">
        <v>0</v>
      </c>
      <c r="Q11" s="9">
        <v>0</v>
      </c>
      <c r="R11" s="9">
        <v>50</v>
      </c>
      <c r="S11" s="9">
        <v>0</v>
      </c>
      <c r="T11" s="9">
        <v>0</v>
      </c>
      <c r="U11" s="9" t="s">
        <v>73</v>
      </c>
      <c r="V11" s="9" t="s">
        <v>73</v>
      </c>
      <c r="W11" s="9" t="s">
        <v>73</v>
      </c>
      <c r="X11" s="9" t="s">
        <v>73</v>
      </c>
      <c r="Y11" s="22" t="s">
        <v>74</v>
      </c>
      <c r="Z11" s="10" t="s">
        <v>74</v>
      </c>
      <c r="AB11" s="28">
        <v>0</v>
      </c>
      <c r="AC11" s="9">
        <v>0</v>
      </c>
      <c r="AD11" s="9">
        <v>1E-3</v>
      </c>
      <c r="AE11" s="9">
        <v>50</v>
      </c>
      <c r="AF11" s="9">
        <v>0</v>
      </c>
      <c r="AG11" s="9">
        <v>0</v>
      </c>
      <c r="AH11" s="9" t="s">
        <v>73</v>
      </c>
      <c r="AI11" s="9" t="s">
        <v>73</v>
      </c>
      <c r="AJ11" s="9" t="s">
        <v>73</v>
      </c>
      <c r="AK11" s="9" t="s">
        <v>73</v>
      </c>
      <c r="AL11" s="22" t="s">
        <v>74</v>
      </c>
      <c r="AM11" s="10" t="s">
        <v>74</v>
      </c>
      <c r="AO11" s="28">
        <v>0</v>
      </c>
      <c r="AP11" s="9">
        <v>0</v>
      </c>
      <c r="AQ11" s="9">
        <v>0</v>
      </c>
      <c r="AR11" s="9">
        <v>50</v>
      </c>
      <c r="AS11" s="9">
        <v>0</v>
      </c>
      <c r="AT11" s="9">
        <v>0</v>
      </c>
      <c r="AU11" s="9" t="s">
        <v>73</v>
      </c>
      <c r="AV11" s="9" t="s">
        <v>73</v>
      </c>
      <c r="AW11" s="9" t="s">
        <v>73</v>
      </c>
      <c r="AX11" s="9" t="s">
        <v>73</v>
      </c>
      <c r="AY11" s="22" t="s">
        <v>74</v>
      </c>
      <c r="AZ11" s="10" t="s">
        <v>74</v>
      </c>
      <c r="BB11" s="28">
        <v>0</v>
      </c>
      <c r="BC11" s="9">
        <v>0</v>
      </c>
      <c r="BD11" s="9">
        <v>0</v>
      </c>
      <c r="BE11" s="9">
        <v>50</v>
      </c>
      <c r="BF11" s="9">
        <v>0</v>
      </c>
      <c r="BG11" s="9">
        <v>0</v>
      </c>
      <c r="BH11" s="9" t="s">
        <v>73</v>
      </c>
      <c r="BI11" s="9" t="s">
        <v>73</v>
      </c>
      <c r="BJ11" s="9" t="s">
        <v>73</v>
      </c>
      <c r="BK11" s="9" t="s">
        <v>73</v>
      </c>
      <c r="BL11" s="22" t="s">
        <v>74</v>
      </c>
      <c r="BM11" s="10" t="s">
        <v>74</v>
      </c>
      <c r="BO11" s="28">
        <v>0</v>
      </c>
      <c r="BP11" s="9">
        <v>0</v>
      </c>
      <c r="BQ11" s="9">
        <v>0</v>
      </c>
      <c r="BR11" s="9">
        <v>50</v>
      </c>
      <c r="BS11" s="9">
        <v>0</v>
      </c>
      <c r="BT11" s="9">
        <v>0</v>
      </c>
      <c r="BU11" s="9" t="s">
        <v>73</v>
      </c>
      <c r="BV11" s="9" t="s">
        <v>73</v>
      </c>
      <c r="BW11" s="9" t="s">
        <v>73</v>
      </c>
      <c r="BX11" s="9" t="s">
        <v>73</v>
      </c>
      <c r="BY11" s="22" t="s">
        <v>74</v>
      </c>
      <c r="BZ11" s="10" t="s">
        <v>74</v>
      </c>
    </row>
    <row r="12" spans="1:78">
      <c r="A12" s="16" t="s">
        <v>11</v>
      </c>
      <c r="B12" s="28">
        <v>0.58899999999999997</v>
      </c>
      <c r="C12" s="9">
        <v>0.877</v>
      </c>
      <c r="D12" s="9">
        <v>11.8</v>
      </c>
      <c r="E12" s="45">
        <v>1343</v>
      </c>
      <c r="F12" s="9">
        <v>386</v>
      </c>
      <c r="G12" s="9">
        <v>28.7</v>
      </c>
      <c r="H12" s="9" t="s">
        <v>73</v>
      </c>
      <c r="I12" s="9" t="s">
        <v>73</v>
      </c>
      <c r="J12" s="9" t="s">
        <v>73</v>
      </c>
      <c r="K12" s="9" t="s">
        <v>73</v>
      </c>
      <c r="L12" s="22" t="s">
        <v>74</v>
      </c>
      <c r="M12" s="10" t="s">
        <v>74</v>
      </c>
      <c r="O12" s="28">
        <v>0.626</v>
      </c>
      <c r="P12" s="9">
        <v>1.04</v>
      </c>
      <c r="Q12" s="9">
        <v>7.86</v>
      </c>
      <c r="R12" s="45">
        <v>1341</v>
      </c>
      <c r="S12" s="9">
        <v>18</v>
      </c>
      <c r="T12" s="9">
        <v>1.3</v>
      </c>
      <c r="U12" s="9" t="s">
        <v>73</v>
      </c>
      <c r="V12" s="9" t="s">
        <v>73</v>
      </c>
      <c r="W12" s="9" t="s">
        <v>73</v>
      </c>
      <c r="X12" s="9" t="s">
        <v>73</v>
      </c>
      <c r="Y12" s="22" t="s">
        <v>74</v>
      </c>
      <c r="Z12" s="10" t="s">
        <v>74</v>
      </c>
      <c r="AB12" s="28">
        <v>0.60699999999999998</v>
      </c>
      <c r="AC12" s="9">
        <v>0.82799999999999996</v>
      </c>
      <c r="AD12" s="9">
        <v>3.39</v>
      </c>
      <c r="AE12" s="45">
        <v>1342</v>
      </c>
      <c r="AF12" s="9">
        <v>378</v>
      </c>
      <c r="AG12" s="9">
        <v>28.2</v>
      </c>
      <c r="AH12" s="9" t="s">
        <v>73</v>
      </c>
      <c r="AI12" s="9" t="s">
        <v>73</v>
      </c>
      <c r="AJ12" s="9" t="s">
        <v>73</v>
      </c>
      <c r="AK12" s="9" t="s">
        <v>73</v>
      </c>
      <c r="AL12" s="22" t="s">
        <v>74</v>
      </c>
      <c r="AM12" s="10" t="s">
        <v>74</v>
      </c>
      <c r="AO12" s="28">
        <v>0.629</v>
      </c>
      <c r="AP12" s="9">
        <v>0.873</v>
      </c>
      <c r="AQ12" s="9">
        <v>3.76</v>
      </c>
      <c r="AR12" s="45">
        <v>1343</v>
      </c>
      <c r="AS12" s="9">
        <v>19</v>
      </c>
      <c r="AT12" s="9">
        <v>1.4</v>
      </c>
      <c r="AU12" s="9" t="s">
        <v>73</v>
      </c>
      <c r="AV12" s="9" t="s">
        <v>73</v>
      </c>
      <c r="AW12" s="9" t="s">
        <v>73</v>
      </c>
      <c r="AX12" s="9" t="s">
        <v>73</v>
      </c>
      <c r="AY12" s="22" t="s">
        <v>74</v>
      </c>
      <c r="AZ12" s="10" t="s">
        <v>74</v>
      </c>
      <c r="BB12" s="28">
        <v>0.58199999999999996</v>
      </c>
      <c r="BC12" s="9">
        <v>0.73499999999999999</v>
      </c>
      <c r="BD12" s="9">
        <v>2.08</v>
      </c>
      <c r="BE12" s="45">
        <v>1343</v>
      </c>
      <c r="BF12" s="9">
        <v>366</v>
      </c>
      <c r="BG12" s="9">
        <v>27.3</v>
      </c>
      <c r="BH12" s="9" t="s">
        <v>73</v>
      </c>
      <c r="BI12" s="9" t="s">
        <v>73</v>
      </c>
      <c r="BJ12" s="9" t="s">
        <v>73</v>
      </c>
      <c r="BK12" s="9" t="s">
        <v>73</v>
      </c>
      <c r="BL12" s="22" t="s">
        <v>74</v>
      </c>
      <c r="BM12" s="10" t="s">
        <v>74</v>
      </c>
      <c r="BO12" s="28">
        <v>0.56499999999999995</v>
      </c>
      <c r="BP12" s="9">
        <v>0.72699999999999998</v>
      </c>
      <c r="BQ12" s="9">
        <v>13.4</v>
      </c>
      <c r="BR12" s="45">
        <v>1343</v>
      </c>
      <c r="BS12" s="9">
        <v>102</v>
      </c>
      <c r="BT12" s="9">
        <v>7.6</v>
      </c>
      <c r="BU12" s="9" t="s">
        <v>73</v>
      </c>
      <c r="BV12" s="9" t="s">
        <v>73</v>
      </c>
      <c r="BW12" s="9" t="s">
        <v>73</v>
      </c>
      <c r="BX12" s="9" t="s">
        <v>73</v>
      </c>
      <c r="BY12" s="22" t="s">
        <v>74</v>
      </c>
      <c r="BZ12" s="10" t="s">
        <v>74</v>
      </c>
    </row>
    <row r="13" spans="1:78">
      <c r="A13" s="16" t="s">
        <v>27</v>
      </c>
      <c r="B13" s="28">
        <v>7.0999999999999994E-2</v>
      </c>
      <c r="C13" s="9">
        <v>9.1999999999999998E-2</v>
      </c>
      <c r="D13" s="9">
        <v>3.13</v>
      </c>
      <c r="E13" s="45">
        <v>1390</v>
      </c>
      <c r="F13" s="9">
        <v>424</v>
      </c>
      <c r="G13" s="9">
        <v>30.5</v>
      </c>
      <c r="H13" s="9">
        <v>8.7999999999999995E-2</v>
      </c>
      <c r="I13" s="9">
        <v>0.111</v>
      </c>
      <c r="J13" s="9">
        <v>0.14399999999999999</v>
      </c>
      <c r="K13" s="9">
        <v>8.4000000000000005E-2</v>
      </c>
      <c r="L13" s="22">
        <v>8.7999999999999995E-2</v>
      </c>
      <c r="M13" s="10" t="s">
        <v>74</v>
      </c>
      <c r="O13" s="28">
        <v>7.8E-2</v>
      </c>
      <c r="P13" s="9">
        <v>9.2999999999999999E-2</v>
      </c>
      <c r="Q13" s="9">
        <v>0.86299999999999999</v>
      </c>
      <c r="R13" s="45">
        <v>1388</v>
      </c>
      <c r="S13" s="9">
        <v>0</v>
      </c>
      <c r="T13" s="9">
        <v>0</v>
      </c>
      <c r="U13" s="9">
        <v>0.09</v>
      </c>
      <c r="V13" s="9">
        <v>0.114</v>
      </c>
      <c r="W13" s="9">
        <v>0.14599999999999999</v>
      </c>
      <c r="X13" s="9">
        <v>2.7E-2</v>
      </c>
      <c r="Y13" s="22">
        <v>0.09</v>
      </c>
      <c r="Z13" s="10" t="s">
        <v>74</v>
      </c>
      <c r="AB13" s="28">
        <v>7.0000000000000007E-2</v>
      </c>
      <c r="AC13" s="9">
        <v>0.09</v>
      </c>
      <c r="AD13" s="9">
        <v>0.39500000000000002</v>
      </c>
      <c r="AE13" s="45">
        <v>1391</v>
      </c>
      <c r="AF13" s="9">
        <v>409</v>
      </c>
      <c r="AG13" s="9">
        <v>29.4</v>
      </c>
      <c r="AH13" s="9">
        <v>8.7999999999999995E-2</v>
      </c>
      <c r="AI13" s="9">
        <v>0.113</v>
      </c>
      <c r="AJ13" s="9">
        <v>0.13300000000000001</v>
      </c>
      <c r="AK13" s="9">
        <v>1.6E-2</v>
      </c>
      <c r="AL13" s="22">
        <v>8.7999999999999995E-2</v>
      </c>
      <c r="AM13" s="10" t="s">
        <v>74</v>
      </c>
      <c r="AO13" s="28">
        <v>7.6999999999999999E-2</v>
      </c>
      <c r="AP13" s="9">
        <v>9.0999999999999998E-2</v>
      </c>
      <c r="AQ13" s="9">
        <v>0.47</v>
      </c>
      <c r="AR13" s="45">
        <v>1390</v>
      </c>
      <c r="AS13" s="9">
        <v>0</v>
      </c>
      <c r="AT13" s="9">
        <v>0</v>
      </c>
      <c r="AU13" s="9">
        <v>8.8999999999999996E-2</v>
      </c>
      <c r="AV13" s="9">
        <v>0.11</v>
      </c>
      <c r="AW13" s="9">
        <v>0.14599999999999999</v>
      </c>
      <c r="AX13" s="9">
        <v>2.3E-2</v>
      </c>
      <c r="AY13" s="22">
        <v>8.8999999999999996E-2</v>
      </c>
      <c r="AZ13" s="10" t="s">
        <v>74</v>
      </c>
      <c r="BB13" s="28">
        <v>6.9000000000000006E-2</v>
      </c>
      <c r="BC13" s="9">
        <v>9.6000000000000002E-2</v>
      </c>
      <c r="BD13" s="9">
        <v>1.1399999999999999</v>
      </c>
      <c r="BE13" s="45">
        <v>1392</v>
      </c>
      <c r="BF13" s="9">
        <v>397</v>
      </c>
      <c r="BG13" s="9">
        <v>28.5</v>
      </c>
      <c r="BH13" s="9">
        <v>8.6999999999999994E-2</v>
      </c>
      <c r="BI13" s="9">
        <v>0.156</v>
      </c>
      <c r="BJ13" s="9">
        <v>0.30299999999999999</v>
      </c>
      <c r="BK13" s="9">
        <v>5.2999999999999999E-2</v>
      </c>
      <c r="BL13" s="22">
        <v>8.8999999999999996E-2</v>
      </c>
      <c r="BM13" s="10" t="s">
        <v>74</v>
      </c>
      <c r="BO13" s="28">
        <v>6.9000000000000006E-2</v>
      </c>
      <c r="BP13" s="9">
        <v>9.2999999999999999E-2</v>
      </c>
      <c r="BQ13" s="9">
        <v>2.09</v>
      </c>
      <c r="BR13" s="45">
        <v>1392</v>
      </c>
      <c r="BS13" s="9">
        <v>132</v>
      </c>
      <c r="BT13" s="9">
        <v>9.5</v>
      </c>
      <c r="BU13" s="9">
        <v>8.8999999999999996E-2</v>
      </c>
      <c r="BV13" s="9">
        <v>0.114</v>
      </c>
      <c r="BW13" s="9">
        <v>0.128</v>
      </c>
      <c r="BX13" s="9">
        <v>5.7000000000000002E-2</v>
      </c>
      <c r="BY13" s="22">
        <v>0.09</v>
      </c>
      <c r="BZ13" s="10" t="s">
        <v>74</v>
      </c>
    </row>
    <row r="14" spans="1:78">
      <c r="A14" s="16" t="s">
        <v>12</v>
      </c>
      <c r="B14" s="28">
        <v>0.02</v>
      </c>
      <c r="C14" s="9">
        <v>2.7E-2</v>
      </c>
      <c r="D14" s="9">
        <v>0.21299999999999999</v>
      </c>
      <c r="E14" s="45">
        <v>1387</v>
      </c>
      <c r="F14" s="9">
        <v>0</v>
      </c>
      <c r="G14" s="9">
        <v>0</v>
      </c>
      <c r="H14" s="9">
        <v>2.5000000000000001E-2</v>
      </c>
      <c r="I14" s="9">
        <v>3.9E-2</v>
      </c>
      <c r="J14" s="9">
        <v>6.5000000000000002E-2</v>
      </c>
      <c r="K14" s="9">
        <v>1.0999999999999999E-2</v>
      </c>
      <c r="L14" s="22">
        <v>2.5000000000000001E-2</v>
      </c>
      <c r="M14" s="10" t="s">
        <v>74</v>
      </c>
      <c r="O14" s="28">
        <v>0.02</v>
      </c>
      <c r="P14" s="9">
        <v>2.5999999999999999E-2</v>
      </c>
      <c r="Q14" s="9">
        <v>0.214</v>
      </c>
      <c r="R14" s="45">
        <v>1384</v>
      </c>
      <c r="S14" s="9">
        <v>0</v>
      </c>
      <c r="T14" s="9">
        <v>0</v>
      </c>
      <c r="U14" s="9">
        <v>2.4E-2</v>
      </c>
      <c r="V14" s="9">
        <v>3.2000000000000001E-2</v>
      </c>
      <c r="W14" s="9">
        <v>6.9000000000000006E-2</v>
      </c>
      <c r="X14" s="9">
        <v>1.2E-2</v>
      </c>
      <c r="Y14" s="22">
        <v>2.4E-2</v>
      </c>
      <c r="Z14" s="10" t="s">
        <v>74</v>
      </c>
      <c r="AB14" s="28">
        <v>1.9E-2</v>
      </c>
      <c r="AC14" s="9">
        <v>2.5000000000000001E-2</v>
      </c>
      <c r="AD14" s="9">
        <v>0.255</v>
      </c>
      <c r="AE14" s="45">
        <v>1387</v>
      </c>
      <c r="AF14" s="9">
        <v>0</v>
      </c>
      <c r="AG14" s="9">
        <v>0</v>
      </c>
      <c r="AH14" s="9">
        <v>2.3E-2</v>
      </c>
      <c r="AI14" s="9">
        <v>2.9000000000000001E-2</v>
      </c>
      <c r="AJ14" s="9">
        <v>7.0000000000000007E-2</v>
      </c>
      <c r="AK14" s="9">
        <v>1.2E-2</v>
      </c>
      <c r="AL14" s="22">
        <v>2.3E-2</v>
      </c>
      <c r="AM14" s="10" t="s">
        <v>74</v>
      </c>
      <c r="AO14" s="28">
        <v>2.1000000000000001E-2</v>
      </c>
      <c r="AP14" s="9">
        <v>2.5999999999999999E-2</v>
      </c>
      <c r="AQ14" s="9">
        <v>0.251</v>
      </c>
      <c r="AR14" s="45">
        <v>1387</v>
      </c>
      <c r="AS14" s="9">
        <v>0</v>
      </c>
      <c r="AT14" s="9">
        <v>0</v>
      </c>
      <c r="AU14" s="9">
        <v>2.4E-2</v>
      </c>
      <c r="AV14" s="9">
        <v>3.5000000000000003E-2</v>
      </c>
      <c r="AW14" s="9">
        <v>6.8000000000000005E-2</v>
      </c>
      <c r="AX14" s="9">
        <v>1.0999999999999999E-2</v>
      </c>
      <c r="AY14" s="22">
        <v>2.4E-2</v>
      </c>
      <c r="AZ14" s="10" t="s">
        <v>74</v>
      </c>
      <c r="BB14" s="28">
        <v>0.02</v>
      </c>
      <c r="BC14" s="9">
        <v>2.5000000000000001E-2</v>
      </c>
      <c r="BD14" s="9">
        <v>0.25600000000000001</v>
      </c>
      <c r="BE14" s="45">
        <v>1387</v>
      </c>
      <c r="BF14" s="9">
        <v>0</v>
      </c>
      <c r="BG14" s="9">
        <v>0</v>
      </c>
      <c r="BH14" s="9">
        <v>2.4E-2</v>
      </c>
      <c r="BI14" s="9">
        <v>3.1E-2</v>
      </c>
      <c r="BJ14" s="9">
        <v>6.9000000000000006E-2</v>
      </c>
      <c r="BK14" s="9">
        <v>1.2999999999999999E-2</v>
      </c>
      <c r="BL14" s="22">
        <v>2.4E-2</v>
      </c>
      <c r="BM14" s="10" t="s">
        <v>74</v>
      </c>
      <c r="BO14" s="28">
        <v>0.02</v>
      </c>
      <c r="BP14" s="9">
        <v>2.5999999999999999E-2</v>
      </c>
      <c r="BQ14" s="9">
        <v>1.35</v>
      </c>
      <c r="BR14" s="45">
        <v>1388</v>
      </c>
      <c r="BS14" s="9">
        <v>0</v>
      </c>
      <c r="BT14" s="9">
        <v>0</v>
      </c>
      <c r="BU14" s="9">
        <v>2.4E-2</v>
      </c>
      <c r="BV14" s="9">
        <v>0.03</v>
      </c>
      <c r="BW14" s="9">
        <v>7.1999999999999995E-2</v>
      </c>
      <c r="BX14" s="9">
        <v>4.2999999999999997E-2</v>
      </c>
      <c r="BY14" s="22">
        <v>2.4E-2</v>
      </c>
      <c r="BZ14" s="10" t="s">
        <v>74</v>
      </c>
    </row>
    <row r="15" spans="1:78">
      <c r="A15" s="16" t="s">
        <v>28</v>
      </c>
      <c r="B15" s="28">
        <v>8.9999999999999993E-3</v>
      </c>
      <c r="C15" s="9">
        <v>1.2E-2</v>
      </c>
      <c r="D15" s="9">
        <v>0.14399999999999999</v>
      </c>
      <c r="E15" s="45">
        <v>1385</v>
      </c>
      <c r="F15" s="9">
        <v>0</v>
      </c>
      <c r="G15" s="9">
        <v>0</v>
      </c>
      <c r="H15" s="9">
        <v>1.2E-2</v>
      </c>
      <c r="I15" s="9">
        <v>1.6E-2</v>
      </c>
      <c r="J15" s="9">
        <v>2.4E-2</v>
      </c>
      <c r="K15" s="9">
        <v>5.0000000000000001E-3</v>
      </c>
      <c r="L15" s="22">
        <v>1.2E-2</v>
      </c>
      <c r="M15" s="10" t="s">
        <v>74</v>
      </c>
      <c r="O15" s="28">
        <v>8.9999999999999993E-3</v>
      </c>
      <c r="P15" s="9">
        <v>1.2E-2</v>
      </c>
      <c r="Q15" s="9">
        <v>6.7000000000000004E-2</v>
      </c>
      <c r="R15" s="45">
        <v>1383</v>
      </c>
      <c r="S15" s="9">
        <v>0</v>
      </c>
      <c r="T15" s="9">
        <v>0</v>
      </c>
      <c r="U15" s="9">
        <v>1.2E-2</v>
      </c>
      <c r="V15" s="9">
        <v>1.6E-2</v>
      </c>
      <c r="W15" s="9">
        <v>2.1000000000000001E-2</v>
      </c>
      <c r="X15" s="9">
        <v>3.0000000000000001E-3</v>
      </c>
      <c r="Y15" s="22">
        <v>1.2E-2</v>
      </c>
      <c r="Z15" s="10" t="s">
        <v>74</v>
      </c>
      <c r="AB15" s="28">
        <v>8.9999999999999993E-3</v>
      </c>
      <c r="AC15" s="9">
        <v>1.2E-2</v>
      </c>
      <c r="AD15" s="9">
        <v>5.1999999999999998E-2</v>
      </c>
      <c r="AE15" s="45">
        <v>1385</v>
      </c>
      <c r="AF15" s="9">
        <v>0</v>
      </c>
      <c r="AG15" s="9">
        <v>0</v>
      </c>
      <c r="AH15" s="9">
        <v>1.2E-2</v>
      </c>
      <c r="AI15" s="9">
        <v>1.4999999999999999E-2</v>
      </c>
      <c r="AJ15" s="9">
        <v>1.7999999999999999E-2</v>
      </c>
      <c r="AK15" s="9">
        <v>2E-3</v>
      </c>
      <c r="AL15" s="22">
        <v>1.0999999999999999E-2</v>
      </c>
      <c r="AM15" s="10" t="s">
        <v>74</v>
      </c>
      <c r="AO15" s="28">
        <v>8.9999999999999993E-3</v>
      </c>
      <c r="AP15" s="9">
        <v>1.2E-2</v>
      </c>
      <c r="AQ15" s="9">
        <v>1.01</v>
      </c>
      <c r="AR15" s="45">
        <v>1385</v>
      </c>
      <c r="AS15" s="9">
        <v>0</v>
      </c>
      <c r="AT15" s="9">
        <v>0</v>
      </c>
      <c r="AU15" s="9">
        <v>1.2E-2</v>
      </c>
      <c r="AV15" s="9">
        <v>1.4999999999999999E-2</v>
      </c>
      <c r="AW15" s="9">
        <v>2.1000000000000001E-2</v>
      </c>
      <c r="AX15" s="9">
        <v>2.7E-2</v>
      </c>
      <c r="AY15" s="22">
        <v>1.0999999999999999E-2</v>
      </c>
      <c r="AZ15" s="10" t="s">
        <v>74</v>
      </c>
      <c r="BB15" s="28">
        <v>8.9999999999999993E-3</v>
      </c>
      <c r="BC15" s="9">
        <v>1.2E-2</v>
      </c>
      <c r="BD15" s="9">
        <v>6.2E-2</v>
      </c>
      <c r="BE15" s="45">
        <v>1385</v>
      </c>
      <c r="BF15" s="9">
        <v>0</v>
      </c>
      <c r="BG15" s="9">
        <v>0</v>
      </c>
      <c r="BH15" s="9">
        <v>1.2E-2</v>
      </c>
      <c r="BI15" s="9">
        <v>1.6E-2</v>
      </c>
      <c r="BJ15" s="9">
        <v>2.1000000000000001E-2</v>
      </c>
      <c r="BK15" s="9">
        <v>3.0000000000000001E-3</v>
      </c>
      <c r="BL15" s="22">
        <v>1.0999999999999999E-2</v>
      </c>
      <c r="BM15" s="10" t="s">
        <v>74</v>
      </c>
      <c r="BO15" s="28">
        <v>8.9999999999999993E-3</v>
      </c>
      <c r="BP15" s="9">
        <v>1.2E-2</v>
      </c>
      <c r="BQ15" s="9">
        <v>5.1999999999999998E-2</v>
      </c>
      <c r="BR15" s="45">
        <v>1385</v>
      </c>
      <c r="BS15" s="9">
        <v>0</v>
      </c>
      <c r="BT15" s="9">
        <v>0</v>
      </c>
      <c r="BU15" s="9">
        <v>1.2E-2</v>
      </c>
      <c r="BV15" s="9">
        <v>1.6E-2</v>
      </c>
      <c r="BW15" s="9">
        <v>2.1000000000000001E-2</v>
      </c>
      <c r="BX15" s="9">
        <v>3.0000000000000001E-3</v>
      </c>
      <c r="BY15" s="22">
        <v>1.2E-2</v>
      </c>
      <c r="BZ15" s="10" t="s">
        <v>74</v>
      </c>
    </row>
    <row r="16" spans="1:78">
      <c r="A16" s="16" t="s">
        <v>29</v>
      </c>
      <c r="B16" s="28">
        <v>0.16400000000000001</v>
      </c>
      <c r="C16" s="9">
        <v>0.38</v>
      </c>
      <c r="D16" s="9">
        <v>11.3</v>
      </c>
      <c r="E16" s="45">
        <v>1372</v>
      </c>
      <c r="F16" s="9">
        <v>0</v>
      </c>
      <c r="G16" s="9">
        <v>0</v>
      </c>
      <c r="H16" s="9">
        <v>0.30599999999999999</v>
      </c>
      <c r="I16" s="9">
        <v>0.95799999999999996</v>
      </c>
      <c r="J16" s="9">
        <v>1.59</v>
      </c>
      <c r="K16" s="9">
        <v>0.44400000000000001</v>
      </c>
      <c r="L16" s="22">
        <v>0.32500000000000001</v>
      </c>
      <c r="M16" s="10" t="s">
        <v>74</v>
      </c>
      <c r="O16" s="28">
        <v>0.20799999999999999</v>
      </c>
      <c r="P16" s="9">
        <v>0.55900000000000005</v>
      </c>
      <c r="Q16" s="9">
        <v>7.35</v>
      </c>
      <c r="R16" s="45">
        <v>1372</v>
      </c>
      <c r="S16" s="9">
        <v>0</v>
      </c>
      <c r="T16" s="9">
        <v>0</v>
      </c>
      <c r="U16" s="9">
        <v>0.27700000000000002</v>
      </c>
      <c r="V16" s="9">
        <v>1.57</v>
      </c>
      <c r="W16" s="9">
        <v>3.89</v>
      </c>
      <c r="X16" s="9">
        <v>0.71599999999999997</v>
      </c>
      <c r="Y16" s="22">
        <v>0.442</v>
      </c>
      <c r="Z16" s="10" t="s">
        <v>74</v>
      </c>
      <c r="AB16" s="28">
        <v>0.20599999999999999</v>
      </c>
      <c r="AC16" s="9">
        <v>0.36699999999999999</v>
      </c>
      <c r="AD16" s="9">
        <v>2.98</v>
      </c>
      <c r="AE16" s="45">
        <v>1373</v>
      </c>
      <c r="AF16" s="9">
        <v>0</v>
      </c>
      <c r="AG16" s="9">
        <v>0</v>
      </c>
      <c r="AH16" s="9">
        <v>0.22900000000000001</v>
      </c>
      <c r="AI16" s="9">
        <v>0.89500000000000002</v>
      </c>
      <c r="AJ16" s="9">
        <v>1.69</v>
      </c>
      <c r="AK16" s="9">
        <v>0.30499999999999999</v>
      </c>
      <c r="AL16" s="22">
        <v>0.32100000000000001</v>
      </c>
      <c r="AM16" s="10" t="s">
        <v>74</v>
      </c>
      <c r="AO16" s="28">
        <v>0.21199999999999999</v>
      </c>
      <c r="AP16" s="9">
        <v>0.39600000000000002</v>
      </c>
      <c r="AQ16" s="9">
        <v>3.3</v>
      </c>
      <c r="AR16" s="45">
        <v>1372</v>
      </c>
      <c r="AS16" s="9">
        <v>0</v>
      </c>
      <c r="AT16" s="9">
        <v>0</v>
      </c>
      <c r="AU16" s="9">
        <v>0.32600000000000001</v>
      </c>
      <c r="AV16" s="9">
        <v>0.82299999999999995</v>
      </c>
      <c r="AW16" s="9">
        <v>1.36</v>
      </c>
      <c r="AX16" s="9">
        <v>0.26</v>
      </c>
      <c r="AY16" s="22">
        <v>0.35899999999999999</v>
      </c>
      <c r="AZ16" s="10" t="s">
        <v>74</v>
      </c>
      <c r="BB16" s="28">
        <v>0.159</v>
      </c>
      <c r="BC16" s="9">
        <v>0.26600000000000001</v>
      </c>
      <c r="BD16" s="9">
        <v>1.46</v>
      </c>
      <c r="BE16" s="45">
        <v>1373</v>
      </c>
      <c r="BF16" s="9">
        <v>2</v>
      </c>
      <c r="BG16" s="9">
        <v>0.1</v>
      </c>
      <c r="BH16" s="9">
        <v>0.20100000000000001</v>
      </c>
      <c r="BI16" s="9">
        <v>0.59399999999999997</v>
      </c>
      <c r="BJ16" s="9">
        <v>0.86199999999999999</v>
      </c>
      <c r="BK16" s="9">
        <v>0.154</v>
      </c>
      <c r="BL16" s="22">
        <v>0.24199999999999999</v>
      </c>
      <c r="BM16" s="10" t="s">
        <v>74</v>
      </c>
      <c r="BO16" s="28">
        <v>0.154</v>
      </c>
      <c r="BP16" s="9">
        <v>0.26</v>
      </c>
      <c r="BQ16" s="9">
        <v>12.9</v>
      </c>
      <c r="BR16" s="45">
        <v>1373</v>
      </c>
      <c r="BS16" s="9">
        <v>0</v>
      </c>
      <c r="BT16" s="9">
        <v>0</v>
      </c>
      <c r="BU16" s="9">
        <v>0.17899999999999999</v>
      </c>
      <c r="BV16" s="9">
        <v>0.60499999999999998</v>
      </c>
      <c r="BW16" s="9">
        <v>0.99399999999999999</v>
      </c>
      <c r="BX16" s="9">
        <v>0.39200000000000002</v>
      </c>
      <c r="BY16" s="22">
        <v>0.222</v>
      </c>
      <c r="BZ16" s="10" t="s">
        <v>74</v>
      </c>
    </row>
    <row r="17" spans="1:78">
      <c r="A17" s="16" t="s">
        <v>30</v>
      </c>
      <c r="B17" s="28">
        <v>0.10199999999999999</v>
      </c>
      <c r="C17" s="9">
        <v>0.129</v>
      </c>
      <c r="D17" s="9">
        <v>1.71</v>
      </c>
      <c r="E17" s="45">
        <v>1367</v>
      </c>
      <c r="F17" s="9">
        <v>1</v>
      </c>
      <c r="G17" s="9">
        <v>0.1</v>
      </c>
      <c r="H17" s="9">
        <v>0.113</v>
      </c>
      <c r="I17" s="9">
        <v>0.182</v>
      </c>
      <c r="J17" s="9">
        <v>0.23499999999999999</v>
      </c>
      <c r="K17" s="9">
        <v>7.1999999999999995E-2</v>
      </c>
      <c r="L17" s="22">
        <v>0.122</v>
      </c>
      <c r="M17" s="10" t="s">
        <v>74</v>
      </c>
      <c r="O17" s="28">
        <v>0.10100000000000001</v>
      </c>
      <c r="P17" s="9">
        <v>0.127</v>
      </c>
      <c r="Q17" s="9">
        <v>2.12</v>
      </c>
      <c r="R17" s="45">
        <v>1364</v>
      </c>
      <c r="S17" s="9">
        <v>1</v>
      </c>
      <c r="T17" s="9">
        <v>0.1</v>
      </c>
      <c r="U17" s="9">
        <v>0.108</v>
      </c>
      <c r="V17" s="9">
        <v>0.17399999999999999</v>
      </c>
      <c r="W17" s="9">
        <v>0.24099999999999999</v>
      </c>
      <c r="X17" s="9">
        <v>0.10100000000000001</v>
      </c>
      <c r="Y17" s="22">
        <v>0.11700000000000001</v>
      </c>
      <c r="Z17" s="10" t="s">
        <v>74</v>
      </c>
      <c r="AB17" s="28">
        <v>9.9000000000000005E-2</v>
      </c>
      <c r="AC17" s="9">
        <v>0.123</v>
      </c>
      <c r="AD17" s="9">
        <v>1.38</v>
      </c>
      <c r="AE17" s="45">
        <v>1367</v>
      </c>
      <c r="AF17" s="9">
        <v>7</v>
      </c>
      <c r="AG17" s="9">
        <v>0.5</v>
      </c>
      <c r="AH17" s="9">
        <v>0.106</v>
      </c>
      <c r="AI17" s="9">
        <v>0.16900000000000001</v>
      </c>
      <c r="AJ17" s="9">
        <v>0.245</v>
      </c>
      <c r="AK17" s="9">
        <v>8.1000000000000003E-2</v>
      </c>
      <c r="AL17" s="22">
        <v>0.114</v>
      </c>
      <c r="AM17" s="10" t="s">
        <v>74</v>
      </c>
      <c r="AO17" s="28">
        <v>0.10199999999999999</v>
      </c>
      <c r="AP17" s="9">
        <v>0.127</v>
      </c>
      <c r="AQ17" s="9">
        <v>1.25</v>
      </c>
      <c r="AR17" s="45">
        <v>1367</v>
      </c>
      <c r="AS17" s="9">
        <v>3</v>
      </c>
      <c r="AT17" s="9">
        <v>0.2</v>
      </c>
      <c r="AU17" s="9">
        <v>0.111</v>
      </c>
      <c r="AV17" s="9">
        <v>0.184</v>
      </c>
      <c r="AW17" s="9">
        <v>0.26400000000000001</v>
      </c>
      <c r="AX17" s="9">
        <v>5.3999999999999999E-2</v>
      </c>
      <c r="AY17" s="22">
        <v>0.12</v>
      </c>
      <c r="AZ17" s="10" t="s">
        <v>74</v>
      </c>
      <c r="BB17" s="28">
        <v>9.9000000000000005E-2</v>
      </c>
      <c r="BC17" s="9">
        <v>0.124</v>
      </c>
      <c r="BD17" s="9">
        <v>1.07</v>
      </c>
      <c r="BE17" s="45">
        <v>1367</v>
      </c>
      <c r="BF17" s="9">
        <v>4</v>
      </c>
      <c r="BG17" s="9">
        <v>0.3</v>
      </c>
      <c r="BH17" s="9">
        <v>0.11</v>
      </c>
      <c r="BI17" s="9">
        <v>0.17199999999999999</v>
      </c>
      <c r="BJ17" s="9">
        <v>0.221</v>
      </c>
      <c r="BK17" s="9">
        <v>0.05</v>
      </c>
      <c r="BL17" s="22">
        <v>0.11799999999999999</v>
      </c>
      <c r="BM17" s="10" t="s">
        <v>74</v>
      </c>
      <c r="BO17" s="28">
        <v>0.10100000000000001</v>
      </c>
      <c r="BP17" s="9">
        <v>0.121</v>
      </c>
      <c r="BQ17" s="9">
        <v>1.63</v>
      </c>
      <c r="BR17" s="45">
        <v>1366</v>
      </c>
      <c r="BS17" s="9">
        <v>2</v>
      </c>
      <c r="BT17" s="9">
        <v>0.1</v>
      </c>
      <c r="BU17" s="9">
        <v>0.107</v>
      </c>
      <c r="BV17" s="9">
        <v>0.16900000000000001</v>
      </c>
      <c r="BW17" s="9">
        <v>0.217</v>
      </c>
      <c r="BX17" s="9">
        <v>5.8000000000000003E-2</v>
      </c>
      <c r="BY17" s="22">
        <v>0.115</v>
      </c>
      <c r="BZ17" s="10" t="s">
        <v>74</v>
      </c>
    </row>
    <row r="18" spans="1:78" ht="21">
      <c r="A18" s="16" t="s">
        <v>31</v>
      </c>
      <c r="B18" s="28">
        <v>4.8000000000000001E-2</v>
      </c>
      <c r="C18" s="9">
        <v>6.6000000000000003E-2</v>
      </c>
      <c r="D18" s="9">
        <v>2.0499999999999998</v>
      </c>
      <c r="E18" s="45">
        <v>1362</v>
      </c>
      <c r="F18" s="9">
        <v>8</v>
      </c>
      <c r="G18" s="9">
        <v>0.6</v>
      </c>
      <c r="H18" s="9">
        <v>5.6000000000000001E-2</v>
      </c>
      <c r="I18" s="9">
        <v>0.10100000000000001</v>
      </c>
      <c r="J18" s="9">
        <v>0.152</v>
      </c>
      <c r="K18" s="9">
        <v>7.1999999999999995E-2</v>
      </c>
      <c r="L18" s="22">
        <v>0.06</v>
      </c>
      <c r="M18" s="10" t="s">
        <v>74</v>
      </c>
      <c r="O18" s="28">
        <v>4.7E-2</v>
      </c>
      <c r="P18" s="9">
        <v>6.2E-2</v>
      </c>
      <c r="Q18" s="9">
        <v>1.63</v>
      </c>
      <c r="R18" s="45">
        <v>1360</v>
      </c>
      <c r="S18" s="9">
        <v>12</v>
      </c>
      <c r="T18" s="9">
        <v>0.9</v>
      </c>
      <c r="U18" s="9">
        <v>5.2999999999999999E-2</v>
      </c>
      <c r="V18" s="9">
        <v>9.4E-2</v>
      </c>
      <c r="W18" s="9">
        <v>0.121</v>
      </c>
      <c r="X18" s="9">
        <v>6.5000000000000002E-2</v>
      </c>
      <c r="Y18" s="22">
        <v>5.6000000000000001E-2</v>
      </c>
      <c r="Z18" s="10" t="s">
        <v>74</v>
      </c>
      <c r="AB18" s="28">
        <v>4.7E-2</v>
      </c>
      <c r="AC18" s="9">
        <v>0.06</v>
      </c>
      <c r="AD18" s="9">
        <v>1.04</v>
      </c>
      <c r="AE18" s="45">
        <v>1363</v>
      </c>
      <c r="AF18" s="9">
        <v>10</v>
      </c>
      <c r="AG18" s="9">
        <v>0.7</v>
      </c>
      <c r="AH18" s="9">
        <v>5.1999999999999998E-2</v>
      </c>
      <c r="AI18" s="9">
        <v>9.2999999999999999E-2</v>
      </c>
      <c r="AJ18" s="9">
        <v>0.13100000000000001</v>
      </c>
      <c r="AK18" s="9">
        <v>5.0999999999999997E-2</v>
      </c>
      <c r="AL18" s="22">
        <v>5.5E-2</v>
      </c>
      <c r="AM18" s="10" t="s">
        <v>74</v>
      </c>
      <c r="AO18" s="28">
        <v>4.7E-2</v>
      </c>
      <c r="AP18" s="9">
        <v>6.0999999999999999E-2</v>
      </c>
      <c r="AQ18" s="9">
        <v>0.52600000000000002</v>
      </c>
      <c r="AR18" s="45">
        <v>1362</v>
      </c>
      <c r="AS18" s="9">
        <v>12</v>
      </c>
      <c r="AT18" s="9">
        <v>0.9</v>
      </c>
      <c r="AU18" s="9">
        <v>5.5E-2</v>
      </c>
      <c r="AV18" s="9">
        <v>9.7000000000000003E-2</v>
      </c>
      <c r="AW18" s="9">
        <v>0.122</v>
      </c>
      <c r="AX18" s="9">
        <v>2.1999999999999999E-2</v>
      </c>
      <c r="AY18" s="22">
        <v>5.8999999999999997E-2</v>
      </c>
      <c r="AZ18" s="10" t="s">
        <v>74</v>
      </c>
      <c r="BB18" s="28">
        <v>4.2000000000000003E-2</v>
      </c>
      <c r="BC18" s="9">
        <v>5.5E-2</v>
      </c>
      <c r="BD18" s="9">
        <v>0.53</v>
      </c>
      <c r="BE18" s="45">
        <v>1363</v>
      </c>
      <c r="BF18" s="9">
        <v>14</v>
      </c>
      <c r="BG18" s="9">
        <v>1</v>
      </c>
      <c r="BH18" s="9">
        <v>5.1999999999999998E-2</v>
      </c>
      <c r="BI18" s="9">
        <v>7.2999999999999995E-2</v>
      </c>
      <c r="BJ18" s="9">
        <v>0.1</v>
      </c>
      <c r="BK18" s="9">
        <v>1.7999999999999999E-2</v>
      </c>
      <c r="BL18" s="22">
        <v>5.2999999999999999E-2</v>
      </c>
      <c r="BM18" s="10" t="s">
        <v>74</v>
      </c>
      <c r="BO18" s="28">
        <v>4.5999999999999999E-2</v>
      </c>
      <c r="BP18" s="9">
        <v>0.06</v>
      </c>
      <c r="BQ18" s="9">
        <v>1.43</v>
      </c>
      <c r="BR18" s="45">
        <v>1363</v>
      </c>
      <c r="BS18" s="9">
        <v>9</v>
      </c>
      <c r="BT18" s="9">
        <v>0.7</v>
      </c>
      <c r="BU18" s="9">
        <v>5.2999999999999999E-2</v>
      </c>
      <c r="BV18" s="9">
        <v>9.1999999999999998E-2</v>
      </c>
      <c r="BW18" s="9">
        <v>0.11899999999999999</v>
      </c>
      <c r="BX18" s="9">
        <v>5.0999999999999997E-2</v>
      </c>
      <c r="BY18" s="22">
        <v>5.6000000000000001E-2</v>
      </c>
      <c r="BZ18" s="10" t="s">
        <v>74</v>
      </c>
    </row>
    <row r="19" spans="1:78" ht="21">
      <c r="A19" s="16" t="s">
        <v>32</v>
      </c>
      <c r="B19" s="28">
        <v>6.0000000000000001E-3</v>
      </c>
      <c r="C19" s="9">
        <v>0.01</v>
      </c>
      <c r="D19" s="9">
        <v>0.41599999999999998</v>
      </c>
      <c r="E19" s="45">
        <v>1356</v>
      </c>
      <c r="F19" s="9">
        <v>0</v>
      </c>
      <c r="G19" s="9">
        <v>0</v>
      </c>
      <c r="H19" s="9">
        <v>8.9999999999999993E-3</v>
      </c>
      <c r="I19" s="9">
        <v>2.5999999999999999E-2</v>
      </c>
      <c r="J19" s="9">
        <v>0.03</v>
      </c>
      <c r="K19" s="9">
        <v>1.2E-2</v>
      </c>
      <c r="L19" s="22">
        <v>8.9999999999999993E-3</v>
      </c>
      <c r="M19" s="10" t="s">
        <v>74</v>
      </c>
      <c r="O19" s="28">
        <v>5.0000000000000001E-3</v>
      </c>
      <c r="P19" s="9">
        <v>8.0000000000000002E-3</v>
      </c>
      <c r="Q19" s="9">
        <v>6.3E-2</v>
      </c>
      <c r="R19" s="45">
        <v>1355</v>
      </c>
      <c r="S19" s="9">
        <v>0</v>
      </c>
      <c r="T19" s="9">
        <v>0</v>
      </c>
      <c r="U19" s="9">
        <v>8.0000000000000002E-3</v>
      </c>
      <c r="V19" s="9">
        <v>1.0999999999999999E-2</v>
      </c>
      <c r="W19" s="9">
        <v>2.7E-2</v>
      </c>
      <c r="X19" s="9">
        <v>4.0000000000000001E-3</v>
      </c>
      <c r="Y19" s="22">
        <v>8.0000000000000002E-3</v>
      </c>
      <c r="Z19" s="10" t="s">
        <v>74</v>
      </c>
      <c r="AB19" s="28">
        <v>4.0000000000000001E-3</v>
      </c>
      <c r="AC19" s="9">
        <v>8.0000000000000002E-3</v>
      </c>
      <c r="AD19" s="9">
        <v>5.8999999999999997E-2</v>
      </c>
      <c r="AE19" s="45">
        <v>1357</v>
      </c>
      <c r="AF19" s="9">
        <v>0</v>
      </c>
      <c r="AG19" s="9">
        <v>0</v>
      </c>
      <c r="AH19" s="9">
        <v>8.0000000000000002E-3</v>
      </c>
      <c r="AI19" s="9">
        <v>0.01</v>
      </c>
      <c r="AJ19" s="9">
        <v>2.5000000000000001E-2</v>
      </c>
      <c r="AK19" s="9">
        <v>3.0000000000000001E-3</v>
      </c>
      <c r="AL19" s="22">
        <v>7.0000000000000001E-3</v>
      </c>
      <c r="AM19" s="10" t="s">
        <v>74</v>
      </c>
      <c r="AO19" s="28">
        <v>5.0000000000000001E-3</v>
      </c>
      <c r="AP19" s="9">
        <v>8.9999999999999993E-3</v>
      </c>
      <c r="AQ19" s="9">
        <v>0.05</v>
      </c>
      <c r="AR19" s="45">
        <v>1357</v>
      </c>
      <c r="AS19" s="9">
        <v>0</v>
      </c>
      <c r="AT19" s="9">
        <v>0</v>
      </c>
      <c r="AU19" s="9">
        <v>8.9999999999999993E-3</v>
      </c>
      <c r="AV19" s="9">
        <v>1.4999999999999999E-2</v>
      </c>
      <c r="AW19" s="9">
        <v>2.9000000000000001E-2</v>
      </c>
      <c r="AX19" s="9">
        <v>5.0000000000000001E-3</v>
      </c>
      <c r="AY19" s="22">
        <v>8.0000000000000002E-3</v>
      </c>
      <c r="AZ19" s="10" t="s">
        <v>74</v>
      </c>
      <c r="BB19" s="28">
        <v>4.0000000000000001E-3</v>
      </c>
      <c r="BC19" s="9">
        <v>8.0000000000000002E-3</v>
      </c>
      <c r="BD19" s="9">
        <v>6.9000000000000006E-2</v>
      </c>
      <c r="BE19" s="45">
        <v>1358</v>
      </c>
      <c r="BF19" s="9">
        <v>0</v>
      </c>
      <c r="BG19" s="9">
        <v>0</v>
      </c>
      <c r="BH19" s="9">
        <v>8.0000000000000002E-3</v>
      </c>
      <c r="BI19" s="9">
        <v>1.4E-2</v>
      </c>
      <c r="BJ19" s="9">
        <v>2.8000000000000001E-2</v>
      </c>
      <c r="BK19" s="9">
        <v>5.0000000000000001E-3</v>
      </c>
      <c r="BL19" s="22">
        <v>8.0000000000000002E-3</v>
      </c>
      <c r="BM19" s="10" t="s">
        <v>74</v>
      </c>
      <c r="BO19" s="28">
        <v>5.0000000000000001E-3</v>
      </c>
      <c r="BP19" s="9">
        <v>8.0000000000000002E-3</v>
      </c>
      <c r="BQ19" s="9">
        <v>5.1999999999999998E-2</v>
      </c>
      <c r="BR19" s="45">
        <v>1357</v>
      </c>
      <c r="BS19" s="9">
        <v>0</v>
      </c>
      <c r="BT19" s="9">
        <v>0</v>
      </c>
      <c r="BU19" s="9">
        <v>8.0000000000000002E-3</v>
      </c>
      <c r="BV19" s="9">
        <v>0.01</v>
      </c>
      <c r="BW19" s="9">
        <v>2.5999999999999999E-2</v>
      </c>
      <c r="BX19" s="9">
        <v>3.0000000000000001E-3</v>
      </c>
      <c r="BY19" s="22">
        <v>8.0000000000000002E-3</v>
      </c>
      <c r="BZ19" s="10" t="s">
        <v>74</v>
      </c>
    </row>
    <row r="20" spans="1:78" ht="21">
      <c r="A20" s="16" t="s">
        <v>33</v>
      </c>
      <c r="B20" s="28">
        <v>0.01</v>
      </c>
      <c r="C20" s="9">
        <v>1.6E-2</v>
      </c>
      <c r="D20" s="9">
        <v>7.5999999999999998E-2</v>
      </c>
      <c r="E20" s="45">
        <v>1348</v>
      </c>
      <c r="F20" s="9">
        <v>0</v>
      </c>
      <c r="G20" s="9">
        <v>0</v>
      </c>
      <c r="H20" s="9">
        <v>1.4999999999999999E-2</v>
      </c>
      <c r="I20" s="9">
        <v>3.1E-2</v>
      </c>
      <c r="J20" s="9">
        <v>4.1000000000000002E-2</v>
      </c>
      <c r="K20" s="9">
        <v>6.0000000000000001E-3</v>
      </c>
      <c r="L20" s="22">
        <v>1.4999999999999999E-2</v>
      </c>
      <c r="M20" s="10" t="s">
        <v>74</v>
      </c>
      <c r="O20" s="28">
        <v>0.01</v>
      </c>
      <c r="P20" s="9">
        <v>1.4999999999999999E-2</v>
      </c>
      <c r="Q20" s="9">
        <v>0.42699999999999999</v>
      </c>
      <c r="R20" s="45">
        <v>1348</v>
      </c>
      <c r="S20" s="9">
        <v>0</v>
      </c>
      <c r="T20" s="9">
        <v>0</v>
      </c>
      <c r="U20" s="9">
        <v>1.4999999999999999E-2</v>
      </c>
      <c r="V20" s="9">
        <v>2.1000000000000001E-2</v>
      </c>
      <c r="W20" s="9">
        <v>3.5000000000000003E-2</v>
      </c>
      <c r="X20" s="9">
        <v>1.2E-2</v>
      </c>
      <c r="Y20" s="22">
        <v>1.4E-2</v>
      </c>
      <c r="Z20" s="10" t="s">
        <v>74</v>
      </c>
      <c r="AB20" s="28">
        <v>0.01</v>
      </c>
      <c r="AC20" s="9">
        <v>1.4999999999999999E-2</v>
      </c>
      <c r="AD20" s="9">
        <v>5.7000000000000002E-2</v>
      </c>
      <c r="AE20" s="45">
        <v>1349</v>
      </c>
      <c r="AF20" s="9">
        <v>1</v>
      </c>
      <c r="AG20" s="9">
        <v>0.1</v>
      </c>
      <c r="AH20" s="9">
        <v>1.4999999999999999E-2</v>
      </c>
      <c r="AI20" s="9">
        <v>1.7999999999999999E-2</v>
      </c>
      <c r="AJ20" s="9">
        <v>3.3000000000000002E-2</v>
      </c>
      <c r="AK20" s="9">
        <v>3.0000000000000001E-3</v>
      </c>
      <c r="AL20" s="22">
        <v>1.4E-2</v>
      </c>
      <c r="AM20" s="10" t="s">
        <v>74</v>
      </c>
      <c r="AO20" s="28">
        <v>0.01</v>
      </c>
      <c r="AP20" s="9">
        <v>1.6E-2</v>
      </c>
      <c r="AQ20" s="9">
        <v>5.8999999999999997E-2</v>
      </c>
      <c r="AR20" s="45">
        <v>1348</v>
      </c>
      <c r="AS20" s="9">
        <v>0</v>
      </c>
      <c r="AT20" s="9">
        <v>0</v>
      </c>
      <c r="AU20" s="9">
        <v>1.4999999999999999E-2</v>
      </c>
      <c r="AV20" s="9">
        <v>2.9000000000000001E-2</v>
      </c>
      <c r="AW20" s="9">
        <v>3.5999999999999997E-2</v>
      </c>
      <c r="AX20" s="9">
        <v>5.0000000000000001E-3</v>
      </c>
      <c r="AY20" s="22">
        <v>1.4999999999999999E-2</v>
      </c>
      <c r="AZ20" s="10" t="s">
        <v>74</v>
      </c>
      <c r="BB20" s="28">
        <v>0.01</v>
      </c>
      <c r="BC20" s="9">
        <v>1.4999999999999999E-2</v>
      </c>
      <c r="BD20" s="9">
        <v>7.4999999999999997E-2</v>
      </c>
      <c r="BE20" s="45">
        <v>1351</v>
      </c>
      <c r="BF20" s="9">
        <v>0</v>
      </c>
      <c r="BG20" s="9">
        <v>0</v>
      </c>
      <c r="BH20" s="9">
        <v>1.4999999999999999E-2</v>
      </c>
      <c r="BI20" s="9">
        <v>0.03</v>
      </c>
      <c r="BJ20" s="9">
        <v>3.5999999999999997E-2</v>
      </c>
      <c r="BK20" s="9">
        <v>5.0000000000000001E-3</v>
      </c>
      <c r="BL20" s="22">
        <v>1.4E-2</v>
      </c>
      <c r="BM20" s="10" t="s">
        <v>74</v>
      </c>
      <c r="BO20" s="28">
        <v>0.01</v>
      </c>
      <c r="BP20" s="9">
        <v>1.4999999999999999E-2</v>
      </c>
      <c r="BQ20" s="9">
        <v>7.5999999999999998E-2</v>
      </c>
      <c r="BR20" s="45">
        <v>1351</v>
      </c>
      <c r="BS20" s="9">
        <v>0</v>
      </c>
      <c r="BT20" s="9">
        <v>0</v>
      </c>
      <c r="BU20" s="9">
        <v>1.4999999999999999E-2</v>
      </c>
      <c r="BV20" s="9">
        <v>1.7999999999999999E-2</v>
      </c>
      <c r="BW20" s="9">
        <v>3.5000000000000003E-2</v>
      </c>
      <c r="BX20" s="9">
        <v>4.0000000000000001E-3</v>
      </c>
      <c r="BY20" s="22">
        <v>1.4E-2</v>
      </c>
      <c r="BZ20" s="10" t="s">
        <v>74</v>
      </c>
    </row>
    <row r="21" spans="1:78">
      <c r="A21" s="16" t="s">
        <v>34</v>
      </c>
      <c r="B21" s="28">
        <v>0.10299999999999999</v>
      </c>
      <c r="C21" s="9">
        <v>0.129</v>
      </c>
      <c r="D21" s="9">
        <v>2.0299999999999998</v>
      </c>
      <c r="E21" s="45">
        <v>1343</v>
      </c>
      <c r="F21" s="9">
        <v>5</v>
      </c>
      <c r="G21" s="9">
        <v>0.4</v>
      </c>
      <c r="H21" s="9">
        <v>0.121</v>
      </c>
      <c r="I21" s="9">
        <v>0.16200000000000001</v>
      </c>
      <c r="J21" s="9">
        <v>0.20100000000000001</v>
      </c>
      <c r="K21" s="9">
        <v>8.5000000000000006E-2</v>
      </c>
      <c r="L21" s="22">
        <v>0.122</v>
      </c>
      <c r="M21" s="10" t="s">
        <v>74</v>
      </c>
      <c r="O21" s="28">
        <v>9.8000000000000004E-2</v>
      </c>
      <c r="P21" s="9">
        <v>0.12</v>
      </c>
      <c r="Q21" s="9">
        <v>0.21099999999999999</v>
      </c>
      <c r="R21" s="45">
        <v>1341</v>
      </c>
      <c r="S21" s="9">
        <v>5</v>
      </c>
      <c r="T21" s="9">
        <v>0.4</v>
      </c>
      <c r="U21" s="9">
        <v>0.11799999999999999</v>
      </c>
      <c r="V21" s="9">
        <v>0.14799999999999999</v>
      </c>
      <c r="W21" s="9">
        <v>0.16900000000000001</v>
      </c>
      <c r="X21" s="9">
        <v>1.2E-2</v>
      </c>
      <c r="Y21" s="22">
        <v>0.11899999999999999</v>
      </c>
      <c r="Z21" s="10" t="s">
        <v>74</v>
      </c>
      <c r="AB21" s="28">
        <v>9.8000000000000004E-2</v>
      </c>
      <c r="AC21" s="9">
        <v>0.123</v>
      </c>
      <c r="AD21" s="9">
        <v>1.78</v>
      </c>
      <c r="AE21" s="45">
        <v>1342</v>
      </c>
      <c r="AF21" s="9">
        <v>5</v>
      </c>
      <c r="AG21" s="9">
        <v>0.4</v>
      </c>
      <c r="AH21" s="9">
        <v>0.11799999999999999</v>
      </c>
      <c r="AI21" s="9">
        <v>0.14899999999999999</v>
      </c>
      <c r="AJ21" s="9">
        <v>0.17</v>
      </c>
      <c r="AK21" s="9">
        <v>5.5E-2</v>
      </c>
      <c r="AL21" s="22">
        <v>0.11799999999999999</v>
      </c>
      <c r="AM21" s="10" t="s">
        <v>74</v>
      </c>
      <c r="AO21" s="28">
        <v>9.9000000000000005E-2</v>
      </c>
      <c r="AP21" s="9">
        <v>0.123</v>
      </c>
      <c r="AQ21" s="9">
        <v>1.1599999999999999</v>
      </c>
      <c r="AR21" s="45">
        <v>1343</v>
      </c>
      <c r="AS21" s="9">
        <v>4</v>
      </c>
      <c r="AT21" s="9">
        <v>0.3</v>
      </c>
      <c r="AU21" s="9">
        <v>0.11899999999999999</v>
      </c>
      <c r="AV21" s="9">
        <v>0.151</v>
      </c>
      <c r="AW21" s="9">
        <v>0.18099999999999999</v>
      </c>
      <c r="AX21" s="9">
        <v>3.9E-2</v>
      </c>
      <c r="AY21" s="22">
        <v>0.12</v>
      </c>
      <c r="AZ21" s="10" t="s">
        <v>74</v>
      </c>
      <c r="BB21" s="28">
        <v>0.1</v>
      </c>
      <c r="BC21" s="9">
        <v>0.122</v>
      </c>
      <c r="BD21" s="9">
        <v>1.28</v>
      </c>
      <c r="BE21" s="45">
        <v>1343</v>
      </c>
      <c r="BF21" s="9">
        <v>3</v>
      </c>
      <c r="BG21" s="9">
        <v>0.2</v>
      </c>
      <c r="BH21" s="9">
        <v>0.11899999999999999</v>
      </c>
      <c r="BI21" s="9">
        <v>0.14699999999999999</v>
      </c>
      <c r="BJ21" s="9">
        <v>0.16600000000000001</v>
      </c>
      <c r="BK21" s="9">
        <v>3.6999999999999998E-2</v>
      </c>
      <c r="BL21" s="22">
        <v>0.11899999999999999</v>
      </c>
      <c r="BM21" s="10" t="s">
        <v>74</v>
      </c>
      <c r="BO21" s="28">
        <v>9.5000000000000001E-2</v>
      </c>
      <c r="BP21" s="9">
        <v>0.122</v>
      </c>
      <c r="BQ21" s="9">
        <v>1.57</v>
      </c>
      <c r="BR21" s="45">
        <v>1343</v>
      </c>
      <c r="BS21" s="9">
        <v>9</v>
      </c>
      <c r="BT21" s="9">
        <v>0.7</v>
      </c>
      <c r="BU21" s="9">
        <v>0.11799999999999999</v>
      </c>
      <c r="BV21" s="9">
        <v>0.14000000000000001</v>
      </c>
      <c r="BW21" s="9">
        <v>0.16800000000000001</v>
      </c>
      <c r="BX21" s="9">
        <v>5.3999999999999999E-2</v>
      </c>
      <c r="BY21" s="22">
        <v>0.11799999999999999</v>
      </c>
      <c r="BZ21" s="10" t="s">
        <v>74</v>
      </c>
    </row>
    <row r="22" spans="1:78" ht="15.75" thickBot="1">
      <c r="A22" s="17" t="s">
        <v>26</v>
      </c>
      <c r="B22" s="29">
        <v>0</v>
      </c>
      <c r="C22" s="30">
        <v>0</v>
      </c>
      <c r="D22" s="30">
        <v>0</v>
      </c>
      <c r="E22" s="30">
        <v>50</v>
      </c>
      <c r="F22" s="30">
        <v>0</v>
      </c>
      <c r="G22" s="30">
        <v>0</v>
      </c>
      <c r="H22" s="30" t="s">
        <v>73</v>
      </c>
      <c r="I22" s="30" t="s">
        <v>73</v>
      </c>
      <c r="J22" s="30" t="s">
        <v>73</v>
      </c>
      <c r="K22" s="30" t="s">
        <v>73</v>
      </c>
      <c r="L22" s="31" t="s">
        <v>74</v>
      </c>
      <c r="M22" s="32"/>
      <c r="O22" s="29">
        <v>0</v>
      </c>
      <c r="P22" s="30">
        <v>0</v>
      </c>
      <c r="Q22" s="30">
        <v>0</v>
      </c>
      <c r="R22" s="30">
        <v>50</v>
      </c>
      <c r="S22" s="30">
        <v>0</v>
      </c>
      <c r="T22" s="30">
        <v>0</v>
      </c>
      <c r="U22" s="30" t="s">
        <v>73</v>
      </c>
      <c r="V22" s="30" t="s">
        <v>73</v>
      </c>
      <c r="W22" s="30" t="s">
        <v>73</v>
      </c>
      <c r="X22" s="30" t="s">
        <v>73</v>
      </c>
      <c r="Y22" s="31" t="s">
        <v>74</v>
      </c>
      <c r="Z22" s="32"/>
      <c r="AB22" s="29">
        <v>0</v>
      </c>
      <c r="AC22" s="30">
        <v>0</v>
      </c>
      <c r="AD22" s="30">
        <v>0</v>
      </c>
      <c r="AE22" s="30">
        <v>50</v>
      </c>
      <c r="AF22" s="30">
        <v>0</v>
      </c>
      <c r="AG22" s="30">
        <v>0</v>
      </c>
      <c r="AH22" s="30" t="s">
        <v>73</v>
      </c>
      <c r="AI22" s="30" t="s">
        <v>73</v>
      </c>
      <c r="AJ22" s="30" t="s">
        <v>73</v>
      </c>
      <c r="AK22" s="30" t="s">
        <v>73</v>
      </c>
      <c r="AL22" s="31" t="s">
        <v>74</v>
      </c>
      <c r="AM22" s="32"/>
      <c r="AO22" s="29">
        <v>0</v>
      </c>
      <c r="AP22" s="30">
        <v>0</v>
      </c>
      <c r="AQ22" s="30">
        <v>0</v>
      </c>
      <c r="AR22" s="30">
        <v>50</v>
      </c>
      <c r="AS22" s="30">
        <v>0</v>
      </c>
      <c r="AT22" s="30">
        <v>0</v>
      </c>
      <c r="AU22" s="30" t="s">
        <v>73</v>
      </c>
      <c r="AV22" s="30" t="s">
        <v>73</v>
      </c>
      <c r="AW22" s="30" t="s">
        <v>73</v>
      </c>
      <c r="AX22" s="30" t="s">
        <v>73</v>
      </c>
      <c r="AY22" s="31" t="s">
        <v>74</v>
      </c>
      <c r="AZ22" s="32"/>
      <c r="BB22" s="29">
        <v>0</v>
      </c>
      <c r="BC22" s="30">
        <v>0</v>
      </c>
      <c r="BD22" s="30">
        <v>0</v>
      </c>
      <c r="BE22" s="30">
        <v>50</v>
      </c>
      <c r="BF22" s="30">
        <v>0</v>
      </c>
      <c r="BG22" s="30">
        <v>0</v>
      </c>
      <c r="BH22" s="30" t="s">
        <v>73</v>
      </c>
      <c r="BI22" s="30" t="s">
        <v>73</v>
      </c>
      <c r="BJ22" s="30" t="s">
        <v>73</v>
      </c>
      <c r="BK22" s="30" t="s">
        <v>73</v>
      </c>
      <c r="BL22" s="31" t="s">
        <v>74</v>
      </c>
      <c r="BM22" s="32"/>
      <c r="BO22" s="29">
        <v>0</v>
      </c>
      <c r="BP22" s="30">
        <v>0</v>
      </c>
      <c r="BQ22" s="30">
        <v>0</v>
      </c>
      <c r="BR22" s="30">
        <v>50</v>
      </c>
      <c r="BS22" s="30">
        <v>0</v>
      </c>
      <c r="BT22" s="30">
        <v>0</v>
      </c>
      <c r="BU22" s="30" t="s">
        <v>73</v>
      </c>
      <c r="BV22" s="30" t="s">
        <v>73</v>
      </c>
      <c r="BW22" s="30" t="s">
        <v>73</v>
      </c>
      <c r="BX22" s="30" t="s">
        <v>73</v>
      </c>
      <c r="BY22" s="31" t="s">
        <v>74</v>
      </c>
      <c r="BZ22" s="32"/>
    </row>
    <row r="25" spans="1:78" ht="15.75" thickBot="1"/>
    <row r="26" spans="1:78" ht="21.75" thickBot="1">
      <c r="A26" s="46" t="s">
        <v>35</v>
      </c>
      <c r="B26" s="27" t="s">
        <v>58</v>
      </c>
      <c r="C26" s="18" t="s">
        <v>59</v>
      </c>
      <c r="D26" s="18" t="s">
        <v>60</v>
      </c>
      <c r="E26" s="18" t="s">
        <v>75</v>
      </c>
      <c r="F26" s="18" t="s">
        <v>68</v>
      </c>
      <c r="G26" s="19" t="s">
        <v>67</v>
      </c>
      <c r="O26" s="27" t="s">
        <v>58</v>
      </c>
      <c r="P26" s="18" t="s">
        <v>59</v>
      </c>
      <c r="Q26" s="18" t="s">
        <v>60</v>
      </c>
      <c r="R26" s="18" t="s">
        <v>75</v>
      </c>
      <c r="S26" s="18" t="s">
        <v>68</v>
      </c>
      <c r="T26" s="19" t="s">
        <v>67</v>
      </c>
      <c r="AB26" s="27" t="s">
        <v>58</v>
      </c>
      <c r="AC26" s="18" t="s">
        <v>59</v>
      </c>
      <c r="AD26" s="18" t="s">
        <v>60</v>
      </c>
      <c r="AE26" s="18" t="s">
        <v>75</v>
      </c>
      <c r="AF26" s="18" t="s">
        <v>68</v>
      </c>
      <c r="AG26" s="19" t="s">
        <v>67</v>
      </c>
      <c r="AO26" s="27" t="s">
        <v>58</v>
      </c>
      <c r="AP26" s="18" t="s">
        <v>59</v>
      </c>
      <c r="AQ26" s="18" t="s">
        <v>60</v>
      </c>
      <c r="AR26" s="18" t="s">
        <v>75</v>
      </c>
      <c r="AS26" s="18" t="s">
        <v>68</v>
      </c>
      <c r="AT26" s="19" t="s">
        <v>67</v>
      </c>
      <c r="BB26" s="27" t="s">
        <v>58</v>
      </c>
      <c r="BC26" s="18" t="s">
        <v>59</v>
      </c>
      <c r="BD26" s="18" t="s">
        <v>60</v>
      </c>
      <c r="BE26" s="18" t="s">
        <v>75</v>
      </c>
      <c r="BF26" s="18" t="s">
        <v>68</v>
      </c>
      <c r="BG26" s="19" t="s">
        <v>67</v>
      </c>
      <c r="BO26" s="27" t="s">
        <v>58</v>
      </c>
      <c r="BP26" s="18" t="s">
        <v>59</v>
      </c>
      <c r="BQ26" s="18" t="s">
        <v>60</v>
      </c>
      <c r="BR26" s="18" t="s">
        <v>75</v>
      </c>
      <c r="BS26" s="18" t="s">
        <v>68</v>
      </c>
      <c r="BT26" s="19" t="s">
        <v>67</v>
      </c>
    </row>
    <row r="27" spans="1:78" ht="31.5">
      <c r="A27" s="38" t="s">
        <v>223</v>
      </c>
      <c r="B27" s="47">
        <v>0</v>
      </c>
      <c r="C27" s="22">
        <v>21.5</v>
      </c>
      <c r="D27" s="22">
        <v>88</v>
      </c>
      <c r="E27" s="22">
        <v>17</v>
      </c>
      <c r="F27" s="22">
        <v>19.7</v>
      </c>
      <c r="G27" s="48">
        <v>18.100000000000001</v>
      </c>
      <c r="O27" s="47">
        <v>0</v>
      </c>
      <c r="P27" s="22">
        <v>13.5</v>
      </c>
      <c r="Q27" s="22">
        <v>80</v>
      </c>
      <c r="R27" s="22">
        <v>9</v>
      </c>
      <c r="S27" s="22">
        <v>12.2</v>
      </c>
      <c r="T27" s="48">
        <v>12</v>
      </c>
      <c r="AB27" s="47">
        <v>0</v>
      </c>
      <c r="AC27" s="22">
        <v>17.2</v>
      </c>
      <c r="AD27" s="22">
        <v>97</v>
      </c>
      <c r="AE27" s="22">
        <v>12</v>
      </c>
      <c r="AF27" s="22">
        <v>16</v>
      </c>
      <c r="AG27" s="48">
        <v>14.5</v>
      </c>
      <c r="AO27" s="47">
        <v>0</v>
      </c>
      <c r="AP27" s="22">
        <v>16</v>
      </c>
      <c r="AQ27" s="22">
        <v>74</v>
      </c>
      <c r="AR27" s="22">
        <v>11</v>
      </c>
      <c r="AS27" s="22">
        <v>14.6</v>
      </c>
      <c r="AT27" s="48">
        <v>14.3</v>
      </c>
      <c r="BB27" s="47">
        <v>0</v>
      </c>
      <c r="BC27" s="22">
        <v>17</v>
      </c>
      <c r="BD27" s="22">
        <v>72</v>
      </c>
      <c r="BE27" s="22">
        <v>10</v>
      </c>
      <c r="BF27" s="22">
        <v>16.399999999999999</v>
      </c>
      <c r="BG27" s="48">
        <v>14.3</v>
      </c>
      <c r="BO27" s="47">
        <v>0</v>
      </c>
      <c r="BP27" s="22">
        <v>10.92</v>
      </c>
      <c r="BQ27" s="22">
        <v>62</v>
      </c>
      <c r="BR27" s="22">
        <v>8</v>
      </c>
      <c r="BS27" s="22">
        <v>10.19</v>
      </c>
      <c r="BT27" s="48">
        <v>8.74</v>
      </c>
    </row>
    <row r="28" spans="1:78" ht="31.5">
      <c r="A28" s="38" t="s">
        <v>224</v>
      </c>
      <c r="B28" s="47">
        <v>0</v>
      </c>
      <c r="C28" s="22">
        <v>33.4</v>
      </c>
      <c r="D28" s="22">
        <v>63</v>
      </c>
      <c r="E28" s="22">
        <v>34</v>
      </c>
      <c r="F28" s="22">
        <v>33.6</v>
      </c>
      <c r="G28" s="48">
        <v>12.2</v>
      </c>
      <c r="O28" s="47">
        <v>0</v>
      </c>
      <c r="P28" s="22">
        <v>32.700000000000003</v>
      </c>
      <c r="Q28" s="22">
        <v>63</v>
      </c>
      <c r="R28" s="22">
        <v>33</v>
      </c>
      <c r="S28" s="22">
        <v>32.9</v>
      </c>
      <c r="T28" s="48">
        <v>11.9</v>
      </c>
      <c r="AB28" s="47">
        <v>0</v>
      </c>
      <c r="AC28" s="22">
        <v>34.799999999999997</v>
      </c>
      <c r="AD28" s="22">
        <v>68</v>
      </c>
      <c r="AE28" s="22">
        <v>35</v>
      </c>
      <c r="AF28" s="22">
        <v>34.9</v>
      </c>
      <c r="AG28" s="48">
        <v>13.1</v>
      </c>
      <c r="AO28" s="47">
        <v>0</v>
      </c>
      <c r="AP28" s="22">
        <v>34.200000000000003</v>
      </c>
      <c r="AQ28" s="22">
        <v>66</v>
      </c>
      <c r="AR28" s="22">
        <v>35</v>
      </c>
      <c r="AS28" s="22">
        <v>34.4</v>
      </c>
      <c r="AT28" s="48">
        <v>12.4</v>
      </c>
      <c r="BB28" s="47">
        <v>0</v>
      </c>
      <c r="BC28" s="22">
        <v>34.200000000000003</v>
      </c>
      <c r="BD28" s="22">
        <v>65</v>
      </c>
      <c r="BE28" s="22">
        <v>35</v>
      </c>
      <c r="BF28" s="22">
        <v>34.4</v>
      </c>
      <c r="BG28" s="48">
        <v>12.7</v>
      </c>
      <c r="BO28" s="47">
        <v>0</v>
      </c>
      <c r="BP28" s="22">
        <v>34.1</v>
      </c>
      <c r="BQ28" s="22">
        <v>64</v>
      </c>
      <c r="BR28" s="22">
        <v>35</v>
      </c>
      <c r="BS28" s="22">
        <v>34.299999999999997</v>
      </c>
      <c r="BT28" s="48">
        <v>12.7</v>
      </c>
    </row>
    <row r="29" spans="1:78" ht="31.5">
      <c r="A29" s="38" t="s">
        <v>225</v>
      </c>
      <c r="B29" s="28">
        <v>0</v>
      </c>
      <c r="C29" s="9">
        <v>8.7200000000000006</v>
      </c>
      <c r="D29" s="9">
        <v>49.5</v>
      </c>
      <c r="E29" s="9">
        <v>6.52</v>
      </c>
      <c r="F29" s="9">
        <v>8.0299999999999994</v>
      </c>
      <c r="G29" s="10">
        <v>7.66</v>
      </c>
      <c r="O29" s="28">
        <v>0</v>
      </c>
      <c r="P29" s="9">
        <v>8.7100000000000009</v>
      </c>
      <c r="Q29" s="9">
        <v>52.1</v>
      </c>
      <c r="R29" s="9">
        <v>6.79</v>
      </c>
      <c r="S29" s="9">
        <v>8.1300000000000008</v>
      </c>
      <c r="T29" s="10">
        <v>7.28</v>
      </c>
      <c r="AB29" s="28">
        <v>0</v>
      </c>
      <c r="AC29" s="9">
        <v>8.7200000000000006</v>
      </c>
      <c r="AD29" s="9">
        <v>43.1</v>
      </c>
      <c r="AE29" s="9">
        <v>6.74</v>
      </c>
      <c r="AF29" s="9">
        <v>8.11</v>
      </c>
      <c r="AG29" s="10">
        <v>7.48</v>
      </c>
      <c r="AO29" s="28">
        <v>0</v>
      </c>
      <c r="AP29" s="9">
        <v>8.7200000000000006</v>
      </c>
      <c r="AQ29" s="9">
        <v>48.8</v>
      </c>
      <c r="AR29" s="9">
        <v>6.71</v>
      </c>
      <c r="AS29" s="9">
        <v>8.07</v>
      </c>
      <c r="AT29" s="10">
        <v>7.7</v>
      </c>
      <c r="BB29" s="28">
        <v>0</v>
      </c>
      <c r="BC29" s="9">
        <v>8.74</v>
      </c>
      <c r="BD29" s="9">
        <v>34.700000000000003</v>
      </c>
      <c r="BE29" s="9">
        <v>6.65</v>
      </c>
      <c r="BF29" s="9">
        <v>8.17</v>
      </c>
      <c r="BG29" s="10">
        <v>7.56</v>
      </c>
      <c r="BO29" s="28">
        <v>0</v>
      </c>
      <c r="BP29" s="9">
        <v>8.74</v>
      </c>
      <c r="BQ29" s="9">
        <v>35.799999999999997</v>
      </c>
      <c r="BR29" s="9">
        <v>7.16</v>
      </c>
      <c r="BS29" s="9">
        <v>8.18</v>
      </c>
      <c r="BT29" s="10">
        <v>7.2</v>
      </c>
    </row>
    <row r="30" spans="1:78" ht="31.5">
      <c r="A30" s="38" t="s">
        <v>226</v>
      </c>
      <c r="B30" s="28">
        <v>0</v>
      </c>
      <c r="C30" s="9">
        <v>45.7</v>
      </c>
      <c r="D30" s="9">
        <v>50</v>
      </c>
      <c r="E30" s="9">
        <v>50</v>
      </c>
      <c r="F30" s="9">
        <v>47.6</v>
      </c>
      <c r="G30" s="10">
        <v>11.1</v>
      </c>
      <c r="O30" s="28">
        <v>0</v>
      </c>
      <c r="P30" s="9">
        <v>45.7</v>
      </c>
      <c r="Q30" s="9">
        <v>50</v>
      </c>
      <c r="R30" s="9">
        <v>50</v>
      </c>
      <c r="S30" s="9">
        <v>47.6</v>
      </c>
      <c r="T30" s="10">
        <v>11.1</v>
      </c>
      <c r="AB30" s="28">
        <v>0</v>
      </c>
      <c r="AC30" s="9">
        <v>45.7</v>
      </c>
      <c r="AD30" s="9">
        <v>50</v>
      </c>
      <c r="AE30" s="9">
        <v>50</v>
      </c>
      <c r="AF30" s="9">
        <v>47.6</v>
      </c>
      <c r="AG30" s="10">
        <v>11.1</v>
      </c>
      <c r="AO30" s="28">
        <v>0</v>
      </c>
      <c r="AP30" s="9">
        <v>45.7</v>
      </c>
      <c r="AQ30" s="9">
        <v>50</v>
      </c>
      <c r="AR30" s="9">
        <v>50</v>
      </c>
      <c r="AS30" s="9">
        <v>47.6</v>
      </c>
      <c r="AT30" s="10">
        <v>11.1</v>
      </c>
      <c r="BB30" s="28">
        <v>0</v>
      </c>
      <c r="BC30" s="9">
        <v>45.7</v>
      </c>
      <c r="BD30" s="9">
        <v>50</v>
      </c>
      <c r="BE30" s="9">
        <v>50</v>
      </c>
      <c r="BF30" s="9">
        <v>47.6</v>
      </c>
      <c r="BG30" s="10">
        <v>11.1</v>
      </c>
      <c r="BO30" s="28">
        <v>0</v>
      </c>
      <c r="BP30" s="9">
        <v>45.7</v>
      </c>
      <c r="BQ30" s="9">
        <v>50</v>
      </c>
      <c r="BR30" s="9">
        <v>50</v>
      </c>
      <c r="BS30" s="9">
        <v>47.6</v>
      </c>
      <c r="BT30" s="10">
        <v>11.1</v>
      </c>
    </row>
    <row r="31" spans="1:78" ht="31.5">
      <c r="A31" s="38" t="s">
        <v>227</v>
      </c>
      <c r="B31" s="28">
        <v>0</v>
      </c>
      <c r="C31" s="9">
        <v>106.3</v>
      </c>
      <c r="D31" s="9">
        <v>111</v>
      </c>
      <c r="E31" s="9">
        <v>111</v>
      </c>
      <c r="F31" s="9">
        <v>108.3</v>
      </c>
      <c r="G31" s="10">
        <v>11.6</v>
      </c>
      <c r="O31" s="28">
        <v>0</v>
      </c>
      <c r="P31" s="9">
        <v>106</v>
      </c>
      <c r="Q31" s="9">
        <v>111</v>
      </c>
      <c r="R31" s="9">
        <v>110</v>
      </c>
      <c r="S31" s="9">
        <v>107.9</v>
      </c>
      <c r="T31" s="10">
        <v>11.5</v>
      </c>
      <c r="AB31" s="28">
        <v>0</v>
      </c>
      <c r="AC31" s="9">
        <v>106.1</v>
      </c>
      <c r="AD31" s="9">
        <v>111</v>
      </c>
      <c r="AE31" s="9">
        <v>110</v>
      </c>
      <c r="AF31" s="9">
        <v>108</v>
      </c>
      <c r="AG31" s="10">
        <v>11.5</v>
      </c>
      <c r="AO31" s="28">
        <v>0</v>
      </c>
      <c r="AP31" s="9">
        <v>106.3</v>
      </c>
      <c r="AQ31" s="9">
        <v>112</v>
      </c>
      <c r="AR31" s="9">
        <v>111</v>
      </c>
      <c r="AS31" s="9">
        <v>108.3</v>
      </c>
      <c r="AT31" s="10">
        <v>11.6</v>
      </c>
      <c r="BB31" s="28">
        <v>0</v>
      </c>
      <c r="BC31" s="9">
        <v>106.2</v>
      </c>
      <c r="BD31" s="9">
        <v>112</v>
      </c>
      <c r="BE31" s="9">
        <v>110</v>
      </c>
      <c r="BF31" s="9">
        <v>108.1</v>
      </c>
      <c r="BG31" s="10">
        <v>11.7</v>
      </c>
      <c r="BO31" s="28">
        <v>0</v>
      </c>
      <c r="BP31" s="9">
        <v>106</v>
      </c>
      <c r="BQ31" s="9">
        <v>111</v>
      </c>
      <c r="BR31" s="9">
        <v>110</v>
      </c>
      <c r="BS31" s="9">
        <v>107.9</v>
      </c>
      <c r="BT31" s="10">
        <v>11.6</v>
      </c>
    </row>
    <row r="32" spans="1:78" ht="42">
      <c r="A32" s="38" t="s">
        <v>228</v>
      </c>
      <c r="B32" s="28">
        <v>0</v>
      </c>
      <c r="C32" s="9">
        <v>0.1</v>
      </c>
      <c r="D32" s="9">
        <v>0.1</v>
      </c>
      <c r="E32" s="9">
        <v>0.1</v>
      </c>
      <c r="F32" s="9">
        <v>0.1</v>
      </c>
      <c r="G32" s="10">
        <v>2E-3</v>
      </c>
      <c r="O32" s="28">
        <v>0</v>
      </c>
      <c r="P32" s="9">
        <v>0.1</v>
      </c>
      <c r="Q32" s="9">
        <v>0.1</v>
      </c>
      <c r="R32" s="9">
        <v>0.1</v>
      </c>
      <c r="S32" s="9">
        <v>0.1</v>
      </c>
      <c r="T32" s="10">
        <v>2E-3</v>
      </c>
      <c r="AB32" s="28">
        <v>0</v>
      </c>
      <c r="AC32" s="9">
        <v>0.1</v>
      </c>
      <c r="AD32" s="9">
        <v>0.1</v>
      </c>
      <c r="AE32" s="9">
        <v>0.1</v>
      </c>
      <c r="AF32" s="9">
        <v>0.1</v>
      </c>
      <c r="AG32" s="10">
        <v>2E-3</v>
      </c>
      <c r="AO32" s="28">
        <v>0</v>
      </c>
      <c r="AP32" s="9">
        <v>0.1</v>
      </c>
      <c r="AQ32" s="9">
        <v>0.1</v>
      </c>
      <c r="AR32" s="9">
        <v>0.1</v>
      </c>
      <c r="AS32" s="9">
        <v>0.1</v>
      </c>
      <c r="AT32" s="10">
        <v>2E-3</v>
      </c>
      <c r="BB32" s="28">
        <v>0</v>
      </c>
      <c r="BC32" s="9">
        <v>0.1</v>
      </c>
      <c r="BD32" s="9">
        <v>0.1</v>
      </c>
      <c r="BE32" s="9">
        <v>0.1</v>
      </c>
      <c r="BF32" s="9">
        <v>0.1</v>
      </c>
      <c r="BG32" s="10">
        <v>2E-3</v>
      </c>
      <c r="BO32" s="28">
        <v>0</v>
      </c>
      <c r="BP32" s="9">
        <v>0.1</v>
      </c>
      <c r="BQ32" s="9">
        <v>0.1</v>
      </c>
      <c r="BR32" s="9">
        <v>0.1</v>
      </c>
      <c r="BS32" s="9">
        <v>0.1</v>
      </c>
      <c r="BT32" s="10">
        <v>2E-3</v>
      </c>
    </row>
    <row r="33" spans="1:72" ht="42">
      <c r="A33" s="38" t="s">
        <v>229</v>
      </c>
      <c r="B33" s="28">
        <v>0</v>
      </c>
      <c r="C33" s="9">
        <v>0</v>
      </c>
      <c r="D33" s="9">
        <v>0.05</v>
      </c>
      <c r="E33" s="9">
        <v>0</v>
      </c>
      <c r="F33" s="9">
        <v>0</v>
      </c>
      <c r="G33" s="10">
        <v>3.0000000000000001E-3</v>
      </c>
      <c r="O33" s="28">
        <v>0</v>
      </c>
      <c r="P33" s="9">
        <v>1E-3</v>
      </c>
      <c r="Q33" s="9">
        <v>0.05</v>
      </c>
      <c r="R33" s="9">
        <v>0</v>
      </c>
      <c r="S33" s="9">
        <v>0</v>
      </c>
      <c r="T33" s="10">
        <v>3.0000000000000001E-3</v>
      </c>
      <c r="AB33" s="28">
        <v>0</v>
      </c>
      <c r="AC33" s="9">
        <v>0</v>
      </c>
      <c r="AD33" s="9">
        <v>3.3000000000000002E-2</v>
      </c>
      <c r="AE33" s="9">
        <v>0</v>
      </c>
      <c r="AF33" s="9">
        <v>0</v>
      </c>
      <c r="AG33" s="10">
        <v>3.0000000000000001E-3</v>
      </c>
      <c r="AO33" s="28">
        <v>0</v>
      </c>
      <c r="AP33" s="9">
        <v>0</v>
      </c>
      <c r="AQ33" s="9">
        <v>3.3000000000000002E-2</v>
      </c>
      <c r="AR33" s="9">
        <v>0</v>
      </c>
      <c r="AS33" s="9">
        <v>0</v>
      </c>
      <c r="AT33" s="10">
        <v>3.0000000000000001E-3</v>
      </c>
      <c r="BB33" s="28">
        <v>0</v>
      </c>
      <c r="BC33" s="9">
        <v>0</v>
      </c>
      <c r="BD33" s="9">
        <v>0.05</v>
      </c>
      <c r="BE33" s="9">
        <v>0</v>
      </c>
      <c r="BF33" s="9">
        <v>0</v>
      </c>
      <c r="BG33" s="10">
        <v>3.0000000000000001E-3</v>
      </c>
      <c r="BO33" s="28">
        <v>0</v>
      </c>
      <c r="BP33" s="9">
        <v>1E-3</v>
      </c>
      <c r="BQ33" s="9">
        <v>0.05</v>
      </c>
      <c r="BR33" s="9">
        <v>0</v>
      </c>
      <c r="BS33" s="9">
        <v>0</v>
      </c>
      <c r="BT33" s="10">
        <v>3.0000000000000001E-3</v>
      </c>
    </row>
    <row r="34" spans="1:72" ht="52.5">
      <c r="A34" s="38" t="s">
        <v>230</v>
      </c>
      <c r="B34" s="28">
        <v>0</v>
      </c>
      <c r="C34" s="9">
        <v>0</v>
      </c>
      <c r="D34" s="9">
        <v>0</v>
      </c>
      <c r="E34" s="9">
        <v>0</v>
      </c>
      <c r="F34" s="9">
        <v>0</v>
      </c>
      <c r="G34" s="10" t="s">
        <v>73</v>
      </c>
      <c r="O34" s="28">
        <v>0</v>
      </c>
      <c r="P34" s="9">
        <v>0</v>
      </c>
      <c r="Q34" s="9">
        <v>0</v>
      </c>
      <c r="R34" s="9">
        <v>0</v>
      </c>
      <c r="S34" s="9">
        <v>0</v>
      </c>
      <c r="T34" s="10" t="s">
        <v>73</v>
      </c>
      <c r="AB34" s="28">
        <v>0</v>
      </c>
      <c r="AC34" s="9">
        <v>0</v>
      </c>
      <c r="AD34" s="9">
        <v>0</v>
      </c>
      <c r="AE34" s="9">
        <v>0</v>
      </c>
      <c r="AF34" s="9">
        <v>0</v>
      </c>
      <c r="AG34" s="10" t="s">
        <v>73</v>
      </c>
      <c r="AO34" s="28">
        <v>0</v>
      </c>
      <c r="AP34" s="9">
        <v>0</v>
      </c>
      <c r="AQ34" s="9">
        <v>0</v>
      </c>
      <c r="AR34" s="9">
        <v>0</v>
      </c>
      <c r="AS34" s="9">
        <v>0</v>
      </c>
      <c r="AT34" s="10" t="s">
        <v>73</v>
      </c>
      <c r="BB34" s="28">
        <v>0</v>
      </c>
      <c r="BC34" s="9">
        <v>0</v>
      </c>
      <c r="BD34" s="9">
        <v>0</v>
      </c>
      <c r="BE34" s="9">
        <v>0</v>
      </c>
      <c r="BF34" s="9">
        <v>0</v>
      </c>
      <c r="BG34" s="10" t="s">
        <v>73</v>
      </c>
      <c r="BO34" s="28">
        <v>0</v>
      </c>
      <c r="BP34" s="9">
        <v>0</v>
      </c>
      <c r="BQ34" s="9">
        <v>0</v>
      </c>
      <c r="BR34" s="9">
        <v>0</v>
      </c>
      <c r="BS34" s="9">
        <v>0</v>
      </c>
      <c r="BT34" s="10" t="s">
        <v>73</v>
      </c>
    </row>
    <row r="35" spans="1:72" ht="52.5">
      <c r="A35" s="38" t="s">
        <v>231</v>
      </c>
      <c r="B35" s="28">
        <v>0</v>
      </c>
      <c r="C35" s="9">
        <v>0</v>
      </c>
      <c r="D35" s="9">
        <v>0</v>
      </c>
      <c r="E35" s="9">
        <v>0</v>
      </c>
      <c r="F35" s="9">
        <v>0</v>
      </c>
      <c r="G35" s="10" t="s">
        <v>73</v>
      </c>
      <c r="O35" s="28">
        <v>0</v>
      </c>
      <c r="P35" s="9">
        <v>0</v>
      </c>
      <c r="Q35" s="9">
        <v>0</v>
      </c>
      <c r="R35" s="9">
        <v>0</v>
      </c>
      <c r="S35" s="9">
        <v>0</v>
      </c>
      <c r="T35" s="10" t="s">
        <v>73</v>
      </c>
      <c r="AB35" s="28">
        <v>0</v>
      </c>
      <c r="AC35" s="9">
        <v>0</v>
      </c>
      <c r="AD35" s="9">
        <v>0</v>
      </c>
      <c r="AE35" s="9">
        <v>0</v>
      </c>
      <c r="AF35" s="9">
        <v>0</v>
      </c>
      <c r="AG35" s="10" t="s">
        <v>73</v>
      </c>
      <c r="AO35" s="28">
        <v>0</v>
      </c>
      <c r="AP35" s="9">
        <v>0</v>
      </c>
      <c r="AQ35" s="9">
        <v>0</v>
      </c>
      <c r="AR35" s="9">
        <v>0</v>
      </c>
      <c r="AS35" s="9">
        <v>0</v>
      </c>
      <c r="AT35" s="10" t="s">
        <v>73</v>
      </c>
      <c r="BB35" s="28">
        <v>0</v>
      </c>
      <c r="BC35" s="9">
        <v>0</v>
      </c>
      <c r="BD35" s="9">
        <v>0</v>
      </c>
      <c r="BE35" s="9">
        <v>0</v>
      </c>
      <c r="BF35" s="9">
        <v>0</v>
      </c>
      <c r="BG35" s="10" t="s">
        <v>73</v>
      </c>
      <c r="BO35" s="28">
        <v>0</v>
      </c>
      <c r="BP35" s="9">
        <v>0</v>
      </c>
      <c r="BQ35" s="9">
        <v>0</v>
      </c>
      <c r="BR35" s="9">
        <v>0</v>
      </c>
      <c r="BS35" s="9">
        <v>0</v>
      </c>
      <c r="BT35" s="10" t="s">
        <v>73</v>
      </c>
    </row>
    <row r="36" spans="1:72" ht="52.5">
      <c r="A36" s="38" t="s">
        <v>232</v>
      </c>
      <c r="B36" s="28">
        <v>1</v>
      </c>
      <c r="C36" s="9">
        <v>3.56</v>
      </c>
      <c r="D36" s="9">
        <v>40</v>
      </c>
      <c r="E36" s="9">
        <v>2</v>
      </c>
      <c r="F36" s="9">
        <v>1.9</v>
      </c>
      <c r="G36" s="10">
        <v>7.69</v>
      </c>
      <c r="O36" s="28">
        <v>1</v>
      </c>
      <c r="P36" s="9">
        <v>3.56</v>
      </c>
      <c r="Q36" s="9">
        <v>40</v>
      </c>
      <c r="R36" s="9">
        <v>2</v>
      </c>
      <c r="S36" s="9">
        <v>2.29</v>
      </c>
      <c r="T36" s="10">
        <v>6.88</v>
      </c>
      <c r="AB36" s="28">
        <v>1</v>
      </c>
      <c r="AC36" s="9">
        <v>3.3</v>
      </c>
      <c r="AD36" s="9">
        <v>41</v>
      </c>
      <c r="AE36" s="9">
        <v>2</v>
      </c>
      <c r="AF36" s="9">
        <v>1.65</v>
      </c>
      <c r="AG36" s="10">
        <v>7.74</v>
      </c>
      <c r="AO36" s="28">
        <v>1</v>
      </c>
      <c r="AP36" s="9">
        <v>3.7</v>
      </c>
      <c r="AQ36" s="9">
        <v>40</v>
      </c>
      <c r="AR36" s="9">
        <v>2</v>
      </c>
      <c r="AS36" s="9">
        <v>2.1800000000000002</v>
      </c>
      <c r="AT36" s="10">
        <v>7.48</v>
      </c>
      <c r="BB36" s="28">
        <v>1</v>
      </c>
      <c r="BC36" s="9">
        <v>3.82</v>
      </c>
      <c r="BD36" s="9">
        <v>44</v>
      </c>
      <c r="BE36" s="9">
        <v>2</v>
      </c>
      <c r="BF36" s="9">
        <v>2.06</v>
      </c>
      <c r="BG36" s="10">
        <v>8.09</v>
      </c>
      <c r="BO36" s="28">
        <v>1</v>
      </c>
      <c r="BP36" s="9">
        <v>3.2</v>
      </c>
      <c r="BQ36" s="9">
        <v>41</v>
      </c>
      <c r="BR36" s="9">
        <v>2</v>
      </c>
      <c r="BS36" s="9">
        <v>1.88</v>
      </c>
      <c r="BT36" s="10">
        <v>6.89</v>
      </c>
    </row>
    <row r="37" spans="1:72" ht="42">
      <c r="A37" s="38" t="s">
        <v>233</v>
      </c>
      <c r="B37" s="28">
        <v>43</v>
      </c>
      <c r="C37" s="45">
        <v>2597</v>
      </c>
      <c r="D37" s="45">
        <v>13136</v>
      </c>
      <c r="E37" s="45">
        <v>1857</v>
      </c>
      <c r="F37" s="45">
        <v>2232</v>
      </c>
      <c r="G37" s="49">
        <v>2729</v>
      </c>
      <c r="O37" s="28">
        <v>39</v>
      </c>
      <c r="P37" s="45">
        <v>1074</v>
      </c>
      <c r="Q37" s="45">
        <v>10964</v>
      </c>
      <c r="R37" s="9">
        <v>426</v>
      </c>
      <c r="S37" s="9">
        <v>926.7</v>
      </c>
      <c r="T37" s="49">
        <v>1445</v>
      </c>
      <c r="AB37" s="28">
        <v>9.99</v>
      </c>
      <c r="AC37" s="9">
        <v>294.5</v>
      </c>
      <c r="AD37" s="45">
        <v>1175</v>
      </c>
      <c r="AE37" s="9">
        <v>274</v>
      </c>
      <c r="AF37" s="9">
        <v>285.8</v>
      </c>
      <c r="AG37" s="10">
        <v>175</v>
      </c>
      <c r="AO37" s="28">
        <v>41</v>
      </c>
      <c r="AP37" s="9">
        <v>745.8</v>
      </c>
      <c r="AQ37" s="45">
        <v>104128</v>
      </c>
      <c r="AR37" s="9">
        <v>316.7</v>
      </c>
      <c r="AS37" s="9">
        <v>325.5</v>
      </c>
      <c r="AT37" s="49">
        <v>4488</v>
      </c>
      <c r="BB37" s="28">
        <v>46</v>
      </c>
      <c r="BC37" s="45">
        <v>1686</v>
      </c>
      <c r="BD37" s="45">
        <v>7111</v>
      </c>
      <c r="BE37" s="9">
        <v>580</v>
      </c>
      <c r="BF37" s="45">
        <v>1523</v>
      </c>
      <c r="BG37" s="49">
        <v>2193</v>
      </c>
      <c r="BO37" s="28">
        <v>41</v>
      </c>
      <c r="BP37" s="9">
        <v>722.3</v>
      </c>
      <c r="BQ37" s="45">
        <v>8616</v>
      </c>
      <c r="BR37" s="9">
        <v>498</v>
      </c>
      <c r="BS37" s="9">
        <v>587</v>
      </c>
      <c r="BT37" s="10">
        <v>841.1</v>
      </c>
    </row>
    <row r="38" spans="1:72" ht="53.25" thickBot="1">
      <c r="A38" s="39" t="s">
        <v>234</v>
      </c>
      <c r="B38" s="29">
        <v>0</v>
      </c>
      <c r="C38" s="30">
        <v>1.81</v>
      </c>
      <c r="D38" s="30">
        <v>291</v>
      </c>
      <c r="E38" s="30">
        <v>0</v>
      </c>
      <c r="F38" s="30">
        <v>0.42699999999999999</v>
      </c>
      <c r="G38" s="42">
        <v>8.7100000000000009</v>
      </c>
      <c r="O38" s="29">
        <v>0</v>
      </c>
      <c r="P38" s="30">
        <v>0.77400000000000002</v>
      </c>
      <c r="Q38" s="30">
        <v>519</v>
      </c>
      <c r="R38" s="30">
        <v>0</v>
      </c>
      <c r="S38" s="30">
        <v>8.7999999999999995E-2</v>
      </c>
      <c r="T38" s="42">
        <v>8.67</v>
      </c>
      <c r="AB38" s="29">
        <v>0</v>
      </c>
      <c r="AC38" s="30">
        <v>0.04</v>
      </c>
      <c r="AD38" s="30">
        <v>4</v>
      </c>
      <c r="AE38" s="30">
        <v>0</v>
      </c>
      <c r="AF38" s="30">
        <v>0</v>
      </c>
      <c r="AG38" s="42">
        <v>0.221</v>
      </c>
      <c r="AO38" s="29">
        <v>0</v>
      </c>
      <c r="AP38" s="30">
        <v>4.4999999999999998E-2</v>
      </c>
      <c r="AQ38" s="30">
        <v>36</v>
      </c>
      <c r="AR38" s="30">
        <v>0</v>
      </c>
      <c r="AS38" s="30">
        <v>0</v>
      </c>
      <c r="AT38" s="42">
        <v>0.65200000000000002</v>
      </c>
      <c r="BB38" s="29">
        <v>0</v>
      </c>
      <c r="BC38" s="30">
        <v>1.1100000000000001</v>
      </c>
      <c r="BD38" s="30">
        <v>92</v>
      </c>
      <c r="BE38" s="30">
        <v>0</v>
      </c>
      <c r="BF38" s="30">
        <v>0.183</v>
      </c>
      <c r="BG38" s="42">
        <v>4.67</v>
      </c>
      <c r="BO38" s="29">
        <v>0</v>
      </c>
      <c r="BP38" s="30">
        <v>1.07</v>
      </c>
      <c r="BQ38" s="30">
        <v>163</v>
      </c>
      <c r="BR38" s="30">
        <v>0</v>
      </c>
      <c r="BS38" s="30">
        <v>0.39700000000000002</v>
      </c>
      <c r="BT38" s="42">
        <v>4.46</v>
      </c>
    </row>
  </sheetData>
  <mergeCells count="54">
    <mergeCell ref="B7:M7"/>
    <mergeCell ref="B8:M8"/>
    <mergeCell ref="B9:M9"/>
    <mergeCell ref="B1:M1"/>
    <mergeCell ref="B2:M2"/>
    <mergeCell ref="B3:M3"/>
    <mergeCell ref="B4:M4"/>
    <mergeCell ref="B5:M5"/>
    <mergeCell ref="B6:M6"/>
    <mergeCell ref="O9:Z9"/>
    <mergeCell ref="AB1:AM1"/>
    <mergeCell ref="AB2:AM2"/>
    <mergeCell ref="AB3:AM3"/>
    <mergeCell ref="AB4:AM4"/>
    <mergeCell ref="AB5:AM5"/>
    <mergeCell ref="AB6:AM6"/>
    <mergeCell ref="AB7:AM7"/>
    <mergeCell ref="AB8:AM8"/>
    <mergeCell ref="AB9:AM9"/>
    <mergeCell ref="O1:Z1"/>
    <mergeCell ref="O2:Z2"/>
    <mergeCell ref="O3:Z3"/>
    <mergeCell ref="O4:Z4"/>
    <mergeCell ref="O5:Z5"/>
    <mergeCell ref="O6:Z6"/>
    <mergeCell ref="O7:Z7"/>
    <mergeCell ref="O8:Z8"/>
    <mergeCell ref="AO6:AZ6"/>
    <mergeCell ref="AO7:AZ7"/>
    <mergeCell ref="AO8:AZ8"/>
    <mergeCell ref="AO9:AZ9"/>
    <mergeCell ref="BB1:BM1"/>
    <mergeCell ref="BB2:BM2"/>
    <mergeCell ref="BB3:BM3"/>
    <mergeCell ref="BB4:BM4"/>
    <mergeCell ref="BB5:BM5"/>
    <mergeCell ref="BB6:BM6"/>
    <mergeCell ref="BB7:BM7"/>
    <mergeCell ref="BB8:BM8"/>
    <mergeCell ref="BB9:BM9"/>
    <mergeCell ref="AO1:AZ1"/>
    <mergeCell ref="AO2:AZ2"/>
    <mergeCell ref="AO3:AZ3"/>
    <mergeCell ref="AO4:AZ4"/>
    <mergeCell ref="AO5:AZ5"/>
    <mergeCell ref="BO6:BZ6"/>
    <mergeCell ref="BO7:BZ7"/>
    <mergeCell ref="BO8:BZ8"/>
    <mergeCell ref="BO9:BZ9"/>
    <mergeCell ref="BO1:BZ1"/>
    <mergeCell ref="BO2:BZ2"/>
    <mergeCell ref="BO3:BZ3"/>
    <mergeCell ref="BO4:BZ4"/>
    <mergeCell ref="BO5:BZ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M36"/>
  <sheetViews>
    <sheetView workbookViewId="0">
      <pane xSplit="1" ySplit="10" topLeftCell="BA20" activePane="bottomRight" state="frozen"/>
      <selection pane="topRight" activeCell="B1" sqref="B1"/>
      <selection pane="bottomLeft" activeCell="A11" sqref="A11"/>
      <selection pane="bottomRight" activeCell="BP25" sqref="BP25"/>
    </sheetView>
  </sheetViews>
  <sheetFormatPr defaultRowHeight="15"/>
  <cols>
    <col min="14" max="14" width="0.140625" customWidth="1"/>
    <col min="27" max="27" width="0.140625" customWidth="1"/>
    <col min="40" max="40" width="0.28515625" customWidth="1"/>
    <col min="53" max="53" width="0.140625" customWidth="1"/>
  </cols>
  <sheetData>
    <row r="1" spans="1:65" ht="15" customHeight="1">
      <c r="A1" s="23" t="s">
        <v>0</v>
      </c>
      <c r="B1" s="306" t="s">
        <v>489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8"/>
      <c r="O1" s="306" t="s">
        <v>492</v>
      </c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  <c r="AB1" s="306" t="s">
        <v>495</v>
      </c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8"/>
      <c r="AO1" s="306" t="s">
        <v>498</v>
      </c>
      <c r="AP1" s="307"/>
      <c r="AQ1" s="307"/>
      <c r="AR1" s="307"/>
      <c r="AS1" s="307"/>
      <c r="AT1" s="307"/>
      <c r="AU1" s="307"/>
      <c r="AV1" s="307"/>
      <c r="AW1" s="307"/>
      <c r="AX1" s="307"/>
      <c r="AY1" s="307"/>
      <c r="AZ1" s="308"/>
      <c r="BB1" s="306" t="s">
        <v>501</v>
      </c>
      <c r="BC1" s="307"/>
      <c r="BD1" s="307"/>
      <c r="BE1" s="307"/>
      <c r="BF1" s="307"/>
      <c r="BG1" s="307"/>
      <c r="BH1" s="307"/>
      <c r="BI1" s="307"/>
      <c r="BJ1" s="307"/>
      <c r="BK1" s="307"/>
      <c r="BL1" s="307"/>
      <c r="BM1" s="308"/>
    </row>
    <row r="2" spans="1:65">
      <c r="A2" s="24" t="s">
        <v>1</v>
      </c>
      <c r="B2" s="309" t="s">
        <v>51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  <c r="O2" s="309" t="s">
        <v>51</v>
      </c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1"/>
      <c r="AB2" s="309" t="s">
        <v>51</v>
      </c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1"/>
      <c r="AO2" s="309" t="s">
        <v>51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1"/>
      <c r="BB2" s="309" t="s">
        <v>51</v>
      </c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1"/>
    </row>
    <row r="3" spans="1:65" ht="15" customHeight="1">
      <c r="A3" s="24" t="s">
        <v>2</v>
      </c>
      <c r="B3" s="312" t="s">
        <v>490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4"/>
      <c r="O3" s="312" t="s">
        <v>493</v>
      </c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4"/>
      <c r="AB3" s="312" t="s">
        <v>496</v>
      </c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4"/>
      <c r="AO3" s="312" t="s">
        <v>499</v>
      </c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4"/>
      <c r="BB3" s="312" t="s">
        <v>502</v>
      </c>
      <c r="BC3" s="313"/>
      <c r="BD3" s="313"/>
      <c r="BE3" s="313"/>
      <c r="BF3" s="313"/>
      <c r="BG3" s="313"/>
      <c r="BH3" s="313"/>
      <c r="BI3" s="313"/>
      <c r="BJ3" s="313"/>
      <c r="BK3" s="313"/>
      <c r="BL3" s="313"/>
      <c r="BM3" s="314"/>
    </row>
    <row r="4" spans="1:65" ht="15" customHeight="1">
      <c r="A4" s="24" t="s">
        <v>3</v>
      </c>
      <c r="B4" s="312" t="s">
        <v>491</v>
      </c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4"/>
      <c r="O4" s="312" t="s">
        <v>494</v>
      </c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4"/>
      <c r="AB4" s="312" t="s">
        <v>497</v>
      </c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4"/>
      <c r="AO4" s="312" t="s">
        <v>500</v>
      </c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4"/>
      <c r="BB4" s="312" t="s">
        <v>503</v>
      </c>
      <c r="BC4" s="313"/>
      <c r="BD4" s="313"/>
      <c r="BE4" s="313"/>
      <c r="BF4" s="313"/>
      <c r="BG4" s="313"/>
      <c r="BH4" s="313"/>
      <c r="BI4" s="313"/>
      <c r="BJ4" s="313"/>
      <c r="BK4" s="313"/>
      <c r="BL4" s="313"/>
      <c r="BM4" s="314"/>
    </row>
    <row r="5" spans="1:65">
      <c r="A5" s="24" t="s">
        <v>4</v>
      </c>
      <c r="B5" s="315">
        <v>5.0185185185185187E-2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7"/>
      <c r="O5" s="315">
        <v>5.0185185185185187E-2</v>
      </c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7"/>
      <c r="AB5" s="315">
        <v>5.0173611111111106E-2</v>
      </c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7"/>
      <c r="AO5" s="315">
        <v>5.0173611111111106E-2</v>
      </c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7"/>
      <c r="BB5" s="315">
        <v>5.0173611111111106E-2</v>
      </c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7"/>
    </row>
    <row r="6" spans="1:65" ht="15" customHeight="1">
      <c r="A6" s="24" t="s">
        <v>5</v>
      </c>
      <c r="B6" s="294" t="s">
        <v>222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6"/>
      <c r="O6" s="294" t="s">
        <v>222</v>
      </c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6"/>
      <c r="AB6" s="294" t="s">
        <v>222</v>
      </c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6"/>
      <c r="AO6" s="294" t="s">
        <v>222</v>
      </c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6"/>
      <c r="BB6" s="294" t="s">
        <v>222</v>
      </c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96"/>
    </row>
    <row r="7" spans="1:65" ht="15" customHeight="1">
      <c r="A7" s="24" t="s">
        <v>6</v>
      </c>
      <c r="B7" s="297" t="s">
        <v>55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9"/>
      <c r="O7" s="297" t="s">
        <v>55</v>
      </c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9"/>
      <c r="AB7" s="297" t="s">
        <v>55</v>
      </c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9"/>
      <c r="AO7" s="297" t="s">
        <v>55</v>
      </c>
      <c r="AP7" s="298"/>
      <c r="AQ7" s="298"/>
      <c r="AR7" s="298"/>
      <c r="AS7" s="298"/>
      <c r="AT7" s="298"/>
      <c r="AU7" s="298"/>
      <c r="AV7" s="298"/>
      <c r="AW7" s="298"/>
      <c r="AX7" s="298"/>
      <c r="AY7" s="298"/>
      <c r="AZ7" s="299"/>
      <c r="BB7" s="297" t="s">
        <v>55</v>
      </c>
      <c r="BC7" s="298"/>
      <c r="BD7" s="298"/>
      <c r="BE7" s="298"/>
      <c r="BF7" s="298"/>
      <c r="BG7" s="298"/>
      <c r="BH7" s="298"/>
      <c r="BI7" s="298"/>
      <c r="BJ7" s="298"/>
      <c r="BK7" s="298"/>
      <c r="BL7" s="298"/>
      <c r="BM7" s="299"/>
    </row>
    <row r="8" spans="1:65" ht="15" customHeight="1">
      <c r="A8" s="24" t="s">
        <v>7</v>
      </c>
      <c r="B8" s="300" t="s">
        <v>71</v>
      </c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2"/>
      <c r="O8" s="300" t="s">
        <v>71</v>
      </c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B8" s="300" t="s">
        <v>71</v>
      </c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2"/>
      <c r="AO8" s="300" t="s">
        <v>71</v>
      </c>
      <c r="AP8" s="301"/>
      <c r="AQ8" s="301"/>
      <c r="AR8" s="301"/>
      <c r="AS8" s="301"/>
      <c r="AT8" s="301"/>
      <c r="AU8" s="301"/>
      <c r="AV8" s="301"/>
      <c r="AW8" s="301"/>
      <c r="AX8" s="301"/>
      <c r="AY8" s="301"/>
      <c r="AZ8" s="302"/>
      <c r="BB8" s="300" t="s">
        <v>71</v>
      </c>
      <c r="BC8" s="301"/>
      <c r="BD8" s="301"/>
      <c r="BE8" s="301"/>
      <c r="BF8" s="301"/>
      <c r="BG8" s="301"/>
      <c r="BH8" s="301"/>
      <c r="BI8" s="301"/>
      <c r="BJ8" s="301"/>
      <c r="BK8" s="301"/>
      <c r="BL8" s="301"/>
      <c r="BM8" s="302"/>
    </row>
    <row r="9" spans="1:65" ht="32.25" thickBot="1">
      <c r="A9" s="25" t="s">
        <v>8</v>
      </c>
      <c r="B9" s="303" t="s">
        <v>72</v>
      </c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5"/>
      <c r="O9" s="303" t="s">
        <v>72</v>
      </c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5"/>
      <c r="AB9" s="303" t="s">
        <v>72</v>
      </c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5"/>
      <c r="AO9" s="303" t="s">
        <v>72</v>
      </c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5"/>
      <c r="BB9" s="303" t="s">
        <v>72</v>
      </c>
      <c r="BC9" s="304"/>
      <c r="BD9" s="304"/>
      <c r="BE9" s="304"/>
      <c r="BF9" s="304"/>
      <c r="BG9" s="304"/>
      <c r="BH9" s="304"/>
      <c r="BI9" s="304"/>
      <c r="BJ9" s="304"/>
      <c r="BK9" s="304"/>
      <c r="BL9" s="304"/>
      <c r="BM9" s="305"/>
    </row>
    <row r="10" spans="1:65" ht="21.75" thickBot="1">
      <c r="A10" s="26" t="s">
        <v>9</v>
      </c>
      <c r="B10" s="27" t="s">
        <v>58</v>
      </c>
      <c r="C10" s="18" t="s">
        <v>59</v>
      </c>
      <c r="D10" s="18" t="s">
        <v>60</v>
      </c>
      <c r="E10" s="18" t="s">
        <v>61</v>
      </c>
      <c r="F10" s="18" t="s">
        <v>62</v>
      </c>
      <c r="G10" s="18" t="s">
        <v>63</v>
      </c>
      <c r="H10" s="18" t="s">
        <v>64</v>
      </c>
      <c r="I10" s="18" t="s">
        <v>65</v>
      </c>
      <c r="J10" s="18" t="s">
        <v>66</v>
      </c>
      <c r="K10" s="18" t="s">
        <v>67</v>
      </c>
      <c r="L10" s="18" t="s">
        <v>68</v>
      </c>
      <c r="M10" s="19" t="s">
        <v>69</v>
      </c>
      <c r="O10" s="27" t="s">
        <v>58</v>
      </c>
      <c r="P10" s="18" t="s">
        <v>59</v>
      </c>
      <c r="Q10" s="18" t="s">
        <v>60</v>
      </c>
      <c r="R10" s="18" t="s">
        <v>61</v>
      </c>
      <c r="S10" s="18" t="s">
        <v>62</v>
      </c>
      <c r="T10" s="18" t="s">
        <v>63</v>
      </c>
      <c r="U10" s="18" t="s">
        <v>64</v>
      </c>
      <c r="V10" s="18" t="s">
        <v>65</v>
      </c>
      <c r="W10" s="18" t="s">
        <v>66</v>
      </c>
      <c r="X10" s="18" t="s">
        <v>67</v>
      </c>
      <c r="Y10" s="18" t="s">
        <v>68</v>
      </c>
      <c r="Z10" s="19" t="s">
        <v>69</v>
      </c>
      <c r="AB10" s="27" t="s">
        <v>58</v>
      </c>
      <c r="AC10" s="18" t="s">
        <v>59</v>
      </c>
      <c r="AD10" s="18" t="s">
        <v>60</v>
      </c>
      <c r="AE10" s="18" t="s">
        <v>61</v>
      </c>
      <c r="AF10" s="18" t="s">
        <v>62</v>
      </c>
      <c r="AG10" s="18" t="s">
        <v>63</v>
      </c>
      <c r="AH10" s="18" t="s">
        <v>64</v>
      </c>
      <c r="AI10" s="18" t="s">
        <v>65</v>
      </c>
      <c r="AJ10" s="18" t="s">
        <v>66</v>
      </c>
      <c r="AK10" s="18" t="s">
        <v>67</v>
      </c>
      <c r="AL10" s="18" t="s">
        <v>68</v>
      </c>
      <c r="AM10" s="19" t="s">
        <v>69</v>
      </c>
      <c r="AO10" s="27" t="s">
        <v>58</v>
      </c>
      <c r="AP10" s="18" t="s">
        <v>59</v>
      </c>
      <c r="AQ10" s="18" t="s">
        <v>60</v>
      </c>
      <c r="AR10" s="18" t="s">
        <v>61</v>
      </c>
      <c r="AS10" s="18" t="s">
        <v>62</v>
      </c>
      <c r="AT10" s="18" t="s">
        <v>63</v>
      </c>
      <c r="AU10" s="18" t="s">
        <v>64</v>
      </c>
      <c r="AV10" s="18" t="s">
        <v>65</v>
      </c>
      <c r="AW10" s="18" t="s">
        <v>66</v>
      </c>
      <c r="AX10" s="18" t="s">
        <v>67</v>
      </c>
      <c r="AY10" s="18" t="s">
        <v>68</v>
      </c>
      <c r="AZ10" s="19" t="s">
        <v>69</v>
      </c>
      <c r="BB10" s="27" t="s">
        <v>58</v>
      </c>
      <c r="BC10" s="18" t="s">
        <v>59</v>
      </c>
      <c r="BD10" s="18" t="s">
        <v>60</v>
      </c>
      <c r="BE10" s="18" t="s">
        <v>61</v>
      </c>
      <c r="BF10" s="18" t="s">
        <v>62</v>
      </c>
      <c r="BG10" s="18" t="s">
        <v>63</v>
      </c>
      <c r="BH10" s="18" t="s">
        <v>64</v>
      </c>
      <c r="BI10" s="18" t="s">
        <v>65</v>
      </c>
      <c r="BJ10" s="18" t="s">
        <v>66</v>
      </c>
      <c r="BK10" s="18" t="s">
        <v>67</v>
      </c>
      <c r="BL10" s="18" t="s">
        <v>68</v>
      </c>
      <c r="BM10" s="19" t="s">
        <v>69</v>
      </c>
    </row>
    <row r="11" spans="1:65">
      <c r="A11" s="15" t="s">
        <v>10</v>
      </c>
      <c r="B11" s="107">
        <v>0</v>
      </c>
      <c r="C11" s="108">
        <v>0</v>
      </c>
      <c r="D11" s="108">
        <v>0</v>
      </c>
      <c r="E11" s="108">
        <v>30</v>
      </c>
      <c r="F11" s="108">
        <v>0</v>
      </c>
      <c r="G11" s="108">
        <v>0</v>
      </c>
      <c r="H11" s="108" t="s">
        <v>73</v>
      </c>
      <c r="I11" s="108" t="s">
        <v>73</v>
      </c>
      <c r="J11" s="108" t="s">
        <v>73</v>
      </c>
      <c r="K11" s="108" t="s">
        <v>73</v>
      </c>
      <c r="L11" s="22" t="s">
        <v>74</v>
      </c>
      <c r="M11" s="109" t="s">
        <v>74</v>
      </c>
      <c r="O11" s="107">
        <v>0</v>
      </c>
      <c r="P11" s="108">
        <v>0</v>
      </c>
      <c r="Q11" s="108">
        <v>0</v>
      </c>
      <c r="R11" s="108">
        <v>30</v>
      </c>
      <c r="S11" s="108">
        <v>0</v>
      </c>
      <c r="T11" s="108">
        <v>0</v>
      </c>
      <c r="U11" s="108" t="s">
        <v>73</v>
      </c>
      <c r="V11" s="108" t="s">
        <v>73</v>
      </c>
      <c r="W11" s="108" t="s">
        <v>73</v>
      </c>
      <c r="X11" s="108" t="s">
        <v>73</v>
      </c>
      <c r="Y11" s="22" t="s">
        <v>74</v>
      </c>
      <c r="Z11" s="109" t="s">
        <v>74</v>
      </c>
      <c r="AB11" s="107">
        <v>0</v>
      </c>
      <c r="AC11" s="108">
        <v>0</v>
      </c>
      <c r="AD11" s="108">
        <v>0</v>
      </c>
      <c r="AE11" s="108">
        <v>30</v>
      </c>
      <c r="AF11" s="108">
        <v>0</v>
      </c>
      <c r="AG11" s="108">
        <v>0</v>
      </c>
      <c r="AH11" s="108" t="s">
        <v>73</v>
      </c>
      <c r="AI11" s="108" t="s">
        <v>73</v>
      </c>
      <c r="AJ11" s="108" t="s">
        <v>73</v>
      </c>
      <c r="AK11" s="108" t="s">
        <v>73</v>
      </c>
      <c r="AL11" s="22" t="s">
        <v>74</v>
      </c>
      <c r="AM11" s="109" t="s">
        <v>74</v>
      </c>
      <c r="AO11" s="107">
        <v>0</v>
      </c>
      <c r="AP11" s="108">
        <v>0</v>
      </c>
      <c r="AQ11" s="108">
        <v>0</v>
      </c>
      <c r="AR11" s="108">
        <v>30</v>
      </c>
      <c r="AS11" s="108">
        <v>0</v>
      </c>
      <c r="AT11" s="108">
        <v>0</v>
      </c>
      <c r="AU11" s="108" t="s">
        <v>73</v>
      </c>
      <c r="AV11" s="108" t="s">
        <v>73</v>
      </c>
      <c r="AW11" s="108" t="s">
        <v>73</v>
      </c>
      <c r="AX11" s="108" t="s">
        <v>73</v>
      </c>
      <c r="AY11" s="22" t="s">
        <v>74</v>
      </c>
      <c r="AZ11" s="109" t="s">
        <v>74</v>
      </c>
      <c r="BB11" s="107">
        <v>0</v>
      </c>
      <c r="BC11" s="108">
        <v>0</v>
      </c>
      <c r="BD11" s="108">
        <v>0</v>
      </c>
      <c r="BE11" s="108">
        <v>30</v>
      </c>
      <c r="BF11" s="108">
        <v>0</v>
      </c>
      <c r="BG11" s="108">
        <v>0</v>
      </c>
      <c r="BH11" s="108" t="s">
        <v>73</v>
      </c>
      <c r="BI11" s="108" t="s">
        <v>73</v>
      </c>
      <c r="BJ11" s="108" t="s">
        <v>73</v>
      </c>
      <c r="BK11" s="108" t="s">
        <v>73</v>
      </c>
      <c r="BL11" s="22" t="s">
        <v>74</v>
      </c>
      <c r="BM11" s="109" t="s">
        <v>74</v>
      </c>
    </row>
    <row r="12" spans="1:65">
      <c r="A12" s="16" t="s">
        <v>11</v>
      </c>
      <c r="B12" s="107">
        <v>0.51600000000000001</v>
      </c>
      <c r="C12" s="108">
        <v>0.81799999999999995</v>
      </c>
      <c r="D12" s="108">
        <v>5.41</v>
      </c>
      <c r="E12" s="108">
        <v>874</v>
      </c>
      <c r="F12" s="108">
        <v>12</v>
      </c>
      <c r="G12" s="108">
        <v>1.4</v>
      </c>
      <c r="H12" s="108" t="s">
        <v>73</v>
      </c>
      <c r="I12" s="108" t="s">
        <v>73</v>
      </c>
      <c r="J12" s="108" t="s">
        <v>73</v>
      </c>
      <c r="K12" s="108" t="s">
        <v>73</v>
      </c>
      <c r="L12" s="22" t="s">
        <v>74</v>
      </c>
      <c r="M12" s="109" t="s">
        <v>74</v>
      </c>
      <c r="O12" s="107">
        <v>0.53700000000000003</v>
      </c>
      <c r="P12" s="108">
        <v>0.73299999999999998</v>
      </c>
      <c r="Q12" s="108">
        <v>4.9800000000000004</v>
      </c>
      <c r="R12" s="108">
        <v>875</v>
      </c>
      <c r="S12" s="108">
        <v>19</v>
      </c>
      <c r="T12" s="108">
        <v>2.2000000000000002</v>
      </c>
      <c r="U12" s="108" t="s">
        <v>73</v>
      </c>
      <c r="V12" s="108" t="s">
        <v>73</v>
      </c>
      <c r="W12" s="108" t="s">
        <v>73</v>
      </c>
      <c r="X12" s="108" t="s">
        <v>73</v>
      </c>
      <c r="Y12" s="22" t="s">
        <v>74</v>
      </c>
      <c r="Z12" s="109" t="s">
        <v>74</v>
      </c>
      <c r="AB12" s="107">
        <v>0.59099999999999997</v>
      </c>
      <c r="AC12" s="108">
        <v>0.83899999999999997</v>
      </c>
      <c r="AD12" s="108">
        <v>4.0599999999999996</v>
      </c>
      <c r="AE12" s="108">
        <v>874</v>
      </c>
      <c r="AF12" s="108">
        <v>11</v>
      </c>
      <c r="AG12" s="108">
        <v>1.3</v>
      </c>
      <c r="AH12" s="108" t="s">
        <v>73</v>
      </c>
      <c r="AI12" s="108" t="s">
        <v>73</v>
      </c>
      <c r="AJ12" s="108" t="s">
        <v>73</v>
      </c>
      <c r="AK12" s="108" t="s">
        <v>73</v>
      </c>
      <c r="AL12" s="22" t="s">
        <v>74</v>
      </c>
      <c r="AM12" s="109" t="s">
        <v>74</v>
      </c>
      <c r="AO12" s="107">
        <v>0.53500000000000003</v>
      </c>
      <c r="AP12" s="108">
        <v>0.81</v>
      </c>
      <c r="AQ12" s="108">
        <v>6.65</v>
      </c>
      <c r="AR12" s="108">
        <v>875</v>
      </c>
      <c r="AS12" s="108">
        <v>13</v>
      </c>
      <c r="AT12" s="108">
        <v>1.5</v>
      </c>
      <c r="AU12" s="108" t="s">
        <v>73</v>
      </c>
      <c r="AV12" s="108" t="s">
        <v>73</v>
      </c>
      <c r="AW12" s="108" t="s">
        <v>73</v>
      </c>
      <c r="AX12" s="108" t="s">
        <v>73</v>
      </c>
      <c r="AY12" s="22" t="s">
        <v>74</v>
      </c>
      <c r="AZ12" s="109" t="s">
        <v>74</v>
      </c>
      <c r="BB12" s="107">
        <v>0.52400000000000002</v>
      </c>
      <c r="BC12" s="108">
        <v>0.86199999999999999</v>
      </c>
      <c r="BD12" s="108">
        <v>6.72</v>
      </c>
      <c r="BE12" s="108">
        <v>874</v>
      </c>
      <c r="BF12" s="108">
        <v>9</v>
      </c>
      <c r="BG12" s="108">
        <v>1</v>
      </c>
      <c r="BH12" s="108" t="s">
        <v>73</v>
      </c>
      <c r="BI12" s="108" t="s">
        <v>73</v>
      </c>
      <c r="BJ12" s="108" t="s">
        <v>73</v>
      </c>
      <c r="BK12" s="108" t="s">
        <v>73</v>
      </c>
      <c r="BL12" s="22" t="s">
        <v>74</v>
      </c>
      <c r="BM12" s="109" t="s">
        <v>74</v>
      </c>
    </row>
    <row r="13" spans="1:65">
      <c r="A13" s="16" t="s">
        <v>12</v>
      </c>
      <c r="B13" s="107">
        <v>2.3E-2</v>
      </c>
      <c r="C13" s="108">
        <v>3.7999999999999999E-2</v>
      </c>
      <c r="D13" s="108">
        <v>0.439</v>
      </c>
      <c r="E13" s="108">
        <v>900</v>
      </c>
      <c r="F13" s="108">
        <v>0</v>
      </c>
      <c r="G13" s="108">
        <v>0</v>
      </c>
      <c r="H13" s="108">
        <v>3.3000000000000002E-2</v>
      </c>
      <c r="I13" s="108">
        <v>6.6000000000000003E-2</v>
      </c>
      <c r="J13" s="108">
        <v>0.1</v>
      </c>
      <c r="K13" s="108">
        <v>0.02</v>
      </c>
      <c r="L13" s="22">
        <v>3.5000000000000003E-2</v>
      </c>
      <c r="M13" s="109" t="s">
        <v>74</v>
      </c>
      <c r="O13" s="107">
        <v>2.3E-2</v>
      </c>
      <c r="P13" s="108">
        <v>3.5999999999999997E-2</v>
      </c>
      <c r="Q13" s="108">
        <v>1.86</v>
      </c>
      <c r="R13" s="108">
        <v>901</v>
      </c>
      <c r="S13" s="108">
        <v>0</v>
      </c>
      <c r="T13" s="108">
        <v>0</v>
      </c>
      <c r="U13" s="108">
        <v>3.1E-2</v>
      </c>
      <c r="V13" s="108">
        <v>4.9000000000000002E-2</v>
      </c>
      <c r="W13" s="108">
        <v>0.14499999999999999</v>
      </c>
      <c r="X13" s="108">
        <v>6.3E-2</v>
      </c>
      <c r="Y13" s="22">
        <v>3.1E-2</v>
      </c>
      <c r="Z13" s="109" t="s">
        <v>74</v>
      </c>
      <c r="AB13" s="107">
        <v>2.3E-2</v>
      </c>
      <c r="AC13" s="108">
        <v>3.7999999999999999E-2</v>
      </c>
      <c r="AD13" s="108">
        <v>1.41</v>
      </c>
      <c r="AE13" s="108">
        <v>900</v>
      </c>
      <c r="AF13" s="108">
        <v>0</v>
      </c>
      <c r="AG13" s="108">
        <v>0</v>
      </c>
      <c r="AH13" s="108">
        <v>3.2000000000000001E-2</v>
      </c>
      <c r="AI13" s="108">
        <v>6.6000000000000003E-2</v>
      </c>
      <c r="AJ13" s="108">
        <v>0.129</v>
      </c>
      <c r="AK13" s="108">
        <v>5.3999999999999999E-2</v>
      </c>
      <c r="AL13" s="22">
        <v>3.3000000000000002E-2</v>
      </c>
      <c r="AM13" s="109" t="s">
        <v>74</v>
      </c>
      <c r="AO13" s="107">
        <v>2.4E-2</v>
      </c>
      <c r="AP13" s="108">
        <v>3.6999999999999998E-2</v>
      </c>
      <c r="AQ13" s="108">
        <v>1.03</v>
      </c>
      <c r="AR13" s="108">
        <v>901</v>
      </c>
      <c r="AS13" s="108">
        <v>0</v>
      </c>
      <c r="AT13" s="108">
        <v>0</v>
      </c>
      <c r="AU13" s="108">
        <v>3.2000000000000001E-2</v>
      </c>
      <c r="AV13" s="108">
        <v>0.05</v>
      </c>
      <c r="AW13" s="108">
        <v>0.10199999999999999</v>
      </c>
      <c r="AX13" s="108">
        <v>4.4999999999999998E-2</v>
      </c>
      <c r="AY13" s="22">
        <v>3.3000000000000002E-2</v>
      </c>
      <c r="AZ13" s="109" t="s">
        <v>74</v>
      </c>
      <c r="BB13" s="107">
        <v>2.3E-2</v>
      </c>
      <c r="BC13" s="108">
        <v>3.4000000000000002E-2</v>
      </c>
      <c r="BD13" s="108">
        <v>0.441</v>
      </c>
      <c r="BE13" s="108">
        <v>900</v>
      </c>
      <c r="BF13" s="108">
        <v>0</v>
      </c>
      <c r="BG13" s="108">
        <v>0</v>
      </c>
      <c r="BH13" s="108">
        <v>3.1E-2</v>
      </c>
      <c r="BI13" s="108">
        <v>4.5999999999999999E-2</v>
      </c>
      <c r="BJ13" s="108">
        <v>7.9000000000000001E-2</v>
      </c>
      <c r="BK13" s="108">
        <v>1.9E-2</v>
      </c>
      <c r="BL13" s="22">
        <v>3.1E-2</v>
      </c>
      <c r="BM13" s="109" t="s">
        <v>74</v>
      </c>
    </row>
    <row r="14" spans="1:65">
      <c r="A14" s="16" t="s">
        <v>28</v>
      </c>
      <c r="B14" s="107">
        <v>0.01</v>
      </c>
      <c r="C14" s="108">
        <v>1.4E-2</v>
      </c>
      <c r="D14" s="108">
        <v>5.3999999999999999E-2</v>
      </c>
      <c r="E14" s="108">
        <v>897</v>
      </c>
      <c r="F14" s="108">
        <v>0</v>
      </c>
      <c r="G14" s="108">
        <v>0</v>
      </c>
      <c r="H14" s="108">
        <v>1.2999999999999999E-2</v>
      </c>
      <c r="I14" s="108">
        <v>2.4E-2</v>
      </c>
      <c r="J14" s="108">
        <v>3.5000000000000003E-2</v>
      </c>
      <c r="K14" s="108">
        <v>5.0000000000000001E-3</v>
      </c>
      <c r="L14" s="22">
        <v>1.2999999999999999E-2</v>
      </c>
      <c r="M14" s="109" t="s">
        <v>74</v>
      </c>
      <c r="O14" s="107">
        <v>0.01</v>
      </c>
      <c r="P14" s="108">
        <v>1.4E-2</v>
      </c>
      <c r="Q14" s="108">
        <v>0.126</v>
      </c>
      <c r="R14" s="108">
        <v>901</v>
      </c>
      <c r="S14" s="108">
        <v>0</v>
      </c>
      <c r="T14" s="108">
        <v>0</v>
      </c>
      <c r="U14" s="108">
        <v>1.2999999999999999E-2</v>
      </c>
      <c r="V14" s="108">
        <v>2.1000000000000001E-2</v>
      </c>
      <c r="W14" s="108">
        <v>3.5000000000000003E-2</v>
      </c>
      <c r="X14" s="108">
        <v>6.0000000000000001E-3</v>
      </c>
      <c r="Y14" s="22">
        <v>1.2999999999999999E-2</v>
      </c>
      <c r="Z14" s="109" t="s">
        <v>74</v>
      </c>
      <c r="AB14" s="107">
        <v>0.01</v>
      </c>
      <c r="AC14" s="108">
        <v>1.4E-2</v>
      </c>
      <c r="AD14" s="108">
        <v>8.5999999999999993E-2</v>
      </c>
      <c r="AE14" s="108">
        <v>900</v>
      </c>
      <c r="AF14" s="108">
        <v>0</v>
      </c>
      <c r="AG14" s="108">
        <v>0</v>
      </c>
      <c r="AH14" s="108">
        <v>1.2E-2</v>
      </c>
      <c r="AI14" s="108">
        <v>2.1999999999999999E-2</v>
      </c>
      <c r="AJ14" s="108">
        <v>5.0999999999999997E-2</v>
      </c>
      <c r="AK14" s="108">
        <v>7.0000000000000001E-3</v>
      </c>
      <c r="AL14" s="22">
        <v>1.2999999999999999E-2</v>
      </c>
      <c r="AM14" s="109" t="s">
        <v>74</v>
      </c>
      <c r="AO14" s="107">
        <v>0.01</v>
      </c>
      <c r="AP14" s="108">
        <v>1.2999999999999999E-2</v>
      </c>
      <c r="AQ14" s="108">
        <v>4.4999999999999998E-2</v>
      </c>
      <c r="AR14" s="108">
        <v>899</v>
      </c>
      <c r="AS14" s="108">
        <v>0</v>
      </c>
      <c r="AT14" s="108">
        <v>0</v>
      </c>
      <c r="AU14" s="108">
        <v>1.2E-2</v>
      </c>
      <c r="AV14" s="108">
        <v>0.02</v>
      </c>
      <c r="AW14" s="108">
        <v>2.7E-2</v>
      </c>
      <c r="AX14" s="108">
        <v>3.0000000000000001E-3</v>
      </c>
      <c r="AY14" s="22">
        <v>1.2E-2</v>
      </c>
      <c r="AZ14" s="109" t="s">
        <v>74</v>
      </c>
      <c r="BB14" s="107">
        <v>0.01</v>
      </c>
      <c r="BC14" s="108">
        <v>1.2999999999999999E-2</v>
      </c>
      <c r="BD14" s="108">
        <v>5.3999999999999999E-2</v>
      </c>
      <c r="BE14" s="108">
        <v>899</v>
      </c>
      <c r="BF14" s="108">
        <v>0</v>
      </c>
      <c r="BG14" s="108">
        <v>0</v>
      </c>
      <c r="BH14" s="108">
        <v>1.2999999999999999E-2</v>
      </c>
      <c r="BI14" s="108">
        <v>0.02</v>
      </c>
      <c r="BJ14" s="108">
        <v>2.5999999999999999E-2</v>
      </c>
      <c r="BK14" s="108">
        <v>3.0000000000000001E-3</v>
      </c>
      <c r="BL14" s="22">
        <v>1.2999999999999999E-2</v>
      </c>
      <c r="BM14" s="109" t="s">
        <v>74</v>
      </c>
    </row>
    <row r="15" spans="1:65" ht="21">
      <c r="A15" s="16" t="s">
        <v>29</v>
      </c>
      <c r="B15" s="107">
        <v>0.17</v>
      </c>
      <c r="C15" s="108">
        <v>0.39200000000000002</v>
      </c>
      <c r="D15" s="108">
        <v>4.55</v>
      </c>
      <c r="E15" s="108">
        <v>891</v>
      </c>
      <c r="F15" s="108">
        <v>4</v>
      </c>
      <c r="G15" s="108">
        <v>0.4</v>
      </c>
      <c r="H15" s="108">
        <v>0.27900000000000003</v>
      </c>
      <c r="I15" s="108">
        <v>0.88900000000000001</v>
      </c>
      <c r="J15" s="108">
        <v>2.57</v>
      </c>
      <c r="K15" s="108">
        <v>0.42299999999999999</v>
      </c>
      <c r="L15" s="22">
        <v>0.32500000000000001</v>
      </c>
      <c r="M15" s="109" t="s">
        <v>74</v>
      </c>
      <c r="O15" s="107">
        <v>0.183</v>
      </c>
      <c r="P15" s="108">
        <v>0.307</v>
      </c>
      <c r="Q15" s="108">
        <v>4.47</v>
      </c>
      <c r="R15" s="108">
        <v>892</v>
      </c>
      <c r="S15" s="108">
        <v>0</v>
      </c>
      <c r="T15" s="108">
        <v>0</v>
      </c>
      <c r="U15" s="108">
        <v>0.223</v>
      </c>
      <c r="V15" s="108">
        <v>0.68100000000000005</v>
      </c>
      <c r="W15" s="108">
        <v>1.54</v>
      </c>
      <c r="X15" s="108">
        <v>0.27700000000000002</v>
      </c>
      <c r="Y15" s="22">
        <v>0.26400000000000001</v>
      </c>
      <c r="Z15" s="109" t="s">
        <v>74</v>
      </c>
      <c r="AB15" s="107">
        <v>0.221</v>
      </c>
      <c r="AC15" s="108">
        <v>0.38700000000000001</v>
      </c>
      <c r="AD15" s="108">
        <v>3.66</v>
      </c>
      <c r="AE15" s="108">
        <v>891</v>
      </c>
      <c r="AF15" s="108">
        <v>0</v>
      </c>
      <c r="AG15" s="108">
        <v>0</v>
      </c>
      <c r="AH15" s="108">
        <v>0.28699999999999998</v>
      </c>
      <c r="AI15" s="108">
        <v>0.86199999999999999</v>
      </c>
      <c r="AJ15" s="108">
        <v>1.86</v>
      </c>
      <c r="AK15" s="108">
        <v>0.28199999999999997</v>
      </c>
      <c r="AL15" s="22">
        <v>0.34300000000000003</v>
      </c>
      <c r="AM15" s="109" t="s">
        <v>74</v>
      </c>
      <c r="AO15" s="107">
        <v>0.17399999999999999</v>
      </c>
      <c r="AP15" s="108">
        <v>0.37</v>
      </c>
      <c r="AQ15" s="108">
        <v>6.25</v>
      </c>
      <c r="AR15" s="108">
        <v>891</v>
      </c>
      <c r="AS15" s="108">
        <v>0</v>
      </c>
      <c r="AT15" s="108">
        <v>0</v>
      </c>
      <c r="AU15" s="108">
        <v>0.22900000000000001</v>
      </c>
      <c r="AV15" s="108">
        <v>0.91600000000000004</v>
      </c>
      <c r="AW15" s="108">
        <v>2.29</v>
      </c>
      <c r="AX15" s="108">
        <v>0.46300000000000002</v>
      </c>
      <c r="AY15" s="22">
        <v>0.29699999999999999</v>
      </c>
      <c r="AZ15" s="109" t="s">
        <v>74</v>
      </c>
      <c r="BB15" s="107">
        <v>0.16600000000000001</v>
      </c>
      <c r="BC15" s="108">
        <v>0.44</v>
      </c>
      <c r="BD15" s="108">
        <v>6.3</v>
      </c>
      <c r="BE15" s="108">
        <v>891</v>
      </c>
      <c r="BF15" s="108">
        <v>0</v>
      </c>
      <c r="BG15" s="108">
        <v>0</v>
      </c>
      <c r="BH15" s="108">
        <v>0.3</v>
      </c>
      <c r="BI15" s="108">
        <v>1.1299999999999999</v>
      </c>
      <c r="BJ15" s="108">
        <v>2.2799999999999998</v>
      </c>
      <c r="BK15" s="108">
        <v>0.41799999999999998</v>
      </c>
      <c r="BL15" s="22">
        <v>0.38400000000000001</v>
      </c>
      <c r="BM15" s="109" t="s">
        <v>74</v>
      </c>
    </row>
    <row r="16" spans="1:65" ht="21">
      <c r="A16" s="16" t="s">
        <v>30</v>
      </c>
      <c r="B16" s="107">
        <v>9.0999999999999998E-2</v>
      </c>
      <c r="C16" s="108">
        <v>0.122</v>
      </c>
      <c r="D16" s="108">
        <v>0.93600000000000005</v>
      </c>
      <c r="E16" s="108">
        <v>888</v>
      </c>
      <c r="F16" s="108">
        <v>3</v>
      </c>
      <c r="G16" s="108">
        <v>0.3</v>
      </c>
      <c r="H16" s="108">
        <v>0.108</v>
      </c>
      <c r="I16" s="108">
        <v>0.17899999999999999</v>
      </c>
      <c r="J16" s="108">
        <v>0.24299999999999999</v>
      </c>
      <c r="K16" s="108">
        <v>4.7E-2</v>
      </c>
      <c r="L16" s="22">
        <v>0.11600000000000001</v>
      </c>
      <c r="M16" s="109" t="s">
        <v>74</v>
      </c>
      <c r="O16" s="107">
        <v>0.104</v>
      </c>
      <c r="P16" s="108">
        <v>0.13400000000000001</v>
      </c>
      <c r="Q16" s="108">
        <v>1.1299999999999999</v>
      </c>
      <c r="R16" s="108">
        <v>888</v>
      </c>
      <c r="S16" s="108">
        <v>1</v>
      </c>
      <c r="T16" s="108">
        <v>0.1</v>
      </c>
      <c r="U16" s="108">
        <v>0.11700000000000001</v>
      </c>
      <c r="V16" s="108">
        <v>0.19</v>
      </c>
      <c r="W16" s="108">
        <v>0.253</v>
      </c>
      <c r="X16" s="108">
        <v>4.9000000000000002E-2</v>
      </c>
      <c r="Y16" s="22">
        <v>0.128</v>
      </c>
      <c r="Z16" s="109" t="s">
        <v>74</v>
      </c>
      <c r="AB16" s="107">
        <v>0.106</v>
      </c>
      <c r="AC16" s="108">
        <v>0.14499999999999999</v>
      </c>
      <c r="AD16" s="108">
        <v>0.42499999999999999</v>
      </c>
      <c r="AE16" s="108">
        <v>888</v>
      </c>
      <c r="AF16" s="108">
        <v>2</v>
      </c>
      <c r="AG16" s="108">
        <v>0.2</v>
      </c>
      <c r="AH16" s="108">
        <v>0.127</v>
      </c>
      <c r="AI16" s="108">
        <v>0.222</v>
      </c>
      <c r="AJ16" s="108">
        <v>0.34300000000000003</v>
      </c>
      <c r="AK16" s="108">
        <v>4.5999999999999999E-2</v>
      </c>
      <c r="AL16" s="22">
        <v>0.13800000000000001</v>
      </c>
      <c r="AM16" s="109" t="s">
        <v>74</v>
      </c>
      <c r="AO16" s="107">
        <v>0.105</v>
      </c>
      <c r="AP16" s="108">
        <v>0.14499999999999999</v>
      </c>
      <c r="AQ16" s="108">
        <v>1.08</v>
      </c>
      <c r="AR16" s="108">
        <v>887</v>
      </c>
      <c r="AS16" s="108">
        <v>2</v>
      </c>
      <c r="AT16" s="108">
        <v>0.2</v>
      </c>
      <c r="AU16" s="108">
        <v>0.125</v>
      </c>
      <c r="AV16" s="108">
        <v>0.21099999999999999</v>
      </c>
      <c r="AW16" s="108">
        <v>0.40500000000000003</v>
      </c>
      <c r="AX16" s="108">
        <v>0.08</v>
      </c>
      <c r="AY16" s="22">
        <v>0.13500000000000001</v>
      </c>
      <c r="AZ16" s="109" t="s">
        <v>74</v>
      </c>
      <c r="BB16" s="107">
        <v>0.10299999999999999</v>
      </c>
      <c r="BC16" s="108">
        <v>0.13600000000000001</v>
      </c>
      <c r="BD16" s="108">
        <v>3.44</v>
      </c>
      <c r="BE16" s="108">
        <v>888</v>
      </c>
      <c r="BF16" s="108">
        <v>1</v>
      </c>
      <c r="BG16" s="108">
        <v>0.1</v>
      </c>
      <c r="BH16" s="108">
        <v>0.113</v>
      </c>
      <c r="BI16" s="108">
        <v>0.20399999999999999</v>
      </c>
      <c r="BJ16" s="108">
        <v>0.311</v>
      </c>
      <c r="BK16" s="108">
        <v>0.129</v>
      </c>
      <c r="BL16" s="22">
        <v>0.125</v>
      </c>
      <c r="BM16" s="109" t="s">
        <v>74</v>
      </c>
    </row>
    <row r="17" spans="1:65" ht="31.5">
      <c r="A17" s="16" t="s">
        <v>31</v>
      </c>
      <c r="B17" s="107">
        <v>5.0999999999999997E-2</v>
      </c>
      <c r="C17" s="108">
        <v>7.6999999999999999E-2</v>
      </c>
      <c r="D17" s="108">
        <v>0.35299999999999998</v>
      </c>
      <c r="E17" s="108">
        <v>885</v>
      </c>
      <c r="F17" s="108">
        <v>2</v>
      </c>
      <c r="G17" s="108">
        <v>0.2</v>
      </c>
      <c r="H17" s="108">
        <v>6.8000000000000005E-2</v>
      </c>
      <c r="I17" s="108">
        <v>0.122</v>
      </c>
      <c r="J17" s="108">
        <v>0.187</v>
      </c>
      <c r="K17" s="108">
        <v>2.8000000000000001E-2</v>
      </c>
      <c r="L17" s="22">
        <v>7.2999999999999995E-2</v>
      </c>
      <c r="M17" s="109" t="s">
        <v>74</v>
      </c>
      <c r="O17" s="107">
        <v>4.9000000000000002E-2</v>
      </c>
      <c r="P17" s="108">
        <v>7.1999999999999995E-2</v>
      </c>
      <c r="Q17" s="108">
        <v>1.2</v>
      </c>
      <c r="R17" s="108">
        <v>886</v>
      </c>
      <c r="S17" s="108">
        <v>10</v>
      </c>
      <c r="T17" s="108">
        <v>1.1000000000000001</v>
      </c>
      <c r="U17" s="108">
        <v>6.0999999999999999E-2</v>
      </c>
      <c r="V17" s="108">
        <v>0.11</v>
      </c>
      <c r="W17" s="108">
        <v>0.24399999999999999</v>
      </c>
      <c r="X17" s="108">
        <v>4.8000000000000001E-2</v>
      </c>
      <c r="Y17" s="22">
        <v>6.6000000000000003E-2</v>
      </c>
      <c r="Z17" s="109" t="s">
        <v>74</v>
      </c>
      <c r="AB17" s="107">
        <v>5.0999999999999997E-2</v>
      </c>
      <c r="AC17" s="108">
        <v>7.3999999999999996E-2</v>
      </c>
      <c r="AD17" s="108">
        <v>1.1499999999999999</v>
      </c>
      <c r="AE17" s="108">
        <v>885</v>
      </c>
      <c r="AF17" s="108">
        <v>7</v>
      </c>
      <c r="AG17" s="108">
        <v>0.8</v>
      </c>
      <c r="AH17" s="108">
        <v>6.4000000000000001E-2</v>
      </c>
      <c r="AI17" s="108">
        <v>0.113</v>
      </c>
      <c r="AJ17" s="108">
        <v>0.20100000000000001</v>
      </c>
      <c r="AK17" s="108">
        <v>4.8000000000000001E-2</v>
      </c>
      <c r="AL17" s="22">
        <v>6.9000000000000006E-2</v>
      </c>
      <c r="AM17" s="109" t="s">
        <v>74</v>
      </c>
      <c r="AO17" s="107">
        <v>5.0999999999999997E-2</v>
      </c>
      <c r="AP17" s="108">
        <v>7.2999999999999995E-2</v>
      </c>
      <c r="AQ17" s="108">
        <v>1.03</v>
      </c>
      <c r="AR17" s="108">
        <v>885</v>
      </c>
      <c r="AS17" s="108">
        <v>2</v>
      </c>
      <c r="AT17" s="108">
        <v>0.2</v>
      </c>
      <c r="AU17" s="108">
        <v>6.3E-2</v>
      </c>
      <c r="AV17" s="108">
        <v>0.114</v>
      </c>
      <c r="AW17" s="108">
        <v>0.20699999999999999</v>
      </c>
      <c r="AX17" s="108">
        <v>4.5999999999999999E-2</v>
      </c>
      <c r="AY17" s="22">
        <v>6.8000000000000005E-2</v>
      </c>
      <c r="AZ17" s="109" t="s">
        <v>74</v>
      </c>
      <c r="BB17" s="107">
        <v>0.05</v>
      </c>
      <c r="BC17" s="108">
        <v>7.3999999999999996E-2</v>
      </c>
      <c r="BD17" s="108">
        <v>3.13</v>
      </c>
      <c r="BE17" s="108">
        <v>884</v>
      </c>
      <c r="BF17" s="108">
        <v>5</v>
      </c>
      <c r="BG17" s="108">
        <v>0.6</v>
      </c>
      <c r="BH17" s="108">
        <v>6.0999999999999999E-2</v>
      </c>
      <c r="BI17" s="108">
        <v>0.109</v>
      </c>
      <c r="BJ17" s="108">
        <v>0.245</v>
      </c>
      <c r="BK17" s="108">
        <v>0.109</v>
      </c>
      <c r="BL17" s="22">
        <v>6.6000000000000003E-2</v>
      </c>
      <c r="BM17" s="109" t="s">
        <v>74</v>
      </c>
    </row>
    <row r="18" spans="1:65" ht="42">
      <c r="A18" s="16" t="s">
        <v>32</v>
      </c>
      <c r="B18" s="107">
        <v>6.0000000000000001E-3</v>
      </c>
      <c r="C18" s="108">
        <v>1.4999999999999999E-2</v>
      </c>
      <c r="D18" s="108">
        <v>3.28</v>
      </c>
      <c r="E18" s="108">
        <v>882</v>
      </c>
      <c r="F18" s="108">
        <v>0</v>
      </c>
      <c r="G18" s="108">
        <v>0</v>
      </c>
      <c r="H18" s="108">
        <v>8.9999999999999993E-3</v>
      </c>
      <c r="I18" s="108">
        <v>2.1999999999999999E-2</v>
      </c>
      <c r="J18" s="108">
        <v>3.5999999999999997E-2</v>
      </c>
      <c r="K18" s="108">
        <v>0.111</v>
      </c>
      <c r="L18" s="22">
        <v>0.01</v>
      </c>
      <c r="M18" s="109" t="s">
        <v>74</v>
      </c>
      <c r="O18" s="107">
        <v>6.0000000000000001E-3</v>
      </c>
      <c r="P18" s="108">
        <v>1.0999999999999999E-2</v>
      </c>
      <c r="Q18" s="108">
        <v>1.64</v>
      </c>
      <c r="R18" s="108">
        <v>882</v>
      </c>
      <c r="S18" s="108">
        <v>0</v>
      </c>
      <c r="T18" s="108">
        <v>0</v>
      </c>
      <c r="U18" s="108">
        <v>8.9999999999999993E-3</v>
      </c>
      <c r="V18" s="108">
        <v>1.4E-2</v>
      </c>
      <c r="W18" s="108">
        <v>0.03</v>
      </c>
      <c r="X18" s="108">
        <v>5.5E-2</v>
      </c>
      <c r="Y18" s="22">
        <v>8.0000000000000002E-3</v>
      </c>
      <c r="Z18" s="109" t="s">
        <v>74</v>
      </c>
      <c r="AB18" s="107">
        <v>6.0000000000000001E-3</v>
      </c>
      <c r="AC18" s="108">
        <v>0.01</v>
      </c>
      <c r="AD18" s="108">
        <v>5.1999999999999998E-2</v>
      </c>
      <c r="AE18" s="108">
        <v>882</v>
      </c>
      <c r="AF18" s="108">
        <v>0</v>
      </c>
      <c r="AG18" s="108">
        <v>0</v>
      </c>
      <c r="AH18" s="108">
        <v>8.9999999999999993E-3</v>
      </c>
      <c r="AI18" s="108">
        <v>2.4E-2</v>
      </c>
      <c r="AJ18" s="108">
        <v>3.3000000000000002E-2</v>
      </c>
      <c r="AK18" s="108">
        <v>5.0000000000000001E-3</v>
      </c>
      <c r="AL18" s="22">
        <v>8.9999999999999993E-3</v>
      </c>
      <c r="AM18" s="109" t="s">
        <v>74</v>
      </c>
      <c r="AO18" s="107">
        <v>7.0000000000000001E-3</v>
      </c>
      <c r="AP18" s="108">
        <v>0.01</v>
      </c>
      <c r="AQ18" s="108">
        <v>4.4999999999999998E-2</v>
      </c>
      <c r="AR18" s="108">
        <v>882</v>
      </c>
      <c r="AS18" s="108">
        <v>0</v>
      </c>
      <c r="AT18" s="108">
        <v>0</v>
      </c>
      <c r="AU18" s="108">
        <v>0.01</v>
      </c>
      <c r="AV18" s="108">
        <v>2.4E-2</v>
      </c>
      <c r="AW18" s="108">
        <v>3.1E-2</v>
      </c>
      <c r="AX18" s="108">
        <v>5.0000000000000001E-3</v>
      </c>
      <c r="AY18" s="22">
        <v>0.01</v>
      </c>
      <c r="AZ18" s="109" t="s">
        <v>74</v>
      </c>
      <c r="BB18" s="107">
        <v>7.0000000000000001E-3</v>
      </c>
      <c r="BC18" s="108">
        <v>8.9999999999999993E-3</v>
      </c>
      <c r="BD18" s="108">
        <v>4.8000000000000001E-2</v>
      </c>
      <c r="BE18" s="108">
        <v>882</v>
      </c>
      <c r="BF18" s="108">
        <v>0</v>
      </c>
      <c r="BG18" s="108">
        <v>0</v>
      </c>
      <c r="BH18" s="108">
        <v>8.9999999999999993E-3</v>
      </c>
      <c r="BI18" s="108">
        <v>1.2E-2</v>
      </c>
      <c r="BJ18" s="108">
        <v>2.7E-2</v>
      </c>
      <c r="BK18" s="108">
        <v>3.0000000000000001E-3</v>
      </c>
      <c r="BL18" s="22">
        <v>8.9999999999999993E-3</v>
      </c>
      <c r="BM18" s="109" t="s">
        <v>74</v>
      </c>
    </row>
    <row r="19" spans="1:65" ht="42">
      <c r="A19" s="16" t="s">
        <v>33</v>
      </c>
      <c r="B19" s="107">
        <v>1.2E-2</v>
      </c>
      <c r="C19" s="108">
        <v>1.7999999999999999E-2</v>
      </c>
      <c r="D19" s="108">
        <v>0.106</v>
      </c>
      <c r="E19" s="108">
        <v>878</v>
      </c>
      <c r="F19" s="108">
        <v>0</v>
      </c>
      <c r="G19" s="108">
        <v>0</v>
      </c>
      <c r="H19" s="108">
        <v>1.7000000000000001E-2</v>
      </c>
      <c r="I19" s="108">
        <v>0.03</v>
      </c>
      <c r="J19" s="108">
        <v>3.9E-2</v>
      </c>
      <c r="K19" s="108">
        <v>7.0000000000000001E-3</v>
      </c>
      <c r="L19" s="22">
        <v>1.7000000000000001E-2</v>
      </c>
      <c r="M19" s="109" t="s">
        <v>74</v>
      </c>
      <c r="O19" s="107">
        <v>0.01</v>
      </c>
      <c r="P19" s="108">
        <v>1.7999999999999999E-2</v>
      </c>
      <c r="Q19" s="108">
        <v>0.83199999999999996</v>
      </c>
      <c r="R19" s="108">
        <v>879</v>
      </c>
      <c r="S19" s="108">
        <v>0</v>
      </c>
      <c r="T19" s="108">
        <v>0</v>
      </c>
      <c r="U19" s="108">
        <v>1.6E-2</v>
      </c>
      <c r="V19" s="108">
        <v>3.3000000000000002E-2</v>
      </c>
      <c r="W19" s="108">
        <v>4.2999999999999997E-2</v>
      </c>
      <c r="X19" s="108">
        <v>0.03</v>
      </c>
      <c r="Y19" s="22">
        <v>1.6E-2</v>
      </c>
      <c r="Z19" s="109" t="s">
        <v>74</v>
      </c>
      <c r="AB19" s="107">
        <v>1.2E-2</v>
      </c>
      <c r="AC19" s="108">
        <v>1.7999999999999999E-2</v>
      </c>
      <c r="AD19" s="108">
        <v>0.24299999999999999</v>
      </c>
      <c r="AE19" s="108">
        <v>877</v>
      </c>
      <c r="AF19" s="108">
        <v>0</v>
      </c>
      <c r="AG19" s="108">
        <v>0</v>
      </c>
      <c r="AH19" s="108">
        <v>1.7000000000000001E-2</v>
      </c>
      <c r="AI19" s="108">
        <v>3.3000000000000002E-2</v>
      </c>
      <c r="AJ19" s="108">
        <v>4.3999999999999997E-2</v>
      </c>
      <c r="AK19" s="108">
        <v>0.01</v>
      </c>
      <c r="AL19" s="22">
        <v>1.7000000000000001E-2</v>
      </c>
      <c r="AM19" s="109" t="s">
        <v>74</v>
      </c>
      <c r="AO19" s="107">
        <v>1.2999999999999999E-2</v>
      </c>
      <c r="AP19" s="108">
        <v>1.7999999999999999E-2</v>
      </c>
      <c r="AQ19" s="108">
        <v>5.1999999999999998E-2</v>
      </c>
      <c r="AR19" s="108">
        <v>878</v>
      </c>
      <c r="AS19" s="108">
        <v>0</v>
      </c>
      <c r="AT19" s="108">
        <v>0</v>
      </c>
      <c r="AU19" s="108">
        <v>1.7000000000000001E-2</v>
      </c>
      <c r="AV19" s="108">
        <v>3.4000000000000002E-2</v>
      </c>
      <c r="AW19" s="108">
        <v>0.04</v>
      </c>
      <c r="AX19" s="108">
        <v>5.0000000000000001E-3</v>
      </c>
      <c r="AY19" s="22">
        <v>1.7000000000000001E-2</v>
      </c>
      <c r="AZ19" s="109" t="s">
        <v>74</v>
      </c>
      <c r="BB19" s="107">
        <v>1.2E-2</v>
      </c>
      <c r="BC19" s="108">
        <v>1.7000000000000001E-2</v>
      </c>
      <c r="BD19" s="108">
        <v>4.4999999999999998E-2</v>
      </c>
      <c r="BE19" s="108">
        <v>878</v>
      </c>
      <c r="BF19" s="108">
        <v>0</v>
      </c>
      <c r="BG19" s="108">
        <v>0</v>
      </c>
      <c r="BH19" s="108">
        <v>1.7000000000000001E-2</v>
      </c>
      <c r="BI19" s="108">
        <v>2.1000000000000001E-2</v>
      </c>
      <c r="BJ19" s="108">
        <v>3.1E-2</v>
      </c>
      <c r="BK19" s="108">
        <v>3.0000000000000001E-3</v>
      </c>
      <c r="BL19" s="22">
        <v>1.6E-2</v>
      </c>
      <c r="BM19" s="109" t="s">
        <v>74</v>
      </c>
    </row>
    <row r="20" spans="1:65" ht="21">
      <c r="A20" s="16" t="s">
        <v>34</v>
      </c>
      <c r="B20" s="107">
        <v>0.109</v>
      </c>
      <c r="C20" s="108">
        <v>0.14299999999999999</v>
      </c>
      <c r="D20" s="108">
        <v>0.499</v>
      </c>
      <c r="E20" s="108">
        <v>874</v>
      </c>
      <c r="F20" s="108">
        <v>3</v>
      </c>
      <c r="G20" s="108">
        <v>0.3</v>
      </c>
      <c r="H20" s="108">
        <v>0.13200000000000001</v>
      </c>
      <c r="I20" s="108">
        <v>0.19700000000000001</v>
      </c>
      <c r="J20" s="108">
        <v>0.35099999999999998</v>
      </c>
      <c r="K20" s="108">
        <v>3.9E-2</v>
      </c>
      <c r="L20" s="22">
        <v>0.13700000000000001</v>
      </c>
      <c r="M20" s="109" t="s">
        <v>74</v>
      </c>
      <c r="O20" s="107">
        <v>0.10299999999999999</v>
      </c>
      <c r="P20" s="108">
        <v>0.13100000000000001</v>
      </c>
      <c r="Q20" s="108">
        <v>0.58699999999999997</v>
      </c>
      <c r="R20" s="108">
        <v>875</v>
      </c>
      <c r="S20" s="108">
        <v>8</v>
      </c>
      <c r="T20" s="108">
        <v>0.9</v>
      </c>
      <c r="U20" s="108">
        <v>0.125</v>
      </c>
      <c r="V20" s="108">
        <v>0.155</v>
      </c>
      <c r="W20" s="108">
        <v>0.315</v>
      </c>
      <c r="X20" s="108">
        <v>3.5000000000000003E-2</v>
      </c>
      <c r="Y20" s="22">
        <v>0.126</v>
      </c>
      <c r="Z20" s="109" t="s">
        <v>74</v>
      </c>
      <c r="AB20" s="107">
        <v>0.109</v>
      </c>
      <c r="AC20" s="108">
        <v>0.14000000000000001</v>
      </c>
      <c r="AD20" s="108">
        <v>0.61299999999999999</v>
      </c>
      <c r="AE20" s="108">
        <v>874</v>
      </c>
      <c r="AF20" s="108">
        <v>3</v>
      </c>
      <c r="AG20" s="108">
        <v>0.3</v>
      </c>
      <c r="AH20" s="108">
        <v>0.13100000000000001</v>
      </c>
      <c r="AI20" s="108">
        <v>0.183</v>
      </c>
      <c r="AJ20" s="108">
        <v>0.41699999999999998</v>
      </c>
      <c r="AK20" s="108">
        <v>4.4999999999999998E-2</v>
      </c>
      <c r="AL20" s="22">
        <v>0.13300000000000001</v>
      </c>
      <c r="AM20" s="109" t="s">
        <v>74</v>
      </c>
      <c r="AO20" s="107">
        <v>0.107</v>
      </c>
      <c r="AP20" s="108">
        <v>0.13300000000000001</v>
      </c>
      <c r="AQ20" s="108">
        <v>0.63500000000000001</v>
      </c>
      <c r="AR20" s="108">
        <v>875</v>
      </c>
      <c r="AS20" s="108">
        <v>9</v>
      </c>
      <c r="AT20" s="108">
        <v>1</v>
      </c>
      <c r="AU20" s="108">
        <v>0.126</v>
      </c>
      <c r="AV20" s="108">
        <v>0.161</v>
      </c>
      <c r="AW20" s="108">
        <v>0.32800000000000001</v>
      </c>
      <c r="AX20" s="108">
        <v>3.7999999999999999E-2</v>
      </c>
      <c r="AY20" s="22">
        <v>0.127</v>
      </c>
      <c r="AZ20" s="109" t="s">
        <v>74</v>
      </c>
      <c r="BB20" s="107">
        <v>0.107</v>
      </c>
      <c r="BC20" s="108">
        <v>0.13100000000000001</v>
      </c>
      <c r="BD20" s="108">
        <v>0.72599999999999998</v>
      </c>
      <c r="BE20" s="108">
        <v>874</v>
      </c>
      <c r="BF20" s="108">
        <v>3</v>
      </c>
      <c r="BG20" s="108">
        <v>0.3</v>
      </c>
      <c r="BH20" s="108">
        <v>0.127</v>
      </c>
      <c r="BI20" s="108">
        <v>0.152</v>
      </c>
      <c r="BJ20" s="108">
        <v>0.20200000000000001</v>
      </c>
      <c r="BK20" s="108">
        <v>2.7E-2</v>
      </c>
      <c r="BL20" s="22">
        <v>0.128</v>
      </c>
      <c r="BM20" s="109" t="s">
        <v>74</v>
      </c>
    </row>
    <row r="21" spans="1:65" ht="15.75" thickBot="1">
      <c r="A21" s="17" t="s">
        <v>26</v>
      </c>
      <c r="B21" s="29">
        <v>0</v>
      </c>
      <c r="C21" s="30">
        <v>0</v>
      </c>
      <c r="D21" s="30">
        <v>0</v>
      </c>
      <c r="E21" s="30">
        <v>30</v>
      </c>
      <c r="F21" s="30">
        <v>0</v>
      </c>
      <c r="G21" s="30">
        <v>0</v>
      </c>
      <c r="H21" s="30" t="s">
        <v>73</v>
      </c>
      <c r="I21" s="30" t="s">
        <v>73</v>
      </c>
      <c r="J21" s="30" t="s">
        <v>73</v>
      </c>
      <c r="K21" s="30" t="s">
        <v>73</v>
      </c>
      <c r="L21" s="31" t="s">
        <v>74</v>
      </c>
      <c r="M21" s="32"/>
      <c r="O21" s="29">
        <v>0</v>
      </c>
      <c r="P21" s="30">
        <v>0</v>
      </c>
      <c r="Q21" s="30">
        <v>0</v>
      </c>
      <c r="R21" s="30">
        <v>30</v>
      </c>
      <c r="S21" s="30">
        <v>0</v>
      </c>
      <c r="T21" s="30">
        <v>0</v>
      </c>
      <c r="U21" s="30" t="s">
        <v>73</v>
      </c>
      <c r="V21" s="30" t="s">
        <v>73</v>
      </c>
      <c r="W21" s="30" t="s">
        <v>73</v>
      </c>
      <c r="X21" s="30" t="s">
        <v>73</v>
      </c>
      <c r="Y21" s="31" t="s">
        <v>74</v>
      </c>
      <c r="Z21" s="32"/>
      <c r="AB21" s="29">
        <v>0</v>
      </c>
      <c r="AC21" s="30">
        <v>0</v>
      </c>
      <c r="AD21" s="30">
        <v>0</v>
      </c>
      <c r="AE21" s="30">
        <v>30</v>
      </c>
      <c r="AF21" s="30">
        <v>0</v>
      </c>
      <c r="AG21" s="30">
        <v>0</v>
      </c>
      <c r="AH21" s="30" t="s">
        <v>73</v>
      </c>
      <c r="AI21" s="30" t="s">
        <v>73</v>
      </c>
      <c r="AJ21" s="30" t="s">
        <v>73</v>
      </c>
      <c r="AK21" s="30" t="s">
        <v>73</v>
      </c>
      <c r="AL21" s="31" t="s">
        <v>74</v>
      </c>
      <c r="AM21" s="32"/>
      <c r="AO21" s="29">
        <v>0</v>
      </c>
      <c r="AP21" s="30">
        <v>0</v>
      </c>
      <c r="AQ21" s="30">
        <v>1E-3</v>
      </c>
      <c r="AR21" s="30">
        <v>30</v>
      </c>
      <c r="AS21" s="30">
        <v>0</v>
      </c>
      <c r="AT21" s="30">
        <v>0</v>
      </c>
      <c r="AU21" s="30" t="s">
        <v>73</v>
      </c>
      <c r="AV21" s="30" t="s">
        <v>73</v>
      </c>
      <c r="AW21" s="30" t="s">
        <v>73</v>
      </c>
      <c r="AX21" s="30" t="s">
        <v>73</v>
      </c>
      <c r="AY21" s="31" t="s">
        <v>74</v>
      </c>
      <c r="AZ21" s="32"/>
      <c r="BB21" s="29">
        <v>0</v>
      </c>
      <c r="BC21" s="30">
        <v>0</v>
      </c>
      <c r="BD21" s="30">
        <v>0</v>
      </c>
      <c r="BE21" s="30">
        <v>30</v>
      </c>
      <c r="BF21" s="30">
        <v>0</v>
      </c>
      <c r="BG21" s="30">
        <v>0</v>
      </c>
      <c r="BH21" s="30" t="s">
        <v>73</v>
      </c>
      <c r="BI21" s="30" t="s">
        <v>73</v>
      </c>
      <c r="BJ21" s="30" t="s">
        <v>73</v>
      </c>
      <c r="BK21" s="30" t="s">
        <v>73</v>
      </c>
      <c r="BL21" s="31" t="s">
        <v>74</v>
      </c>
      <c r="BM21" s="32"/>
    </row>
    <row r="23" spans="1:65" ht="15.75" thickBot="1"/>
    <row r="24" spans="1:65" ht="31.5">
      <c r="A24" s="120" t="s">
        <v>35</v>
      </c>
      <c r="B24" s="27" t="s">
        <v>58</v>
      </c>
      <c r="C24" s="18" t="s">
        <v>59</v>
      </c>
      <c r="D24" s="18" t="s">
        <v>60</v>
      </c>
      <c r="E24" s="18" t="s">
        <v>75</v>
      </c>
      <c r="F24" s="18" t="s">
        <v>68</v>
      </c>
      <c r="G24" s="19" t="s">
        <v>67</v>
      </c>
      <c r="O24" s="27" t="s">
        <v>58</v>
      </c>
      <c r="P24" s="18" t="s">
        <v>59</v>
      </c>
      <c r="Q24" s="18" t="s">
        <v>60</v>
      </c>
      <c r="R24" s="18" t="s">
        <v>75</v>
      </c>
      <c r="S24" s="18" t="s">
        <v>68</v>
      </c>
      <c r="T24" s="19" t="s">
        <v>67</v>
      </c>
      <c r="AB24" s="27" t="s">
        <v>58</v>
      </c>
      <c r="AC24" s="18" t="s">
        <v>59</v>
      </c>
      <c r="AD24" s="18" t="s">
        <v>60</v>
      </c>
      <c r="AE24" s="18" t="s">
        <v>75</v>
      </c>
      <c r="AF24" s="18" t="s">
        <v>68</v>
      </c>
      <c r="AG24" s="19" t="s">
        <v>67</v>
      </c>
      <c r="AO24" s="85" t="s">
        <v>58</v>
      </c>
      <c r="AP24" s="86" t="s">
        <v>59</v>
      </c>
      <c r="AQ24" s="86" t="s">
        <v>60</v>
      </c>
      <c r="AR24" s="86" t="s">
        <v>75</v>
      </c>
      <c r="AS24" s="86" t="s">
        <v>68</v>
      </c>
      <c r="AT24" s="87" t="s">
        <v>67</v>
      </c>
      <c r="BB24" s="27" t="s">
        <v>58</v>
      </c>
      <c r="BC24" s="18" t="s">
        <v>59</v>
      </c>
      <c r="BD24" s="18" t="s">
        <v>60</v>
      </c>
      <c r="BE24" s="18" t="s">
        <v>75</v>
      </c>
      <c r="BF24" s="18" t="s">
        <v>68</v>
      </c>
      <c r="BG24" s="19" t="s">
        <v>67</v>
      </c>
    </row>
    <row r="25" spans="1:65" ht="42">
      <c r="A25" s="38" t="s">
        <v>223</v>
      </c>
      <c r="B25" s="47">
        <v>2</v>
      </c>
      <c r="C25" s="22">
        <v>29.5</v>
      </c>
      <c r="D25" s="22">
        <v>100</v>
      </c>
      <c r="E25" s="22">
        <v>25</v>
      </c>
      <c r="F25" s="22">
        <v>28.6</v>
      </c>
      <c r="G25" s="48">
        <v>21.1</v>
      </c>
      <c r="O25" s="47">
        <v>0</v>
      </c>
      <c r="P25" s="22">
        <v>22.5</v>
      </c>
      <c r="Q25" s="22">
        <v>100</v>
      </c>
      <c r="R25" s="22">
        <v>16</v>
      </c>
      <c r="S25" s="22">
        <v>21.4</v>
      </c>
      <c r="T25" s="48">
        <v>16.899999999999999</v>
      </c>
      <c r="AB25" s="47">
        <v>0</v>
      </c>
      <c r="AC25" s="22">
        <v>23.4</v>
      </c>
      <c r="AD25" s="22">
        <v>100</v>
      </c>
      <c r="AE25" s="22">
        <v>19</v>
      </c>
      <c r="AF25" s="22">
        <v>22.3</v>
      </c>
      <c r="AG25" s="48">
        <v>17.100000000000001</v>
      </c>
      <c r="AO25" s="47">
        <v>0</v>
      </c>
      <c r="AP25" s="22">
        <v>32</v>
      </c>
      <c r="AQ25" s="22">
        <v>100</v>
      </c>
      <c r="AR25" s="22">
        <v>36</v>
      </c>
      <c r="AS25" s="22">
        <v>31.5</v>
      </c>
      <c r="AT25" s="48">
        <v>21.2</v>
      </c>
      <c r="BB25" s="22">
        <v>0</v>
      </c>
      <c r="BC25" s="22">
        <v>22.9</v>
      </c>
      <c r="BD25" s="22">
        <v>100</v>
      </c>
      <c r="BE25" s="22">
        <v>15</v>
      </c>
      <c r="BF25" s="22">
        <v>19.899999999999999</v>
      </c>
      <c r="BG25" s="22">
        <v>22.8</v>
      </c>
    </row>
    <row r="26" spans="1:65" ht="52.5">
      <c r="A26" s="38" t="s">
        <v>224</v>
      </c>
      <c r="B26" s="47">
        <v>9</v>
      </c>
      <c r="C26" s="22">
        <v>49</v>
      </c>
      <c r="D26" s="22">
        <v>77</v>
      </c>
      <c r="E26" s="22">
        <v>51</v>
      </c>
      <c r="F26" s="22">
        <v>49.7</v>
      </c>
      <c r="G26" s="48">
        <v>13.3</v>
      </c>
      <c r="O26" s="47">
        <v>0</v>
      </c>
      <c r="P26" s="22">
        <v>49.3</v>
      </c>
      <c r="Q26" s="22">
        <v>77</v>
      </c>
      <c r="R26" s="22">
        <v>51</v>
      </c>
      <c r="S26" s="22">
        <v>50</v>
      </c>
      <c r="T26" s="48">
        <v>13.5</v>
      </c>
      <c r="AB26" s="47">
        <v>0</v>
      </c>
      <c r="AC26" s="22">
        <v>51.7</v>
      </c>
      <c r="AD26" s="22">
        <v>81</v>
      </c>
      <c r="AE26" s="22">
        <v>53</v>
      </c>
      <c r="AF26" s="22">
        <v>52.5</v>
      </c>
      <c r="AG26" s="48">
        <v>14.1</v>
      </c>
      <c r="AO26" s="47">
        <v>0</v>
      </c>
      <c r="AP26" s="22">
        <v>48.8</v>
      </c>
      <c r="AQ26" s="22">
        <v>76</v>
      </c>
      <c r="AR26" s="22">
        <v>51</v>
      </c>
      <c r="AS26" s="22">
        <v>49.5</v>
      </c>
      <c r="AT26" s="48">
        <v>13.2</v>
      </c>
      <c r="BB26" s="22">
        <v>0</v>
      </c>
      <c r="BC26" s="22">
        <v>49.1</v>
      </c>
      <c r="BD26" s="22">
        <v>75</v>
      </c>
      <c r="BE26" s="22">
        <v>51</v>
      </c>
      <c r="BF26" s="22">
        <v>49.8</v>
      </c>
      <c r="BG26" s="22">
        <v>13.6</v>
      </c>
    </row>
    <row r="27" spans="1:65" ht="42">
      <c r="A27" s="38" t="s">
        <v>225</v>
      </c>
      <c r="B27" s="107">
        <v>0</v>
      </c>
      <c r="C27" s="108">
        <v>5.68</v>
      </c>
      <c r="D27" s="108">
        <v>48.3</v>
      </c>
      <c r="E27" s="108">
        <v>3.15</v>
      </c>
      <c r="F27" s="108">
        <v>5.0599999999999996</v>
      </c>
      <c r="G27" s="109">
        <v>6.28</v>
      </c>
      <c r="O27" s="107">
        <v>0</v>
      </c>
      <c r="P27" s="108">
        <v>5.68</v>
      </c>
      <c r="Q27" s="108">
        <v>30</v>
      </c>
      <c r="R27" s="108">
        <v>3.95</v>
      </c>
      <c r="S27" s="108">
        <v>5.2</v>
      </c>
      <c r="T27" s="109">
        <v>5.63</v>
      </c>
      <c r="AB27" s="107">
        <v>0</v>
      </c>
      <c r="AC27" s="108">
        <v>5.68</v>
      </c>
      <c r="AD27" s="108">
        <v>35.799999999999997</v>
      </c>
      <c r="AE27" s="108">
        <v>3.73</v>
      </c>
      <c r="AF27" s="108">
        <v>5.12</v>
      </c>
      <c r="AG27" s="109">
        <v>6.01</v>
      </c>
      <c r="AO27" s="107">
        <v>0</v>
      </c>
      <c r="AP27" s="108">
        <v>5.68</v>
      </c>
      <c r="AQ27" s="108">
        <v>39.299999999999997</v>
      </c>
      <c r="AR27" s="108">
        <v>3.53</v>
      </c>
      <c r="AS27" s="108">
        <v>5.09</v>
      </c>
      <c r="AT27" s="109">
        <v>6.01</v>
      </c>
      <c r="BB27" s="108">
        <v>0</v>
      </c>
      <c r="BC27" s="108">
        <v>5.68</v>
      </c>
      <c r="BD27" s="108">
        <v>36.9</v>
      </c>
      <c r="BE27" s="108">
        <v>3.73</v>
      </c>
      <c r="BF27" s="108">
        <v>5.16</v>
      </c>
      <c r="BG27" s="108">
        <v>5.85</v>
      </c>
    </row>
    <row r="28" spans="1:65" ht="42">
      <c r="A28" s="38" t="s">
        <v>226</v>
      </c>
      <c r="B28" s="107">
        <v>0</v>
      </c>
      <c r="C28" s="108">
        <v>28.5</v>
      </c>
      <c r="D28" s="108">
        <v>30</v>
      </c>
      <c r="E28" s="108">
        <v>30</v>
      </c>
      <c r="F28" s="108">
        <v>29.6</v>
      </c>
      <c r="G28" s="109">
        <v>5.25</v>
      </c>
      <c r="O28" s="107">
        <v>0</v>
      </c>
      <c r="P28" s="108">
        <v>28.5</v>
      </c>
      <c r="Q28" s="108">
        <v>30</v>
      </c>
      <c r="R28" s="108">
        <v>30</v>
      </c>
      <c r="S28" s="108">
        <v>29.6</v>
      </c>
      <c r="T28" s="109">
        <v>5.25</v>
      </c>
      <c r="AB28" s="107">
        <v>0</v>
      </c>
      <c r="AC28" s="108">
        <v>28.5</v>
      </c>
      <c r="AD28" s="108">
        <v>30</v>
      </c>
      <c r="AE28" s="108">
        <v>30</v>
      </c>
      <c r="AF28" s="108">
        <v>29.6</v>
      </c>
      <c r="AG28" s="109">
        <v>5.19</v>
      </c>
      <c r="AO28" s="107">
        <v>0</v>
      </c>
      <c r="AP28" s="108">
        <v>28.5</v>
      </c>
      <c r="AQ28" s="108">
        <v>30</v>
      </c>
      <c r="AR28" s="108">
        <v>30</v>
      </c>
      <c r="AS28" s="108">
        <v>29.6</v>
      </c>
      <c r="AT28" s="109">
        <v>5.23</v>
      </c>
      <c r="BB28" s="108">
        <v>0</v>
      </c>
      <c r="BC28" s="108">
        <v>28.5</v>
      </c>
      <c r="BD28" s="108">
        <v>30</v>
      </c>
      <c r="BE28" s="108">
        <v>30</v>
      </c>
      <c r="BF28" s="108">
        <v>29.6</v>
      </c>
      <c r="BG28" s="108">
        <v>5.27</v>
      </c>
    </row>
    <row r="29" spans="1:65" ht="42">
      <c r="A29" s="38" t="s">
        <v>227</v>
      </c>
      <c r="B29" s="107">
        <v>43</v>
      </c>
      <c r="C29" s="108">
        <v>88.6</v>
      </c>
      <c r="D29" s="108">
        <v>91</v>
      </c>
      <c r="E29" s="108">
        <v>90</v>
      </c>
      <c r="F29" s="108">
        <v>89.7</v>
      </c>
      <c r="G29" s="109">
        <v>5.61</v>
      </c>
      <c r="O29" s="107">
        <v>0</v>
      </c>
      <c r="P29" s="108">
        <v>88.4</v>
      </c>
      <c r="Q29" s="108">
        <v>90</v>
      </c>
      <c r="R29" s="108">
        <v>90</v>
      </c>
      <c r="S29" s="108">
        <v>89.6</v>
      </c>
      <c r="T29" s="109">
        <v>5.67</v>
      </c>
      <c r="AB29" s="107">
        <v>0</v>
      </c>
      <c r="AC29" s="108">
        <v>88.5</v>
      </c>
      <c r="AD29" s="108">
        <v>91</v>
      </c>
      <c r="AE29" s="108">
        <v>90</v>
      </c>
      <c r="AF29" s="108">
        <v>89.6</v>
      </c>
      <c r="AG29" s="109">
        <v>5.69</v>
      </c>
      <c r="AO29" s="107">
        <v>0</v>
      </c>
      <c r="AP29" s="108">
        <v>88.6</v>
      </c>
      <c r="AQ29" s="108">
        <v>91</v>
      </c>
      <c r="AR29" s="108">
        <v>90</v>
      </c>
      <c r="AS29" s="108">
        <v>89.7</v>
      </c>
      <c r="AT29" s="109">
        <v>5.71</v>
      </c>
      <c r="BB29" s="108">
        <v>0</v>
      </c>
      <c r="BC29" s="108">
        <v>88.5</v>
      </c>
      <c r="BD29" s="108">
        <v>91</v>
      </c>
      <c r="BE29" s="108">
        <v>90</v>
      </c>
      <c r="BF29" s="108">
        <v>89.6</v>
      </c>
      <c r="BG29" s="108">
        <v>5.66</v>
      </c>
    </row>
    <row r="30" spans="1:65" ht="73.5">
      <c r="A30" s="38" t="s">
        <v>228</v>
      </c>
      <c r="B30" s="107">
        <v>0.1</v>
      </c>
      <c r="C30" s="108">
        <v>0.1</v>
      </c>
      <c r="D30" s="108">
        <v>0.1</v>
      </c>
      <c r="E30" s="108">
        <v>0.1</v>
      </c>
      <c r="F30" s="108">
        <v>0.1</v>
      </c>
      <c r="G30" s="109">
        <v>0</v>
      </c>
      <c r="O30" s="107">
        <v>0</v>
      </c>
      <c r="P30" s="108">
        <v>0.1</v>
      </c>
      <c r="Q30" s="108">
        <v>0.1</v>
      </c>
      <c r="R30" s="108">
        <v>0.1</v>
      </c>
      <c r="S30" s="108">
        <v>0.1</v>
      </c>
      <c r="T30" s="109">
        <v>2E-3</v>
      </c>
      <c r="AB30" s="107">
        <v>0</v>
      </c>
      <c r="AC30" s="108">
        <v>0.1</v>
      </c>
      <c r="AD30" s="108">
        <v>0.1</v>
      </c>
      <c r="AE30" s="108">
        <v>0.1</v>
      </c>
      <c r="AF30" s="108">
        <v>0.1</v>
      </c>
      <c r="AG30" s="109">
        <v>2E-3</v>
      </c>
      <c r="AO30" s="107">
        <v>0</v>
      </c>
      <c r="AP30" s="108">
        <v>0.1</v>
      </c>
      <c r="AQ30" s="108">
        <v>0.1</v>
      </c>
      <c r="AR30" s="108">
        <v>0.1</v>
      </c>
      <c r="AS30" s="108">
        <v>0.1</v>
      </c>
      <c r="AT30" s="109">
        <v>2E-3</v>
      </c>
      <c r="BB30" s="108">
        <v>0</v>
      </c>
      <c r="BC30" s="108">
        <v>0.1</v>
      </c>
      <c r="BD30" s="108">
        <v>0.1</v>
      </c>
      <c r="BE30" s="108">
        <v>0.1</v>
      </c>
      <c r="BF30" s="108">
        <v>0.1</v>
      </c>
      <c r="BG30" s="108">
        <v>2E-3</v>
      </c>
    </row>
    <row r="31" spans="1:65" ht="73.5">
      <c r="A31" s="38" t="s">
        <v>229</v>
      </c>
      <c r="B31" s="107">
        <v>0</v>
      </c>
      <c r="C31" s="108">
        <v>0</v>
      </c>
      <c r="D31" s="108">
        <v>3.3000000000000002E-2</v>
      </c>
      <c r="E31" s="108">
        <v>0</v>
      </c>
      <c r="F31" s="108">
        <v>0</v>
      </c>
      <c r="G31" s="109">
        <v>1E-3</v>
      </c>
      <c r="O31" s="107">
        <v>0</v>
      </c>
      <c r="P31" s="108">
        <v>0</v>
      </c>
      <c r="Q31" s="108">
        <v>0.05</v>
      </c>
      <c r="R31" s="108">
        <v>0</v>
      </c>
      <c r="S31" s="108">
        <v>0</v>
      </c>
      <c r="T31" s="109">
        <v>2E-3</v>
      </c>
      <c r="AB31" s="107">
        <v>0</v>
      </c>
      <c r="AC31" s="108">
        <v>0</v>
      </c>
      <c r="AD31" s="108">
        <v>3.3000000000000002E-2</v>
      </c>
      <c r="AE31" s="108">
        <v>0</v>
      </c>
      <c r="AF31" s="108">
        <v>0</v>
      </c>
      <c r="AG31" s="109">
        <v>1E-3</v>
      </c>
      <c r="AO31" s="107">
        <v>0</v>
      </c>
      <c r="AP31" s="108">
        <v>0</v>
      </c>
      <c r="AQ31" s="108">
        <v>0.05</v>
      </c>
      <c r="AR31" s="108">
        <v>0</v>
      </c>
      <c r="AS31" s="108">
        <v>0</v>
      </c>
      <c r="AT31" s="109">
        <v>1E-3</v>
      </c>
      <c r="BB31" s="108">
        <v>0</v>
      </c>
      <c r="BC31" s="108">
        <v>0</v>
      </c>
      <c r="BD31" s="108">
        <v>6.7000000000000004E-2</v>
      </c>
      <c r="BE31" s="108">
        <v>0</v>
      </c>
      <c r="BF31" s="108">
        <v>0</v>
      </c>
      <c r="BG31" s="108">
        <v>2E-3</v>
      </c>
    </row>
    <row r="32" spans="1:65" ht="73.5">
      <c r="A32" s="38" t="s">
        <v>230</v>
      </c>
      <c r="B32" s="107">
        <v>0</v>
      </c>
      <c r="C32" s="108">
        <v>0</v>
      </c>
      <c r="D32" s="108">
        <v>0</v>
      </c>
      <c r="E32" s="108">
        <v>0</v>
      </c>
      <c r="F32" s="108">
        <v>0</v>
      </c>
      <c r="G32" s="109" t="s">
        <v>73</v>
      </c>
      <c r="O32" s="107">
        <v>0</v>
      </c>
      <c r="P32" s="108">
        <v>0</v>
      </c>
      <c r="Q32" s="108">
        <v>0</v>
      </c>
      <c r="R32" s="108">
        <v>0</v>
      </c>
      <c r="S32" s="108">
        <v>0</v>
      </c>
      <c r="T32" s="109" t="s">
        <v>73</v>
      </c>
      <c r="AB32" s="107">
        <v>0</v>
      </c>
      <c r="AC32" s="108">
        <v>0</v>
      </c>
      <c r="AD32" s="108">
        <v>0</v>
      </c>
      <c r="AE32" s="108">
        <v>0</v>
      </c>
      <c r="AF32" s="108">
        <v>0</v>
      </c>
      <c r="AG32" s="109" t="s">
        <v>73</v>
      </c>
      <c r="AO32" s="107">
        <v>0</v>
      </c>
      <c r="AP32" s="108">
        <v>0</v>
      </c>
      <c r="AQ32" s="108">
        <v>0</v>
      </c>
      <c r="AR32" s="108">
        <v>0</v>
      </c>
      <c r="AS32" s="108">
        <v>0</v>
      </c>
      <c r="AT32" s="109" t="s">
        <v>73</v>
      </c>
      <c r="BB32" s="108">
        <v>0</v>
      </c>
      <c r="BC32" s="108">
        <v>0</v>
      </c>
      <c r="BD32" s="108">
        <v>0</v>
      </c>
      <c r="BE32" s="108">
        <v>0</v>
      </c>
      <c r="BF32" s="108">
        <v>0</v>
      </c>
      <c r="BG32" s="108" t="s">
        <v>73</v>
      </c>
    </row>
    <row r="33" spans="1:59" ht="73.5">
      <c r="A33" s="38" t="s">
        <v>231</v>
      </c>
      <c r="B33" s="107">
        <v>0</v>
      </c>
      <c r="C33" s="108">
        <v>0</v>
      </c>
      <c r="D33" s="108">
        <v>0</v>
      </c>
      <c r="E33" s="108">
        <v>0</v>
      </c>
      <c r="F33" s="108">
        <v>0</v>
      </c>
      <c r="G33" s="109" t="s">
        <v>73</v>
      </c>
      <c r="O33" s="107">
        <v>0</v>
      </c>
      <c r="P33" s="108">
        <v>0</v>
      </c>
      <c r="Q33" s="108">
        <v>0</v>
      </c>
      <c r="R33" s="108">
        <v>0</v>
      </c>
      <c r="S33" s="108">
        <v>0</v>
      </c>
      <c r="T33" s="109" t="s">
        <v>73</v>
      </c>
      <c r="AB33" s="107">
        <v>0</v>
      </c>
      <c r="AC33" s="108">
        <v>0</v>
      </c>
      <c r="AD33" s="108">
        <v>0</v>
      </c>
      <c r="AE33" s="108">
        <v>0</v>
      </c>
      <c r="AF33" s="108">
        <v>0</v>
      </c>
      <c r="AG33" s="109" t="s">
        <v>73</v>
      </c>
      <c r="AO33" s="107">
        <v>0</v>
      </c>
      <c r="AP33" s="108">
        <v>0</v>
      </c>
      <c r="AQ33" s="108">
        <v>0</v>
      </c>
      <c r="AR33" s="108">
        <v>0</v>
      </c>
      <c r="AS33" s="108">
        <v>0</v>
      </c>
      <c r="AT33" s="109" t="s">
        <v>73</v>
      </c>
      <c r="BB33" s="108">
        <v>0</v>
      </c>
      <c r="BC33" s="108">
        <v>0</v>
      </c>
      <c r="BD33" s="108">
        <v>0</v>
      </c>
      <c r="BE33" s="108">
        <v>0</v>
      </c>
      <c r="BF33" s="108">
        <v>0</v>
      </c>
      <c r="BG33" s="108" t="s">
        <v>73</v>
      </c>
    </row>
    <row r="34" spans="1:59" ht="84">
      <c r="A34" s="38" t="s">
        <v>232</v>
      </c>
      <c r="B34" s="107">
        <v>1</v>
      </c>
      <c r="C34" s="108">
        <v>3.65</v>
      </c>
      <c r="D34" s="108">
        <v>40</v>
      </c>
      <c r="E34" s="108">
        <v>2</v>
      </c>
      <c r="F34" s="108">
        <v>1.87</v>
      </c>
      <c r="G34" s="109">
        <v>8.07</v>
      </c>
      <c r="O34" s="107">
        <v>1</v>
      </c>
      <c r="P34" s="108">
        <v>4.83</v>
      </c>
      <c r="Q34" s="108">
        <v>47</v>
      </c>
      <c r="R34" s="108">
        <v>2</v>
      </c>
      <c r="S34" s="108">
        <v>3.03</v>
      </c>
      <c r="T34" s="109">
        <v>9.84</v>
      </c>
      <c r="AB34" s="107">
        <v>1</v>
      </c>
      <c r="AC34" s="108">
        <v>3.24</v>
      </c>
      <c r="AD34" s="108">
        <v>40</v>
      </c>
      <c r="AE34" s="108">
        <v>1</v>
      </c>
      <c r="AF34" s="108">
        <v>1.4</v>
      </c>
      <c r="AG34" s="109">
        <v>8.2200000000000006</v>
      </c>
      <c r="AO34" s="107">
        <v>1</v>
      </c>
      <c r="AP34" s="108">
        <v>3.15</v>
      </c>
      <c r="AQ34" s="108">
        <v>40</v>
      </c>
      <c r="AR34" s="108">
        <v>2</v>
      </c>
      <c r="AS34" s="108">
        <v>1.74</v>
      </c>
      <c r="AT34" s="109">
        <v>7.16</v>
      </c>
      <c r="BB34" s="108">
        <v>1</v>
      </c>
      <c r="BC34" s="108">
        <v>3.01</v>
      </c>
      <c r="BD34" s="108">
        <v>41</v>
      </c>
      <c r="BE34" s="108">
        <v>1</v>
      </c>
      <c r="BF34" s="108">
        <v>1.32</v>
      </c>
      <c r="BG34" s="108">
        <v>7.77</v>
      </c>
    </row>
    <row r="35" spans="1:59" ht="63">
      <c r="A35" s="38" t="s">
        <v>233</v>
      </c>
      <c r="B35" s="107">
        <v>10</v>
      </c>
      <c r="C35" s="45">
        <v>1631</v>
      </c>
      <c r="D35" s="45">
        <v>6020</v>
      </c>
      <c r="E35" s="108">
        <v>626</v>
      </c>
      <c r="F35" s="45">
        <v>1518</v>
      </c>
      <c r="G35" s="49">
        <v>1615</v>
      </c>
      <c r="O35" s="107">
        <v>9.99</v>
      </c>
      <c r="P35" s="108">
        <v>200.1</v>
      </c>
      <c r="Q35" s="45">
        <v>1982</v>
      </c>
      <c r="R35" s="108">
        <v>185</v>
      </c>
      <c r="S35" s="108">
        <v>191.1</v>
      </c>
      <c r="T35" s="109">
        <v>132.19999999999999</v>
      </c>
      <c r="AB35" s="107">
        <v>10</v>
      </c>
      <c r="AC35" s="108">
        <v>229</v>
      </c>
      <c r="AD35" s="45">
        <v>1003</v>
      </c>
      <c r="AE35" s="108">
        <v>210</v>
      </c>
      <c r="AF35" s="108">
        <v>219.2</v>
      </c>
      <c r="AG35" s="109">
        <v>155.19999999999999</v>
      </c>
      <c r="AO35" s="107">
        <v>9.98</v>
      </c>
      <c r="AP35" s="108">
        <v>198.3</v>
      </c>
      <c r="AQ35" s="108">
        <v>906</v>
      </c>
      <c r="AR35" s="108">
        <v>165</v>
      </c>
      <c r="AS35" s="108">
        <v>186.6</v>
      </c>
      <c r="AT35" s="109">
        <v>142.80000000000001</v>
      </c>
      <c r="BB35" s="108">
        <v>9.98</v>
      </c>
      <c r="BC35" s="108">
        <v>192.9</v>
      </c>
      <c r="BD35" s="108">
        <v>808</v>
      </c>
      <c r="BE35" s="108">
        <v>164</v>
      </c>
      <c r="BF35" s="108">
        <v>183.9</v>
      </c>
      <c r="BG35" s="108">
        <v>132.9</v>
      </c>
    </row>
    <row r="36" spans="1:59" ht="74.25" thickBot="1">
      <c r="A36" s="39" t="s">
        <v>234</v>
      </c>
      <c r="B36" s="29">
        <v>0</v>
      </c>
      <c r="C36" s="30">
        <v>2.3199999999999998</v>
      </c>
      <c r="D36" s="30">
        <v>253</v>
      </c>
      <c r="E36" s="30">
        <v>0</v>
      </c>
      <c r="F36" s="30">
        <v>0.76300000000000001</v>
      </c>
      <c r="G36" s="42">
        <v>10.16</v>
      </c>
      <c r="O36" s="29">
        <v>0</v>
      </c>
      <c r="P36" s="30">
        <v>6.8000000000000005E-2</v>
      </c>
      <c r="Q36" s="30">
        <v>22.2</v>
      </c>
      <c r="R36" s="30">
        <v>0</v>
      </c>
      <c r="S36" s="30">
        <v>4.0000000000000001E-3</v>
      </c>
      <c r="T36" s="42">
        <v>0.44400000000000001</v>
      </c>
      <c r="AB36" s="29">
        <v>0</v>
      </c>
      <c r="AC36" s="30">
        <v>0.127</v>
      </c>
      <c r="AD36" s="30">
        <v>37</v>
      </c>
      <c r="AE36" s="30">
        <v>0</v>
      </c>
      <c r="AF36" s="30">
        <v>0</v>
      </c>
      <c r="AG36" s="42">
        <v>1.39</v>
      </c>
      <c r="AO36" s="29">
        <v>0</v>
      </c>
      <c r="AP36" s="30">
        <v>3.5000000000000003E-2</v>
      </c>
      <c r="AQ36" s="30">
        <v>5.89</v>
      </c>
      <c r="AR36" s="30">
        <v>0</v>
      </c>
      <c r="AS36" s="30">
        <v>0</v>
      </c>
      <c r="AT36" s="42">
        <v>0.23</v>
      </c>
      <c r="BB36" s="108">
        <v>0</v>
      </c>
      <c r="BC36" s="108">
        <v>3.7999999999999999E-2</v>
      </c>
      <c r="BD36" s="108">
        <v>5</v>
      </c>
      <c r="BE36" s="108">
        <v>0</v>
      </c>
      <c r="BF36" s="108">
        <v>0</v>
      </c>
      <c r="BG36" s="108">
        <v>0.223</v>
      </c>
    </row>
  </sheetData>
  <mergeCells count="45">
    <mergeCell ref="B7:M7"/>
    <mergeCell ref="B8:M8"/>
    <mergeCell ref="B9:M9"/>
    <mergeCell ref="O1:Z1"/>
    <mergeCell ref="O2:Z2"/>
    <mergeCell ref="O3:Z3"/>
    <mergeCell ref="O4:Z4"/>
    <mergeCell ref="O5:Z5"/>
    <mergeCell ref="O6:Z6"/>
    <mergeCell ref="O7:Z7"/>
    <mergeCell ref="B1:M1"/>
    <mergeCell ref="B2:M2"/>
    <mergeCell ref="B3:M3"/>
    <mergeCell ref="B4:M4"/>
    <mergeCell ref="B5:M5"/>
    <mergeCell ref="B6:M6"/>
    <mergeCell ref="AB9:AM9"/>
    <mergeCell ref="O8:Z8"/>
    <mergeCell ref="O9:Z9"/>
    <mergeCell ref="AB1:AM1"/>
    <mergeCell ref="AB2:AM2"/>
    <mergeCell ref="AB3:AM3"/>
    <mergeCell ref="AB4:AM4"/>
    <mergeCell ref="AB5:AM5"/>
    <mergeCell ref="AB6:AM6"/>
    <mergeCell ref="AB7:AM7"/>
    <mergeCell ref="AB8:AM8"/>
    <mergeCell ref="BB6:BM6"/>
    <mergeCell ref="BB7:BM7"/>
    <mergeCell ref="AO1:AZ1"/>
    <mergeCell ref="AO2:AZ2"/>
    <mergeCell ref="AO3:AZ3"/>
    <mergeCell ref="AO4:AZ4"/>
    <mergeCell ref="AO5:AZ5"/>
    <mergeCell ref="AO6:AZ6"/>
    <mergeCell ref="BB1:BM1"/>
    <mergeCell ref="BB2:BM2"/>
    <mergeCell ref="BB3:BM3"/>
    <mergeCell ref="BB4:BM4"/>
    <mergeCell ref="BB5:BM5"/>
    <mergeCell ref="BB8:BM8"/>
    <mergeCell ref="BB9:BM9"/>
    <mergeCell ref="AO7:AZ7"/>
    <mergeCell ref="AO8:AZ8"/>
    <mergeCell ref="AO9:AZ9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Z36"/>
  <sheetViews>
    <sheetView workbookViewId="0">
      <pane xSplit="1" ySplit="10" topLeftCell="AK20" activePane="bottomRight" state="frozen"/>
      <selection pane="topRight" activeCell="B1" sqref="B1"/>
      <selection pane="bottomLeft" activeCell="A11" sqref="A11"/>
      <selection pane="bottomRight" activeCell="AZ27" sqref="AZ27"/>
    </sheetView>
  </sheetViews>
  <sheetFormatPr defaultRowHeight="15"/>
  <cols>
    <col min="14" max="14" width="0.140625" customWidth="1"/>
    <col min="26" max="26" width="9.140625" customWidth="1"/>
    <col min="27" max="27" width="0.140625" customWidth="1"/>
    <col min="40" max="40" width="0.140625" customWidth="1"/>
  </cols>
  <sheetData>
    <row r="1" spans="1:52">
      <c r="A1" s="23" t="s">
        <v>0</v>
      </c>
      <c r="B1" s="306" t="s">
        <v>504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8"/>
      <c r="O1" s="306" t="s">
        <v>507</v>
      </c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  <c r="AB1" s="306" t="s">
        <v>510</v>
      </c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8"/>
      <c r="AO1" s="306" t="s">
        <v>513</v>
      </c>
      <c r="AP1" s="307"/>
      <c r="AQ1" s="307"/>
      <c r="AR1" s="307"/>
      <c r="AS1" s="307"/>
      <c r="AT1" s="307"/>
      <c r="AU1" s="307"/>
      <c r="AV1" s="307"/>
      <c r="AW1" s="307"/>
      <c r="AX1" s="307"/>
      <c r="AY1" s="307"/>
      <c r="AZ1" s="308"/>
    </row>
    <row r="2" spans="1:52">
      <c r="A2" s="24" t="s">
        <v>1</v>
      </c>
      <c r="B2" s="309" t="s">
        <v>51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  <c r="O2" s="309" t="s">
        <v>51</v>
      </c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1"/>
      <c r="AB2" s="309" t="s">
        <v>51</v>
      </c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1"/>
      <c r="AO2" s="309" t="s">
        <v>51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1"/>
    </row>
    <row r="3" spans="1:52">
      <c r="A3" s="24" t="s">
        <v>2</v>
      </c>
      <c r="B3" s="312" t="s">
        <v>505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4"/>
      <c r="O3" s="312" t="s">
        <v>508</v>
      </c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4"/>
      <c r="AB3" s="312" t="s">
        <v>511</v>
      </c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4"/>
      <c r="AO3" s="312" t="s">
        <v>514</v>
      </c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4"/>
    </row>
    <row r="4" spans="1:52">
      <c r="A4" s="24" t="s">
        <v>3</v>
      </c>
      <c r="B4" s="312" t="s">
        <v>506</v>
      </c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4"/>
      <c r="O4" s="312" t="s">
        <v>509</v>
      </c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4"/>
      <c r="AB4" s="312" t="s">
        <v>512</v>
      </c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4"/>
      <c r="AO4" s="312" t="s">
        <v>515</v>
      </c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4"/>
    </row>
    <row r="5" spans="1:52">
      <c r="A5" s="24" t="s">
        <v>4</v>
      </c>
      <c r="B5" s="315">
        <v>4.4004629629629623E-2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7"/>
      <c r="O5" s="315">
        <v>5.0173611111111106E-2</v>
      </c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7"/>
      <c r="AB5" s="315">
        <v>5.0173611111111106E-2</v>
      </c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7"/>
      <c r="AO5" s="315">
        <v>5.0324074074074077E-2</v>
      </c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7"/>
    </row>
    <row r="6" spans="1:52">
      <c r="A6" s="24" t="s">
        <v>5</v>
      </c>
      <c r="B6" s="294" t="s">
        <v>222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6"/>
      <c r="O6" s="294" t="s">
        <v>222</v>
      </c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6"/>
      <c r="AB6" s="294" t="s">
        <v>222</v>
      </c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6"/>
      <c r="AO6" s="294" t="s">
        <v>222</v>
      </c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6"/>
    </row>
    <row r="7" spans="1:52">
      <c r="A7" s="24" t="s">
        <v>6</v>
      </c>
      <c r="B7" s="297" t="s">
        <v>55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9"/>
      <c r="O7" s="297" t="s">
        <v>55</v>
      </c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9"/>
      <c r="AB7" s="297" t="s">
        <v>55</v>
      </c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9"/>
      <c r="AO7" s="297" t="s">
        <v>55</v>
      </c>
      <c r="AP7" s="298"/>
      <c r="AQ7" s="298"/>
      <c r="AR7" s="298"/>
      <c r="AS7" s="298"/>
      <c r="AT7" s="298"/>
      <c r="AU7" s="298"/>
      <c r="AV7" s="298"/>
      <c r="AW7" s="298"/>
      <c r="AX7" s="298"/>
      <c r="AY7" s="298"/>
      <c r="AZ7" s="299"/>
    </row>
    <row r="8" spans="1:52">
      <c r="A8" s="24" t="s">
        <v>7</v>
      </c>
      <c r="B8" s="300" t="s">
        <v>76</v>
      </c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2"/>
      <c r="O8" s="300" t="s">
        <v>76</v>
      </c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B8" s="300" t="s">
        <v>76</v>
      </c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2"/>
      <c r="AO8" s="300" t="s">
        <v>76</v>
      </c>
      <c r="AP8" s="301"/>
      <c r="AQ8" s="301"/>
      <c r="AR8" s="301"/>
      <c r="AS8" s="301"/>
      <c r="AT8" s="301"/>
      <c r="AU8" s="301"/>
      <c r="AV8" s="301"/>
      <c r="AW8" s="301"/>
      <c r="AX8" s="301"/>
      <c r="AY8" s="301"/>
      <c r="AZ8" s="302"/>
    </row>
    <row r="9" spans="1:52" ht="32.25" thickBot="1">
      <c r="A9" s="25" t="s">
        <v>8</v>
      </c>
      <c r="B9" s="303" t="s">
        <v>77</v>
      </c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5"/>
      <c r="O9" s="303" t="s">
        <v>77</v>
      </c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5"/>
      <c r="AB9" s="303" t="s">
        <v>77</v>
      </c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5"/>
      <c r="AO9" s="303" t="s">
        <v>77</v>
      </c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5"/>
    </row>
    <row r="10" spans="1:52" ht="21.75" thickBot="1">
      <c r="A10" s="26" t="s">
        <v>9</v>
      </c>
      <c r="B10" s="27" t="s">
        <v>58</v>
      </c>
      <c r="C10" s="18" t="s">
        <v>59</v>
      </c>
      <c r="D10" s="18" t="s">
        <v>60</v>
      </c>
      <c r="E10" s="18" t="s">
        <v>61</v>
      </c>
      <c r="F10" s="18" t="s">
        <v>62</v>
      </c>
      <c r="G10" s="18" t="s">
        <v>63</v>
      </c>
      <c r="H10" s="18" t="s">
        <v>64</v>
      </c>
      <c r="I10" s="18" t="s">
        <v>65</v>
      </c>
      <c r="J10" s="18" t="s">
        <v>66</v>
      </c>
      <c r="K10" s="18" t="s">
        <v>67</v>
      </c>
      <c r="L10" s="18" t="s">
        <v>68</v>
      </c>
      <c r="M10" s="19" t="s">
        <v>69</v>
      </c>
      <c r="O10" s="27" t="s">
        <v>58</v>
      </c>
      <c r="P10" s="18" t="s">
        <v>59</v>
      </c>
      <c r="Q10" s="18" t="s">
        <v>60</v>
      </c>
      <c r="R10" s="18" t="s">
        <v>61</v>
      </c>
      <c r="S10" s="18" t="s">
        <v>62</v>
      </c>
      <c r="T10" s="18" t="s">
        <v>63</v>
      </c>
      <c r="U10" s="18" t="s">
        <v>64</v>
      </c>
      <c r="V10" s="18" t="s">
        <v>65</v>
      </c>
      <c r="W10" s="18" t="s">
        <v>66</v>
      </c>
      <c r="X10" s="18" t="s">
        <v>67</v>
      </c>
      <c r="Y10" s="18" t="s">
        <v>68</v>
      </c>
      <c r="Z10" s="19" t="s">
        <v>69</v>
      </c>
      <c r="AB10" s="27" t="s">
        <v>58</v>
      </c>
      <c r="AC10" s="18" t="s">
        <v>59</v>
      </c>
      <c r="AD10" s="18" t="s">
        <v>60</v>
      </c>
      <c r="AE10" s="18" t="s">
        <v>61</v>
      </c>
      <c r="AF10" s="18" t="s">
        <v>62</v>
      </c>
      <c r="AG10" s="18" t="s">
        <v>63</v>
      </c>
      <c r="AH10" s="18" t="s">
        <v>64</v>
      </c>
      <c r="AI10" s="18" t="s">
        <v>65</v>
      </c>
      <c r="AJ10" s="18" t="s">
        <v>66</v>
      </c>
      <c r="AK10" s="18" t="s">
        <v>67</v>
      </c>
      <c r="AL10" s="18" t="s">
        <v>68</v>
      </c>
      <c r="AM10" s="19" t="s">
        <v>69</v>
      </c>
      <c r="AO10" s="27" t="s">
        <v>58</v>
      </c>
      <c r="AP10" s="18" t="s">
        <v>59</v>
      </c>
      <c r="AQ10" s="18" t="s">
        <v>60</v>
      </c>
      <c r="AR10" s="18" t="s">
        <v>61</v>
      </c>
      <c r="AS10" s="18" t="s">
        <v>62</v>
      </c>
      <c r="AT10" s="18" t="s">
        <v>63</v>
      </c>
      <c r="AU10" s="18" t="s">
        <v>64</v>
      </c>
      <c r="AV10" s="18" t="s">
        <v>65</v>
      </c>
      <c r="AW10" s="18" t="s">
        <v>66</v>
      </c>
      <c r="AX10" s="18" t="s">
        <v>67</v>
      </c>
      <c r="AY10" s="18" t="s">
        <v>68</v>
      </c>
      <c r="AZ10" s="19" t="s">
        <v>69</v>
      </c>
    </row>
    <row r="11" spans="1:52">
      <c r="A11" s="15" t="s">
        <v>10</v>
      </c>
      <c r="B11" s="107">
        <v>0</v>
      </c>
      <c r="C11" s="108">
        <v>0</v>
      </c>
      <c r="D11" s="108">
        <v>0</v>
      </c>
      <c r="E11" s="108">
        <v>40</v>
      </c>
      <c r="F11" s="108">
        <v>0</v>
      </c>
      <c r="G11" s="108">
        <v>0</v>
      </c>
      <c r="H11" s="108" t="s">
        <v>73</v>
      </c>
      <c r="I11" s="108" t="s">
        <v>73</v>
      </c>
      <c r="J11" s="108" t="s">
        <v>73</v>
      </c>
      <c r="K11" s="108" t="s">
        <v>73</v>
      </c>
      <c r="L11" s="21" t="s">
        <v>74</v>
      </c>
      <c r="M11" s="109" t="s">
        <v>74</v>
      </c>
      <c r="O11" s="107">
        <v>0</v>
      </c>
      <c r="P11" s="108">
        <v>0</v>
      </c>
      <c r="Q11" s="108">
        <v>0</v>
      </c>
      <c r="R11" s="108">
        <v>40</v>
      </c>
      <c r="S11" s="108">
        <v>0</v>
      </c>
      <c r="T11" s="108">
        <v>0</v>
      </c>
      <c r="U11" s="108" t="s">
        <v>73</v>
      </c>
      <c r="V11" s="108" t="s">
        <v>73</v>
      </c>
      <c r="W11" s="108" t="s">
        <v>73</v>
      </c>
      <c r="X11" s="108" t="s">
        <v>73</v>
      </c>
      <c r="Y11" s="22" t="s">
        <v>74</v>
      </c>
      <c r="Z11" s="109" t="s">
        <v>74</v>
      </c>
      <c r="AB11" s="107">
        <v>0</v>
      </c>
      <c r="AC11" s="108">
        <v>0</v>
      </c>
      <c r="AD11" s="108">
        <v>0</v>
      </c>
      <c r="AE11" s="108">
        <v>40</v>
      </c>
      <c r="AF11" s="108">
        <v>0</v>
      </c>
      <c r="AG11" s="108">
        <v>0</v>
      </c>
      <c r="AH11" s="108" t="s">
        <v>73</v>
      </c>
      <c r="AI11" s="108" t="s">
        <v>73</v>
      </c>
      <c r="AJ11" s="108" t="s">
        <v>73</v>
      </c>
      <c r="AK11" s="108" t="s">
        <v>73</v>
      </c>
      <c r="AL11" s="22" t="s">
        <v>74</v>
      </c>
      <c r="AM11" s="109" t="s">
        <v>74</v>
      </c>
      <c r="AO11" s="107">
        <v>0</v>
      </c>
      <c r="AP11" s="108">
        <v>0</v>
      </c>
      <c r="AQ11" s="108">
        <v>0</v>
      </c>
      <c r="AR11" s="108">
        <v>40</v>
      </c>
      <c r="AS11" s="108">
        <v>0</v>
      </c>
      <c r="AT11" s="108">
        <v>0</v>
      </c>
      <c r="AU11" s="108" t="s">
        <v>73</v>
      </c>
      <c r="AV11" s="108" t="s">
        <v>73</v>
      </c>
      <c r="AW11" s="108" t="s">
        <v>73</v>
      </c>
      <c r="AX11" s="108" t="s">
        <v>73</v>
      </c>
      <c r="AY11" s="22" t="s">
        <v>74</v>
      </c>
      <c r="AZ11" s="109" t="s">
        <v>74</v>
      </c>
    </row>
    <row r="12" spans="1:52">
      <c r="A12" s="16" t="s">
        <v>11</v>
      </c>
      <c r="B12" s="107">
        <v>0.51800000000000002</v>
      </c>
      <c r="C12" s="108">
        <v>0.71299999999999997</v>
      </c>
      <c r="D12" s="108">
        <v>8.5500000000000007</v>
      </c>
      <c r="E12" s="108">
        <v>828</v>
      </c>
      <c r="F12" s="108">
        <v>15</v>
      </c>
      <c r="G12" s="108">
        <v>1.8</v>
      </c>
      <c r="H12" s="108" t="s">
        <v>73</v>
      </c>
      <c r="I12" s="108" t="s">
        <v>73</v>
      </c>
      <c r="J12" s="108" t="s">
        <v>73</v>
      </c>
      <c r="K12" s="108" t="s">
        <v>73</v>
      </c>
      <c r="L12" s="21" t="s">
        <v>74</v>
      </c>
      <c r="M12" s="109" t="s">
        <v>74</v>
      </c>
      <c r="O12" s="107">
        <v>0.56499999999999995</v>
      </c>
      <c r="P12" s="108">
        <v>0.83</v>
      </c>
      <c r="Q12" s="108">
        <v>9.51</v>
      </c>
      <c r="R12" s="45">
        <v>1143</v>
      </c>
      <c r="S12" s="108">
        <v>21</v>
      </c>
      <c r="T12" s="108">
        <v>1.8</v>
      </c>
      <c r="U12" s="108" t="s">
        <v>73</v>
      </c>
      <c r="V12" s="108" t="s">
        <v>73</v>
      </c>
      <c r="W12" s="108" t="s">
        <v>73</v>
      </c>
      <c r="X12" s="108" t="s">
        <v>73</v>
      </c>
      <c r="Y12" s="22" t="s">
        <v>74</v>
      </c>
      <c r="Z12" s="109" t="s">
        <v>74</v>
      </c>
      <c r="AB12" s="107">
        <v>0.53700000000000003</v>
      </c>
      <c r="AC12" s="108">
        <v>0.85499999999999998</v>
      </c>
      <c r="AD12" s="108">
        <v>7.63</v>
      </c>
      <c r="AE12" s="45">
        <v>1142</v>
      </c>
      <c r="AF12" s="108">
        <v>14</v>
      </c>
      <c r="AG12" s="108">
        <v>1.2</v>
      </c>
      <c r="AH12" s="108" t="s">
        <v>73</v>
      </c>
      <c r="AI12" s="108" t="s">
        <v>73</v>
      </c>
      <c r="AJ12" s="108" t="s">
        <v>73</v>
      </c>
      <c r="AK12" s="108" t="s">
        <v>73</v>
      </c>
      <c r="AL12" s="22" t="s">
        <v>74</v>
      </c>
      <c r="AM12" s="109" t="s">
        <v>74</v>
      </c>
      <c r="AO12" s="107">
        <v>0.52800000000000002</v>
      </c>
      <c r="AP12" s="108">
        <v>2.97</v>
      </c>
      <c r="AQ12" s="108">
        <v>60.5</v>
      </c>
      <c r="AR12" s="45">
        <v>1101</v>
      </c>
      <c r="AS12" s="108">
        <v>14</v>
      </c>
      <c r="AT12" s="108">
        <v>1.3</v>
      </c>
      <c r="AU12" s="108" t="s">
        <v>73</v>
      </c>
      <c r="AV12" s="108" t="s">
        <v>73</v>
      </c>
      <c r="AW12" s="108" t="s">
        <v>73</v>
      </c>
      <c r="AX12" s="108" t="s">
        <v>73</v>
      </c>
      <c r="AY12" s="22" t="s">
        <v>74</v>
      </c>
      <c r="AZ12" s="109" t="s">
        <v>74</v>
      </c>
    </row>
    <row r="13" spans="1:52">
      <c r="A13" s="16" t="s">
        <v>12</v>
      </c>
      <c r="B13" s="107">
        <v>2.1000000000000001E-2</v>
      </c>
      <c r="C13" s="108">
        <v>3.4000000000000002E-2</v>
      </c>
      <c r="D13" s="108">
        <v>0.628</v>
      </c>
      <c r="E13" s="108">
        <v>862</v>
      </c>
      <c r="F13" s="108">
        <v>0</v>
      </c>
      <c r="G13" s="108">
        <v>0</v>
      </c>
      <c r="H13" s="108">
        <v>2.9000000000000001E-2</v>
      </c>
      <c r="I13" s="108">
        <v>5.2999999999999999E-2</v>
      </c>
      <c r="J13" s="108">
        <v>0.14499999999999999</v>
      </c>
      <c r="K13" s="108">
        <v>2.9000000000000001E-2</v>
      </c>
      <c r="L13" s="21">
        <v>0.03</v>
      </c>
      <c r="M13" s="109" t="s">
        <v>74</v>
      </c>
      <c r="O13" s="107">
        <v>2.3E-2</v>
      </c>
      <c r="P13" s="108">
        <v>3.6999999999999998E-2</v>
      </c>
      <c r="Q13" s="108">
        <v>1.1000000000000001</v>
      </c>
      <c r="R13" s="45">
        <v>1178</v>
      </c>
      <c r="S13" s="108">
        <v>0</v>
      </c>
      <c r="T13" s="108">
        <v>0</v>
      </c>
      <c r="U13" s="108">
        <v>3.1E-2</v>
      </c>
      <c r="V13" s="108">
        <v>6.6000000000000003E-2</v>
      </c>
      <c r="W13" s="108">
        <v>0.125</v>
      </c>
      <c r="X13" s="108">
        <v>0.04</v>
      </c>
      <c r="Y13" s="22">
        <v>3.3000000000000002E-2</v>
      </c>
      <c r="Z13" s="109" t="s">
        <v>74</v>
      </c>
      <c r="AB13" s="107">
        <v>2.3E-2</v>
      </c>
      <c r="AC13" s="108">
        <v>3.5999999999999997E-2</v>
      </c>
      <c r="AD13" s="108">
        <v>0.60899999999999999</v>
      </c>
      <c r="AE13" s="45">
        <v>1179</v>
      </c>
      <c r="AF13" s="108">
        <v>0</v>
      </c>
      <c r="AG13" s="108">
        <v>0</v>
      </c>
      <c r="AH13" s="108">
        <v>3.2000000000000001E-2</v>
      </c>
      <c r="AI13" s="108">
        <v>5.3999999999999999E-2</v>
      </c>
      <c r="AJ13" s="108">
        <v>8.5000000000000006E-2</v>
      </c>
      <c r="AK13" s="108">
        <v>2.5000000000000001E-2</v>
      </c>
      <c r="AL13" s="22">
        <v>3.3000000000000002E-2</v>
      </c>
      <c r="AM13" s="109" t="s">
        <v>74</v>
      </c>
      <c r="AO13" s="107">
        <v>2.3E-2</v>
      </c>
      <c r="AP13" s="108">
        <v>0.19</v>
      </c>
      <c r="AQ13" s="108">
        <v>16.100000000000001</v>
      </c>
      <c r="AR13" s="45">
        <v>1134</v>
      </c>
      <c r="AS13" s="108">
        <v>0</v>
      </c>
      <c r="AT13" s="108">
        <v>0</v>
      </c>
      <c r="AU13" s="108">
        <v>3.3000000000000002E-2</v>
      </c>
      <c r="AV13" s="108">
        <v>0.748</v>
      </c>
      <c r="AW13" s="108">
        <v>3.75</v>
      </c>
      <c r="AX13" s="108">
        <v>0.80700000000000005</v>
      </c>
      <c r="AY13" s="22">
        <v>6.6000000000000003E-2</v>
      </c>
      <c r="AZ13" s="109" t="s">
        <v>74</v>
      </c>
    </row>
    <row r="14" spans="1:52">
      <c r="A14" s="16" t="s">
        <v>28</v>
      </c>
      <c r="B14" s="107">
        <v>0.01</v>
      </c>
      <c r="C14" s="108">
        <v>2.5999999999999999E-2</v>
      </c>
      <c r="D14" s="108">
        <v>11.2</v>
      </c>
      <c r="E14" s="108">
        <v>860</v>
      </c>
      <c r="F14" s="108">
        <v>0</v>
      </c>
      <c r="G14" s="108">
        <v>0</v>
      </c>
      <c r="H14" s="108">
        <v>1.2999999999999999E-2</v>
      </c>
      <c r="I14" s="108">
        <v>0.02</v>
      </c>
      <c r="J14" s="108">
        <v>3.4000000000000002E-2</v>
      </c>
      <c r="K14" s="108">
        <v>0.38</v>
      </c>
      <c r="L14" s="21">
        <v>1.2999999999999999E-2</v>
      </c>
      <c r="M14" s="109" t="s">
        <v>74</v>
      </c>
      <c r="O14" s="107">
        <v>0.01</v>
      </c>
      <c r="P14" s="108">
        <v>1.4E-2</v>
      </c>
      <c r="Q14" s="108">
        <v>0.64300000000000002</v>
      </c>
      <c r="R14" s="45">
        <v>1175</v>
      </c>
      <c r="S14" s="108">
        <v>0</v>
      </c>
      <c r="T14" s="108">
        <v>0</v>
      </c>
      <c r="U14" s="108">
        <v>1.2E-2</v>
      </c>
      <c r="V14" s="108">
        <v>2.1999999999999999E-2</v>
      </c>
      <c r="W14" s="108">
        <v>3.7999999999999999E-2</v>
      </c>
      <c r="X14" s="108">
        <v>0.02</v>
      </c>
      <c r="Y14" s="22">
        <v>1.2999999999999999E-2</v>
      </c>
      <c r="Z14" s="109" t="s">
        <v>74</v>
      </c>
      <c r="AB14" s="107">
        <v>0.01</v>
      </c>
      <c r="AC14" s="108">
        <v>1.2999999999999999E-2</v>
      </c>
      <c r="AD14" s="108">
        <v>8.2000000000000003E-2</v>
      </c>
      <c r="AE14" s="45">
        <v>1178</v>
      </c>
      <c r="AF14" s="108">
        <v>0</v>
      </c>
      <c r="AG14" s="108">
        <v>0</v>
      </c>
      <c r="AH14" s="108">
        <v>1.2E-2</v>
      </c>
      <c r="AI14" s="108">
        <v>2.1999999999999999E-2</v>
      </c>
      <c r="AJ14" s="108">
        <v>3.2000000000000001E-2</v>
      </c>
      <c r="AK14" s="108">
        <v>5.0000000000000001E-3</v>
      </c>
      <c r="AL14" s="22">
        <v>1.2999999999999999E-2</v>
      </c>
      <c r="AM14" s="109" t="s">
        <v>74</v>
      </c>
      <c r="AO14" s="107">
        <v>0.01</v>
      </c>
      <c r="AP14" s="108">
        <v>9.9000000000000005E-2</v>
      </c>
      <c r="AQ14" s="108">
        <v>13.1</v>
      </c>
      <c r="AR14" s="45">
        <v>1132</v>
      </c>
      <c r="AS14" s="108">
        <v>0</v>
      </c>
      <c r="AT14" s="108">
        <v>0</v>
      </c>
      <c r="AU14" s="108">
        <v>1.4E-2</v>
      </c>
      <c r="AV14" s="108">
        <v>0.248</v>
      </c>
      <c r="AW14" s="108">
        <v>1.8</v>
      </c>
      <c r="AX14" s="108">
        <v>0.63100000000000001</v>
      </c>
      <c r="AY14" s="22">
        <v>2.3E-2</v>
      </c>
      <c r="AZ14" s="109" t="s">
        <v>74</v>
      </c>
    </row>
    <row r="15" spans="1:52" ht="21">
      <c r="A15" s="16" t="s">
        <v>29</v>
      </c>
      <c r="B15" s="107">
        <v>0.16300000000000001</v>
      </c>
      <c r="C15" s="108">
        <v>0.26800000000000002</v>
      </c>
      <c r="D15" s="108">
        <v>5.52</v>
      </c>
      <c r="E15" s="108">
        <v>848</v>
      </c>
      <c r="F15" s="108">
        <v>0</v>
      </c>
      <c r="G15" s="108">
        <v>0</v>
      </c>
      <c r="H15" s="108">
        <v>0.19700000000000001</v>
      </c>
      <c r="I15" s="108">
        <v>0.59299999999999997</v>
      </c>
      <c r="J15" s="108">
        <v>1.27</v>
      </c>
      <c r="K15" s="108">
        <v>0.27700000000000002</v>
      </c>
      <c r="L15" s="21">
        <v>0.22800000000000001</v>
      </c>
      <c r="M15" s="109" t="s">
        <v>74</v>
      </c>
      <c r="O15" s="107">
        <v>0.224</v>
      </c>
      <c r="P15" s="108">
        <v>0.36299999999999999</v>
      </c>
      <c r="Q15" s="108">
        <v>4.1900000000000004</v>
      </c>
      <c r="R15" s="45">
        <v>1166</v>
      </c>
      <c r="S15" s="108">
        <v>0</v>
      </c>
      <c r="T15" s="108">
        <v>0</v>
      </c>
      <c r="U15" s="108">
        <v>0.27800000000000002</v>
      </c>
      <c r="V15" s="108">
        <v>0.75800000000000001</v>
      </c>
      <c r="W15" s="108">
        <v>1.97</v>
      </c>
      <c r="X15" s="108">
        <v>0.30399999999999999</v>
      </c>
      <c r="Y15" s="22">
        <v>0.314</v>
      </c>
      <c r="Z15" s="109" t="s">
        <v>74</v>
      </c>
      <c r="AB15" s="107">
        <v>0.17199999999999999</v>
      </c>
      <c r="AC15" s="108">
        <v>0.41099999999999998</v>
      </c>
      <c r="AD15" s="108">
        <v>7.21</v>
      </c>
      <c r="AE15" s="45">
        <v>1166</v>
      </c>
      <c r="AF15" s="108">
        <v>0</v>
      </c>
      <c r="AG15" s="108">
        <v>0</v>
      </c>
      <c r="AH15" s="108">
        <v>0.24</v>
      </c>
      <c r="AI15" s="108">
        <v>1.01</v>
      </c>
      <c r="AJ15" s="108">
        <v>2.9</v>
      </c>
      <c r="AK15" s="108">
        <v>0.496</v>
      </c>
      <c r="AL15" s="22">
        <v>0.33600000000000002</v>
      </c>
      <c r="AM15" s="109" t="s">
        <v>74</v>
      </c>
      <c r="AO15" s="107">
        <v>0.16500000000000001</v>
      </c>
      <c r="AP15" s="108">
        <v>0.996</v>
      </c>
      <c r="AQ15" s="108">
        <v>29.6</v>
      </c>
      <c r="AR15" s="45">
        <v>1124</v>
      </c>
      <c r="AS15" s="108">
        <v>0</v>
      </c>
      <c r="AT15" s="108">
        <v>0</v>
      </c>
      <c r="AU15" s="108">
        <v>0.316</v>
      </c>
      <c r="AV15" s="108">
        <v>3.11</v>
      </c>
      <c r="AW15" s="108">
        <v>14.1</v>
      </c>
      <c r="AX15" s="108">
        <v>2.58</v>
      </c>
      <c r="AY15" s="22">
        <v>0.52600000000000002</v>
      </c>
      <c r="AZ15" s="109" t="s">
        <v>74</v>
      </c>
    </row>
    <row r="16" spans="1:52" ht="21">
      <c r="A16" s="16" t="s">
        <v>30</v>
      </c>
      <c r="B16" s="107">
        <v>0.10299999999999999</v>
      </c>
      <c r="C16" s="108">
        <v>0.13200000000000001</v>
      </c>
      <c r="D16" s="108">
        <v>1.29</v>
      </c>
      <c r="E16" s="108">
        <v>846</v>
      </c>
      <c r="F16" s="108">
        <v>1</v>
      </c>
      <c r="G16" s="108">
        <v>0.1</v>
      </c>
      <c r="H16" s="108">
        <v>0.11600000000000001</v>
      </c>
      <c r="I16" s="108">
        <v>0.19</v>
      </c>
      <c r="J16" s="108">
        <v>0.32600000000000001</v>
      </c>
      <c r="K16" s="108">
        <v>5.6000000000000001E-2</v>
      </c>
      <c r="L16" s="21">
        <v>0.125</v>
      </c>
      <c r="M16" s="109" t="s">
        <v>74</v>
      </c>
      <c r="O16" s="107">
        <v>9.1999999999999998E-2</v>
      </c>
      <c r="P16" s="108">
        <v>0.125</v>
      </c>
      <c r="Q16" s="108">
        <v>0.83</v>
      </c>
      <c r="R16" s="45">
        <v>1162</v>
      </c>
      <c r="S16" s="108">
        <v>4</v>
      </c>
      <c r="T16" s="108">
        <v>0.3</v>
      </c>
      <c r="U16" s="108">
        <v>0.107</v>
      </c>
      <c r="V16" s="108">
        <v>0.19</v>
      </c>
      <c r="W16" s="108">
        <v>0.30299999999999999</v>
      </c>
      <c r="X16" s="108">
        <v>4.9000000000000002E-2</v>
      </c>
      <c r="Y16" s="22">
        <v>0.11899999999999999</v>
      </c>
      <c r="Z16" s="109" t="s">
        <v>74</v>
      </c>
      <c r="AB16" s="107">
        <v>0.104</v>
      </c>
      <c r="AC16" s="108">
        <v>0.13800000000000001</v>
      </c>
      <c r="AD16" s="108">
        <v>0.92400000000000004</v>
      </c>
      <c r="AE16" s="45">
        <v>1161</v>
      </c>
      <c r="AF16" s="108">
        <v>2</v>
      </c>
      <c r="AG16" s="108">
        <v>0.2</v>
      </c>
      <c r="AH16" s="108">
        <v>0.121</v>
      </c>
      <c r="AI16" s="108">
        <v>0.20100000000000001</v>
      </c>
      <c r="AJ16" s="108">
        <v>0.3</v>
      </c>
      <c r="AK16" s="108">
        <v>0.05</v>
      </c>
      <c r="AL16" s="22">
        <v>0.13200000000000001</v>
      </c>
      <c r="AM16" s="109" t="s">
        <v>74</v>
      </c>
      <c r="AO16" s="107">
        <v>0.10199999999999999</v>
      </c>
      <c r="AP16" s="108">
        <v>0.51800000000000002</v>
      </c>
      <c r="AQ16" s="108">
        <v>22</v>
      </c>
      <c r="AR16" s="45">
        <v>1118</v>
      </c>
      <c r="AS16" s="108">
        <v>3</v>
      </c>
      <c r="AT16" s="108">
        <v>0.3</v>
      </c>
      <c r="AU16" s="108">
        <v>0.121</v>
      </c>
      <c r="AV16" s="108">
        <v>1.76</v>
      </c>
      <c r="AW16" s="108">
        <v>8.81</v>
      </c>
      <c r="AX16" s="108">
        <v>1.8</v>
      </c>
      <c r="AY16" s="22">
        <v>0.19400000000000001</v>
      </c>
      <c r="AZ16" s="109" t="s">
        <v>74</v>
      </c>
    </row>
    <row r="17" spans="1:52" ht="31.5">
      <c r="A17" s="16" t="s">
        <v>31</v>
      </c>
      <c r="B17" s="107">
        <v>5.0999999999999997E-2</v>
      </c>
      <c r="C17" s="108">
        <v>7.4999999999999997E-2</v>
      </c>
      <c r="D17" s="108">
        <v>1.39</v>
      </c>
      <c r="E17" s="108">
        <v>841</v>
      </c>
      <c r="F17" s="108">
        <v>3</v>
      </c>
      <c r="G17" s="108">
        <v>0.4</v>
      </c>
      <c r="H17" s="108">
        <v>6.3E-2</v>
      </c>
      <c r="I17" s="108">
        <v>0.111</v>
      </c>
      <c r="J17" s="108">
        <v>0.22600000000000001</v>
      </c>
      <c r="K17" s="108">
        <v>6.9000000000000006E-2</v>
      </c>
      <c r="L17" s="21">
        <v>6.8000000000000005E-2</v>
      </c>
      <c r="M17" s="109" t="s">
        <v>74</v>
      </c>
      <c r="O17" s="107">
        <v>5.0999999999999997E-2</v>
      </c>
      <c r="P17" s="108">
        <v>7.8E-2</v>
      </c>
      <c r="Q17" s="108">
        <v>0.81</v>
      </c>
      <c r="R17" s="45">
        <v>1158</v>
      </c>
      <c r="S17" s="108">
        <v>8</v>
      </c>
      <c r="T17" s="108">
        <v>0.7</v>
      </c>
      <c r="U17" s="108">
        <v>6.6000000000000003E-2</v>
      </c>
      <c r="V17" s="108">
        <v>0.13400000000000001</v>
      </c>
      <c r="W17" s="108">
        <v>0.187</v>
      </c>
      <c r="X17" s="108">
        <v>0.04</v>
      </c>
      <c r="Y17" s="22">
        <v>7.2999999999999995E-2</v>
      </c>
      <c r="Z17" s="109" t="s">
        <v>74</v>
      </c>
      <c r="AB17" s="107">
        <v>5.0999999999999997E-2</v>
      </c>
      <c r="AC17" s="108">
        <v>7.4999999999999997E-2</v>
      </c>
      <c r="AD17" s="108">
        <v>1.17</v>
      </c>
      <c r="AE17" s="45">
        <v>1158</v>
      </c>
      <c r="AF17" s="108">
        <v>5</v>
      </c>
      <c r="AG17" s="108">
        <v>0.4</v>
      </c>
      <c r="AH17" s="108">
        <v>6.4000000000000001E-2</v>
      </c>
      <c r="AI17" s="108">
        <v>0.115</v>
      </c>
      <c r="AJ17" s="108">
        <v>0.19800000000000001</v>
      </c>
      <c r="AK17" s="108">
        <v>5.0999999999999997E-2</v>
      </c>
      <c r="AL17" s="22">
        <v>7.0000000000000007E-2</v>
      </c>
      <c r="AM17" s="109" t="s">
        <v>74</v>
      </c>
      <c r="AO17" s="107">
        <v>0.05</v>
      </c>
      <c r="AP17" s="108">
        <v>0.34699999999999998</v>
      </c>
      <c r="AQ17" s="108">
        <v>18.7</v>
      </c>
      <c r="AR17" s="45">
        <v>1108</v>
      </c>
      <c r="AS17" s="108">
        <v>5</v>
      </c>
      <c r="AT17" s="108">
        <v>0.5</v>
      </c>
      <c r="AU17" s="108">
        <v>6.7000000000000004E-2</v>
      </c>
      <c r="AV17" s="108">
        <v>1.1000000000000001</v>
      </c>
      <c r="AW17" s="108">
        <v>7.04</v>
      </c>
      <c r="AX17" s="108">
        <v>1.5</v>
      </c>
      <c r="AY17" s="22">
        <v>0.11799999999999999</v>
      </c>
      <c r="AZ17" s="109" t="s">
        <v>74</v>
      </c>
    </row>
    <row r="18" spans="1:52" ht="42">
      <c r="A18" s="16" t="s">
        <v>32</v>
      </c>
      <c r="B18" s="107">
        <v>6.0000000000000001E-3</v>
      </c>
      <c r="C18" s="108">
        <v>1.0999999999999999E-2</v>
      </c>
      <c r="D18" s="108">
        <v>1.3</v>
      </c>
      <c r="E18" s="108">
        <v>837</v>
      </c>
      <c r="F18" s="108">
        <v>0</v>
      </c>
      <c r="G18" s="108">
        <v>0</v>
      </c>
      <c r="H18" s="108">
        <v>8.9999999999999993E-3</v>
      </c>
      <c r="I18" s="108">
        <v>1.2999999999999999E-2</v>
      </c>
      <c r="J18" s="108">
        <v>2.8000000000000001E-2</v>
      </c>
      <c r="K18" s="108">
        <v>4.4999999999999998E-2</v>
      </c>
      <c r="L18" s="21">
        <v>8.9999999999999993E-3</v>
      </c>
      <c r="M18" s="109" t="s">
        <v>74</v>
      </c>
      <c r="O18" s="107">
        <v>6.0000000000000001E-3</v>
      </c>
      <c r="P18" s="108">
        <v>1.0999999999999999E-2</v>
      </c>
      <c r="Q18" s="108">
        <v>0.28599999999999998</v>
      </c>
      <c r="R18" s="45">
        <v>1153</v>
      </c>
      <c r="S18" s="108">
        <v>0</v>
      </c>
      <c r="T18" s="108">
        <v>0</v>
      </c>
      <c r="U18" s="108">
        <v>0.01</v>
      </c>
      <c r="V18" s="108">
        <v>2.5999999999999999E-2</v>
      </c>
      <c r="W18" s="108">
        <v>3.6999999999999998E-2</v>
      </c>
      <c r="X18" s="108">
        <v>0.01</v>
      </c>
      <c r="Y18" s="22">
        <v>0.01</v>
      </c>
      <c r="Z18" s="109" t="s">
        <v>74</v>
      </c>
      <c r="AB18" s="107">
        <v>8.0000000000000002E-3</v>
      </c>
      <c r="AC18" s="108">
        <v>1.0999999999999999E-2</v>
      </c>
      <c r="AD18" s="108">
        <v>0.46400000000000002</v>
      </c>
      <c r="AE18" s="45">
        <v>1153</v>
      </c>
      <c r="AF18" s="108">
        <v>0</v>
      </c>
      <c r="AG18" s="108">
        <v>0</v>
      </c>
      <c r="AH18" s="108">
        <v>0.01</v>
      </c>
      <c r="AI18" s="108">
        <v>2.5999999999999999E-2</v>
      </c>
      <c r="AJ18" s="108">
        <v>3.4000000000000002E-2</v>
      </c>
      <c r="AK18" s="108">
        <v>1.7000000000000001E-2</v>
      </c>
      <c r="AL18" s="22">
        <v>0.01</v>
      </c>
      <c r="AM18" s="109" t="s">
        <v>74</v>
      </c>
      <c r="AO18" s="107">
        <v>6.0000000000000001E-3</v>
      </c>
      <c r="AP18" s="108">
        <v>2.4E-2</v>
      </c>
      <c r="AQ18" s="108">
        <v>1.03</v>
      </c>
      <c r="AR18" s="45">
        <v>1106</v>
      </c>
      <c r="AS18" s="108">
        <v>0</v>
      </c>
      <c r="AT18" s="108">
        <v>0</v>
      </c>
      <c r="AU18" s="108">
        <v>8.9999999999999993E-3</v>
      </c>
      <c r="AV18" s="108">
        <v>8.4000000000000005E-2</v>
      </c>
      <c r="AW18" s="108">
        <v>0.36899999999999999</v>
      </c>
      <c r="AX18" s="108">
        <v>6.9000000000000006E-2</v>
      </c>
      <c r="AY18" s="22">
        <v>1.2E-2</v>
      </c>
      <c r="AZ18" s="109" t="s">
        <v>74</v>
      </c>
    </row>
    <row r="19" spans="1:52" ht="42">
      <c r="A19" s="16" t="s">
        <v>33</v>
      </c>
      <c r="B19" s="107">
        <v>1.0999999999999999E-2</v>
      </c>
      <c r="C19" s="108">
        <v>1.7000000000000001E-2</v>
      </c>
      <c r="D19" s="108">
        <v>0.19800000000000001</v>
      </c>
      <c r="E19" s="108">
        <v>832</v>
      </c>
      <c r="F19" s="108">
        <v>0</v>
      </c>
      <c r="G19" s="108">
        <v>0</v>
      </c>
      <c r="H19" s="108">
        <v>1.6E-2</v>
      </c>
      <c r="I19" s="108">
        <v>2.9000000000000001E-2</v>
      </c>
      <c r="J19" s="108">
        <v>4.2999999999999997E-2</v>
      </c>
      <c r="K19" s="108">
        <v>8.0000000000000002E-3</v>
      </c>
      <c r="L19" s="21">
        <v>1.6E-2</v>
      </c>
      <c r="M19" s="109" t="s">
        <v>74</v>
      </c>
      <c r="O19" s="107">
        <v>1.2E-2</v>
      </c>
      <c r="P19" s="108">
        <v>1.7999999999999999E-2</v>
      </c>
      <c r="Q19" s="108">
        <v>9.1999999999999998E-2</v>
      </c>
      <c r="R19" s="45">
        <v>1147</v>
      </c>
      <c r="S19" s="108">
        <v>0</v>
      </c>
      <c r="T19" s="108">
        <v>0</v>
      </c>
      <c r="U19" s="108">
        <v>1.7000000000000001E-2</v>
      </c>
      <c r="V19" s="108">
        <v>3.2000000000000001E-2</v>
      </c>
      <c r="W19" s="108">
        <v>0.04</v>
      </c>
      <c r="X19" s="108">
        <v>6.0000000000000001E-3</v>
      </c>
      <c r="Y19" s="22">
        <v>1.7000000000000001E-2</v>
      </c>
      <c r="Z19" s="109" t="s">
        <v>74</v>
      </c>
      <c r="AB19" s="107">
        <v>1.2E-2</v>
      </c>
      <c r="AC19" s="108">
        <v>1.9E-2</v>
      </c>
      <c r="AD19" s="108">
        <v>0.86499999999999999</v>
      </c>
      <c r="AE19" s="45">
        <v>1149</v>
      </c>
      <c r="AF19" s="108">
        <v>0</v>
      </c>
      <c r="AG19" s="108">
        <v>0</v>
      </c>
      <c r="AH19" s="108">
        <v>1.7000000000000001E-2</v>
      </c>
      <c r="AI19" s="108">
        <v>3.4000000000000002E-2</v>
      </c>
      <c r="AJ19" s="108">
        <v>0.04</v>
      </c>
      <c r="AK19" s="108">
        <v>2.9000000000000001E-2</v>
      </c>
      <c r="AL19" s="22">
        <v>1.7000000000000001E-2</v>
      </c>
      <c r="AM19" s="109" t="s">
        <v>74</v>
      </c>
      <c r="AO19" s="107">
        <v>1.0999999999999999E-2</v>
      </c>
      <c r="AP19" s="108">
        <v>8.2000000000000003E-2</v>
      </c>
      <c r="AQ19" s="108">
        <v>6.61</v>
      </c>
      <c r="AR19" s="45">
        <v>1106</v>
      </c>
      <c r="AS19" s="108">
        <v>0</v>
      </c>
      <c r="AT19" s="108">
        <v>0</v>
      </c>
      <c r="AU19" s="108">
        <v>1.7000000000000001E-2</v>
      </c>
      <c r="AV19" s="108">
        <v>0.26600000000000001</v>
      </c>
      <c r="AW19" s="108">
        <v>1.23</v>
      </c>
      <c r="AX19" s="108">
        <v>0.379</v>
      </c>
      <c r="AY19" s="22">
        <v>2.7E-2</v>
      </c>
      <c r="AZ19" s="109" t="s">
        <v>74</v>
      </c>
    </row>
    <row r="20" spans="1:52" ht="21">
      <c r="A20" s="16" t="s">
        <v>34</v>
      </c>
      <c r="B20" s="107">
        <v>0.105</v>
      </c>
      <c r="C20" s="108">
        <v>0.158</v>
      </c>
      <c r="D20" s="108">
        <v>8.11</v>
      </c>
      <c r="E20" s="108">
        <v>828</v>
      </c>
      <c r="F20" s="108">
        <v>11</v>
      </c>
      <c r="G20" s="108">
        <v>1.3</v>
      </c>
      <c r="H20" s="108">
        <v>0.13</v>
      </c>
      <c r="I20" s="108">
        <v>0.16800000000000001</v>
      </c>
      <c r="J20" s="108">
        <v>0.43099999999999999</v>
      </c>
      <c r="K20" s="108">
        <v>0.34899999999999998</v>
      </c>
      <c r="L20" s="21">
        <v>0.13200000000000001</v>
      </c>
      <c r="M20" s="109" t="s">
        <v>74</v>
      </c>
      <c r="O20" s="107">
        <v>0.106</v>
      </c>
      <c r="P20" s="108">
        <v>0.17299999999999999</v>
      </c>
      <c r="Q20" s="108">
        <v>8.92</v>
      </c>
      <c r="R20" s="45">
        <v>1143</v>
      </c>
      <c r="S20" s="108">
        <v>9</v>
      </c>
      <c r="T20" s="108">
        <v>0.8</v>
      </c>
      <c r="U20" s="108">
        <v>0.13100000000000001</v>
      </c>
      <c r="V20" s="108">
        <v>0.214</v>
      </c>
      <c r="W20" s="108">
        <v>0.622</v>
      </c>
      <c r="X20" s="108">
        <v>0.439</v>
      </c>
      <c r="Y20" s="22">
        <v>0.13800000000000001</v>
      </c>
      <c r="Z20" s="109" t="s">
        <v>74</v>
      </c>
      <c r="AB20" s="107">
        <v>0.109</v>
      </c>
      <c r="AC20" s="108">
        <v>0.14000000000000001</v>
      </c>
      <c r="AD20" s="108">
        <v>1.38</v>
      </c>
      <c r="AE20" s="45">
        <v>1142</v>
      </c>
      <c r="AF20" s="108">
        <v>8</v>
      </c>
      <c r="AG20" s="108">
        <v>0.7</v>
      </c>
      <c r="AH20" s="108">
        <v>0.13</v>
      </c>
      <c r="AI20" s="108">
        <v>0.17699999999999999</v>
      </c>
      <c r="AJ20" s="108">
        <v>0.38400000000000001</v>
      </c>
      <c r="AK20" s="108">
        <v>5.7000000000000002E-2</v>
      </c>
      <c r="AL20" s="22">
        <v>0.13300000000000001</v>
      </c>
      <c r="AM20" s="109" t="s">
        <v>74</v>
      </c>
      <c r="AO20" s="107">
        <v>0.107</v>
      </c>
      <c r="AP20" s="108">
        <v>0.93300000000000005</v>
      </c>
      <c r="AQ20" s="108">
        <v>29.9</v>
      </c>
      <c r="AR20" s="45">
        <v>1101</v>
      </c>
      <c r="AS20" s="108">
        <v>6</v>
      </c>
      <c r="AT20" s="108">
        <v>0.5</v>
      </c>
      <c r="AU20" s="108">
        <v>0.13400000000000001</v>
      </c>
      <c r="AV20" s="108">
        <v>2.95</v>
      </c>
      <c r="AW20" s="108">
        <v>22.5</v>
      </c>
      <c r="AX20" s="108">
        <v>3.45</v>
      </c>
      <c r="AY20" s="22">
        <v>0.26900000000000002</v>
      </c>
      <c r="AZ20" s="109" t="s">
        <v>74</v>
      </c>
    </row>
    <row r="21" spans="1:52" ht="15.75" thickBot="1">
      <c r="A21" s="17" t="s">
        <v>26</v>
      </c>
      <c r="B21" s="29" t="s">
        <v>74</v>
      </c>
      <c r="C21" s="30" t="s">
        <v>74</v>
      </c>
      <c r="D21" s="30" t="s">
        <v>74</v>
      </c>
      <c r="E21" s="30" t="s">
        <v>74</v>
      </c>
      <c r="F21" s="30">
        <v>0</v>
      </c>
      <c r="G21" s="30" t="s">
        <v>74</v>
      </c>
      <c r="H21" s="30" t="s">
        <v>74</v>
      </c>
      <c r="I21" s="30" t="s">
        <v>74</v>
      </c>
      <c r="J21" s="30" t="s">
        <v>74</v>
      </c>
      <c r="K21" s="30" t="s">
        <v>74</v>
      </c>
      <c r="L21" s="44" t="s">
        <v>74</v>
      </c>
      <c r="M21" s="32"/>
      <c r="O21" s="29">
        <v>0</v>
      </c>
      <c r="P21" s="30">
        <v>0</v>
      </c>
      <c r="Q21" s="30">
        <v>0</v>
      </c>
      <c r="R21" s="30">
        <v>40</v>
      </c>
      <c r="S21" s="30">
        <v>0</v>
      </c>
      <c r="T21" s="30">
        <v>0</v>
      </c>
      <c r="U21" s="30" t="s">
        <v>73</v>
      </c>
      <c r="V21" s="30" t="s">
        <v>73</v>
      </c>
      <c r="W21" s="30" t="s">
        <v>73</v>
      </c>
      <c r="X21" s="30" t="s">
        <v>73</v>
      </c>
      <c r="Y21" s="31" t="s">
        <v>74</v>
      </c>
      <c r="Z21" s="32"/>
      <c r="AB21" s="29">
        <v>0</v>
      </c>
      <c r="AC21" s="30">
        <v>0</v>
      </c>
      <c r="AD21" s="30">
        <v>0</v>
      </c>
      <c r="AE21" s="30">
        <v>40</v>
      </c>
      <c r="AF21" s="30">
        <v>0</v>
      </c>
      <c r="AG21" s="30">
        <v>0</v>
      </c>
      <c r="AH21" s="30" t="s">
        <v>73</v>
      </c>
      <c r="AI21" s="30" t="s">
        <v>73</v>
      </c>
      <c r="AJ21" s="30" t="s">
        <v>73</v>
      </c>
      <c r="AK21" s="30" t="s">
        <v>73</v>
      </c>
      <c r="AL21" s="31" t="s">
        <v>74</v>
      </c>
      <c r="AM21" s="32"/>
      <c r="AO21" s="29">
        <v>0</v>
      </c>
      <c r="AP21" s="30">
        <v>0</v>
      </c>
      <c r="AQ21" s="30">
        <v>0</v>
      </c>
      <c r="AR21" s="30">
        <v>40</v>
      </c>
      <c r="AS21" s="30">
        <v>0</v>
      </c>
      <c r="AT21" s="30">
        <v>0</v>
      </c>
      <c r="AU21" s="30" t="s">
        <v>73</v>
      </c>
      <c r="AV21" s="30" t="s">
        <v>73</v>
      </c>
      <c r="AW21" s="30" t="s">
        <v>73</v>
      </c>
      <c r="AX21" s="30" t="s">
        <v>73</v>
      </c>
      <c r="AY21" s="31" t="s">
        <v>74</v>
      </c>
      <c r="AZ21" s="32"/>
    </row>
    <row r="23" spans="1:52" ht="15.75" thickBot="1"/>
    <row r="24" spans="1:52" ht="31.5">
      <c r="A24" s="77" t="s">
        <v>35</v>
      </c>
      <c r="B24" s="75" t="s">
        <v>58</v>
      </c>
      <c r="C24" s="18" t="s">
        <v>59</v>
      </c>
      <c r="D24" s="18" t="s">
        <v>60</v>
      </c>
      <c r="E24" s="18" t="s">
        <v>75</v>
      </c>
      <c r="F24" s="18" t="s">
        <v>68</v>
      </c>
      <c r="G24" s="19" t="s">
        <v>67</v>
      </c>
      <c r="O24" s="27" t="s">
        <v>58</v>
      </c>
      <c r="P24" s="18" t="s">
        <v>59</v>
      </c>
      <c r="Q24" s="18" t="s">
        <v>60</v>
      </c>
      <c r="R24" s="18" t="s">
        <v>75</v>
      </c>
      <c r="S24" s="18" t="s">
        <v>68</v>
      </c>
      <c r="T24" s="19" t="s">
        <v>67</v>
      </c>
      <c r="AB24" s="27" t="s">
        <v>58</v>
      </c>
      <c r="AC24" s="18" t="s">
        <v>59</v>
      </c>
      <c r="AD24" s="18" t="s">
        <v>60</v>
      </c>
      <c r="AE24" s="18" t="s">
        <v>75</v>
      </c>
      <c r="AF24" s="18" t="s">
        <v>68</v>
      </c>
      <c r="AG24" s="19" t="s">
        <v>67</v>
      </c>
      <c r="AO24" s="27" t="s">
        <v>58</v>
      </c>
      <c r="AP24" s="18" t="s">
        <v>59</v>
      </c>
      <c r="AQ24" s="18" t="s">
        <v>60</v>
      </c>
      <c r="AR24" s="18" t="s">
        <v>75</v>
      </c>
      <c r="AS24" s="18" t="s">
        <v>68</v>
      </c>
      <c r="AT24" s="19" t="s">
        <v>67</v>
      </c>
    </row>
    <row r="25" spans="1:52" ht="42">
      <c r="A25" s="38" t="s">
        <v>223</v>
      </c>
      <c r="B25" s="22">
        <v>0</v>
      </c>
      <c r="C25" s="22">
        <v>31.3</v>
      </c>
      <c r="D25" s="22">
        <v>100</v>
      </c>
      <c r="E25" s="22">
        <v>26</v>
      </c>
      <c r="F25" s="22">
        <v>30.3</v>
      </c>
      <c r="G25" s="22">
        <v>19.8</v>
      </c>
      <c r="O25" s="47">
        <v>0</v>
      </c>
      <c r="P25" s="22">
        <v>34.200000000000003</v>
      </c>
      <c r="Q25" s="22">
        <v>100</v>
      </c>
      <c r="R25" s="22">
        <v>25</v>
      </c>
      <c r="S25" s="22">
        <v>32.6</v>
      </c>
      <c r="T25" s="48">
        <v>25.3</v>
      </c>
      <c r="AB25" s="47">
        <v>0</v>
      </c>
      <c r="AC25" s="22">
        <v>29.2</v>
      </c>
      <c r="AD25" s="22">
        <v>100</v>
      </c>
      <c r="AE25" s="22">
        <v>22</v>
      </c>
      <c r="AF25" s="22">
        <v>28.3</v>
      </c>
      <c r="AG25" s="48">
        <v>19.5</v>
      </c>
      <c r="AO25" s="47">
        <v>0</v>
      </c>
      <c r="AP25" s="22">
        <v>40.799999999999997</v>
      </c>
      <c r="AQ25" s="22">
        <v>100</v>
      </c>
      <c r="AR25" s="22">
        <v>36</v>
      </c>
      <c r="AS25" s="22">
        <v>39.6</v>
      </c>
      <c r="AT25" s="48">
        <v>30.2</v>
      </c>
    </row>
    <row r="26" spans="1:52" ht="52.5">
      <c r="A26" s="38" t="s">
        <v>224</v>
      </c>
      <c r="B26" s="22">
        <v>0</v>
      </c>
      <c r="C26" s="22">
        <v>57.1</v>
      </c>
      <c r="D26" s="22">
        <v>93</v>
      </c>
      <c r="E26" s="22">
        <v>60</v>
      </c>
      <c r="F26" s="22">
        <v>57.9</v>
      </c>
      <c r="G26" s="22">
        <v>18.899999999999999</v>
      </c>
      <c r="O26" s="47">
        <v>0</v>
      </c>
      <c r="P26" s="22">
        <v>62.1</v>
      </c>
      <c r="Q26" s="22">
        <v>96</v>
      </c>
      <c r="R26" s="22">
        <v>65</v>
      </c>
      <c r="S26" s="22">
        <v>63.2</v>
      </c>
      <c r="T26" s="48">
        <v>18.399999999999999</v>
      </c>
      <c r="AB26" s="47">
        <v>0</v>
      </c>
      <c r="AC26" s="22">
        <v>59.2</v>
      </c>
      <c r="AD26" s="22">
        <v>97</v>
      </c>
      <c r="AE26" s="22">
        <v>62</v>
      </c>
      <c r="AF26" s="22">
        <v>60.2</v>
      </c>
      <c r="AG26" s="48">
        <v>17.8</v>
      </c>
      <c r="AO26" s="47">
        <v>0</v>
      </c>
      <c r="AP26" s="22">
        <v>58.8</v>
      </c>
      <c r="AQ26" s="22">
        <v>94</v>
      </c>
      <c r="AR26" s="22">
        <v>62</v>
      </c>
      <c r="AS26" s="22">
        <v>59.7</v>
      </c>
      <c r="AT26" s="48">
        <v>17.600000000000001</v>
      </c>
    </row>
    <row r="27" spans="1:52" ht="42">
      <c r="A27" s="38" t="s">
        <v>225</v>
      </c>
      <c r="B27" s="108">
        <v>0</v>
      </c>
      <c r="C27" s="108">
        <v>7.22</v>
      </c>
      <c r="D27" s="108">
        <v>38.9</v>
      </c>
      <c r="E27" s="108">
        <v>5.41</v>
      </c>
      <c r="F27" s="108">
        <v>6.66</v>
      </c>
      <c r="G27" s="108">
        <v>6.77</v>
      </c>
      <c r="O27" s="107">
        <v>0</v>
      </c>
      <c r="P27" s="108">
        <v>7.44</v>
      </c>
      <c r="Q27" s="108">
        <v>59.9</v>
      </c>
      <c r="R27" s="108">
        <v>5.36</v>
      </c>
      <c r="S27" s="108">
        <v>6.8</v>
      </c>
      <c r="T27" s="109">
        <v>7.25</v>
      </c>
      <c r="AB27" s="107">
        <v>0</v>
      </c>
      <c r="AC27" s="108">
        <v>7.42</v>
      </c>
      <c r="AD27" s="108">
        <v>36.5</v>
      </c>
      <c r="AE27" s="108">
        <v>5.69</v>
      </c>
      <c r="AF27" s="108">
        <v>6.91</v>
      </c>
      <c r="AG27" s="109">
        <v>6.69</v>
      </c>
      <c r="AO27" s="107">
        <v>0</v>
      </c>
      <c r="AP27" s="108">
        <v>7.37</v>
      </c>
      <c r="AQ27" s="108">
        <v>141.1</v>
      </c>
      <c r="AR27" s="108">
        <v>5.69</v>
      </c>
      <c r="AS27" s="108">
        <v>6.84</v>
      </c>
      <c r="AT27" s="109">
        <v>6.86</v>
      </c>
    </row>
    <row r="28" spans="1:52" ht="42">
      <c r="A28" s="38" t="s">
        <v>226</v>
      </c>
      <c r="B28" s="108">
        <v>0</v>
      </c>
      <c r="C28" s="108">
        <v>36.4</v>
      </c>
      <c r="D28" s="108">
        <v>40</v>
      </c>
      <c r="E28" s="108">
        <v>40</v>
      </c>
      <c r="F28" s="108">
        <v>37.799999999999997</v>
      </c>
      <c r="G28" s="108">
        <v>9.1199999999999992</v>
      </c>
      <c r="O28" s="107">
        <v>0</v>
      </c>
      <c r="P28" s="108">
        <v>37.299999999999997</v>
      </c>
      <c r="Q28" s="108">
        <v>40</v>
      </c>
      <c r="R28" s="108">
        <v>40</v>
      </c>
      <c r="S28" s="108">
        <v>38.799999999999997</v>
      </c>
      <c r="T28" s="109">
        <v>8.0299999999999994</v>
      </c>
      <c r="AB28" s="107">
        <v>0</v>
      </c>
      <c r="AC28" s="108">
        <v>37.299999999999997</v>
      </c>
      <c r="AD28" s="108">
        <v>40</v>
      </c>
      <c r="AE28" s="108">
        <v>40</v>
      </c>
      <c r="AF28" s="108">
        <v>38.799999999999997</v>
      </c>
      <c r="AG28" s="109">
        <v>8.0299999999999994</v>
      </c>
      <c r="AO28" s="107">
        <v>0</v>
      </c>
      <c r="AP28" s="108">
        <v>37.200000000000003</v>
      </c>
      <c r="AQ28" s="108">
        <v>40</v>
      </c>
      <c r="AR28" s="108">
        <v>40</v>
      </c>
      <c r="AS28" s="108">
        <v>38.700000000000003</v>
      </c>
      <c r="AT28" s="109">
        <v>8.15</v>
      </c>
    </row>
    <row r="29" spans="1:52" ht="42">
      <c r="A29" s="38" t="s">
        <v>227</v>
      </c>
      <c r="B29" s="108">
        <v>0</v>
      </c>
      <c r="C29" s="108">
        <v>96.4</v>
      </c>
      <c r="D29" s="108">
        <v>101</v>
      </c>
      <c r="E29" s="108">
        <v>100</v>
      </c>
      <c r="F29" s="108">
        <v>97.9</v>
      </c>
      <c r="G29" s="108">
        <v>9.66</v>
      </c>
      <c r="O29" s="107">
        <v>0</v>
      </c>
      <c r="P29" s="108">
        <v>97.7</v>
      </c>
      <c r="Q29" s="108">
        <v>102</v>
      </c>
      <c r="R29" s="108">
        <v>100</v>
      </c>
      <c r="S29" s="108">
        <v>99.2</v>
      </c>
      <c r="T29" s="109">
        <v>8.6</v>
      </c>
      <c r="AB29" s="107">
        <v>0</v>
      </c>
      <c r="AC29" s="108">
        <v>97.4</v>
      </c>
      <c r="AD29" s="108">
        <v>101</v>
      </c>
      <c r="AE29" s="108">
        <v>100</v>
      </c>
      <c r="AF29" s="108">
        <v>98.9</v>
      </c>
      <c r="AG29" s="109">
        <v>8.5500000000000007</v>
      </c>
      <c r="AO29" s="107">
        <v>0</v>
      </c>
      <c r="AP29" s="108">
        <v>97.8</v>
      </c>
      <c r="AQ29" s="108">
        <v>117</v>
      </c>
      <c r="AR29" s="108">
        <v>100</v>
      </c>
      <c r="AS29" s="108">
        <v>98.9</v>
      </c>
      <c r="AT29" s="109">
        <v>9.19</v>
      </c>
    </row>
    <row r="30" spans="1:52" ht="73.5">
      <c r="A30" s="38" t="s">
        <v>228</v>
      </c>
      <c r="B30" s="108">
        <v>0</v>
      </c>
      <c r="C30" s="108">
        <v>0.1</v>
      </c>
      <c r="D30" s="108">
        <v>0.105</v>
      </c>
      <c r="E30" s="108">
        <v>0.1</v>
      </c>
      <c r="F30" s="108">
        <v>0.1</v>
      </c>
      <c r="G30" s="108">
        <v>2E-3</v>
      </c>
      <c r="O30" s="107">
        <v>0</v>
      </c>
      <c r="P30" s="108">
        <v>0.1</v>
      </c>
      <c r="Q30" s="108">
        <v>0.1</v>
      </c>
      <c r="R30" s="108">
        <v>0.1</v>
      </c>
      <c r="S30" s="108">
        <v>0.1</v>
      </c>
      <c r="T30" s="109">
        <v>2E-3</v>
      </c>
      <c r="AB30" s="107">
        <v>0</v>
      </c>
      <c r="AC30" s="108">
        <v>0.1</v>
      </c>
      <c r="AD30" s="108">
        <v>0.1</v>
      </c>
      <c r="AE30" s="108">
        <v>0.1</v>
      </c>
      <c r="AF30" s="108">
        <v>0.1</v>
      </c>
      <c r="AG30" s="109">
        <v>2E-3</v>
      </c>
      <c r="AO30" s="107">
        <v>0</v>
      </c>
      <c r="AP30" s="108">
        <v>0.10100000000000001</v>
      </c>
      <c r="AQ30" s="108">
        <v>0.155</v>
      </c>
      <c r="AR30" s="108">
        <v>0.1</v>
      </c>
      <c r="AS30" s="108">
        <v>0.1</v>
      </c>
      <c r="AT30" s="109">
        <v>5.0000000000000001E-3</v>
      </c>
    </row>
    <row r="31" spans="1:52" ht="73.5">
      <c r="A31" s="38" t="s">
        <v>229</v>
      </c>
      <c r="B31" s="108">
        <v>0</v>
      </c>
      <c r="C31" s="108">
        <v>0</v>
      </c>
      <c r="D31" s="108">
        <v>0.05</v>
      </c>
      <c r="E31" s="108">
        <v>0</v>
      </c>
      <c r="F31" s="108">
        <v>0</v>
      </c>
      <c r="G31" s="108">
        <v>2E-3</v>
      </c>
      <c r="O31" s="107">
        <v>0</v>
      </c>
      <c r="P31" s="108">
        <v>0</v>
      </c>
      <c r="Q31" s="108">
        <v>6.7000000000000004E-2</v>
      </c>
      <c r="R31" s="108">
        <v>0</v>
      </c>
      <c r="S31" s="108">
        <v>0</v>
      </c>
      <c r="T31" s="109">
        <v>2E-3</v>
      </c>
      <c r="AB31" s="107">
        <v>0</v>
      </c>
      <c r="AC31" s="108">
        <v>0</v>
      </c>
      <c r="AD31" s="108">
        <v>6.7000000000000004E-2</v>
      </c>
      <c r="AE31" s="108">
        <v>0</v>
      </c>
      <c r="AF31" s="108">
        <v>0</v>
      </c>
      <c r="AG31" s="109">
        <v>2E-3</v>
      </c>
      <c r="AO31" s="107">
        <v>0</v>
      </c>
      <c r="AP31" s="108">
        <v>1E-3</v>
      </c>
      <c r="AQ31" s="108">
        <v>0.217</v>
      </c>
      <c r="AR31" s="108">
        <v>0</v>
      </c>
      <c r="AS31" s="108">
        <v>0</v>
      </c>
      <c r="AT31" s="109">
        <v>6.0000000000000001E-3</v>
      </c>
    </row>
    <row r="32" spans="1:52" ht="73.5">
      <c r="A32" s="38" t="s">
        <v>230</v>
      </c>
      <c r="B32" s="108">
        <v>0</v>
      </c>
      <c r="C32" s="108">
        <v>0</v>
      </c>
      <c r="D32" s="108">
        <v>0</v>
      </c>
      <c r="E32" s="108">
        <v>0</v>
      </c>
      <c r="F32" s="108">
        <v>0</v>
      </c>
      <c r="G32" s="108" t="s">
        <v>73</v>
      </c>
      <c r="O32" s="107">
        <v>0</v>
      </c>
      <c r="P32" s="108">
        <v>0</v>
      </c>
      <c r="Q32" s="108">
        <v>0</v>
      </c>
      <c r="R32" s="108">
        <v>0</v>
      </c>
      <c r="S32" s="108">
        <v>0</v>
      </c>
      <c r="T32" s="109" t="s">
        <v>73</v>
      </c>
      <c r="AB32" s="107">
        <v>0</v>
      </c>
      <c r="AC32" s="108">
        <v>0</v>
      </c>
      <c r="AD32" s="108">
        <v>0</v>
      </c>
      <c r="AE32" s="108">
        <v>0</v>
      </c>
      <c r="AF32" s="108">
        <v>0</v>
      </c>
      <c r="AG32" s="109" t="s">
        <v>73</v>
      </c>
      <c r="AO32" s="107">
        <v>0</v>
      </c>
      <c r="AP32" s="108">
        <v>0</v>
      </c>
      <c r="AQ32" s="108">
        <v>0</v>
      </c>
      <c r="AR32" s="108">
        <v>0</v>
      </c>
      <c r="AS32" s="108">
        <v>0</v>
      </c>
      <c r="AT32" s="109" t="s">
        <v>73</v>
      </c>
    </row>
    <row r="33" spans="1:46" ht="73.5">
      <c r="A33" s="38" t="s">
        <v>231</v>
      </c>
      <c r="B33" s="108">
        <v>0</v>
      </c>
      <c r="C33" s="108">
        <v>0</v>
      </c>
      <c r="D33" s="108">
        <v>0</v>
      </c>
      <c r="E33" s="108">
        <v>0</v>
      </c>
      <c r="F33" s="108">
        <v>0</v>
      </c>
      <c r="G33" s="108" t="s">
        <v>73</v>
      </c>
      <c r="O33" s="107">
        <v>0</v>
      </c>
      <c r="P33" s="108">
        <v>0</v>
      </c>
      <c r="Q33" s="108">
        <v>0</v>
      </c>
      <c r="R33" s="108">
        <v>0</v>
      </c>
      <c r="S33" s="108">
        <v>0</v>
      </c>
      <c r="T33" s="109" t="s">
        <v>73</v>
      </c>
      <c r="AB33" s="107">
        <v>0</v>
      </c>
      <c r="AC33" s="108">
        <v>0</v>
      </c>
      <c r="AD33" s="108">
        <v>0</v>
      </c>
      <c r="AE33" s="108">
        <v>0</v>
      </c>
      <c r="AF33" s="108">
        <v>0</v>
      </c>
      <c r="AG33" s="109" t="s">
        <v>73</v>
      </c>
      <c r="AO33" s="107">
        <v>0</v>
      </c>
      <c r="AP33" s="108">
        <v>0</v>
      </c>
      <c r="AQ33" s="108">
        <v>0</v>
      </c>
      <c r="AR33" s="108">
        <v>0</v>
      </c>
      <c r="AS33" s="108">
        <v>0</v>
      </c>
      <c r="AT33" s="109" t="s">
        <v>73</v>
      </c>
    </row>
    <row r="34" spans="1:46" ht="84">
      <c r="A34" s="38" t="s">
        <v>232</v>
      </c>
      <c r="B34" s="108">
        <v>1</v>
      </c>
      <c r="C34" s="108">
        <v>7.06</v>
      </c>
      <c r="D34" s="108">
        <v>346</v>
      </c>
      <c r="E34" s="108">
        <v>2</v>
      </c>
      <c r="F34" s="108">
        <v>2.31</v>
      </c>
      <c r="G34" s="108">
        <v>34.5</v>
      </c>
      <c r="O34" s="107">
        <v>1</v>
      </c>
      <c r="P34" s="108">
        <v>3.15</v>
      </c>
      <c r="Q34" s="108">
        <v>44</v>
      </c>
      <c r="R34" s="108">
        <v>1</v>
      </c>
      <c r="S34" s="108">
        <v>1.45</v>
      </c>
      <c r="T34" s="109">
        <v>7.93</v>
      </c>
      <c r="AB34" s="107">
        <v>1</v>
      </c>
      <c r="AC34" s="108">
        <v>3.64</v>
      </c>
      <c r="AD34" s="108">
        <v>40</v>
      </c>
      <c r="AE34" s="108">
        <v>1</v>
      </c>
      <c r="AF34" s="108">
        <v>1.81</v>
      </c>
      <c r="AG34" s="109">
        <v>8.6300000000000008</v>
      </c>
      <c r="AO34" s="107">
        <v>1</v>
      </c>
      <c r="AP34" s="108">
        <v>8.4700000000000006</v>
      </c>
      <c r="AQ34" s="108">
        <v>512</v>
      </c>
      <c r="AR34" s="108">
        <v>1</v>
      </c>
      <c r="AS34" s="108">
        <v>2.1</v>
      </c>
      <c r="AT34" s="109">
        <v>42.3</v>
      </c>
    </row>
    <row r="35" spans="1:46" ht="63">
      <c r="A35" s="38" t="s">
        <v>233</v>
      </c>
      <c r="B35" s="108">
        <v>21</v>
      </c>
      <c r="C35" s="108">
        <v>268.7</v>
      </c>
      <c r="D35" s="45">
        <v>5484</v>
      </c>
      <c r="E35" s="108">
        <v>238</v>
      </c>
      <c r="F35" s="108">
        <v>252.8</v>
      </c>
      <c r="G35" s="108">
        <v>204.8</v>
      </c>
      <c r="O35" s="107">
        <v>13</v>
      </c>
      <c r="P35" s="108">
        <v>827.5</v>
      </c>
      <c r="Q35" s="45">
        <v>6957</v>
      </c>
      <c r="R35" s="108">
        <v>351</v>
      </c>
      <c r="S35" s="108">
        <v>641.4</v>
      </c>
      <c r="T35" s="49">
        <v>1343</v>
      </c>
      <c r="AB35" s="107">
        <v>31</v>
      </c>
      <c r="AC35" s="108">
        <v>594.70000000000005</v>
      </c>
      <c r="AD35" s="45">
        <v>5802</v>
      </c>
      <c r="AE35" s="108">
        <v>347</v>
      </c>
      <c r="AF35" s="108">
        <v>508.5</v>
      </c>
      <c r="AG35" s="109">
        <v>662.2</v>
      </c>
      <c r="AO35" s="107">
        <v>39</v>
      </c>
      <c r="AP35" s="45">
        <v>1229</v>
      </c>
      <c r="AQ35" s="45">
        <v>7770</v>
      </c>
      <c r="AR35" s="108">
        <v>707.1</v>
      </c>
      <c r="AS35" s="45">
        <v>1021</v>
      </c>
      <c r="AT35" s="49">
        <v>1412</v>
      </c>
    </row>
    <row r="36" spans="1:46" ht="74.25" thickBot="1">
      <c r="A36" s="39" t="s">
        <v>234</v>
      </c>
      <c r="B36" s="108">
        <v>0</v>
      </c>
      <c r="C36" s="108">
        <v>1.3</v>
      </c>
      <c r="D36" s="108">
        <v>7</v>
      </c>
      <c r="E36" s="108">
        <v>1</v>
      </c>
      <c r="F36" s="108">
        <v>1.2</v>
      </c>
      <c r="G36" s="108">
        <v>1.27</v>
      </c>
      <c r="O36" s="29">
        <v>0</v>
      </c>
      <c r="P36" s="30">
        <v>0.27600000000000002</v>
      </c>
      <c r="Q36" s="30">
        <v>89</v>
      </c>
      <c r="R36" s="30">
        <v>0</v>
      </c>
      <c r="S36" s="30">
        <v>1.4999999999999999E-2</v>
      </c>
      <c r="T36" s="42">
        <v>2.72</v>
      </c>
      <c r="AB36" s="29">
        <v>0</v>
      </c>
      <c r="AC36" s="30">
        <v>0.89700000000000002</v>
      </c>
      <c r="AD36" s="30">
        <v>75</v>
      </c>
      <c r="AE36" s="30">
        <v>0</v>
      </c>
      <c r="AF36" s="30">
        <v>0.17</v>
      </c>
      <c r="AG36" s="42">
        <v>3.92</v>
      </c>
      <c r="AO36" s="29">
        <v>0</v>
      </c>
      <c r="AP36" s="30">
        <v>2.21</v>
      </c>
      <c r="AQ36" s="30">
        <v>141</v>
      </c>
      <c r="AR36" s="30">
        <v>0</v>
      </c>
      <c r="AS36" s="30">
        <v>1.1399999999999999</v>
      </c>
      <c r="AT36" s="42">
        <v>6.72</v>
      </c>
    </row>
  </sheetData>
  <mergeCells count="36">
    <mergeCell ref="B7:M7"/>
    <mergeCell ref="B8:M8"/>
    <mergeCell ref="B9:M9"/>
    <mergeCell ref="O1:Z1"/>
    <mergeCell ref="O2:Z2"/>
    <mergeCell ref="O3:Z3"/>
    <mergeCell ref="O4:Z4"/>
    <mergeCell ref="O5:Z5"/>
    <mergeCell ref="O6:Z6"/>
    <mergeCell ref="O7:Z7"/>
    <mergeCell ref="B1:M1"/>
    <mergeCell ref="B2:M2"/>
    <mergeCell ref="B3:M3"/>
    <mergeCell ref="B4:M4"/>
    <mergeCell ref="B5:M5"/>
    <mergeCell ref="B6:M6"/>
    <mergeCell ref="O8:Z8"/>
    <mergeCell ref="O9:Z9"/>
    <mergeCell ref="AB1:AM1"/>
    <mergeCell ref="AB2:AM2"/>
    <mergeCell ref="AB3:AM3"/>
    <mergeCell ref="AB4:AM4"/>
    <mergeCell ref="AB5:AM5"/>
    <mergeCell ref="AB6:AM6"/>
    <mergeCell ref="AB7:AM7"/>
    <mergeCell ref="AB8:AM8"/>
    <mergeCell ref="AB9:AM9"/>
    <mergeCell ref="AO6:AZ6"/>
    <mergeCell ref="AO7:AZ7"/>
    <mergeCell ref="AO8:AZ8"/>
    <mergeCell ref="AO9:AZ9"/>
    <mergeCell ref="AO1:AZ1"/>
    <mergeCell ref="AO2:AZ2"/>
    <mergeCell ref="AO3:AZ3"/>
    <mergeCell ref="AO4:AZ4"/>
    <mergeCell ref="AO5:AZ5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36"/>
  <sheetViews>
    <sheetView workbookViewId="0">
      <pane xSplit="1" ySplit="10" topLeftCell="B20" activePane="bottomRight" state="frozen"/>
      <selection pane="topRight" activeCell="B1" sqref="B1"/>
      <selection pane="bottomLeft" activeCell="A11" sqref="A11"/>
      <selection pane="bottomRight" activeCell="K26" sqref="K26"/>
    </sheetView>
  </sheetViews>
  <sheetFormatPr defaultRowHeight="15"/>
  <cols>
    <col min="14" max="14" width="0.140625" customWidth="1"/>
  </cols>
  <sheetData>
    <row r="1" spans="1:26">
      <c r="A1" s="23" t="s">
        <v>0</v>
      </c>
      <c r="B1" s="306" t="s">
        <v>516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8"/>
      <c r="O1" s="306" t="s">
        <v>519</v>
      </c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</row>
    <row r="2" spans="1:26">
      <c r="A2" s="24" t="s">
        <v>1</v>
      </c>
      <c r="B2" s="309" t="s">
        <v>51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  <c r="O2" s="309" t="s">
        <v>51</v>
      </c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1"/>
    </row>
    <row r="3" spans="1:26">
      <c r="A3" s="24" t="s">
        <v>2</v>
      </c>
      <c r="B3" s="312" t="s">
        <v>517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4"/>
      <c r="O3" s="312" t="s">
        <v>520</v>
      </c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4"/>
    </row>
    <row r="4" spans="1:26">
      <c r="A4" s="24" t="s">
        <v>3</v>
      </c>
      <c r="B4" s="312" t="s">
        <v>518</v>
      </c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4"/>
      <c r="O4" s="312" t="s">
        <v>521</v>
      </c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4"/>
    </row>
    <row r="5" spans="1:26">
      <c r="A5" s="24" t="s">
        <v>4</v>
      </c>
      <c r="B5" s="315">
        <v>5.0185185185185187E-2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7"/>
      <c r="O5" s="315">
        <v>5.0173611111111106E-2</v>
      </c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7"/>
    </row>
    <row r="6" spans="1:26">
      <c r="A6" s="24" t="s">
        <v>5</v>
      </c>
      <c r="B6" s="294" t="s">
        <v>222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6"/>
      <c r="O6" s="294" t="s">
        <v>222</v>
      </c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6"/>
    </row>
    <row r="7" spans="1:26">
      <c r="A7" s="24" t="s">
        <v>6</v>
      </c>
      <c r="B7" s="297" t="s">
        <v>55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9"/>
      <c r="O7" s="297" t="s">
        <v>55</v>
      </c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9"/>
    </row>
    <row r="8" spans="1:26">
      <c r="A8" s="24" t="s">
        <v>7</v>
      </c>
      <c r="B8" s="300" t="s">
        <v>56</v>
      </c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2"/>
      <c r="O8" s="300" t="s">
        <v>56</v>
      </c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</row>
    <row r="9" spans="1:26" ht="32.25" thickBot="1">
      <c r="A9" s="25" t="s">
        <v>8</v>
      </c>
      <c r="B9" s="303" t="s">
        <v>57</v>
      </c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5"/>
      <c r="O9" s="303" t="s">
        <v>57</v>
      </c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5"/>
    </row>
    <row r="10" spans="1:26" ht="21.75" thickBot="1">
      <c r="A10" s="26" t="s">
        <v>9</v>
      </c>
      <c r="B10" s="27" t="s">
        <v>58</v>
      </c>
      <c r="C10" s="18" t="s">
        <v>59</v>
      </c>
      <c r="D10" s="18" t="s">
        <v>60</v>
      </c>
      <c r="E10" s="18" t="s">
        <v>61</v>
      </c>
      <c r="F10" s="18" t="s">
        <v>62</v>
      </c>
      <c r="G10" s="18" t="s">
        <v>63</v>
      </c>
      <c r="H10" s="18" t="s">
        <v>64</v>
      </c>
      <c r="I10" s="18" t="s">
        <v>65</v>
      </c>
      <c r="J10" s="18" t="s">
        <v>66</v>
      </c>
      <c r="K10" s="18" t="s">
        <v>67</v>
      </c>
      <c r="L10" s="18" t="s">
        <v>68</v>
      </c>
      <c r="M10" s="19" t="s">
        <v>69</v>
      </c>
      <c r="O10" s="27" t="s">
        <v>58</v>
      </c>
      <c r="P10" s="18" t="s">
        <v>59</v>
      </c>
      <c r="Q10" s="18" t="s">
        <v>60</v>
      </c>
      <c r="R10" s="18" t="s">
        <v>61</v>
      </c>
      <c r="S10" s="18" t="s">
        <v>62</v>
      </c>
      <c r="T10" s="18" t="s">
        <v>63</v>
      </c>
      <c r="U10" s="18" t="s">
        <v>64</v>
      </c>
      <c r="V10" s="18" t="s">
        <v>65</v>
      </c>
      <c r="W10" s="18" t="s">
        <v>66</v>
      </c>
      <c r="X10" s="18" t="s">
        <v>67</v>
      </c>
      <c r="Y10" s="18" t="s">
        <v>68</v>
      </c>
      <c r="Z10" s="19" t="s">
        <v>69</v>
      </c>
    </row>
    <row r="11" spans="1:26">
      <c r="A11" s="15" t="s">
        <v>10</v>
      </c>
      <c r="B11" s="107">
        <v>0</v>
      </c>
      <c r="C11" s="108">
        <v>0</v>
      </c>
      <c r="D11" s="108">
        <v>0</v>
      </c>
      <c r="E11" s="108">
        <v>50</v>
      </c>
      <c r="F11" s="108">
        <v>0</v>
      </c>
      <c r="G11" s="108">
        <v>0</v>
      </c>
      <c r="H11" s="108" t="s">
        <v>73</v>
      </c>
      <c r="I11" s="108" t="s">
        <v>73</v>
      </c>
      <c r="J11" s="108" t="s">
        <v>73</v>
      </c>
      <c r="K11" s="108" t="s">
        <v>73</v>
      </c>
      <c r="L11" s="22" t="s">
        <v>74</v>
      </c>
      <c r="M11" s="109" t="s">
        <v>74</v>
      </c>
      <c r="O11" s="107">
        <v>0</v>
      </c>
      <c r="P11" s="108">
        <v>0</v>
      </c>
      <c r="Q11" s="108">
        <v>0</v>
      </c>
      <c r="R11" s="108">
        <v>50</v>
      </c>
      <c r="S11" s="108">
        <v>0</v>
      </c>
      <c r="T11" s="108">
        <v>0</v>
      </c>
      <c r="U11" s="108" t="s">
        <v>73</v>
      </c>
      <c r="V11" s="108" t="s">
        <v>73</v>
      </c>
      <c r="W11" s="108" t="s">
        <v>73</v>
      </c>
      <c r="X11" s="108" t="s">
        <v>73</v>
      </c>
      <c r="Y11" s="22" t="s">
        <v>74</v>
      </c>
      <c r="Z11" s="109" t="s">
        <v>74</v>
      </c>
    </row>
    <row r="12" spans="1:26">
      <c r="A12" s="16" t="s">
        <v>11</v>
      </c>
      <c r="B12" s="107">
        <v>0.50800000000000001</v>
      </c>
      <c r="C12" s="108">
        <v>0.73499999999999999</v>
      </c>
      <c r="D12" s="108">
        <v>7.1</v>
      </c>
      <c r="E12" s="45">
        <v>1401</v>
      </c>
      <c r="F12" s="108">
        <v>20</v>
      </c>
      <c r="G12" s="108">
        <v>1.4</v>
      </c>
      <c r="H12" s="108" t="s">
        <v>73</v>
      </c>
      <c r="I12" s="108" t="s">
        <v>73</v>
      </c>
      <c r="J12" s="108" t="s">
        <v>73</v>
      </c>
      <c r="K12" s="108" t="s">
        <v>73</v>
      </c>
      <c r="L12" s="22" t="s">
        <v>74</v>
      </c>
      <c r="M12" s="109" t="s">
        <v>74</v>
      </c>
      <c r="O12" s="107">
        <v>0.53300000000000003</v>
      </c>
      <c r="P12" s="108">
        <v>0.81499999999999995</v>
      </c>
      <c r="Q12" s="108">
        <v>9.0299999999999994</v>
      </c>
      <c r="R12" s="45">
        <v>1401</v>
      </c>
      <c r="S12" s="108">
        <v>29</v>
      </c>
      <c r="T12" s="108">
        <v>2.1</v>
      </c>
      <c r="U12" s="108" t="s">
        <v>73</v>
      </c>
      <c r="V12" s="108" t="s">
        <v>73</v>
      </c>
      <c r="W12" s="108" t="s">
        <v>73</v>
      </c>
      <c r="X12" s="108" t="s">
        <v>73</v>
      </c>
      <c r="Y12" s="22" t="s">
        <v>74</v>
      </c>
      <c r="Z12" s="109" t="s">
        <v>74</v>
      </c>
    </row>
    <row r="13" spans="1:26">
      <c r="A13" s="16" t="s">
        <v>12</v>
      </c>
      <c r="B13" s="107">
        <v>2.1999999999999999E-2</v>
      </c>
      <c r="C13" s="108">
        <v>3.2000000000000001E-2</v>
      </c>
      <c r="D13" s="108">
        <v>0.44600000000000001</v>
      </c>
      <c r="E13" s="45">
        <v>1448</v>
      </c>
      <c r="F13" s="108">
        <v>0</v>
      </c>
      <c r="G13" s="108">
        <v>0</v>
      </c>
      <c r="H13" s="108">
        <v>2.8000000000000001E-2</v>
      </c>
      <c r="I13" s="108">
        <v>0.05</v>
      </c>
      <c r="J13" s="108">
        <v>0.11700000000000001</v>
      </c>
      <c r="K13" s="108">
        <v>2.1999999999999999E-2</v>
      </c>
      <c r="L13" s="22">
        <v>2.9000000000000001E-2</v>
      </c>
      <c r="M13" s="109" t="s">
        <v>74</v>
      </c>
      <c r="O13" s="107">
        <v>2.3E-2</v>
      </c>
      <c r="P13" s="108">
        <v>3.3000000000000002E-2</v>
      </c>
      <c r="Q13" s="108">
        <v>0.442</v>
      </c>
      <c r="R13" s="45">
        <v>1447</v>
      </c>
      <c r="S13" s="108">
        <v>0</v>
      </c>
      <c r="T13" s="108">
        <v>0</v>
      </c>
      <c r="U13" s="108">
        <v>0.03</v>
      </c>
      <c r="V13" s="108">
        <v>5.2999999999999999E-2</v>
      </c>
      <c r="W13" s="108">
        <v>8.3000000000000004E-2</v>
      </c>
      <c r="X13" s="108">
        <v>0.02</v>
      </c>
      <c r="Y13" s="22">
        <v>3.1E-2</v>
      </c>
      <c r="Z13" s="109" t="s">
        <v>74</v>
      </c>
    </row>
    <row r="14" spans="1:26">
      <c r="A14" s="16" t="s">
        <v>28</v>
      </c>
      <c r="B14" s="107">
        <v>0.01</v>
      </c>
      <c r="C14" s="108">
        <v>1.2999999999999999E-2</v>
      </c>
      <c r="D14" s="108">
        <v>0.58599999999999997</v>
      </c>
      <c r="E14" s="45">
        <v>1445</v>
      </c>
      <c r="F14" s="108">
        <v>0</v>
      </c>
      <c r="G14" s="108">
        <v>0</v>
      </c>
      <c r="H14" s="108">
        <v>1.2E-2</v>
      </c>
      <c r="I14" s="108">
        <v>0.02</v>
      </c>
      <c r="J14" s="108">
        <v>3.3000000000000002E-2</v>
      </c>
      <c r="K14" s="108">
        <v>1.7999999999999999E-2</v>
      </c>
      <c r="L14" s="22">
        <v>1.2E-2</v>
      </c>
      <c r="M14" s="109" t="s">
        <v>74</v>
      </c>
      <c r="O14" s="107">
        <v>0.01</v>
      </c>
      <c r="P14" s="108">
        <v>1.2999999999999999E-2</v>
      </c>
      <c r="Q14" s="108">
        <v>0.377</v>
      </c>
      <c r="R14" s="45">
        <v>1444</v>
      </c>
      <c r="S14" s="108">
        <v>0</v>
      </c>
      <c r="T14" s="108">
        <v>0</v>
      </c>
      <c r="U14" s="108">
        <v>1.2E-2</v>
      </c>
      <c r="V14" s="108">
        <v>2.1000000000000001E-2</v>
      </c>
      <c r="W14" s="108">
        <v>3.3000000000000002E-2</v>
      </c>
      <c r="X14" s="108">
        <v>1.0999999999999999E-2</v>
      </c>
      <c r="Y14" s="22">
        <v>1.2E-2</v>
      </c>
      <c r="Z14" s="109" t="s">
        <v>74</v>
      </c>
    </row>
    <row r="15" spans="1:26" ht="21">
      <c r="A15" s="16" t="s">
        <v>29</v>
      </c>
      <c r="B15" s="107">
        <v>0.16200000000000001</v>
      </c>
      <c r="C15" s="108">
        <v>0.311</v>
      </c>
      <c r="D15" s="108">
        <v>5.75</v>
      </c>
      <c r="E15" s="45">
        <v>1433</v>
      </c>
      <c r="F15" s="108">
        <v>1</v>
      </c>
      <c r="G15" s="108">
        <v>0.1</v>
      </c>
      <c r="H15" s="108">
        <v>0.2</v>
      </c>
      <c r="I15" s="108">
        <v>0.72299999999999998</v>
      </c>
      <c r="J15" s="108">
        <v>1.79</v>
      </c>
      <c r="K15" s="108">
        <v>0.36599999999999999</v>
      </c>
      <c r="L15" s="22">
        <v>0.25700000000000001</v>
      </c>
      <c r="M15" s="109" t="s">
        <v>74</v>
      </c>
      <c r="O15" s="107">
        <v>0.16800000000000001</v>
      </c>
      <c r="P15" s="108">
        <v>0.36499999999999999</v>
      </c>
      <c r="Q15" s="108">
        <v>8.56</v>
      </c>
      <c r="R15" s="45">
        <v>1433</v>
      </c>
      <c r="S15" s="108">
        <v>0</v>
      </c>
      <c r="T15" s="108">
        <v>0</v>
      </c>
      <c r="U15" s="108">
        <v>0.22700000000000001</v>
      </c>
      <c r="V15" s="108">
        <v>0.82199999999999995</v>
      </c>
      <c r="W15" s="108">
        <v>2.75</v>
      </c>
      <c r="X15" s="108">
        <v>0.56599999999999995</v>
      </c>
      <c r="Y15" s="22">
        <v>0.28599999999999998</v>
      </c>
      <c r="Z15" s="109" t="s">
        <v>74</v>
      </c>
    </row>
    <row r="16" spans="1:26" ht="21">
      <c r="A16" s="16" t="s">
        <v>30</v>
      </c>
      <c r="B16" s="107">
        <v>0.10199999999999999</v>
      </c>
      <c r="C16" s="108">
        <v>0.13100000000000001</v>
      </c>
      <c r="D16" s="108">
        <v>6.51</v>
      </c>
      <c r="E16" s="45">
        <v>1426</v>
      </c>
      <c r="F16" s="108">
        <v>3</v>
      </c>
      <c r="G16" s="108">
        <v>0.2</v>
      </c>
      <c r="H16" s="108">
        <v>0.113</v>
      </c>
      <c r="I16" s="108">
        <v>0.183</v>
      </c>
      <c r="J16" s="108">
        <v>0.26300000000000001</v>
      </c>
      <c r="K16" s="108">
        <v>0.17299999999999999</v>
      </c>
      <c r="L16" s="22">
        <v>0.122</v>
      </c>
      <c r="M16" s="109" t="s">
        <v>74</v>
      </c>
      <c r="O16" s="107">
        <v>0.104</v>
      </c>
      <c r="P16" s="108">
        <v>0.13900000000000001</v>
      </c>
      <c r="Q16" s="108">
        <v>1.34</v>
      </c>
      <c r="R16" s="45">
        <v>1423</v>
      </c>
      <c r="S16" s="108">
        <v>2</v>
      </c>
      <c r="T16" s="108">
        <v>0.1</v>
      </c>
      <c r="U16" s="108">
        <v>0.121</v>
      </c>
      <c r="V16" s="108">
        <v>0.19800000000000001</v>
      </c>
      <c r="W16" s="108">
        <v>0.317</v>
      </c>
      <c r="X16" s="108">
        <v>6.4000000000000001E-2</v>
      </c>
      <c r="Y16" s="22">
        <v>0.13200000000000001</v>
      </c>
      <c r="Z16" s="109" t="s">
        <v>74</v>
      </c>
    </row>
    <row r="17" spans="1:26" ht="31.5">
      <c r="A17" s="16" t="s">
        <v>31</v>
      </c>
      <c r="B17" s="107">
        <v>0.05</v>
      </c>
      <c r="C17" s="108">
        <v>7.1999999999999995E-2</v>
      </c>
      <c r="D17" s="108">
        <v>0.86899999999999999</v>
      </c>
      <c r="E17" s="45">
        <v>1422</v>
      </c>
      <c r="F17" s="108">
        <v>8</v>
      </c>
      <c r="G17" s="108">
        <v>0.6</v>
      </c>
      <c r="H17" s="108">
        <v>6.0999999999999999E-2</v>
      </c>
      <c r="I17" s="108">
        <v>0.111</v>
      </c>
      <c r="J17" s="108">
        <v>0.23</v>
      </c>
      <c r="K17" s="108">
        <v>4.2999999999999997E-2</v>
      </c>
      <c r="L17" s="22">
        <v>6.6000000000000003E-2</v>
      </c>
      <c r="M17" s="109" t="s">
        <v>74</v>
      </c>
      <c r="O17" s="107">
        <v>0.05</v>
      </c>
      <c r="P17" s="108">
        <v>7.5999999999999998E-2</v>
      </c>
      <c r="Q17" s="108">
        <v>1.72</v>
      </c>
      <c r="R17" s="45">
        <v>1422</v>
      </c>
      <c r="S17" s="108">
        <v>15</v>
      </c>
      <c r="T17" s="108">
        <v>1.1000000000000001</v>
      </c>
      <c r="U17" s="108">
        <v>6.4000000000000001E-2</v>
      </c>
      <c r="V17" s="108">
        <v>0.115</v>
      </c>
      <c r="W17" s="108">
        <v>0.217</v>
      </c>
      <c r="X17" s="108">
        <v>0.06</v>
      </c>
      <c r="Y17" s="22">
        <v>7.0000000000000007E-2</v>
      </c>
      <c r="Z17" s="109" t="s">
        <v>74</v>
      </c>
    </row>
    <row r="18" spans="1:26" ht="42">
      <c r="A18" s="16" t="s">
        <v>32</v>
      </c>
      <c r="B18" s="107">
        <v>6.0000000000000001E-3</v>
      </c>
      <c r="C18" s="108">
        <v>8.9999999999999993E-3</v>
      </c>
      <c r="D18" s="108">
        <v>0.28699999999999998</v>
      </c>
      <c r="E18" s="45">
        <v>1417</v>
      </c>
      <c r="F18" s="108">
        <v>0</v>
      </c>
      <c r="G18" s="108">
        <v>0</v>
      </c>
      <c r="H18" s="108">
        <v>8.9999999999999993E-3</v>
      </c>
      <c r="I18" s="108">
        <v>1.2999999999999999E-2</v>
      </c>
      <c r="J18" s="108">
        <v>2.5999999999999999E-2</v>
      </c>
      <c r="K18" s="108">
        <v>8.0000000000000002E-3</v>
      </c>
      <c r="L18" s="22">
        <v>8.0000000000000002E-3</v>
      </c>
      <c r="M18" s="109" t="s">
        <v>74</v>
      </c>
      <c r="O18" s="107">
        <v>7.0000000000000001E-3</v>
      </c>
      <c r="P18" s="108">
        <v>1.0999999999999999E-2</v>
      </c>
      <c r="Q18" s="108">
        <v>4.9000000000000002E-2</v>
      </c>
      <c r="R18" s="45">
        <v>1415</v>
      </c>
      <c r="S18" s="108">
        <v>0</v>
      </c>
      <c r="T18" s="108">
        <v>0</v>
      </c>
      <c r="U18" s="108">
        <v>0.01</v>
      </c>
      <c r="V18" s="108">
        <v>2.5000000000000001E-2</v>
      </c>
      <c r="W18" s="108">
        <v>3.2000000000000001E-2</v>
      </c>
      <c r="X18" s="108">
        <v>5.0000000000000001E-3</v>
      </c>
      <c r="Y18" s="22">
        <v>0.01</v>
      </c>
      <c r="Z18" s="109" t="s">
        <v>74</v>
      </c>
    </row>
    <row r="19" spans="1:26" ht="42">
      <c r="A19" s="16" t="s">
        <v>33</v>
      </c>
      <c r="B19" s="107">
        <v>1.0999999999999999E-2</v>
      </c>
      <c r="C19" s="108">
        <v>2.1000000000000001E-2</v>
      </c>
      <c r="D19" s="108">
        <v>6.55</v>
      </c>
      <c r="E19" s="45">
        <v>1410</v>
      </c>
      <c r="F19" s="108">
        <v>0</v>
      </c>
      <c r="G19" s="108">
        <v>0</v>
      </c>
      <c r="H19" s="108">
        <v>1.6E-2</v>
      </c>
      <c r="I19" s="108">
        <v>2.1000000000000001E-2</v>
      </c>
      <c r="J19" s="108">
        <v>3.4000000000000002E-2</v>
      </c>
      <c r="K19" s="108">
        <v>0.17399999999999999</v>
      </c>
      <c r="L19" s="22">
        <v>1.6E-2</v>
      </c>
      <c r="M19" s="109" t="s">
        <v>74</v>
      </c>
      <c r="O19" s="107">
        <v>1.2999999999999999E-2</v>
      </c>
      <c r="P19" s="108">
        <v>1.7999999999999999E-2</v>
      </c>
      <c r="Q19" s="108">
        <v>7.1999999999999995E-2</v>
      </c>
      <c r="R19" s="45">
        <v>1407</v>
      </c>
      <c r="S19" s="108">
        <v>0</v>
      </c>
      <c r="T19" s="108">
        <v>0</v>
      </c>
      <c r="U19" s="108">
        <v>1.7000000000000001E-2</v>
      </c>
      <c r="V19" s="108">
        <v>3.4000000000000002E-2</v>
      </c>
      <c r="W19" s="108">
        <v>4.1000000000000002E-2</v>
      </c>
      <c r="X19" s="108">
        <v>6.0000000000000001E-3</v>
      </c>
      <c r="Y19" s="22">
        <v>1.7000000000000001E-2</v>
      </c>
      <c r="Z19" s="109" t="s">
        <v>74</v>
      </c>
    </row>
    <row r="20" spans="1:26" ht="21">
      <c r="A20" s="16" t="s">
        <v>34</v>
      </c>
      <c r="B20" s="107">
        <v>0.10199999999999999</v>
      </c>
      <c r="C20" s="108">
        <v>0.13700000000000001</v>
      </c>
      <c r="D20" s="108">
        <v>1.37</v>
      </c>
      <c r="E20" s="45">
        <v>1401</v>
      </c>
      <c r="F20" s="108">
        <v>8</v>
      </c>
      <c r="G20" s="108">
        <v>0.6</v>
      </c>
      <c r="H20" s="108">
        <v>0.128</v>
      </c>
      <c r="I20" s="108">
        <v>0.17499999999999999</v>
      </c>
      <c r="J20" s="108">
        <v>0.26300000000000001</v>
      </c>
      <c r="K20" s="108">
        <v>5.7000000000000002E-2</v>
      </c>
      <c r="L20" s="22">
        <v>0.13100000000000001</v>
      </c>
      <c r="M20" s="109" t="s">
        <v>74</v>
      </c>
      <c r="O20" s="107">
        <v>0.107</v>
      </c>
      <c r="P20" s="108">
        <v>0.14899999999999999</v>
      </c>
      <c r="Q20" s="108">
        <v>7.58</v>
      </c>
      <c r="R20" s="45">
        <v>1401</v>
      </c>
      <c r="S20" s="108">
        <v>14</v>
      </c>
      <c r="T20" s="108">
        <v>1</v>
      </c>
      <c r="U20" s="108">
        <v>0.13100000000000001</v>
      </c>
      <c r="V20" s="108">
        <v>0.19400000000000001</v>
      </c>
      <c r="W20" s="108">
        <v>0.44400000000000001</v>
      </c>
      <c r="X20" s="108">
        <v>0.20799999999999999</v>
      </c>
      <c r="Y20" s="22">
        <v>0.13500000000000001</v>
      </c>
      <c r="Z20" s="109" t="s">
        <v>74</v>
      </c>
    </row>
    <row r="21" spans="1:26" ht="15.75" thickBot="1">
      <c r="A21" s="17" t="s">
        <v>26</v>
      </c>
      <c r="B21" s="29">
        <v>0</v>
      </c>
      <c r="C21" s="30">
        <v>0</v>
      </c>
      <c r="D21" s="30">
        <v>0</v>
      </c>
      <c r="E21" s="30">
        <v>50</v>
      </c>
      <c r="F21" s="30">
        <v>0</v>
      </c>
      <c r="G21" s="30">
        <v>0</v>
      </c>
      <c r="H21" s="30" t="s">
        <v>73</v>
      </c>
      <c r="I21" s="30" t="s">
        <v>73</v>
      </c>
      <c r="J21" s="30" t="s">
        <v>73</v>
      </c>
      <c r="K21" s="30" t="s">
        <v>73</v>
      </c>
      <c r="L21" s="31" t="s">
        <v>74</v>
      </c>
      <c r="M21" s="32"/>
      <c r="O21" s="29">
        <v>0</v>
      </c>
      <c r="P21" s="30">
        <v>0</v>
      </c>
      <c r="Q21" s="30">
        <v>0</v>
      </c>
      <c r="R21" s="30">
        <v>50</v>
      </c>
      <c r="S21" s="30">
        <v>0</v>
      </c>
      <c r="T21" s="30">
        <v>0</v>
      </c>
      <c r="U21" s="30" t="s">
        <v>73</v>
      </c>
      <c r="V21" s="30" t="s">
        <v>73</v>
      </c>
      <c r="W21" s="30" t="s">
        <v>73</v>
      </c>
      <c r="X21" s="30" t="s">
        <v>73</v>
      </c>
      <c r="Y21" s="31" t="s">
        <v>74</v>
      </c>
      <c r="Z21" s="32"/>
    </row>
    <row r="23" spans="1:26" ht="15.75" thickBot="1"/>
    <row r="24" spans="1:26" ht="31.5">
      <c r="A24" s="120" t="s">
        <v>35</v>
      </c>
      <c r="B24" s="27" t="s">
        <v>58</v>
      </c>
      <c r="C24" s="18" t="s">
        <v>59</v>
      </c>
      <c r="D24" s="18" t="s">
        <v>60</v>
      </c>
      <c r="E24" s="18" t="s">
        <v>75</v>
      </c>
      <c r="F24" s="18" t="s">
        <v>68</v>
      </c>
      <c r="G24" s="19" t="s">
        <v>67</v>
      </c>
      <c r="O24" s="27" t="s">
        <v>58</v>
      </c>
      <c r="P24" s="18" t="s">
        <v>59</v>
      </c>
      <c r="Q24" s="18" t="s">
        <v>60</v>
      </c>
      <c r="R24" s="18" t="s">
        <v>75</v>
      </c>
      <c r="S24" s="18" t="s">
        <v>68</v>
      </c>
      <c r="T24" s="19" t="s">
        <v>67</v>
      </c>
    </row>
    <row r="25" spans="1:26" ht="42">
      <c r="A25" s="38" t="s">
        <v>223</v>
      </c>
      <c r="B25" s="47">
        <v>0</v>
      </c>
      <c r="C25" s="22">
        <v>25.5</v>
      </c>
      <c r="D25" s="22">
        <v>100</v>
      </c>
      <c r="E25" s="22">
        <v>20</v>
      </c>
      <c r="F25" s="22">
        <v>24.5</v>
      </c>
      <c r="G25" s="48">
        <v>18.3</v>
      </c>
      <c r="O25" s="47">
        <v>0</v>
      </c>
      <c r="P25" s="22">
        <v>28.1</v>
      </c>
      <c r="Q25" s="22">
        <v>100</v>
      </c>
      <c r="R25" s="22">
        <v>24</v>
      </c>
      <c r="S25" s="22">
        <v>27.2</v>
      </c>
      <c r="T25" s="48">
        <v>18.399999999999999</v>
      </c>
    </row>
    <row r="26" spans="1:26" ht="52.5">
      <c r="A26" s="38" t="s">
        <v>224</v>
      </c>
      <c r="B26" s="47">
        <v>0</v>
      </c>
      <c r="C26" s="22">
        <v>63.3</v>
      </c>
      <c r="D26" s="22">
        <v>96</v>
      </c>
      <c r="E26" s="22">
        <v>67</v>
      </c>
      <c r="F26" s="22">
        <v>64.5</v>
      </c>
      <c r="G26" s="48">
        <v>18.899999999999999</v>
      </c>
      <c r="O26" s="47">
        <v>0</v>
      </c>
      <c r="P26" s="22">
        <v>63.6</v>
      </c>
      <c r="Q26" s="22">
        <v>97</v>
      </c>
      <c r="R26" s="22">
        <v>67</v>
      </c>
      <c r="S26" s="22">
        <v>64.8</v>
      </c>
      <c r="T26" s="48">
        <v>18.8</v>
      </c>
    </row>
    <row r="27" spans="1:26" ht="42">
      <c r="A27" s="38" t="s">
        <v>225</v>
      </c>
      <c r="B27" s="107">
        <v>0</v>
      </c>
      <c r="C27" s="108">
        <v>9.1199999999999992</v>
      </c>
      <c r="D27" s="108">
        <v>56.6</v>
      </c>
      <c r="E27" s="108">
        <v>6.86</v>
      </c>
      <c r="F27" s="108">
        <v>8.3699999999999992</v>
      </c>
      <c r="G27" s="109">
        <v>8.16</v>
      </c>
      <c r="O27" s="107">
        <v>0</v>
      </c>
      <c r="P27" s="108">
        <v>9.1199999999999992</v>
      </c>
      <c r="Q27" s="108">
        <v>53.5</v>
      </c>
      <c r="R27" s="108">
        <v>6.77</v>
      </c>
      <c r="S27" s="108">
        <v>8.3699999999999992</v>
      </c>
      <c r="T27" s="109">
        <v>8.32</v>
      </c>
    </row>
    <row r="28" spans="1:26" ht="42">
      <c r="A28" s="38" t="s">
        <v>226</v>
      </c>
      <c r="B28" s="107">
        <v>0</v>
      </c>
      <c r="C28" s="108">
        <v>45.7</v>
      </c>
      <c r="D28" s="108">
        <v>50</v>
      </c>
      <c r="E28" s="108">
        <v>50</v>
      </c>
      <c r="F28" s="108">
        <v>47.6</v>
      </c>
      <c r="G28" s="109">
        <v>11.1</v>
      </c>
      <c r="O28" s="107">
        <v>0</v>
      </c>
      <c r="P28" s="108">
        <v>45.7</v>
      </c>
      <c r="Q28" s="108">
        <v>50</v>
      </c>
      <c r="R28" s="108">
        <v>50</v>
      </c>
      <c r="S28" s="108">
        <v>47.6</v>
      </c>
      <c r="T28" s="109">
        <v>11.1</v>
      </c>
    </row>
    <row r="29" spans="1:26" ht="42">
      <c r="A29" s="38" t="s">
        <v>227</v>
      </c>
      <c r="B29" s="107">
        <v>0</v>
      </c>
      <c r="C29" s="108">
        <v>106.2</v>
      </c>
      <c r="D29" s="108">
        <v>111</v>
      </c>
      <c r="E29" s="108">
        <v>111</v>
      </c>
      <c r="F29" s="108">
        <v>108.2</v>
      </c>
      <c r="G29" s="109">
        <v>11.6</v>
      </c>
      <c r="O29" s="107">
        <v>0</v>
      </c>
      <c r="P29" s="108">
        <v>106.4</v>
      </c>
      <c r="Q29" s="108">
        <v>113</v>
      </c>
      <c r="R29" s="108">
        <v>111</v>
      </c>
      <c r="S29" s="108">
        <v>108.3</v>
      </c>
      <c r="T29" s="109">
        <v>11.7</v>
      </c>
    </row>
    <row r="30" spans="1:26" ht="73.5">
      <c r="A30" s="38" t="s">
        <v>228</v>
      </c>
      <c r="B30" s="107">
        <v>0</v>
      </c>
      <c r="C30" s="108">
        <v>0.1</v>
      </c>
      <c r="D30" s="108">
        <v>0.1</v>
      </c>
      <c r="E30" s="108">
        <v>0.1</v>
      </c>
      <c r="F30" s="108">
        <v>0.1</v>
      </c>
      <c r="G30" s="109">
        <v>2E-3</v>
      </c>
      <c r="O30" s="107">
        <v>0</v>
      </c>
      <c r="P30" s="108">
        <v>0.1</v>
      </c>
      <c r="Q30" s="108">
        <v>0.1</v>
      </c>
      <c r="R30" s="108">
        <v>0.1</v>
      </c>
      <c r="S30" s="108">
        <v>0.1</v>
      </c>
      <c r="T30" s="109">
        <v>2E-3</v>
      </c>
    </row>
    <row r="31" spans="1:26" ht="73.5">
      <c r="A31" s="38" t="s">
        <v>229</v>
      </c>
      <c r="B31" s="107">
        <v>0</v>
      </c>
      <c r="C31" s="108">
        <v>0</v>
      </c>
      <c r="D31" s="108">
        <v>3.3000000000000002E-2</v>
      </c>
      <c r="E31" s="108">
        <v>0</v>
      </c>
      <c r="F31" s="108">
        <v>0</v>
      </c>
      <c r="G31" s="109">
        <v>2E-3</v>
      </c>
      <c r="O31" s="107">
        <v>0</v>
      </c>
      <c r="P31" s="108">
        <v>0</v>
      </c>
      <c r="Q31" s="108">
        <v>0.05</v>
      </c>
      <c r="R31" s="108">
        <v>0</v>
      </c>
      <c r="S31" s="108">
        <v>0</v>
      </c>
      <c r="T31" s="109">
        <v>2E-3</v>
      </c>
    </row>
    <row r="32" spans="1:26" ht="73.5">
      <c r="A32" s="38" t="s">
        <v>230</v>
      </c>
      <c r="B32" s="107">
        <v>0</v>
      </c>
      <c r="C32" s="108">
        <v>0</v>
      </c>
      <c r="D32" s="108">
        <v>0</v>
      </c>
      <c r="E32" s="108">
        <v>0</v>
      </c>
      <c r="F32" s="108">
        <v>0</v>
      </c>
      <c r="G32" s="109" t="s">
        <v>73</v>
      </c>
      <c r="O32" s="107">
        <v>0</v>
      </c>
      <c r="P32" s="108">
        <v>0</v>
      </c>
      <c r="Q32" s="108">
        <v>0</v>
      </c>
      <c r="R32" s="108">
        <v>0</v>
      </c>
      <c r="S32" s="108">
        <v>0</v>
      </c>
      <c r="T32" s="109" t="s">
        <v>73</v>
      </c>
    </row>
    <row r="33" spans="1:20" ht="73.5">
      <c r="A33" s="38" t="s">
        <v>231</v>
      </c>
      <c r="B33" s="107">
        <v>0</v>
      </c>
      <c r="C33" s="108">
        <v>0</v>
      </c>
      <c r="D33" s="108">
        <v>0</v>
      </c>
      <c r="E33" s="108">
        <v>0</v>
      </c>
      <c r="F33" s="108">
        <v>0</v>
      </c>
      <c r="G33" s="109" t="s">
        <v>73</v>
      </c>
      <c r="O33" s="107">
        <v>0</v>
      </c>
      <c r="P33" s="108">
        <v>0</v>
      </c>
      <c r="Q33" s="108">
        <v>0</v>
      </c>
      <c r="R33" s="108">
        <v>0</v>
      </c>
      <c r="S33" s="108">
        <v>0</v>
      </c>
      <c r="T33" s="109" t="s">
        <v>73</v>
      </c>
    </row>
    <row r="34" spans="1:20" ht="84">
      <c r="A34" s="38" t="s">
        <v>232</v>
      </c>
      <c r="B34" s="107">
        <v>1</v>
      </c>
      <c r="C34" s="108">
        <v>3.55</v>
      </c>
      <c r="D34" s="108">
        <v>58</v>
      </c>
      <c r="E34" s="108">
        <v>2</v>
      </c>
      <c r="F34" s="108">
        <v>1.9</v>
      </c>
      <c r="G34" s="109">
        <v>8.1999999999999993</v>
      </c>
      <c r="O34" s="107">
        <v>1</v>
      </c>
      <c r="P34" s="108">
        <v>2.68</v>
      </c>
      <c r="Q34" s="108">
        <v>39</v>
      </c>
      <c r="R34" s="108">
        <v>1</v>
      </c>
      <c r="S34" s="108">
        <v>1.32</v>
      </c>
      <c r="T34" s="109">
        <v>6.91</v>
      </c>
    </row>
    <row r="35" spans="1:20" ht="63">
      <c r="A35" s="38" t="s">
        <v>233</v>
      </c>
      <c r="B35" s="107">
        <v>28</v>
      </c>
      <c r="C35" s="108">
        <v>368.7</v>
      </c>
      <c r="D35" s="45">
        <v>2998</v>
      </c>
      <c r="E35" s="108">
        <v>317</v>
      </c>
      <c r="F35" s="108">
        <v>344.8</v>
      </c>
      <c r="G35" s="109">
        <v>253.6</v>
      </c>
      <c r="O35" s="107">
        <v>36</v>
      </c>
      <c r="P35" s="108">
        <v>414.9</v>
      </c>
      <c r="Q35" s="45">
        <v>2582</v>
      </c>
      <c r="R35" s="108">
        <v>322</v>
      </c>
      <c r="S35" s="108">
        <v>361.6</v>
      </c>
      <c r="T35" s="109">
        <v>362.3</v>
      </c>
    </row>
    <row r="36" spans="1:20" ht="74.25" thickBot="1">
      <c r="A36" s="39" t="s">
        <v>234</v>
      </c>
      <c r="B36" s="29">
        <v>0</v>
      </c>
      <c r="C36" s="30">
        <v>0.249</v>
      </c>
      <c r="D36" s="30">
        <v>28</v>
      </c>
      <c r="E36" s="30">
        <v>0</v>
      </c>
      <c r="F36" s="30">
        <v>6.0999999999999999E-2</v>
      </c>
      <c r="G36" s="42">
        <v>1.38</v>
      </c>
      <c r="O36" s="29">
        <v>0</v>
      </c>
      <c r="P36" s="30">
        <v>0.36599999999999999</v>
      </c>
      <c r="Q36" s="30">
        <v>147</v>
      </c>
      <c r="R36" s="30">
        <v>0</v>
      </c>
      <c r="S36" s="30">
        <v>1.6E-2</v>
      </c>
      <c r="T36" s="42">
        <v>4.2699999999999996</v>
      </c>
    </row>
  </sheetData>
  <mergeCells count="18">
    <mergeCell ref="O6:Z6"/>
    <mergeCell ref="O7:Z7"/>
    <mergeCell ref="B1:M1"/>
    <mergeCell ref="B2:M2"/>
    <mergeCell ref="B3:M3"/>
    <mergeCell ref="B4:M4"/>
    <mergeCell ref="B5:M5"/>
    <mergeCell ref="B6:M6"/>
    <mergeCell ref="O1:Z1"/>
    <mergeCell ref="O2:Z2"/>
    <mergeCell ref="O3:Z3"/>
    <mergeCell ref="O4:Z4"/>
    <mergeCell ref="O5:Z5"/>
    <mergeCell ref="O8:Z8"/>
    <mergeCell ref="O9:Z9"/>
    <mergeCell ref="B7:M7"/>
    <mergeCell ref="B8:M8"/>
    <mergeCell ref="B9:M9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M43"/>
  <sheetViews>
    <sheetView workbookViewId="0">
      <pane xSplit="1" ySplit="10" topLeftCell="Z30" activePane="bottomRight" state="frozen"/>
      <selection pane="topRight" activeCell="B1" sqref="B1"/>
      <selection pane="bottomLeft" activeCell="A11" sqref="A11"/>
      <selection pane="bottomRight" activeCell="AN33" sqref="AN33"/>
    </sheetView>
  </sheetViews>
  <sheetFormatPr defaultRowHeight="15"/>
  <cols>
    <col min="14" max="14" width="0.140625" customWidth="1"/>
    <col min="27" max="27" width="0.140625" customWidth="1"/>
  </cols>
  <sheetData>
    <row r="1" spans="1:39" ht="15" customHeight="1">
      <c r="A1" s="23" t="s">
        <v>0</v>
      </c>
      <c r="B1" s="306" t="s">
        <v>522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8"/>
      <c r="O1" s="306" t="s">
        <v>526</v>
      </c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  <c r="AB1" s="306" t="s">
        <v>529</v>
      </c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8"/>
    </row>
    <row r="2" spans="1:39">
      <c r="A2" s="24" t="s">
        <v>1</v>
      </c>
      <c r="B2" s="309" t="s">
        <v>51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  <c r="O2" s="309" t="s">
        <v>51</v>
      </c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1"/>
      <c r="AB2" s="309" t="s">
        <v>51</v>
      </c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1"/>
    </row>
    <row r="3" spans="1:39" ht="15" customHeight="1">
      <c r="A3" s="24" t="s">
        <v>2</v>
      </c>
      <c r="B3" s="312" t="s">
        <v>524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4"/>
      <c r="O3" s="312" t="s">
        <v>527</v>
      </c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4"/>
      <c r="AB3" s="312" t="s">
        <v>530</v>
      </c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4"/>
    </row>
    <row r="4" spans="1:39" ht="15" customHeight="1">
      <c r="A4" s="24" t="s">
        <v>3</v>
      </c>
      <c r="B4" s="312" t="s">
        <v>525</v>
      </c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4"/>
      <c r="O4" s="312" t="s">
        <v>528</v>
      </c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4"/>
      <c r="AB4" s="312" t="s">
        <v>531</v>
      </c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4"/>
    </row>
    <row r="5" spans="1:39">
      <c r="A5" s="24" t="s">
        <v>4</v>
      </c>
      <c r="B5" s="315">
        <v>5.0173611111111106E-2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7"/>
      <c r="O5" s="315">
        <v>5.0173611111111106E-2</v>
      </c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7"/>
      <c r="AB5" s="315">
        <v>5.0173611111111106E-2</v>
      </c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7"/>
    </row>
    <row r="6" spans="1:39" ht="15" customHeight="1">
      <c r="A6" s="24" t="s">
        <v>5</v>
      </c>
      <c r="B6" s="294" t="s">
        <v>222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6"/>
      <c r="O6" s="294" t="s">
        <v>222</v>
      </c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6"/>
      <c r="AB6" s="294" t="s">
        <v>222</v>
      </c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6"/>
    </row>
    <row r="7" spans="1:39" ht="15" customHeight="1">
      <c r="A7" s="24" t="s">
        <v>6</v>
      </c>
      <c r="B7" s="297" t="s">
        <v>523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9"/>
      <c r="O7" s="297" t="s">
        <v>523</v>
      </c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9"/>
      <c r="AB7" s="297" t="s">
        <v>523</v>
      </c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9"/>
    </row>
    <row r="8" spans="1:39" ht="15" customHeight="1">
      <c r="A8" s="24" t="s">
        <v>7</v>
      </c>
      <c r="B8" s="300" t="s">
        <v>102</v>
      </c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2"/>
      <c r="O8" s="300" t="s">
        <v>102</v>
      </c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B8" s="300" t="s">
        <v>102</v>
      </c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2"/>
    </row>
    <row r="9" spans="1:39" ht="32.25" thickBot="1">
      <c r="A9" s="40" t="s">
        <v>8</v>
      </c>
      <c r="B9" s="303" t="s">
        <v>72</v>
      </c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5"/>
      <c r="O9" s="303" t="s">
        <v>72</v>
      </c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5"/>
      <c r="AB9" s="303" t="s">
        <v>72</v>
      </c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5"/>
    </row>
    <row r="10" spans="1:39" ht="21">
      <c r="A10" s="41" t="s">
        <v>9</v>
      </c>
      <c r="B10" s="27" t="s">
        <v>58</v>
      </c>
      <c r="C10" s="18" t="s">
        <v>59</v>
      </c>
      <c r="D10" s="18" t="s">
        <v>60</v>
      </c>
      <c r="E10" s="18" t="s">
        <v>61</v>
      </c>
      <c r="F10" s="18" t="s">
        <v>62</v>
      </c>
      <c r="G10" s="18" t="s">
        <v>63</v>
      </c>
      <c r="H10" s="18" t="s">
        <v>64</v>
      </c>
      <c r="I10" s="18" t="s">
        <v>65</v>
      </c>
      <c r="J10" s="18" t="s">
        <v>66</v>
      </c>
      <c r="K10" s="18" t="s">
        <v>67</v>
      </c>
      <c r="L10" s="18" t="s">
        <v>68</v>
      </c>
      <c r="M10" s="19" t="s">
        <v>69</v>
      </c>
      <c r="O10" s="27" t="s">
        <v>58</v>
      </c>
      <c r="P10" s="18" t="s">
        <v>59</v>
      </c>
      <c r="Q10" s="18" t="s">
        <v>60</v>
      </c>
      <c r="R10" s="18" t="s">
        <v>61</v>
      </c>
      <c r="S10" s="18" t="s">
        <v>62</v>
      </c>
      <c r="T10" s="18" t="s">
        <v>63</v>
      </c>
      <c r="U10" s="18" t="s">
        <v>64</v>
      </c>
      <c r="V10" s="18" t="s">
        <v>65</v>
      </c>
      <c r="W10" s="18" t="s">
        <v>66</v>
      </c>
      <c r="X10" s="18" t="s">
        <v>67</v>
      </c>
      <c r="Y10" s="18" t="s">
        <v>68</v>
      </c>
      <c r="Z10" s="19" t="s">
        <v>69</v>
      </c>
      <c r="AB10" s="27" t="s">
        <v>58</v>
      </c>
      <c r="AC10" s="18" t="s">
        <v>59</v>
      </c>
      <c r="AD10" s="18" t="s">
        <v>60</v>
      </c>
      <c r="AE10" s="18" t="s">
        <v>61</v>
      </c>
      <c r="AF10" s="18" t="s">
        <v>62</v>
      </c>
      <c r="AG10" s="18" t="s">
        <v>63</v>
      </c>
      <c r="AH10" s="18" t="s">
        <v>64</v>
      </c>
      <c r="AI10" s="18" t="s">
        <v>65</v>
      </c>
      <c r="AJ10" s="18" t="s">
        <v>66</v>
      </c>
      <c r="AK10" s="18" t="s">
        <v>67</v>
      </c>
      <c r="AL10" s="18" t="s">
        <v>68</v>
      </c>
      <c r="AM10" s="19" t="s">
        <v>69</v>
      </c>
    </row>
    <row r="11" spans="1:39">
      <c r="A11" s="16" t="s">
        <v>10</v>
      </c>
      <c r="B11" s="107">
        <v>0</v>
      </c>
      <c r="C11" s="108">
        <v>0</v>
      </c>
      <c r="D11" s="108">
        <v>0</v>
      </c>
      <c r="E11" s="108">
        <v>30</v>
      </c>
      <c r="F11" s="108">
        <v>0</v>
      </c>
      <c r="G11" s="108">
        <v>0</v>
      </c>
      <c r="H11" s="108" t="s">
        <v>73</v>
      </c>
      <c r="I11" s="108" t="s">
        <v>73</v>
      </c>
      <c r="J11" s="108" t="s">
        <v>73</v>
      </c>
      <c r="K11" s="108" t="s">
        <v>73</v>
      </c>
      <c r="L11" s="22" t="s">
        <v>74</v>
      </c>
      <c r="M11" s="109" t="s">
        <v>74</v>
      </c>
      <c r="O11" s="107">
        <v>0</v>
      </c>
      <c r="P11" s="108">
        <v>0</v>
      </c>
      <c r="Q11" s="108">
        <v>0</v>
      </c>
      <c r="R11" s="108">
        <v>30</v>
      </c>
      <c r="S11" s="108">
        <v>0</v>
      </c>
      <c r="T11" s="108">
        <v>0</v>
      </c>
      <c r="U11" s="108" t="s">
        <v>73</v>
      </c>
      <c r="V11" s="108" t="s">
        <v>73</v>
      </c>
      <c r="W11" s="108" t="s">
        <v>73</v>
      </c>
      <c r="X11" s="108" t="s">
        <v>73</v>
      </c>
      <c r="Y11" s="22" t="s">
        <v>74</v>
      </c>
      <c r="Z11" s="109" t="s">
        <v>74</v>
      </c>
      <c r="AB11" s="107">
        <v>0</v>
      </c>
      <c r="AC11" s="108">
        <v>0</v>
      </c>
      <c r="AD11" s="108">
        <v>0</v>
      </c>
      <c r="AE11" s="108">
        <v>30</v>
      </c>
      <c r="AF11" s="108">
        <v>0</v>
      </c>
      <c r="AG11" s="108">
        <v>0</v>
      </c>
      <c r="AH11" s="108" t="s">
        <v>73</v>
      </c>
      <c r="AI11" s="108" t="s">
        <v>73</v>
      </c>
      <c r="AJ11" s="108" t="s">
        <v>73</v>
      </c>
      <c r="AK11" s="108" t="s">
        <v>73</v>
      </c>
      <c r="AL11" s="22" t="s">
        <v>74</v>
      </c>
      <c r="AM11" s="109" t="s">
        <v>74</v>
      </c>
    </row>
    <row r="12" spans="1:39">
      <c r="A12" s="16" t="s">
        <v>11</v>
      </c>
      <c r="B12" s="107">
        <v>9.4600000000000009</v>
      </c>
      <c r="C12" s="108">
        <v>11.1</v>
      </c>
      <c r="D12" s="108">
        <v>17.3</v>
      </c>
      <c r="E12" s="108">
        <v>288</v>
      </c>
      <c r="F12" s="108">
        <v>0</v>
      </c>
      <c r="G12" s="108">
        <v>0</v>
      </c>
      <c r="H12" s="108" t="s">
        <v>73</v>
      </c>
      <c r="I12" s="108" t="s">
        <v>73</v>
      </c>
      <c r="J12" s="108" t="s">
        <v>73</v>
      </c>
      <c r="K12" s="108" t="s">
        <v>73</v>
      </c>
      <c r="L12" s="22" t="s">
        <v>74</v>
      </c>
      <c r="M12" s="109" t="s">
        <v>74</v>
      </c>
      <c r="O12" s="107">
        <v>8.99</v>
      </c>
      <c r="P12" s="108">
        <v>10.37</v>
      </c>
      <c r="Q12" s="108">
        <v>13.9</v>
      </c>
      <c r="R12" s="108">
        <v>289</v>
      </c>
      <c r="S12" s="108">
        <v>0</v>
      </c>
      <c r="T12" s="108">
        <v>0</v>
      </c>
      <c r="U12" s="108" t="s">
        <v>73</v>
      </c>
      <c r="V12" s="108" t="s">
        <v>73</v>
      </c>
      <c r="W12" s="108" t="s">
        <v>73</v>
      </c>
      <c r="X12" s="108" t="s">
        <v>73</v>
      </c>
      <c r="Y12" s="22" t="s">
        <v>74</v>
      </c>
      <c r="Z12" s="109" t="s">
        <v>74</v>
      </c>
      <c r="AB12" s="107">
        <v>9.16</v>
      </c>
      <c r="AC12" s="108">
        <v>10.62</v>
      </c>
      <c r="AD12" s="108">
        <v>23.5</v>
      </c>
      <c r="AE12" s="108">
        <v>288</v>
      </c>
      <c r="AF12" s="108">
        <v>0</v>
      </c>
      <c r="AG12" s="108">
        <v>0</v>
      </c>
      <c r="AH12" s="108" t="s">
        <v>73</v>
      </c>
      <c r="AI12" s="108" t="s">
        <v>73</v>
      </c>
      <c r="AJ12" s="108" t="s">
        <v>73</v>
      </c>
      <c r="AK12" s="108" t="s">
        <v>73</v>
      </c>
      <c r="AL12" s="22" t="s">
        <v>74</v>
      </c>
      <c r="AM12" s="109" t="s">
        <v>74</v>
      </c>
    </row>
    <row r="13" spans="1:39">
      <c r="A13" s="16" t="s">
        <v>12</v>
      </c>
      <c r="B13" s="107">
        <v>0.89400000000000002</v>
      </c>
      <c r="C13" s="108">
        <v>1.26</v>
      </c>
      <c r="D13" s="108">
        <v>3.09</v>
      </c>
      <c r="E13" s="108">
        <v>316</v>
      </c>
      <c r="F13" s="108">
        <v>0</v>
      </c>
      <c r="G13" s="108">
        <v>0</v>
      </c>
      <c r="H13" s="108">
        <v>1.23</v>
      </c>
      <c r="I13" s="108">
        <v>1.52</v>
      </c>
      <c r="J13" s="108">
        <v>2</v>
      </c>
      <c r="K13" s="108">
        <v>0.19600000000000001</v>
      </c>
      <c r="L13" s="22">
        <v>1.24</v>
      </c>
      <c r="M13" s="109" t="s">
        <v>74</v>
      </c>
      <c r="O13" s="107">
        <v>0.98599999999999999</v>
      </c>
      <c r="P13" s="108">
        <v>1.3</v>
      </c>
      <c r="Q13" s="108">
        <v>2.88</v>
      </c>
      <c r="R13" s="108">
        <v>316</v>
      </c>
      <c r="S13" s="108">
        <v>0</v>
      </c>
      <c r="T13" s="108">
        <v>0</v>
      </c>
      <c r="U13" s="108">
        <v>1.28</v>
      </c>
      <c r="V13" s="108">
        <v>1.5</v>
      </c>
      <c r="W13" s="108">
        <v>1.69</v>
      </c>
      <c r="X13" s="108">
        <v>0.17599999999999999</v>
      </c>
      <c r="Y13" s="22">
        <v>1.28</v>
      </c>
      <c r="Z13" s="109" t="s">
        <v>74</v>
      </c>
      <c r="AB13" s="107">
        <v>0.876</v>
      </c>
      <c r="AC13" s="108">
        <v>1.4</v>
      </c>
      <c r="AD13" s="108">
        <v>2.97</v>
      </c>
      <c r="AE13" s="108">
        <v>316</v>
      </c>
      <c r="AF13" s="108">
        <v>0</v>
      </c>
      <c r="AG13" s="108">
        <v>0</v>
      </c>
      <c r="AH13" s="108">
        <v>1.37</v>
      </c>
      <c r="AI13" s="108">
        <v>1.59</v>
      </c>
      <c r="AJ13" s="108">
        <v>2.17</v>
      </c>
      <c r="AK13" s="108">
        <v>0.182</v>
      </c>
      <c r="AL13" s="22">
        <v>1.38</v>
      </c>
      <c r="AM13" s="109" t="s">
        <v>74</v>
      </c>
    </row>
    <row r="14" spans="1:39">
      <c r="A14" s="16" t="s">
        <v>13</v>
      </c>
      <c r="B14" s="107">
        <v>2.8000000000000001E-2</v>
      </c>
      <c r="C14" s="108">
        <v>3.7999999999999999E-2</v>
      </c>
      <c r="D14" s="108">
        <v>0.247</v>
      </c>
      <c r="E14" s="108">
        <v>315</v>
      </c>
      <c r="F14" s="108">
        <v>0</v>
      </c>
      <c r="G14" s="108">
        <v>0</v>
      </c>
      <c r="H14" s="108">
        <v>3.5000000000000003E-2</v>
      </c>
      <c r="I14" s="108">
        <v>0.05</v>
      </c>
      <c r="J14" s="108">
        <v>0.105</v>
      </c>
      <c r="K14" s="108">
        <v>1.7999999999999999E-2</v>
      </c>
      <c r="L14" s="22">
        <v>3.5000000000000003E-2</v>
      </c>
      <c r="M14" s="109" t="s">
        <v>74</v>
      </c>
      <c r="O14" s="107">
        <v>2.5999999999999999E-2</v>
      </c>
      <c r="P14" s="108">
        <v>3.6999999999999998E-2</v>
      </c>
      <c r="Q14" s="108">
        <v>0.222</v>
      </c>
      <c r="R14" s="108">
        <v>316</v>
      </c>
      <c r="S14" s="108">
        <v>0</v>
      </c>
      <c r="T14" s="108">
        <v>0</v>
      </c>
      <c r="U14" s="108">
        <v>3.5999999999999997E-2</v>
      </c>
      <c r="V14" s="108">
        <v>4.9000000000000002E-2</v>
      </c>
      <c r="W14" s="108">
        <v>6.3E-2</v>
      </c>
      <c r="X14" s="108">
        <v>1.2999999999999999E-2</v>
      </c>
      <c r="Y14" s="22">
        <v>3.5999999999999997E-2</v>
      </c>
      <c r="Z14" s="109" t="s">
        <v>74</v>
      </c>
      <c r="AB14" s="107">
        <v>2.8000000000000001E-2</v>
      </c>
      <c r="AC14" s="108">
        <v>0.04</v>
      </c>
      <c r="AD14" s="108">
        <v>0.438</v>
      </c>
      <c r="AE14" s="108">
        <v>315</v>
      </c>
      <c r="AF14" s="108">
        <v>0</v>
      </c>
      <c r="AG14" s="108">
        <v>0</v>
      </c>
      <c r="AH14" s="108">
        <v>3.6999999999999998E-2</v>
      </c>
      <c r="AI14" s="108">
        <v>5.0999999999999997E-2</v>
      </c>
      <c r="AJ14" s="108">
        <v>7.0000000000000007E-2</v>
      </c>
      <c r="AK14" s="108">
        <v>2.4E-2</v>
      </c>
      <c r="AL14" s="22">
        <v>3.7999999999999999E-2</v>
      </c>
      <c r="AM14" s="109" t="s">
        <v>74</v>
      </c>
    </row>
    <row r="15" spans="1:39">
      <c r="A15" s="16" t="s">
        <v>14</v>
      </c>
      <c r="B15" s="107">
        <v>1.19</v>
      </c>
      <c r="C15" s="108">
        <v>1.45</v>
      </c>
      <c r="D15" s="108">
        <v>1.91</v>
      </c>
      <c r="E15" s="108">
        <v>309</v>
      </c>
      <c r="F15" s="108">
        <v>0</v>
      </c>
      <c r="G15" s="108">
        <v>0</v>
      </c>
      <c r="H15" s="108">
        <v>1.43</v>
      </c>
      <c r="I15" s="108">
        <v>1.68</v>
      </c>
      <c r="J15" s="108">
        <v>1.79</v>
      </c>
      <c r="K15" s="108">
        <v>0.126</v>
      </c>
      <c r="L15" s="22">
        <v>1.44</v>
      </c>
      <c r="M15" s="109" t="s">
        <v>74</v>
      </c>
      <c r="O15" s="107">
        <v>1.1499999999999999</v>
      </c>
      <c r="P15" s="108">
        <v>1.4</v>
      </c>
      <c r="Q15" s="108">
        <v>1.99</v>
      </c>
      <c r="R15" s="108">
        <v>309</v>
      </c>
      <c r="S15" s="108">
        <v>0</v>
      </c>
      <c r="T15" s="108">
        <v>0</v>
      </c>
      <c r="U15" s="108">
        <v>1.38</v>
      </c>
      <c r="V15" s="108">
        <v>1.62</v>
      </c>
      <c r="W15" s="108">
        <v>1.82</v>
      </c>
      <c r="X15" s="108">
        <v>0.13200000000000001</v>
      </c>
      <c r="Y15" s="22">
        <v>1.39</v>
      </c>
      <c r="Z15" s="109" t="s">
        <v>74</v>
      </c>
      <c r="AB15" s="107">
        <v>1.1499999999999999</v>
      </c>
      <c r="AC15" s="108">
        <v>1.39</v>
      </c>
      <c r="AD15" s="108">
        <v>1.86</v>
      </c>
      <c r="AE15" s="108">
        <v>309</v>
      </c>
      <c r="AF15" s="108">
        <v>0</v>
      </c>
      <c r="AG15" s="108">
        <v>0</v>
      </c>
      <c r="AH15" s="108">
        <v>1.38</v>
      </c>
      <c r="AI15" s="108">
        <v>1.62</v>
      </c>
      <c r="AJ15" s="108">
        <v>1.74</v>
      </c>
      <c r="AK15" s="108">
        <v>0.121</v>
      </c>
      <c r="AL15" s="22">
        <v>1.38</v>
      </c>
      <c r="AM15" s="109" t="s">
        <v>74</v>
      </c>
    </row>
    <row r="16" spans="1:39" ht="21">
      <c r="A16" s="16" t="s">
        <v>15</v>
      </c>
      <c r="B16" s="107">
        <v>0.60199999999999998</v>
      </c>
      <c r="C16" s="108">
        <v>0.80200000000000005</v>
      </c>
      <c r="D16" s="108">
        <v>6.13</v>
      </c>
      <c r="E16" s="108">
        <v>307</v>
      </c>
      <c r="F16" s="108">
        <v>0</v>
      </c>
      <c r="G16" s="108">
        <v>0</v>
      </c>
      <c r="H16" s="108">
        <v>0.76200000000000001</v>
      </c>
      <c r="I16" s="108">
        <v>0.98199999999999998</v>
      </c>
      <c r="J16" s="108">
        <v>1.27</v>
      </c>
      <c r="K16" s="108">
        <v>0.37</v>
      </c>
      <c r="L16" s="22">
        <v>0.76700000000000002</v>
      </c>
      <c r="M16" s="109" t="s">
        <v>74</v>
      </c>
      <c r="O16" s="107">
        <v>0.58399999999999996</v>
      </c>
      <c r="P16" s="108">
        <v>0.745</v>
      </c>
      <c r="Q16" s="108">
        <v>1.41</v>
      </c>
      <c r="R16" s="108">
        <v>308</v>
      </c>
      <c r="S16" s="108">
        <v>0</v>
      </c>
      <c r="T16" s="108">
        <v>0</v>
      </c>
      <c r="U16" s="108">
        <v>0.72399999999999998</v>
      </c>
      <c r="V16" s="108">
        <v>0.90800000000000003</v>
      </c>
      <c r="W16" s="108">
        <v>1.06</v>
      </c>
      <c r="X16" s="108">
        <v>9.9000000000000005E-2</v>
      </c>
      <c r="Y16" s="22">
        <v>0.73599999999999999</v>
      </c>
      <c r="Z16" s="109" t="s">
        <v>74</v>
      </c>
      <c r="AB16" s="107">
        <v>0.55100000000000005</v>
      </c>
      <c r="AC16" s="108">
        <v>0.751</v>
      </c>
      <c r="AD16" s="108">
        <v>1.39</v>
      </c>
      <c r="AE16" s="108">
        <v>307</v>
      </c>
      <c r="AF16" s="108">
        <v>0</v>
      </c>
      <c r="AG16" s="108">
        <v>0</v>
      </c>
      <c r="AH16" s="108">
        <v>0.73</v>
      </c>
      <c r="AI16" s="108">
        <v>0.94499999999999995</v>
      </c>
      <c r="AJ16" s="108">
        <v>1.1000000000000001</v>
      </c>
      <c r="AK16" s="108">
        <v>0.10199999999999999</v>
      </c>
      <c r="AL16" s="22">
        <v>0.74199999999999999</v>
      </c>
      <c r="AM16" s="109" t="s">
        <v>74</v>
      </c>
    </row>
    <row r="17" spans="1:39">
      <c r="A17" s="16" t="s">
        <v>16</v>
      </c>
      <c r="B17" s="107">
        <v>0.374</v>
      </c>
      <c r="C17" s="108">
        <v>0.495</v>
      </c>
      <c r="D17" s="108">
        <v>3.56</v>
      </c>
      <c r="E17" s="108">
        <v>306</v>
      </c>
      <c r="F17" s="108">
        <v>0</v>
      </c>
      <c r="G17" s="108">
        <v>0</v>
      </c>
      <c r="H17" s="108">
        <v>0.48099999999999998</v>
      </c>
      <c r="I17" s="108">
        <v>0.59599999999999997</v>
      </c>
      <c r="J17" s="108">
        <v>0.66300000000000003</v>
      </c>
      <c r="K17" s="108">
        <v>0.185</v>
      </c>
      <c r="L17" s="22">
        <v>0.48099999999999998</v>
      </c>
      <c r="M17" s="109" t="s">
        <v>74</v>
      </c>
      <c r="O17" s="107">
        <v>0.36899999999999999</v>
      </c>
      <c r="P17" s="108">
        <v>0.47699999999999998</v>
      </c>
      <c r="Q17" s="108">
        <v>0.79600000000000004</v>
      </c>
      <c r="R17" s="108">
        <v>306</v>
      </c>
      <c r="S17" s="108">
        <v>0</v>
      </c>
      <c r="T17" s="108">
        <v>0</v>
      </c>
      <c r="U17" s="108">
        <v>0.46600000000000003</v>
      </c>
      <c r="V17" s="108">
        <v>0.58299999999999996</v>
      </c>
      <c r="W17" s="108">
        <v>0.69599999999999995</v>
      </c>
      <c r="X17" s="108">
        <v>0.06</v>
      </c>
      <c r="Y17" s="22">
        <v>0.47199999999999998</v>
      </c>
      <c r="Z17" s="109" t="s">
        <v>74</v>
      </c>
      <c r="AB17" s="107">
        <v>0.35299999999999998</v>
      </c>
      <c r="AC17" s="108">
        <v>0.45300000000000001</v>
      </c>
      <c r="AD17" s="108">
        <v>0.77700000000000002</v>
      </c>
      <c r="AE17" s="108">
        <v>306</v>
      </c>
      <c r="AF17" s="108">
        <v>0</v>
      </c>
      <c r="AG17" s="108">
        <v>0</v>
      </c>
      <c r="AH17" s="108">
        <v>0.44400000000000001</v>
      </c>
      <c r="AI17" s="108">
        <v>0.56399999999999995</v>
      </c>
      <c r="AJ17" s="108">
        <v>0.63400000000000001</v>
      </c>
      <c r="AK17" s="108">
        <v>5.5E-2</v>
      </c>
      <c r="AL17" s="22">
        <v>0.44800000000000001</v>
      </c>
      <c r="AM17" s="109" t="s">
        <v>74</v>
      </c>
    </row>
    <row r="18" spans="1:39">
      <c r="A18" s="16" t="s">
        <v>17</v>
      </c>
      <c r="B18" s="107">
        <v>0.52</v>
      </c>
      <c r="C18" s="108">
        <v>0.67500000000000004</v>
      </c>
      <c r="D18" s="108">
        <v>1.2</v>
      </c>
      <c r="E18" s="108">
        <v>305</v>
      </c>
      <c r="F18" s="108">
        <v>0</v>
      </c>
      <c r="G18" s="108">
        <v>0</v>
      </c>
      <c r="H18" s="108">
        <v>0.66100000000000003</v>
      </c>
      <c r="I18" s="108">
        <v>0.84399999999999997</v>
      </c>
      <c r="J18" s="108">
        <v>0.93899999999999995</v>
      </c>
      <c r="K18" s="108">
        <v>9.0999999999999998E-2</v>
      </c>
      <c r="L18" s="22">
        <v>0.66800000000000004</v>
      </c>
      <c r="M18" s="109" t="s">
        <v>74</v>
      </c>
      <c r="O18" s="107">
        <v>0.48299999999999998</v>
      </c>
      <c r="P18" s="108">
        <v>0.61599999999999999</v>
      </c>
      <c r="Q18" s="108">
        <v>0.98699999999999999</v>
      </c>
      <c r="R18" s="108">
        <v>305</v>
      </c>
      <c r="S18" s="108">
        <v>0</v>
      </c>
      <c r="T18" s="108">
        <v>0</v>
      </c>
      <c r="U18" s="108">
        <v>0.60499999999999998</v>
      </c>
      <c r="V18" s="108">
        <v>0.76400000000000001</v>
      </c>
      <c r="W18" s="108">
        <v>0.85699999999999998</v>
      </c>
      <c r="X18" s="108">
        <v>7.8E-2</v>
      </c>
      <c r="Y18" s="22">
        <v>0.61</v>
      </c>
      <c r="Z18" s="109" t="s">
        <v>74</v>
      </c>
      <c r="AB18" s="107">
        <v>0.48499999999999999</v>
      </c>
      <c r="AC18" s="108">
        <v>0.60899999999999999</v>
      </c>
      <c r="AD18" s="108">
        <v>1.31</v>
      </c>
      <c r="AE18" s="108">
        <v>305</v>
      </c>
      <c r="AF18" s="108">
        <v>0</v>
      </c>
      <c r="AG18" s="108">
        <v>0</v>
      </c>
      <c r="AH18" s="108">
        <v>0.59099999999999997</v>
      </c>
      <c r="AI18" s="108">
        <v>0.755</v>
      </c>
      <c r="AJ18" s="108">
        <v>0.90800000000000003</v>
      </c>
      <c r="AK18" s="108">
        <v>9.0999999999999998E-2</v>
      </c>
      <c r="AL18" s="22">
        <v>0.6</v>
      </c>
      <c r="AM18" s="109" t="s">
        <v>74</v>
      </c>
    </row>
    <row r="19" spans="1:39">
      <c r="A19" s="16" t="s">
        <v>18</v>
      </c>
      <c r="B19" s="107">
        <v>3.2000000000000001E-2</v>
      </c>
      <c r="C19" s="108">
        <v>5.8999999999999997E-2</v>
      </c>
      <c r="D19" s="108">
        <v>0.17799999999999999</v>
      </c>
      <c r="E19" s="108">
        <v>304</v>
      </c>
      <c r="F19" s="108">
        <v>0</v>
      </c>
      <c r="G19" s="108">
        <v>0</v>
      </c>
      <c r="H19" s="108">
        <v>5.0999999999999997E-2</v>
      </c>
      <c r="I19" s="108">
        <v>0.10100000000000001</v>
      </c>
      <c r="J19" s="108">
        <v>0.17</v>
      </c>
      <c r="K19" s="108">
        <v>2.5999999999999999E-2</v>
      </c>
      <c r="L19" s="22">
        <v>5.6000000000000001E-2</v>
      </c>
      <c r="M19" s="109" t="s">
        <v>74</v>
      </c>
      <c r="O19" s="107">
        <v>3.2000000000000001E-2</v>
      </c>
      <c r="P19" s="108">
        <v>6.0999999999999999E-2</v>
      </c>
      <c r="Q19" s="108">
        <v>0.183</v>
      </c>
      <c r="R19" s="108">
        <v>304</v>
      </c>
      <c r="S19" s="108">
        <v>0</v>
      </c>
      <c r="T19" s="108">
        <v>0</v>
      </c>
      <c r="U19" s="108">
        <v>5.6000000000000001E-2</v>
      </c>
      <c r="V19" s="108">
        <v>0.10100000000000001</v>
      </c>
      <c r="W19" s="108">
        <v>0.17499999999999999</v>
      </c>
      <c r="X19" s="108">
        <v>2.9000000000000001E-2</v>
      </c>
      <c r="Y19" s="22">
        <v>5.8000000000000003E-2</v>
      </c>
      <c r="Z19" s="109" t="s">
        <v>74</v>
      </c>
      <c r="AB19" s="107">
        <v>3.1E-2</v>
      </c>
      <c r="AC19" s="108">
        <v>8.5999999999999993E-2</v>
      </c>
      <c r="AD19" s="108">
        <v>6.57</v>
      </c>
      <c r="AE19" s="108">
        <v>304</v>
      </c>
      <c r="AF19" s="108">
        <v>0</v>
      </c>
      <c r="AG19" s="108">
        <v>0</v>
      </c>
      <c r="AH19" s="108">
        <v>6.2E-2</v>
      </c>
      <c r="AI19" s="108">
        <v>0.11700000000000001</v>
      </c>
      <c r="AJ19" s="108">
        <v>0.17199999999999999</v>
      </c>
      <c r="AK19" s="108">
        <v>0.374</v>
      </c>
      <c r="AL19" s="22">
        <v>6.0999999999999999E-2</v>
      </c>
      <c r="AM19" s="109" t="s">
        <v>74</v>
      </c>
    </row>
    <row r="20" spans="1:39">
      <c r="A20" s="16" t="s">
        <v>19</v>
      </c>
      <c r="B20" s="107">
        <v>1.9E-2</v>
      </c>
      <c r="C20" s="108">
        <v>0.03</v>
      </c>
      <c r="D20" s="108">
        <v>9.0999999999999998E-2</v>
      </c>
      <c r="E20" s="108">
        <v>303</v>
      </c>
      <c r="F20" s="108">
        <v>0</v>
      </c>
      <c r="G20" s="108">
        <v>0</v>
      </c>
      <c r="H20" s="108">
        <v>2.9000000000000001E-2</v>
      </c>
      <c r="I20" s="108">
        <v>4.2999999999999997E-2</v>
      </c>
      <c r="J20" s="108">
        <v>5.8999999999999997E-2</v>
      </c>
      <c r="K20" s="108">
        <v>7.0000000000000001E-3</v>
      </c>
      <c r="L20" s="22">
        <v>2.9000000000000001E-2</v>
      </c>
      <c r="M20" s="109" t="s">
        <v>74</v>
      </c>
      <c r="O20" s="107">
        <v>2.3E-2</v>
      </c>
      <c r="P20" s="108">
        <v>0.03</v>
      </c>
      <c r="Q20" s="108">
        <v>6.2E-2</v>
      </c>
      <c r="R20" s="108">
        <v>304</v>
      </c>
      <c r="S20" s="108">
        <v>0</v>
      </c>
      <c r="T20" s="108">
        <v>0</v>
      </c>
      <c r="U20" s="108">
        <v>2.9000000000000001E-2</v>
      </c>
      <c r="V20" s="108">
        <v>4.3999999999999997E-2</v>
      </c>
      <c r="W20" s="108">
        <v>5.1999999999999998E-2</v>
      </c>
      <c r="X20" s="108">
        <v>6.0000000000000001E-3</v>
      </c>
      <c r="Y20" s="22">
        <v>2.9000000000000001E-2</v>
      </c>
      <c r="Z20" s="109" t="s">
        <v>74</v>
      </c>
      <c r="AB20" s="107">
        <v>2.3E-2</v>
      </c>
      <c r="AC20" s="108">
        <v>5.5E-2</v>
      </c>
      <c r="AD20" s="108">
        <v>6.58</v>
      </c>
      <c r="AE20" s="108">
        <v>304</v>
      </c>
      <c r="AF20" s="108">
        <v>0</v>
      </c>
      <c r="AG20" s="108">
        <v>0</v>
      </c>
      <c r="AH20" s="108">
        <v>3.1E-2</v>
      </c>
      <c r="AI20" s="108">
        <v>0.05</v>
      </c>
      <c r="AJ20" s="108">
        <v>6.2E-2</v>
      </c>
      <c r="AK20" s="108">
        <v>0.375</v>
      </c>
      <c r="AL20" s="22">
        <v>3.2000000000000001E-2</v>
      </c>
      <c r="AM20" s="109" t="s">
        <v>74</v>
      </c>
    </row>
    <row r="21" spans="1:39" ht="21">
      <c r="A21" s="16" t="s">
        <v>20</v>
      </c>
      <c r="B21" s="107">
        <v>0.50800000000000001</v>
      </c>
      <c r="C21" s="108">
        <v>0.65800000000000003</v>
      </c>
      <c r="D21" s="108">
        <v>3.49</v>
      </c>
      <c r="E21" s="108">
        <v>302</v>
      </c>
      <c r="F21" s="108">
        <v>0</v>
      </c>
      <c r="G21" s="108">
        <v>0</v>
      </c>
      <c r="H21" s="108">
        <v>0.64100000000000001</v>
      </c>
      <c r="I21" s="108">
        <v>0.77</v>
      </c>
      <c r="J21" s="108">
        <v>0.89900000000000002</v>
      </c>
      <c r="K21" s="108">
        <v>0.17899999999999999</v>
      </c>
      <c r="L21" s="22">
        <v>0.64500000000000002</v>
      </c>
      <c r="M21" s="109" t="s">
        <v>74</v>
      </c>
      <c r="O21" s="107">
        <v>0.505</v>
      </c>
      <c r="P21" s="108">
        <v>0.63500000000000001</v>
      </c>
      <c r="Q21" s="108">
        <v>0.97399999999999998</v>
      </c>
      <c r="R21" s="108">
        <v>303</v>
      </c>
      <c r="S21" s="108">
        <v>0</v>
      </c>
      <c r="T21" s="108">
        <v>0</v>
      </c>
      <c r="U21" s="108">
        <v>0.627</v>
      </c>
      <c r="V21" s="108">
        <v>0.77200000000000002</v>
      </c>
      <c r="W21" s="108">
        <v>0.88500000000000001</v>
      </c>
      <c r="X21" s="108">
        <v>7.0999999999999994E-2</v>
      </c>
      <c r="Y21" s="22">
        <v>0.63</v>
      </c>
      <c r="Z21" s="109" t="s">
        <v>74</v>
      </c>
      <c r="AB21" s="107">
        <v>0.50900000000000001</v>
      </c>
      <c r="AC21" s="108">
        <v>0.66800000000000004</v>
      </c>
      <c r="AD21" s="108">
        <v>3.02</v>
      </c>
      <c r="AE21" s="108">
        <v>302</v>
      </c>
      <c r="AF21" s="108">
        <v>0</v>
      </c>
      <c r="AG21" s="108">
        <v>0</v>
      </c>
      <c r="AH21" s="108">
        <v>0.63600000000000001</v>
      </c>
      <c r="AI21" s="108">
        <v>0.81499999999999995</v>
      </c>
      <c r="AJ21" s="108">
        <v>1.1499999999999999</v>
      </c>
      <c r="AK21" s="108">
        <v>0.16400000000000001</v>
      </c>
      <c r="AL21" s="22">
        <v>0.65</v>
      </c>
      <c r="AM21" s="109" t="s">
        <v>74</v>
      </c>
    </row>
    <row r="22" spans="1:39">
      <c r="A22" s="16" t="s">
        <v>21</v>
      </c>
      <c r="B22" s="107">
        <v>1.07</v>
      </c>
      <c r="C22" s="108">
        <v>1.4</v>
      </c>
      <c r="D22" s="108">
        <v>4.45</v>
      </c>
      <c r="E22" s="108">
        <v>299</v>
      </c>
      <c r="F22" s="108">
        <v>0</v>
      </c>
      <c r="G22" s="108">
        <v>0</v>
      </c>
      <c r="H22" s="108">
        <v>1.35</v>
      </c>
      <c r="I22" s="108">
        <v>1.63</v>
      </c>
      <c r="J22" s="108">
        <v>2.86</v>
      </c>
      <c r="K22" s="108">
        <v>0.29499999999999998</v>
      </c>
      <c r="L22" s="22">
        <v>1.38</v>
      </c>
      <c r="M22" s="109" t="s">
        <v>74</v>
      </c>
      <c r="O22" s="107">
        <v>1.08</v>
      </c>
      <c r="P22" s="108">
        <v>1.34</v>
      </c>
      <c r="Q22" s="108">
        <v>1.77</v>
      </c>
      <c r="R22" s="108">
        <v>299</v>
      </c>
      <c r="S22" s="108">
        <v>0</v>
      </c>
      <c r="T22" s="108">
        <v>0</v>
      </c>
      <c r="U22" s="108">
        <v>1.32</v>
      </c>
      <c r="V22" s="108">
        <v>1.58</v>
      </c>
      <c r="W22" s="108">
        <v>1.68</v>
      </c>
      <c r="X22" s="108">
        <v>0.128</v>
      </c>
      <c r="Y22" s="22">
        <v>1.33</v>
      </c>
      <c r="Z22" s="109" t="s">
        <v>74</v>
      </c>
      <c r="AB22" s="107">
        <v>1.08</v>
      </c>
      <c r="AC22" s="108">
        <v>1.33</v>
      </c>
      <c r="AD22" s="108">
        <v>4.49</v>
      </c>
      <c r="AE22" s="108">
        <v>299</v>
      </c>
      <c r="AF22" s="108">
        <v>0</v>
      </c>
      <c r="AG22" s="108">
        <v>0</v>
      </c>
      <c r="AH22" s="108">
        <v>1.3</v>
      </c>
      <c r="AI22" s="108">
        <v>1.59</v>
      </c>
      <c r="AJ22" s="108">
        <v>1.86</v>
      </c>
      <c r="AK22" s="108">
        <v>0.22900000000000001</v>
      </c>
      <c r="AL22" s="22">
        <v>1.32</v>
      </c>
      <c r="AM22" s="109" t="s">
        <v>74</v>
      </c>
    </row>
    <row r="23" spans="1:39">
      <c r="A23" s="16" t="s">
        <v>22</v>
      </c>
      <c r="B23" s="107">
        <v>0.50900000000000001</v>
      </c>
      <c r="C23" s="108">
        <v>0.68600000000000005</v>
      </c>
      <c r="D23" s="108">
        <v>1.44</v>
      </c>
      <c r="E23" s="108">
        <v>296</v>
      </c>
      <c r="F23" s="108">
        <v>0</v>
      </c>
      <c r="G23" s="108">
        <v>0</v>
      </c>
      <c r="H23" s="108">
        <v>0.66700000000000004</v>
      </c>
      <c r="I23" s="108">
        <v>0.878</v>
      </c>
      <c r="J23" s="108">
        <v>1.07</v>
      </c>
      <c r="K23" s="108">
        <v>0.105</v>
      </c>
      <c r="L23" s="22">
        <v>0.67600000000000005</v>
      </c>
      <c r="M23" s="109" t="s">
        <v>74</v>
      </c>
      <c r="O23" s="107">
        <v>0.503</v>
      </c>
      <c r="P23" s="108">
        <v>0.64300000000000002</v>
      </c>
      <c r="Q23" s="108">
        <v>0.997</v>
      </c>
      <c r="R23" s="108">
        <v>296</v>
      </c>
      <c r="S23" s="108">
        <v>0</v>
      </c>
      <c r="T23" s="108">
        <v>0</v>
      </c>
      <c r="U23" s="108">
        <v>0.63400000000000001</v>
      </c>
      <c r="V23" s="108">
        <v>0.76900000000000002</v>
      </c>
      <c r="W23" s="108">
        <v>0.89800000000000002</v>
      </c>
      <c r="X23" s="108">
        <v>7.1999999999999995E-2</v>
      </c>
      <c r="Y23" s="22">
        <v>0.63900000000000001</v>
      </c>
      <c r="Z23" s="109" t="s">
        <v>74</v>
      </c>
      <c r="AB23" s="107">
        <v>0.46500000000000002</v>
      </c>
      <c r="AC23" s="108">
        <v>0.61299999999999999</v>
      </c>
      <c r="AD23" s="108">
        <v>0.89500000000000002</v>
      </c>
      <c r="AE23" s="108">
        <v>296</v>
      </c>
      <c r="AF23" s="108">
        <v>0</v>
      </c>
      <c r="AG23" s="108">
        <v>0</v>
      </c>
      <c r="AH23" s="108">
        <v>0.59899999999999998</v>
      </c>
      <c r="AI23" s="108">
        <v>0.75700000000000001</v>
      </c>
      <c r="AJ23" s="108">
        <v>0.84299999999999997</v>
      </c>
      <c r="AK23" s="108">
        <v>7.3999999999999996E-2</v>
      </c>
      <c r="AL23" s="22">
        <v>0.60799999999999998</v>
      </c>
      <c r="AM23" s="109" t="s">
        <v>74</v>
      </c>
    </row>
    <row r="24" spans="1:39">
      <c r="A24" s="16" t="s">
        <v>23</v>
      </c>
      <c r="B24" s="107">
        <v>1.05</v>
      </c>
      <c r="C24" s="108">
        <v>1.35</v>
      </c>
      <c r="D24" s="108">
        <v>1.76</v>
      </c>
      <c r="E24" s="108">
        <v>292</v>
      </c>
      <c r="F24" s="108">
        <v>0</v>
      </c>
      <c r="G24" s="108">
        <v>0</v>
      </c>
      <c r="H24" s="108">
        <v>1.34</v>
      </c>
      <c r="I24" s="108">
        <v>1.6</v>
      </c>
      <c r="J24" s="108">
        <v>1.71</v>
      </c>
      <c r="K24" s="108">
        <v>0.13200000000000001</v>
      </c>
      <c r="L24" s="22">
        <v>1.35</v>
      </c>
      <c r="M24" s="109" t="s">
        <v>74</v>
      </c>
      <c r="O24" s="107">
        <v>0.95</v>
      </c>
      <c r="P24" s="108">
        <v>1.17</v>
      </c>
      <c r="Q24" s="108">
        <v>1.77</v>
      </c>
      <c r="R24" s="108">
        <v>293</v>
      </c>
      <c r="S24" s="108">
        <v>0</v>
      </c>
      <c r="T24" s="108">
        <v>0</v>
      </c>
      <c r="U24" s="108">
        <v>1.1499999999999999</v>
      </c>
      <c r="V24" s="108">
        <v>1.4</v>
      </c>
      <c r="W24" s="108">
        <v>1.6</v>
      </c>
      <c r="X24" s="108">
        <v>0.11799999999999999</v>
      </c>
      <c r="Y24" s="22">
        <v>1.1599999999999999</v>
      </c>
      <c r="Z24" s="109" t="s">
        <v>74</v>
      </c>
      <c r="AB24" s="107">
        <v>0.92300000000000004</v>
      </c>
      <c r="AC24" s="108">
        <v>1.22</v>
      </c>
      <c r="AD24" s="108">
        <v>2.0099999999999998</v>
      </c>
      <c r="AE24" s="108">
        <v>293</v>
      </c>
      <c r="AF24" s="108">
        <v>0</v>
      </c>
      <c r="AG24" s="108">
        <v>0</v>
      </c>
      <c r="AH24" s="108">
        <v>1.2</v>
      </c>
      <c r="AI24" s="108">
        <v>1.46</v>
      </c>
      <c r="AJ24" s="108">
        <v>1.75</v>
      </c>
      <c r="AK24" s="108">
        <v>0.14499999999999999</v>
      </c>
      <c r="AL24" s="22">
        <v>1.21</v>
      </c>
      <c r="AM24" s="109" t="s">
        <v>74</v>
      </c>
    </row>
    <row r="25" spans="1:39">
      <c r="A25" s="16" t="s">
        <v>24</v>
      </c>
      <c r="B25" s="107">
        <v>0.49099999999999999</v>
      </c>
      <c r="C25" s="108">
        <v>0.66</v>
      </c>
      <c r="D25" s="108">
        <v>3.32</v>
      </c>
      <c r="E25" s="108">
        <v>291</v>
      </c>
      <c r="F25" s="108">
        <v>0</v>
      </c>
      <c r="G25" s="108">
        <v>0</v>
      </c>
      <c r="H25" s="108">
        <v>0.64</v>
      </c>
      <c r="I25" s="108">
        <v>0.80500000000000005</v>
      </c>
      <c r="J25" s="108">
        <v>0.91500000000000004</v>
      </c>
      <c r="K25" s="108">
        <v>0.17499999999999999</v>
      </c>
      <c r="L25" s="22">
        <v>0.64700000000000002</v>
      </c>
      <c r="M25" s="109" t="s">
        <v>74</v>
      </c>
      <c r="O25" s="107">
        <v>0.48599999999999999</v>
      </c>
      <c r="P25" s="108">
        <v>0.626</v>
      </c>
      <c r="Q25" s="108">
        <v>0.88200000000000001</v>
      </c>
      <c r="R25" s="108">
        <v>291</v>
      </c>
      <c r="S25" s="108">
        <v>0</v>
      </c>
      <c r="T25" s="108">
        <v>0</v>
      </c>
      <c r="U25" s="108">
        <v>0.60599999999999998</v>
      </c>
      <c r="V25" s="108">
        <v>0.78500000000000003</v>
      </c>
      <c r="W25" s="108">
        <v>0.85899999999999999</v>
      </c>
      <c r="X25" s="108">
        <v>7.8E-2</v>
      </c>
      <c r="Y25" s="22">
        <v>0.62</v>
      </c>
      <c r="Z25" s="109" t="s">
        <v>74</v>
      </c>
      <c r="AB25" s="107">
        <v>0.45600000000000002</v>
      </c>
      <c r="AC25" s="108">
        <v>0.627</v>
      </c>
      <c r="AD25" s="108">
        <v>7.11</v>
      </c>
      <c r="AE25" s="108">
        <v>291</v>
      </c>
      <c r="AF25" s="108">
        <v>0</v>
      </c>
      <c r="AG25" s="108">
        <v>0</v>
      </c>
      <c r="AH25" s="108">
        <v>0.59199999999999997</v>
      </c>
      <c r="AI25" s="108">
        <v>0.76300000000000001</v>
      </c>
      <c r="AJ25" s="108">
        <v>0.93500000000000005</v>
      </c>
      <c r="AK25" s="108">
        <v>0.39</v>
      </c>
      <c r="AL25" s="22">
        <v>0.6</v>
      </c>
      <c r="AM25" s="109" t="s">
        <v>74</v>
      </c>
    </row>
    <row r="26" spans="1:39" ht="21">
      <c r="A26" s="16" t="s">
        <v>25</v>
      </c>
      <c r="B26" s="107">
        <v>1.22</v>
      </c>
      <c r="C26" s="108">
        <v>1.48</v>
      </c>
      <c r="D26" s="108">
        <v>2.94</v>
      </c>
      <c r="E26" s="108">
        <v>288</v>
      </c>
      <c r="F26" s="108">
        <v>0</v>
      </c>
      <c r="G26" s="108">
        <v>0</v>
      </c>
      <c r="H26" s="108">
        <v>1.46</v>
      </c>
      <c r="I26" s="108">
        <v>1.74</v>
      </c>
      <c r="J26" s="108">
        <v>1.84</v>
      </c>
      <c r="K26" s="108">
        <v>0.159</v>
      </c>
      <c r="L26" s="22">
        <v>1.47</v>
      </c>
      <c r="M26" s="109" t="s">
        <v>74</v>
      </c>
      <c r="O26" s="107">
        <v>1.04</v>
      </c>
      <c r="P26" s="108">
        <v>1.3</v>
      </c>
      <c r="Q26" s="108">
        <v>1.78</v>
      </c>
      <c r="R26" s="108">
        <v>289</v>
      </c>
      <c r="S26" s="108">
        <v>0</v>
      </c>
      <c r="T26" s="108">
        <v>0</v>
      </c>
      <c r="U26" s="108">
        <v>1.28</v>
      </c>
      <c r="V26" s="108">
        <v>1.52</v>
      </c>
      <c r="W26" s="108">
        <v>1.66</v>
      </c>
      <c r="X26" s="108">
        <v>0.127</v>
      </c>
      <c r="Y26" s="22">
        <v>1.29</v>
      </c>
      <c r="Z26" s="109" t="s">
        <v>74</v>
      </c>
      <c r="AB26" s="107">
        <v>1.1000000000000001</v>
      </c>
      <c r="AC26" s="108">
        <v>1.38</v>
      </c>
      <c r="AD26" s="108">
        <v>7.84</v>
      </c>
      <c r="AE26" s="108">
        <v>288</v>
      </c>
      <c r="AF26" s="108">
        <v>0</v>
      </c>
      <c r="AG26" s="108">
        <v>0</v>
      </c>
      <c r="AH26" s="108">
        <v>1.33</v>
      </c>
      <c r="AI26" s="108">
        <v>1.6</v>
      </c>
      <c r="AJ26" s="108">
        <v>1.89</v>
      </c>
      <c r="AK26" s="108">
        <v>0.45100000000000001</v>
      </c>
      <c r="AL26" s="22">
        <v>1.34</v>
      </c>
      <c r="AM26" s="109" t="s">
        <v>74</v>
      </c>
    </row>
    <row r="27" spans="1:39" ht="15.75" thickBot="1">
      <c r="A27" s="17" t="s">
        <v>26</v>
      </c>
      <c r="B27" s="29">
        <v>0</v>
      </c>
      <c r="C27" s="30">
        <v>0</v>
      </c>
      <c r="D27" s="30">
        <v>0</v>
      </c>
      <c r="E27" s="30">
        <v>30</v>
      </c>
      <c r="F27" s="30">
        <v>0</v>
      </c>
      <c r="G27" s="30">
        <v>0</v>
      </c>
      <c r="H27" s="30" t="s">
        <v>73</v>
      </c>
      <c r="I27" s="30" t="s">
        <v>73</v>
      </c>
      <c r="J27" s="30" t="s">
        <v>73</v>
      </c>
      <c r="K27" s="30" t="s">
        <v>73</v>
      </c>
      <c r="L27" s="31" t="s">
        <v>74</v>
      </c>
      <c r="M27" s="32"/>
      <c r="O27" s="29">
        <v>0</v>
      </c>
      <c r="P27" s="30">
        <v>0</v>
      </c>
      <c r="Q27" s="30">
        <v>0</v>
      </c>
      <c r="R27" s="30">
        <v>30</v>
      </c>
      <c r="S27" s="30">
        <v>0</v>
      </c>
      <c r="T27" s="30">
        <v>0</v>
      </c>
      <c r="U27" s="30" t="s">
        <v>73</v>
      </c>
      <c r="V27" s="30" t="s">
        <v>73</v>
      </c>
      <c r="W27" s="30" t="s">
        <v>73</v>
      </c>
      <c r="X27" s="30" t="s">
        <v>73</v>
      </c>
      <c r="Y27" s="31" t="s">
        <v>74</v>
      </c>
      <c r="Z27" s="32"/>
      <c r="AB27" s="29">
        <v>0</v>
      </c>
      <c r="AC27" s="30">
        <v>0</v>
      </c>
      <c r="AD27" s="30">
        <v>0</v>
      </c>
      <c r="AE27" s="30">
        <v>30</v>
      </c>
      <c r="AF27" s="30">
        <v>0</v>
      </c>
      <c r="AG27" s="30">
        <v>0</v>
      </c>
      <c r="AH27" s="30" t="s">
        <v>73</v>
      </c>
      <c r="AI27" s="30" t="s">
        <v>73</v>
      </c>
      <c r="AJ27" s="30" t="s">
        <v>73</v>
      </c>
      <c r="AK27" s="30" t="s">
        <v>73</v>
      </c>
      <c r="AL27" s="31" t="s">
        <v>74</v>
      </c>
      <c r="AM27" s="32"/>
    </row>
    <row r="30" spans="1:39" ht="15.75" thickBot="1"/>
    <row r="31" spans="1:39" ht="31.5">
      <c r="A31" s="120" t="s">
        <v>35</v>
      </c>
      <c r="B31" s="27" t="s">
        <v>58</v>
      </c>
      <c r="C31" s="18" t="s">
        <v>59</v>
      </c>
      <c r="D31" s="18" t="s">
        <v>60</v>
      </c>
      <c r="E31" s="18" t="s">
        <v>75</v>
      </c>
      <c r="F31" s="18" t="s">
        <v>68</v>
      </c>
      <c r="G31" s="19" t="s">
        <v>67</v>
      </c>
      <c r="O31" s="27" t="s">
        <v>58</v>
      </c>
      <c r="P31" s="18" t="s">
        <v>59</v>
      </c>
      <c r="Q31" s="18" t="s">
        <v>60</v>
      </c>
      <c r="R31" s="18" t="s">
        <v>75</v>
      </c>
      <c r="S31" s="18" t="s">
        <v>68</v>
      </c>
      <c r="T31" s="19" t="s">
        <v>67</v>
      </c>
      <c r="AB31" s="27" t="s">
        <v>58</v>
      </c>
      <c r="AC31" s="18" t="s">
        <v>59</v>
      </c>
      <c r="AD31" s="18" t="s">
        <v>60</v>
      </c>
      <c r="AE31" s="18" t="s">
        <v>75</v>
      </c>
      <c r="AF31" s="18" t="s">
        <v>68</v>
      </c>
      <c r="AG31" s="19" t="s">
        <v>67</v>
      </c>
    </row>
    <row r="32" spans="1:39" ht="52.5">
      <c r="A32" s="38" t="s">
        <v>224</v>
      </c>
      <c r="B32" s="47">
        <v>0</v>
      </c>
      <c r="C32" s="22">
        <v>16.8</v>
      </c>
      <c r="D32" s="22">
        <v>100</v>
      </c>
      <c r="E32" s="22">
        <v>10</v>
      </c>
      <c r="F32" s="22">
        <v>15.2</v>
      </c>
      <c r="G32" s="48">
        <v>15.7</v>
      </c>
      <c r="O32" s="47">
        <v>0</v>
      </c>
      <c r="P32" s="22">
        <v>27.2</v>
      </c>
      <c r="Q32" s="22">
        <v>100</v>
      </c>
      <c r="R32" s="22">
        <v>24</v>
      </c>
      <c r="S32" s="22">
        <v>26.5</v>
      </c>
      <c r="T32" s="48">
        <v>17.399999999999999</v>
      </c>
      <c r="AB32" s="47">
        <v>0</v>
      </c>
      <c r="AC32" s="22">
        <v>11.4</v>
      </c>
      <c r="AD32" s="22">
        <v>100</v>
      </c>
      <c r="AE32" s="22">
        <v>8</v>
      </c>
      <c r="AF32" s="22">
        <v>10.199999999999999</v>
      </c>
      <c r="AG32" s="48">
        <v>9.83</v>
      </c>
    </row>
    <row r="33" spans="1:33" ht="42">
      <c r="A33" s="38" t="s">
        <v>225</v>
      </c>
      <c r="B33" s="47">
        <v>0</v>
      </c>
      <c r="C33" s="22">
        <v>48.7</v>
      </c>
      <c r="D33" s="22">
        <v>76</v>
      </c>
      <c r="E33" s="22">
        <v>51</v>
      </c>
      <c r="F33" s="22">
        <v>49.3</v>
      </c>
      <c r="G33" s="48">
        <v>13.6</v>
      </c>
      <c r="O33" s="47">
        <v>0</v>
      </c>
      <c r="P33" s="22">
        <v>49.5</v>
      </c>
      <c r="Q33" s="22">
        <v>77</v>
      </c>
      <c r="R33" s="22">
        <v>51</v>
      </c>
      <c r="S33" s="22">
        <v>50.2</v>
      </c>
      <c r="T33" s="48">
        <v>13.8</v>
      </c>
      <c r="AB33" s="47">
        <v>0</v>
      </c>
      <c r="AC33" s="22">
        <v>52.8</v>
      </c>
      <c r="AD33" s="22">
        <v>85</v>
      </c>
      <c r="AE33" s="22">
        <v>55</v>
      </c>
      <c r="AF33" s="22">
        <v>53.5</v>
      </c>
      <c r="AG33" s="48">
        <v>15.6</v>
      </c>
    </row>
    <row r="34" spans="1:33" ht="42">
      <c r="A34" s="38" t="s">
        <v>226</v>
      </c>
      <c r="B34" s="107">
        <v>0</v>
      </c>
      <c r="C34" s="108">
        <v>3.21</v>
      </c>
      <c r="D34" s="108">
        <v>34.799999999999997</v>
      </c>
      <c r="E34" s="108">
        <v>1.51</v>
      </c>
      <c r="F34" s="108">
        <v>2.59</v>
      </c>
      <c r="G34" s="109">
        <v>4.2300000000000004</v>
      </c>
      <c r="O34" s="107">
        <v>0</v>
      </c>
      <c r="P34" s="108">
        <v>3.21</v>
      </c>
      <c r="Q34" s="108">
        <v>27</v>
      </c>
      <c r="R34" s="108">
        <v>1.53</v>
      </c>
      <c r="S34" s="108">
        <v>2.61</v>
      </c>
      <c r="T34" s="109">
        <v>4.1399999999999997</v>
      </c>
      <c r="AB34" s="107">
        <v>0</v>
      </c>
      <c r="AC34" s="108">
        <v>3.22</v>
      </c>
      <c r="AD34" s="108">
        <v>22.4</v>
      </c>
      <c r="AE34" s="108">
        <v>1.57</v>
      </c>
      <c r="AF34" s="108">
        <v>2.63</v>
      </c>
      <c r="AG34" s="109">
        <v>4.16</v>
      </c>
    </row>
    <row r="35" spans="1:33" ht="42">
      <c r="A35" s="38" t="s">
        <v>227</v>
      </c>
      <c r="B35" s="107">
        <v>0</v>
      </c>
      <c r="C35" s="108">
        <v>28.5</v>
      </c>
      <c r="D35" s="108">
        <v>30</v>
      </c>
      <c r="E35" s="108">
        <v>30</v>
      </c>
      <c r="F35" s="108">
        <v>29.6</v>
      </c>
      <c r="G35" s="109">
        <v>5.28</v>
      </c>
      <c r="O35" s="107">
        <v>0</v>
      </c>
      <c r="P35" s="108">
        <v>28.5</v>
      </c>
      <c r="Q35" s="108">
        <v>30</v>
      </c>
      <c r="R35" s="108">
        <v>30</v>
      </c>
      <c r="S35" s="108">
        <v>29.6</v>
      </c>
      <c r="T35" s="109">
        <v>5.26</v>
      </c>
      <c r="AB35" s="107">
        <v>0</v>
      </c>
      <c r="AC35" s="108">
        <v>28.5</v>
      </c>
      <c r="AD35" s="108">
        <v>30</v>
      </c>
      <c r="AE35" s="108">
        <v>30</v>
      </c>
      <c r="AF35" s="108">
        <v>29.6</v>
      </c>
      <c r="AG35" s="109">
        <v>5.26</v>
      </c>
    </row>
    <row r="36" spans="1:33" ht="73.5">
      <c r="A36" s="38" t="s">
        <v>228</v>
      </c>
      <c r="B36" s="107">
        <v>0</v>
      </c>
      <c r="C36" s="108">
        <v>90.1</v>
      </c>
      <c r="D36" s="108">
        <v>93</v>
      </c>
      <c r="E36" s="108">
        <v>92</v>
      </c>
      <c r="F36" s="108">
        <v>91.3</v>
      </c>
      <c r="G36" s="109">
        <v>6.06</v>
      </c>
      <c r="O36" s="107">
        <v>0</v>
      </c>
      <c r="P36" s="108">
        <v>89.9</v>
      </c>
      <c r="Q36" s="108">
        <v>92</v>
      </c>
      <c r="R36" s="108">
        <v>92</v>
      </c>
      <c r="S36" s="108">
        <v>91.1</v>
      </c>
      <c r="T36" s="109">
        <v>6.06</v>
      </c>
      <c r="AB36" s="107">
        <v>0</v>
      </c>
      <c r="AC36" s="108">
        <v>89.8</v>
      </c>
      <c r="AD36" s="108">
        <v>92</v>
      </c>
      <c r="AE36" s="108">
        <v>91</v>
      </c>
      <c r="AF36" s="108">
        <v>91</v>
      </c>
      <c r="AG36" s="109">
        <v>5.98</v>
      </c>
    </row>
    <row r="37" spans="1:33" ht="73.5">
      <c r="A37" s="38" t="s">
        <v>229</v>
      </c>
      <c r="B37" s="107">
        <v>0</v>
      </c>
      <c r="C37" s="108">
        <v>0.1</v>
      </c>
      <c r="D37" s="108">
        <v>0.1</v>
      </c>
      <c r="E37" s="108">
        <v>0.1</v>
      </c>
      <c r="F37" s="108">
        <v>0.1</v>
      </c>
      <c r="G37" s="109">
        <v>2E-3</v>
      </c>
      <c r="O37" s="107">
        <v>0</v>
      </c>
      <c r="P37" s="108">
        <v>0.1</v>
      </c>
      <c r="Q37" s="108">
        <v>0.1</v>
      </c>
      <c r="R37" s="108">
        <v>0.1</v>
      </c>
      <c r="S37" s="108">
        <v>0.1</v>
      </c>
      <c r="T37" s="109">
        <v>2E-3</v>
      </c>
      <c r="AB37" s="107">
        <v>0</v>
      </c>
      <c r="AC37" s="108">
        <v>0.1</v>
      </c>
      <c r="AD37" s="108">
        <v>0.1</v>
      </c>
      <c r="AE37" s="108">
        <v>0.1</v>
      </c>
      <c r="AF37" s="108">
        <v>0.1</v>
      </c>
      <c r="AG37" s="109">
        <v>2E-3</v>
      </c>
    </row>
    <row r="38" spans="1:33" ht="73.5">
      <c r="A38" s="38" t="s">
        <v>230</v>
      </c>
      <c r="B38" s="107">
        <v>0</v>
      </c>
      <c r="C38" s="108">
        <v>0</v>
      </c>
      <c r="D38" s="108">
        <v>3.3000000000000002E-2</v>
      </c>
      <c r="E38" s="108">
        <v>0</v>
      </c>
      <c r="F38" s="108">
        <v>0</v>
      </c>
      <c r="G38" s="109">
        <v>1E-3</v>
      </c>
      <c r="O38" s="107">
        <v>0</v>
      </c>
      <c r="P38" s="108">
        <v>0</v>
      </c>
      <c r="Q38" s="108">
        <v>6.7000000000000004E-2</v>
      </c>
      <c r="R38" s="108">
        <v>0</v>
      </c>
      <c r="S38" s="108">
        <v>0</v>
      </c>
      <c r="T38" s="109">
        <v>1E-3</v>
      </c>
      <c r="AB38" s="107">
        <v>0</v>
      </c>
      <c r="AC38" s="108">
        <v>0</v>
      </c>
      <c r="AD38" s="108">
        <v>0.05</v>
      </c>
      <c r="AE38" s="108">
        <v>0</v>
      </c>
      <c r="AF38" s="108">
        <v>0</v>
      </c>
      <c r="AG38" s="109">
        <v>2E-3</v>
      </c>
    </row>
    <row r="39" spans="1:33" ht="73.5">
      <c r="A39" s="38" t="s">
        <v>231</v>
      </c>
      <c r="B39" s="107">
        <v>0</v>
      </c>
      <c r="C39" s="108">
        <v>0</v>
      </c>
      <c r="D39" s="108">
        <v>0</v>
      </c>
      <c r="E39" s="108">
        <v>0</v>
      </c>
      <c r="F39" s="108">
        <v>0</v>
      </c>
      <c r="G39" s="109" t="s">
        <v>73</v>
      </c>
      <c r="O39" s="107">
        <v>0</v>
      </c>
      <c r="P39" s="108">
        <v>0</v>
      </c>
      <c r="Q39" s="108">
        <v>0</v>
      </c>
      <c r="R39" s="108">
        <v>0</v>
      </c>
      <c r="S39" s="108">
        <v>0</v>
      </c>
      <c r="T39" s="109" t="s">
        <v>73</v>
      </c>
      <c r="AB39" s="107">
        <v>0</v>
      </c>
      <c r="AC39" s="108">
        <v>0</v>
      </c>
      <c r="AD39" s="108">
        <v>0</v>
      </c>
      <c r="AE39" s="108">
        <v>0</v>
      </c>
      <c r="AF39" s="108">
        <v>0</v>
      </c>
      <c r="AG39" s="109" t="s">
        <v>73</v>
      </c>
    </row>
    <row r="40" spans="1:33" ht="84">
      <c r="A40" s="38" t="s">
        <v>232</v>
      </c>
      <c r="B40" s="107">
        <v>0</v>
      </c>
      <c r="C40" s="108">
        <v>0</v>
      </c>
      <c r="D40" s="108">
        <v>0</v>
      </c>
      <c r="E40" s="108">
        <v>0</v>
      </c>
      <c r="F40" s="108">
        <v>0</v>
      </c>
      <c r="G40" s="109" t="s">
        <v>73</v>
      </c>
      <c r="O40" s="107">
        <v>0</v>
      </c>
      <c r="P40" s="108">
        <v>0</v>
      </c>
      <c r="Q40" s="108">
        <v>0</v>
      </c>
      <c r="R40" s="108">
        <v>0</v>
      </c>
      <c r="S40" s="108">
        <v>0</v>
      </c>
      <c r="T40" s="109" t="s">
        <v>73</v>
      </c>
      <c r="AB40" s="107">
        <v>0</v>
      </c>
      <c r="AC40" s="108">
        <v>0</v>
      </c>
      <c r="AD40" s="108">
        <v>0</v>
      </c>
      <c r="AE40" s="108">
        <v>0</v>
      </c>
      <c r="AF40" s="108">
        <v>0</v>
      </c>
      <c r="AG40" s="109" t="s">
        <v>73</v>
      </c>
    </row>
    <row r="41" spans="1:33" ht="63">
      <c r="A41" s="38" t="s">
        <v>233</v>
      </c>
      <c r="B41" s="107">
        <v>1</v>
      </c>
      <c r="C41" s="108">
        <v>3.17</v>
      </c>
      <c r="D41" s="108">
        <v>40</v>
      </c>
      <c r="E41" s="108">
        <v>1</v>
      </c>
      <c r="F41" s="108">
        <v>1.52</v>
      </c>
      <c r="G41" s="109">
        <v>7.62</v>
      </c>
      <c r="O41" s="107">
        <v>1</v>
      </c>
      <c r="P41" s="108">
        <v>4.67</v>
      </c>
      <c r="Q41" s="108">
        <v>42</v>
      </c>
      <c r="R41" s="108">
        <v>1</v>
      </c>
      <c r="S41" s="108">
        <v>2.86</v>
      </c>
      <c r="T41" s="109">
        <v>10.76</v>
      </c>
      <c r="AB41" s="107">
        <v>1</v>
      </c>
      <c r="AC41" s="108">
        <v>5.22</v>
      </c>
      <c r="AD41" s="108">
        <v>42</v>
      </c>
      <c r="AE41" s="108">
        <v>2</v>
      </c>
      <c r="AF41" s="108">
        <v>3.49</v>
      </c>
      <c r="AG41" s="109">
        <v>10.94</v>
      </c>
    </row>
    <row r="42" spans="1:33" ht="73.5">
      <c r="A42" s="38" t="s">
        <v>234</v>
      </c>
      <c r="B42" s="107">
        <v>9.9600000000000009</v>
      </c>
      <c r="C42" s="108">
        <v>163.30000000000001</v>
      </c>
      <c r="D42" s="45">
        <v>1038</v>
      </c>
      <c r="E42" s="108">
        <v>120</v>
      </c>
      <c r="F42" s="108">
        <v>147.1</v>
      </c>
      <c r="G42" s="109">
        <v>134.5</v>
      </c>
      <c r="O42" s="107">
        <v>10</v>
      </c>
      <c r="P42" s="108">
        <v>948.4</v>
      </c>
      <c r="Q42" s="45">
        <v>112713</v>
      </c>
      <c r="R42" s="108">
        <v>181.2</v>
      </c>
      <c r="S42" s="108">
        <v>428.7</v>
      </c>
      <c r="T42" s="49">
        <v>5682</v>
      </c>
      <c r="AB42" s="107">
        <v>9.99</v>
      </c>
      <c r="AC42" s="108">
        <v>163.6</v>
      </c>
      <c r="AD42" s="108">
        <v>937</v>
      </c>
      <c r="AE42" s="108">
        <v>123.7</v>
      </c>
      <c r="AF42" s="108">
        <v>148</v>
      </c>
      <c r="AG42" s="109">
        <v>131.4</v>
      </c>
    </row>
    <row r="43" spans="1:33" ht="126.75" thickBot="1">
      <c r="A43" s="92" t="s">
        <v>47</v>
      </c>
      <c r="B43" s="29">
        <v>0</v>
      </c>
      <c r="C43" s="30">
        <v>1.2999999999999999E-2</v>
      </c>
      <c r="D43" s="30">
        <v>11</v>
      </c>
      <c r="E43" s="30">
        <v>0</v>
      </c>
      <c r="F43" s="30">
        <v>0</v>
      </c>
      <c r="G43" s="42">
        <v>0.20300000000000001</v>
      </c>
      <c r="O43" s="29">
        <v>0</v>
      </c>
      <c r="P43" s="30">
        <v>0.24</v>
      </c>
      <c r="Q43" s="30">
        <v>60</v>
      </c>
      <c r="R43" s="30">
        <v>0</v>
      </c>
      <c r="S43" s="30">
        <v>0</v>
      </c>
      <c r="T43" s="42">
        <v>2.44</v>
      </c>
      <c r="AB43" s="29">
        <v>0</v>
      </c>
      <c r="AC43" s="30">
        <v>2.4E-2</v>
      </c>
      <c r="AD43" s="30">
        <v>4</v>
      </c>
      <c r="AE43" s="30">
        <v>0</v>
      </c>
      <c r="AF43" s="30">
        <v>0</v>
      </c>
      <c r="AG43" s="42">
        <v>0.186</v>
      </c>
    </row>
  </sheetData>
  <mergeCells count="27">
    <mergeCell ref="B7:M7"/>
    <mergeCell ref="B8:M8"/>
    <mergeCell ref="B9:M9"/>
    <mergeCell ref="O1:Z1"/>
    <mergeCell ref="O2:Z2"/>
    <mergeCell ref="O3:Z3"/>
    <mergeCell ref="O4:Z4"/>
    <mergeCell ref="O5:Z5"/>
    <mergeCell ref="O6:Z6"/>
    <mergeCell ref="O7:Z7"/>
    <mergeCell ref="B1:M1"/>
    <mergeCell ref="B2:M2"/>
    <mergeCell ref="B3:M3"/>
    <mergeCell ref="B4:M4"/>
    <mergeCell ref="B5:M5"/>
    <mergeCell ref="B6:M6"/>
    <mergeCell ref="AB9:AM9"/>
    <mergeCell ref="O8:Z8"/>
    <mergeCell ref="O9:Z9"/>
    <mergeCell ref="AB1:AM1"/>
    <mergeCell ref="AB2:AM2"/>
    <mergeCell ref="AB3:AM3"/>
    <mergeCell ref="AB4:AM4"/>
    <mergeCell ref="AB5:AM5"/>
    <mergeCell ref="AB6:AM6"/>
    <mergeCell ref="AB7:AM7"/>
    <mergeCell ref="AB8:AM8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M43"/>
  <sheetViews>
    <sheetView workbookViewId="0">
      <pane xSplit="1" ySplit="10" topLeftCell="AE31" activePane="bottomRight" state="frozen"/>
      <selection pane="topRight" activeCell="B1" sqref="B1"/>
      <selection pane="bottomLeft" activeCell="A11" sqref="A11"/>
      <selection pane="bottomRight" activeCell="AS33" sqref="AS33"/>
    </sheetView>
  </sheetViews>
  <sheetFormatPr defaultRowHeight="15"/>
  <cols>
    <col min="14" max="14" width="0.28515625" customWidth="1"/>
    <col min="27" max="27" width="0.140625" customWidth="1"/>
  </cols>
  <sheetData>
    <row r="1" spans="1:39">
      <c r="A1" s="23" t="s">
        <v>0</v>
      </c>
      <c r="B1" s="306" t="s">
        <v>532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8"/>
      <c r="O1" s="306" t="s">
        <v>535</v>
      </c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  <c r="AB1" s="306" t="s">
        <v>538</v>
      </c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8"/>
    </row>
    <row r="2" spans="1:39">
      <c r="A2" s="24" t="s">
        <v>1</v>
      </c>
      <c r="B2" s="309" t="s">
        <v>51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  <c r="O2" s="309" t="s">
        <v>51</v>
      </c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1"/>
      <c r="AB2" s="309" t="s">
        <v>51</v>
      </c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1"/>
    </row>
    <row r="3" spans="1:39">
      <c r="A3" s="24" t="s">
        <v>2</v>
      </c>
      <c r="B3" s="312" t="s">
        <v>533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4"/>
      <c r="O3" s="312" t="s">
        <v>536</v>
      </c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4"/>
      <c r="AB3" s="312" t="s">
        <v>539</v>
      </c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4"/>
    </row>
    <row r="4" spans="1:39">
      <c r="A4" s="24" t="s">
        <v>3</v>
      </c>
      <c r="B4" s="312" t="s">
        <v>534</v>
      </c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4"/>
      <c r="O4" s="312" t="s">
        <v>537</v>
      </c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4"/>
      <c r="AB4" s="312" t="s">
        <v>540</v>
      </c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4"/>
    </row>
    <row r="5" spans="1:39">
      <c r="A5" s="24" t="s">
        <v>4</v>
      </c>
      <c r="B5" s="315">
        <v>5.0173611111111106E-2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7"/>
      <c r="O5" s="315">
        <v>5.0173611111111106E-2</v>
      </c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7"/>
      <c r="AB5" s="315">
        <v>5.0173611111111106E-2</v>
      </c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7"/>
    </row>
    <row r="6" spans="1:39">
      <c r="A6" s="24" t="s">
        <v>5</v>
      </c>
      <c r="B6" s="294" t="s">
        <v>222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6"/>
      <c r="O6" s="294" t="s">
        <v>222</v>
      </c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6"/>
      <c r="AB6" s="294" t="s">
        <v>222</v>
      </c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6"/>
    </row>
    <row r="7" spans="1:39">
      <c r="A7" s="24" t="s">
        <v>6</v>
      </c>
      <c r="B7" s="297" t="s">
        <v>523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9"/>
      <c r="O7" s="297" t="s">
        <v>523</v>
      </c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9"/>
      <c r="AB7" s="297" t="s">
        <v>523</v>
      </c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9"/>
    </row>
    <row r="8" spans="1:39">
      <c r="A8" s="24" t="s">
        <v>7</v>
      </c>
      <c r="B8" s="300" t="s">
        <v>222</v>
      </c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2"/>
      <c r="O8" s="300" t="s">
        <v>106</v>
      </c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B8" s="300" t="s">
        <v>106</v>
      </c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2"/>
    </row>
    <row r="9" spans="1:39" ht="32.25" thickBot="1">
      <c r="A9" s="40" t="s">
        <v>8</v>
      </c>
      <c r="B9" s="303" t="s">
        <v>77</v>
      </c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5"/>
      <c r="O9" s="303" t="s">
        <v>77</v>
      </c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5"/>
      <c r="AB9" s="303" t="s">
        <v>77</v>
      </c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5"/>
    </row>
    <row r="10" spans="1:39" ht="21">
      <c r="A10" s="41" t="s">
        <v>9</v>
      </c>
      <c r="B10" s="27" t="s">
        <v>58</v>
      </c>
      <c r="C10" s="18" t="s">
        <v>59</v>
      </c>
      <c r="D10" s="18" t="s">
        <v>60</v>
      </c>
      <c r="E10" s="18" t="s">
        <v>61</v>
      </c>
      <c r="F10" s="18" t="s">
        <v>62</v>
      </c>
      <c r="G10" s="18" t="s">
        <v>63</v>
      </c>
      <c r="H10" s="18" t="s">
        <v>64</v>
      </c>
      <c r="I10" s="18" t="s">
        <v>65</v>
      </c>
      <c r="J10" s="18" t="s">
        <v>66</v>
      </c>
      <c r="K10" s="18" t="s">
        <v>67</v>
      </c>
      <c r="L10" s="18" t="s">
        <v>68</v>
      </c>
      <c r="M10" s="19" t="s">
        <v>69</v>
      </c>
      <c r="O10" s="27" t="s">
        <v>58</v>
      </c>
      <c r="P10" s="18" t="s">
        <v>59</v>
      </c>
      <c r="Q10" s="18" t="s">
        <v>60</v>
      </c>
      <c r="R10" s="18" t="s">
        <v>61</v>
      </c>
      <c r="S10" s="18" t="s">
        <v>62</v>
      </c>
      <c r="T10" s="18" t="s">
        <v>63</v>
      </c>
      <c r="U10" s="18" t="s">
        <v>64</v>
      </c>
      <c r="V10" s="18" t="s">
        <v>65</v>
      </c>
      <c r="W10" s="18" t="s">
        <v>66</v>
      </c>
      <c r="X10" s="18" t="s">
        <v>67</v>
      </c>
      <c r="Y10" s="18" t="s">
        <v>68</v>
      </c>
      <c r="Z10" s="19" t="s">
        <v>69</v>
      </c>
      <c r="AB10" s="27" t="s">
        <v>58</v>
      </c>
      <c r="AC10" s="18" t="s">
        <v>59</v>
      </c>
      <c r="AD10" s="18" t="s">
        <v>60</v>
      </c>
      <c r="AE10" s="18" t="s">
        <v>61</v>
      </c>
      <c r="AF10" s="18" t="s">
        <v>62</v>
      </c>
      <c r="AG10" s="18" t="s">
        <v>63</v>
      </c>
      <c r="AH10" s="18" t="s">
        <v>64</v>
      </c>
      <c r="AI10" s="18" t="s">
        <v>65</v>
      </c>
      <c r="AJ10" s="18" t="s">
        <v>66</v>
      </c>
      <c r="AK10" s="18" t="s">
        <v>67</v>
      </c>
      <c r="AL10" s="18" t="s">
        <v>68</v>
      </c>
      <c r="AM10" s="19" t="s">
        <v>69</v>
      </c>
    </row>
    <row r="11" spans="1:39">
      <c r="A11" s="16" t="s">
        <v>10</v>
      </c>
      <c r="B11" s="107">
        <v>0</v>
      </c>
      <c r="C11" s="108">
        <v>0</v>
      </c>
      <c r="D11" s="108">
        <v>0</v>
      </c>
      <c r="E11" s="108">
        <v>40</v>
      </c>
      <c r="F11" s="108">
        <v>0</v>
      </c>
      <c r="G11" s="108">
        <v>0</v>
      </c>
      <c r="H11" s="108" t="s">
        <v>73</v>
      </c>
      <c r="I11" s="108" t="s">
        <v>73</v>
      </c>
      <c r="J11" s="108" t="s">
        <v>73</v>
      </c>
      <c r="K11" s="108" t="s">
        <v>73</v>
      </c>
      <c r="L11" s="22" t="s">
        <v>74</v>
      </c>
      <c r="M11" s="109" t="s">
        <v>74</v>
      </c>
      <c r="O11" s="107">
        <v>0</v>
      </c>
      <c r="P11" s="108">
        <v>0</v>
      </c>
      <c r="Q11" s="108">
        <v>0</v>
      </c>
      <c r="R11" s="108">
        <v>40</v>
      </c>
      <c r="S11" s="108">
        <v>0</v>
      </c>
      <c r="T11" s="108">
        <v>0</v>
      </c>
      <c r="U11" s="108" t="s">
        <v>73</v>
      </c>
      <c r="V11" s="108" t="s">
        <v>73</v>
      </c>
      <c r="W11" s="108" t="s">
        <v>73</v>
      </c>
      <c r="X11" s="108" t="s">
        <v>73</v>
      </c>
      <c r="Y11" s="22" t="s">
        <v>74</v>
      </c>
      <c r="Z11" s="109" t="s">
        <v>74</v>
      </c>
      <c r="AB11" s="107">
        <v>0</v>
      </c>
      <c r="AC11" s="108">
        <v>0</v>
      </c>
      <c r="AD11" s="108">
        <v>0</v>
      </c>
      <c r="AE11" s="108">
        <v>40</v>
      </c>
      <c r="AF11" s="108">
        <v>0</v>
      </c>
      <c r="AG11" s="108">
        <v>0</v>
      </c>
      <c r="AH11" s="108" t="s">
        <v>73</v>
      </c>
      <c r="AI11" s="108" t="s">
        <v>73</v>
      </c>
      <c r="AJ11" s="108" t="s">
        <v>73</v>
      </c>
      <c r="AK11" s="108" t="s">
        <v>73</v>
      </c>
      <c r="AL11" s="22" t="s">
        <v>74</v>
      </c>
      <c r="AM11" s="109" t="s">
        <v>74</v>
      </c>
    </row>
    <row r="12" spans="1:39">
      <c r="A12" s="16" t="s">
        <v>11</v>
      </c>
      <c r="B12" s="107">
        <v>9.01</v>
      </c>
      <c r="C12" s="108">
        <v>11</v>
      </c>
      <c r="D12" s="108">
        <v>14</v>
      </c>
      <c r="E12" s="108">
        <v>378</v>
      </c>
      <c r="F12" s="108">
        <v>0</v>
      </c>
      <c r="G12" s="108">
        <v>0</v>
      </c>
      <c r="H12" s="108" t="s">
        <v>73</v>
      </c>
      <c r="I12" s="108" t="s">
        <v>73</v>
      </c>
      <c r="J12" s="108" t="s">
        <v>73</v>
      </c>
      <c r="K12" s="108" t="s">
        <v>73</v>
      </c>
      <c r="L12" s="22" t="s">
        <v>74</v>
      </c>
      <c r="M12" s="109" t="s">
        <v>74</v>
      </c>
      <c r="O12" s="107">
        <v>9.27</v>
      </c>
      <c r="P12" s="108">
        <v>10.44</v>
      </c>
      <c r="Q12" s="108">
        <v>16.600000000000001</v>
      </c>
      <c r="R12" s="108">
        <v>379</v>
      </c>
      <c r="S12" s="108">
        <v>0</v>
      </c>
      <c r="T12" s="108">
        <v>0</v>
      </c>
      <c r="U12" s="108" t="s">
        <v>73</v>
      </c>
      <c r="V12" s="108" t="s">
        <v>73</v>
      </c>
      <c r="W12" s="108" t="s">
        <v>73</v>
      </c>
      <c r="X12" s="108" t="s">
        <v>73</v>
      </c>
      <c r="Y12" s="22" t="s">
        <v>74</v>
      </c>
      <c r="Z12" s="109" t="s">
        <v>74</v>
      </c>
      <c r="AB12" s="107">
        <v>9.42</v>
      </c>
      <c r="AC12" s="108">
        <v>10.9</v>
      </c>
      <c r="AD12" s="108">
        <v>28.4</v>
      </c>
      <c r="AE12" s="108">
        <v>378</v>
      </c>
      <c r="AF12" s="108">
        <v>0</v>
      </c>
      <c r="AG12" s="108">
        <v>0</v>
      </c>
      <c r="AH12" s="108" t="s">
        <v>73</v>
      </c>
      <c r="AI12" s="108" t="s">
        <v>73</v>
      </c>
      <c r="AJ12" s="108" t="s">
        <v>73</v>
      </c>
      <c r="AK12" s="108" t="s">
        <v>73</v>
      </c>
      <c r="AL12" s="22" t="s">
        <v>74</v>
      </c>
      <c r="AM12" s="109" t="s">
        <v>74</v>
      </c>
    </row>
    <row r="13" spans="1:39">
      <c r="A13" s="16" t="s">
        <v>12</v>
      </c>
      <c r="B13" s="107">
        <v>0.93600000000000005</v>
      </c>
      <c r="C13" s="108">
        <v>1.28</v>
      </c>
      <c r="D13" s="108">
        <v>3.32</v>
      </c>
      <c r="E13" s="108">
        <v>416</v>
      </c>
      <c r="F13" s="108">
        <v>0</v>
      </c>
      <c r="G13" s="108">
        <v>0</v>
      </c>
      <c r="H13" s="108">
        <v>1.26</v>
      </c>
      <c r="I13" s="108">
        <v>1.48</v>
      </c>
      <c r="J13" s="108">
        <v>2.04</v>
      </c>
      <c r="K13" s="108">
        <v>0.185</v>
      </c>
      <c r="L13" s="22">
        <v>1.26</v>
      </c>
      <c r="M13" s="109" t="s">
        <v>74</v>
      </c>
      <c r="O13" s="107">
        <v>0.88600000000000001</v>
      </c>
      <c r="P13" s="108">
        <v>1.36</v>
      </c>
      <c r="Q13" s="108">
        <v>2.92</v>
      </c>
      <c r="R13" s="108">
        <v>416</v>
      </c>
      <c r="S13" s="108">
        <v>0</v>
      </c>
      <c r="T13" s="108">
        <v>0</v>
      </c>
      <c r="U13" s="108">
        <v>1.34</v>
      </c>
      <c r="V13" s="108">
        <v>1.6</v>
      </c>
      <c r="W13" s="108">
        <v>2.2200000000000002</v>
      </c>
      <c r="X13" s="108">
        <v>0.19600000000000001</v>
      </c>
      <c r="Y13" s="22">
        <v>1.35</v>
      </c>
      <c r="Z13" s="109" t="s">
        <v>74</v>
      </c>
      <c r="AB13" s="107">
        <v>1.05</v>
      </c>
      <c r="AC13" s="108">
        <v>1.48</v>
      </c>
      <c r="AD13" s="108">
        <v>18.5</v>
      </c>
      <c r="AE13" s="108">
        <v>415</v>
      </c>
      <c r="AF13" s="108">
        <v>0</v>
      </c>
      <c r="AG13" s="108">
        <v>0</v>
      </c>
      <c r="AH13" s="108">
        <v>1.4</v>
      </c>
      <c r="AI13" s="108">
        <v>1.67</v>
      </c>
      <c r="AJ13" s="108">
        <v>2.56</v>
      </c>
      <c r="AK13" s="108">
        <v>0.9</v>
      </c>
      <c r="AL13" s="22">
        <v>1.41</v>
      </c>
      <c r="AM13" s="109" t="s">
        <v>74</v>
      </c>
    </row>
    <row r="14" spans="1:39">
      <c r="A14" s="16" t="s">
        <v>13</v>
      </c>
      <c r="B14" s="107">
        <v>2.3E-2</v>
      </c>
      <c r="C14" s="108">
        <v>3.6999999999999998E-2</v>
      </c>
      <c r="D14" s="108">
        <v>0.94099999999999995</v>
      </c>
      <c r="E14" s="108">
        <v>415</v>
      </c>
      <c r="F14" s="108">
        <v>0</v>
      </c>
      <c r="G14" s="108">
        <v>0</v>
      </c>
      <c r="H14" s="108">
        <v>3.4000000000000002E-2</v>
      </c>
      <c r="I14" s="108">
        <v>0.05</v>
      </c>
      <c r="J14" s="108">
        <v>6.0999999999999999E-2</v>
      </c>
      <c r="K14" s="108">
        <v>4.4999999999999998E-2</v>
      </c>
      <c r="L14" s="22">
        <v>3.4000000000000002E-2</v>
      </c>
      <c r="M14" s="109" t="s">
        <v>74</v>
      </c>
      <c r="O14" s="107">
        <v>2.7E-2</v>
      </c>
      <c r="P14" s="108">
        <v>4.2999999999999997E-2</v>
      </c>
      <c r="Q14" s="108">
        <v>0.31</v>
      </c>
      <c r="R14" s="108">
        <v>416</v>
      </c>
      <c r="S14" s="108">
        <v>0</v>
      </c>
      <c r="T14" s="108">
        <v>0</v>
      </c>
      <c r="U14" s="108">
        <v>3.9E-2</v>
      </c>
      <c r="V14" s="108">
        <v>6.2E-2</v>
      </c>
      <c r="W14" s="108">
        <v>8.5999999999999993E-2</v>
      </c>
      <c r="X14" s="108">
        <v>1.6E-2</v>
      </c>
      <c r="Y14" s="22">
        <v>4.1000000000000002E-2</v>
      </c>
      <c r="Z14" s="109" t="s">
        <v>74</v>
      </c>
      <c r="AB14" s="107">
        <v>2.9000000000000001E-2</v>
      </c>
      <c r="AC14" s="108">
        <v>4.2999999999999997E-2</v>
      </c>
      <c r="AD14" s="108">
        <v>0.14799999999999999</v>
      </c>
      <c r="AE14" s="108">
        <v>415</v>
      </c>
      <c r="AF14" s="108">
        <v>0</v>
      </c>
      <c r="AG14" s="108">
        <v>0</v>
      </c>
      <c r="AH14" s="108">
        <v>3.9E-2</v>
      </c>
      <c r="AI14" s="108">
        <v>6.5000000000000002E-2</v>
      </c>
      <c r="AJ14" s="108">
        <v>0.105</v>
      </c>
      <c r="AK14" s="108">
        <v>1.2999999999999999E-2</v>
      </c>
      <c r="AL14" s="22">
        <v>4.1000000000000002E-2</v>
      </c>
      <c r="AM14" s="109" t="s">
        <v>74</v>
      </c>
    </row>
    <row r="15" spans="1:39">
      <c r="A15" s="16" t="s">
        <v>14</v>
      </c>
      <c r="B15" s="107">
        <v>1.17</v>
      </c>
      <c r="C15" s="108">
        <v>1.44</v>
      </c>
      <c r="D15" s="108">
        <v>1.92</v>
      </c>
      <c r="E15" s="108">
        <v>405</v>
      </c>
      <c r="F15" s="108">
        <v>0</v>
      </c>
      <c r="G15" s="108">
        <v>0</v>
      </c>
      <c r="H15" s="108">
        <v>1.42</v>
      </c>
      <c r="I15" s="108">
        <v>1.66</v>
      </c>
      <c r="J15" s="108">
        <v>1.83</v>
      </c>
      <c r="K15" s="108">
        <v>0.13</v>
      </c>
      <c r="L15" s="22">
        <v>1.43</v>
      </c>
      <c r="M15" s="109" t="s">
        <v>74</v>
      </c>
      <c r="O15" s="107">
        <v>1.0900000000000001</v>
      </c>
      <c r="P15" s="108">
        <v>1.41</v>
      </c>
      <c r="Q15" s="108">
        <v>7.8</v>
      </c>
      <c r="R15" s="108">
        <v>405</v>
      </c>
      <c r="S15" s="108">
        <v>0</v>
      </c>
      <c r="T15" s="108">
        <v>0</v>
      </c>
      <c r="U15" s="108">
        <v>1.38</v>
      </c>
      <c r="V15" s="108">
        <v>1.62</v>
      </c>
      <c r="W15" s="108">
        <v>1.82</v>
      </c>
      <c r="X15" s="108">
        <v>0.34300000000000003</v>
      </c>
      <c r="Y15" s="22">
        <v>1.39</v>
      </c>
      <c r="Z15" s="109" t="s">
        <v>74</v>
      </c>
      <c r="AB15" s="107">
        <v>1.1299999999999999</v>
      </c>
      <c r="AC15" s="108">
        <v>1.39</v>
      </c>
      <c r="AD15" s="108">
        <v>4.38</v>
      </c>
      <c r="AE15" s="108">
        <v>404</v>
      </c>
      <c r="AF15" s="108">
        <v>0</v>
      </c>
      <c r="AG15" s="108">
        <v>0</v>
      </c>
      <c r="AH15" s="108">
        <v>1.36</v>
      </c>
      <c r="AI15" s="108">
        <v>1.59</v>
      </c>
      <c r="AJ15" s="108">
        <v>1.8</v>
      </c>
      <c r="AK15" s="108">
        <v>0.249</v>
      </c>
      <c r="AL15" s="22">
        <v>1.37</v>
      </c>
      <c r="AM15" s="109" t="s">
        <v>74</v>
      </c>
    </row>
    <row r="16" spans="1:39" ht="21">
      <c r="A16" s="16" t="s">
        <v>15</v>
      </c>
      <c r="B16" s="107">
        <v>0.56299999999999994</v>
      </c>
      <c r="C16" s="108">
        <v>0.78200000000000003</v>
      </c>
      <c r="D16" s="108">
        <v>1.25</v>
      </c>
      <c r="E16" s="108">
        <v>401</v>
      </c>
      <c r="F16" s="108">
        <v>0</v>
      </c>
      <c r="G16" s="108">
        <v>0</v>
      </c>
      <c r="H16" s="108">
        <v>0.77400000000000002</v>
      </c>
      <c r="I16" s="108">
        <v>0.95799999999999996</v>
      </c>
      <c r="J16" s="108">
        <v>1.1000000000000001</v>
      </c>
      <c r="K16" s="108">
        <v>0.104</v>
      </c>
      <c r="L16" s="22">
        <v>0.77600000000000002</v>
      </c>
      <c r="M16" s="109" t="s">
        <v>74</v>
      </c>
      <c r="O16" s="107">
        <v>0.56499999999999995</v>
      </c>
      <c r="P16" s="108">
        <v>0.753</v>
      </c>
      <c r="Q16" s="108">
        <v>1.19</v>
      </c>
      <c r="R16" s="108">
        <v>401</v>
      </c>
      <c r="S16" s="108">
        <v>0</v>
      </c>
      <c r="T16" s="108">
        <v>0</v>
      </c>
      <c r="U16" s="108">
        <v>0.73299999999999998</v>
      </c>
      <c r="V16" s="108">
        <v>0.95199999999999996</v>
      </c>
      <c r="W16" s="108">
        <v>1.07</v>
      </c>
      <c r="X16" s="108">
        <v>0.1</v>
      </c>
      <c r="Y16" s="22">
        <v>0.745</v>
      </c>
      <c r="Z16" s="109" t="s">
        <v>74</v>
      </c>
      <c r="AB16" s="107">
        <v>0.59899999999999998</v>
      </c>
      <c r="AC16" s="108">
        <v>0.77600000000000002</v>
      </c>
      <c r="AD16" s="108">
        <v>1.56</v>
      </c>
      <c r="AE16" s="108">
        <v>401</v>
      </c>
      <c r="AF16" s="108">
        <v>0</v>
      </c>
      <c r="AG16" s="108">
        <v>0</v>
      </c>
      <c r="AH16" s="108">
        <v>0.75</v>
      </c>
      <c r="AI16" s="108">
        <v>0.98599999999999999</v>
      </c>
      <c r="AJ16" s="108">
        <v>1.27</v>
      </c>
      <c r="AK16" s="108">
        <v>0.12</v>
      </c>
      <c r="AL16" s="22">
        <v>0.76200000000000001</v>
      </c>
      <c r="AM16" s="109" t="s">
        <v>74</v>
      </c>
    </row>
    <row r="17" spans="1:39">
      <c r="A17" s="16" t="s">
        <v>16</v>
      </c>
      <c r="B17" s="107">
        <v>0.36099999999999999</v>
      </c>
      <c r="C17" s="108">
        <v>0.48499999999999999</v>
      </c>
      <c r="D17" s="108">
        <v>0.88100000000000001</v>
      </c>
      <c r="E17" s="108">
        <v>399</v>
      </c>
      <c r="F17" s="108">
        <v>0</v>
      </c>
      <c r="G17" s="108">
        <v>0</v>
      </c>
      <c r="H17" s="108">
        <v>0.47299999999999998</v>
      </c>
      <c r="I17" s="108">
        <v>0.61399999999999999</v>
      </c>
      <c r="J17" s="108">
        <v>0.75600000000000001</v>
      </c>
      <c r="K17" s="108">
        <v>7.0000000000000007E-2</v>
      </c>
      <c r="L17" s="22">
        <v>0.47899999999999998</v>
      </c>
      <c r="M17" s="109" t="s">
        <v>74</v>
      </c>
      <c r="O17" s="107">
        <v>0.377</v>
      </c>
      <c r="P17" s="108">
        <v>0.47799999999999998</v>
      </c>
      <c r="Q17" s="108">
        <v>0.755</v>
      </c>
      <c r="R17" s="108">
        <v>399</v>
      </c>
      <c r="S17" s="108">
        <v>0</v>
      </c>
      <c r="T17" s="108">
        <v>0</v>
      </c>
      <c r="U17" s="108">
        <v>0.46500000000000002</v>
      </c>
      <c r="V17" s="108">
        <v>0.59399999999999997</v>
      </c>
      <c r="W17" s="108">
        <v>0.69899999999999995</v>
      </c>
      <c r="X17" s="108">
        <v>6.0999999999999999E-2</v>
      </c>
      <c r="Y17" s="22">
        <v>0.47299999999999998</v>
      </c>
      <c r="Z17" s="109" t="s">
        <v>74</v>
      </c>
      <c r="AB17" s="107">
        <v>0.372</v>
      </c>
      <c r="AC17" s="108">
        <v>0.46899999999999997</v>
      </c>
      <c r="AD17" s="108">
        <v>0.69299999999999995</v>
      </c>
      <c r="AE17" s="108">
        <v>399</v>
      </c>
      <c r="AF17" s="108">
        <v>0</v>
      </c>
      <c r="AG17" s="108">
        <v>0</v>
      </c>
      <c r="AH17" s="108">
        <v>0.46</v>
      </c>
      <c r="AI17" s="108">
        <v>0.58199999999999996</v>
      </c>
      <c r="AJ17" s="108">
        <v>0.64</v>
      </c>
      <c r="AK17" s="108">
        <v>5.5E-2</v>
      </c>
      <c r="AL17" s="22">
        <v>0.46600000000000003</v>
      </c>
      <c r="AM17" s="109" t="s">
        <v>74</v>
      </c>
    </row>
    <row r="18" spans="1:39">
      <c r="A18" s="16" t="s">
        <v>17</v>
      </c>
      <c r="B18" s="107">
        <v>0.46700000000000003</v>
      </c>
      <c r="C18" s="108">
        <v>0.64300000000000002</v>
      </c>
      <c r="D18" s="108">
        <v>1.26</v>
      </c>
      <c r="E18" s="108">
        <v>397</v>
      </c>
      <c r="F18" s="108">
        <v>0</v>
      </c>
      <c r="G18" s="108">
        <v>0</v>
      </c>
      <c r="H18" s="108">
        <v>0.63</v>
      </c>
      <c r="I18" s="108">
        <v>0.79</v>
      </c>
      <c r="J18" s="108">
        <v>0.90100000000000002</v>
      </c>
      <c r="K18" s="108">
        <v>8.5999999999999993E-2</v>
      </c>
      <c r="L18" s="22">
        <v>0.63800000000000001</v>
      </c>
      <c r="M18" s="109" t="s">
        <v>74</v>
      </c>
      <c r="O18" s="107">
        <v>0.49</v>
      </c>
      <c r="P18" s="108">
        <v>0.61399999999999999</v>
      </c>
      <c r="Q18" s="108">
        <v>0.99</v>
      </c>
      <c r="R18" s="108">
        <v>397</v>
      </c>
      <c r="S18" s="108">
        <v>0</v>
      </c>
      <c r="T18" s="108">
        <v>0</v>
      </c>
      <c r="U18" s="108">
        <v>0.60499999999999998</v>
      </c>
      <c r="V18" s="108">
        <v>0.73699999999999999</v>
      </c>
      <c r="W18" s="108">
        <v>0.83699999999999997</v>
      </c>
      <c r="X18" s="108">
        <v>7.0000000000000007E-2</v>
      </c>
      <c r="Y18" s="22">
        <v>0.61</v>
      </c>
      <c r="Z18" s="109" t="s">
        <v>74</v>
      </c>
      <c r="AB18" s="107">
        <v>0.47199999999999998</v>
      </c>
      <c r="AC18" s="108">
        <v>0.64300000000000002</v>
      </c>
      <c r="AD18" s="108">
        <v>1.23</v>
      </c>
      <c r="AE18" s="108">
        <v>397</v>
      </c>
      <c r="AF18" s="108">
        <v>0</v>
      </c>
      <c r="AG18" s="108">
        <v>0</v>
      </c>
      <c r="AH18" s="108">
        <v>0.61899999999999999</v>
      </c>
      <c r="AI18" s="108">
        <v>0.85199999999999998</v>
      </c>
      <c r="AJ18" s="108">
        <v>1.1299999999999999</v>
      </c>
      <c r="AK18" s="108">
        <v>0.11</v>
      </c>
      <c r="AL18" s="22">
        <v>0.63100000000000001</v>
      </c>
      <c r="AM18" s="109" t="s">
        <v>74</v>
      </c>
    </row>
    <row r="19" spans="1:39">
      <c r="A19" s="16" t="s">
        <v>18</v>
      </c>
      <c r="B19" s="107">
        <v>3.2000000000000001E-2</v>
      </c>
      <c r="C19" s="108">
        <v>0.06</v>
      </c>
      <c r="D19" s="108">
        <v>0.18099999999999999</v>
      </c>
      <c r="E19" s="108">
        <v>395</v>
      </c>
      <c r="F19" s="108">
        <v>0</v>
      </c>
      <c r="G19" s="108">
        <v>0</v>
      </c>
      <c r="H19" s="108">
        <v>5.5E-2</v>
      </c>
      <c r="I19" s="108">
        <v>0.10199999999999999</v>
      </c>
      <c r="J19" s="108">
        <v>0.17499999999999999</v>
      </c>
      <c r="K19" s="108">
        <v>2.9000000000000001E-2</v>
      </c>
      <c r="L19" s="22">
        <v>5.7000000000000002E-2</v>
      </c>
      <c r="M19" s="109" t="s">
        <v>74</v>
      </c>
      <c r="O19" s="107">
        <v>3.2000000000000001E-2</v>
      </c>
      <c r="P19" s="108">
        <v>6.0999999999999999E-2</v>
      </c>
      <c r="Q19" s="108">
        <v>0.187</v>
      </c>
      <c r="R19" s="108">
        <v>396</v>
      </c>
      <c r="S19" s="108">
        <v>0</v>
      </c>
      <c r="T19" s="108">
        <v>0</v>
      </c>
      <c r="U19" s="108">
        <v>5.1999999999999998E-2</v>
      </c>
      <c r="V19" s="108">
        <v>0.113</v>
      </c>
      <c r="W19" s="108">
        <v>0.17299999999999999</v>
      </c>
      <c r="X19" s="108">
        <v>2.9000000000000001E-2</v>
      </c>
      <c r="Y19" s="22">
        <v>5.7000000000000002E-2</v>
      </c>
      <c r="Z19" s="109" t="s">
        <v>74</v>
      </c>
      <c r="AB19" s="107">
        <v>3.2000000000000001E-2</v>
      </c>
      <c r="AC19" s="108">
        <v>6.3E-2</v>
      </c>
      <c r="AD19" s="108">
        <v>0.19600000000000001</v>
      </c>
      <c r="AE19" s="108">
        <v>395</v>
      </c>
      <c r="AF19" s="108">
        <v>0</v>
      </c>
      <c r="AG19" s="108">
        <v>0</v>
      </c>
      <c r="AH19" s="108">
        <v>5.3999999999999999E-2</v>
      </c>
      <c r="AI19" s="108">
        <v>0.10299999999999999</v>
      </c>
      <c r="AJ19" s="108">
        <v>0.17299999999999999</v>
      </c>
      <c r="AK19" s="108">
        <v>2.8000000000000001E-2</v>
      </c>
      <c r="AL19" s="22">
        <v>5.8999999999999997E-2</v>
      </c>
      <c r="AM19" s="109" t="s">
        <v>74</v>
      </c>
    </row>
    <row r="20" spans="1:39">
      <c r="A20" s="16" t="s">
        <v>19</v>
      </c>
      <c r="B20" s="107">
        <v>2.1000000000000001E-2</v>
      </c>
      <c r="C20" s="108">
        <v>2.9000000000000001E-2</v>
      </c>
      <c r="D20" s="108">
        <v>0.129</v>
      </c>
      <c r="E20" s="108">
        <v>393</v>
      </c>
      <c r="F20" s="108">
        <v>0</v>
      </c>
      <c r="G20" s="108">
        <v>0</v>
      </c>
      <c r="H20" s="108">
        <v>2.7E-2</v>
      </c>
      <c r="I20" s="108">
        <v>4.2000000000000003E-2</v>
      </c>
      <c r="J20" s="108">
        <v>5.2999999999999999E-2</v>
      </c>
      <c r="K20" s="108">
        <v>8.0000000000000002E-3</v>
      </c>
      <c r="L20" s="22">
        <v>2.8000000000000001E-2</v>
      </c>
      <c r="M20" s="109" t="s">
        <v>74</v>
      </c>
      <c r="O20" s="107">
        <v>2.1999999999999999E-2</v>
      </c>
      <c r="P20" s="108">
        <v>3.1E-2</v>
      </c>
      <c r="Q20" s="108">
        <v>0.22700000000000001</v>
      </c>
      <c r="R20" s="108">
        <v>395</v>
      </c>
      <c r="S20" s="108">
        <v>0</v>
      </c>
      <c r="T20" s="108">
        <v>0</v>
      </c>
      <c r="U20" s="108">
        <v>2.9000000000000001E-2</v>
      </c>
      <c r="V20" s="108">
        <v>4.3999999999999997E-2</v>
      </c>
      <c r="W20" s="108">
        <v>5.5E-2</v>
      </c>
      <c r="X20" s="108">
        <v>1.2E-2</v>
      </c>
      <c r="Y20" s="22">
        <v>0.03</v>
      </c>
      <c r="Z20" s="109" t="s">
        <v>74</v>
      </c>
      <c r="AB20" s="107">
        <v>2.3E-2</v>
      </c>
      <c r="AC20" s="108">
        <v>3.7999999999999999E-2</v>
      </c>
      <c r="AD20" s="108">
        <v>0.80900000000000005</v>
      </c>
      <c r="AE20" s="108">
        <v>394</v>
      </c>
      <c r="AF20" s="108">
        <v>0</v>
      </c>
      <c r="AG20" s="108">
        <v>0</v>
      </c>
      <c r="AH20" s="108">
        <v>3.2000000000000001E-2</v>
      </c>
      <c r="AI20" s="108">
        <v>5.1999999999999998E-2</v>
      </c>
      <c r="AJ20" s="108">
        <v>8.3000000000000004E-2</v>
      </c>
      <c r="AK20" s="108">
        <v>0.05</v>
      </c>
      <c r="AL20" s="22">
        <v>3.3000000000000002E-2</v>
      </c>
      <c r="AM20" s="109" t="s">
        <v>74</v>
      </c>
    </row>
    <row r="21" spans="1:39" ht="21">
      <c r="A21" s="16" t="s">
        <v>20</v>
      </c>
      <c r="B21" s="107">
        <v>0.47</v>
      </c>
      <c r="C21" s="108">
        <v>0.64300000000000002</v>
      </c>
      <c r="D21" s="108">
        <v>0.996</v>
      </c>
      <c r="E21" s="108">
        <v>392</v>
      </c>
      <c r="F21" s="108">
        <v>0</v>
      </c>
      <c r="G21" s="108">
        <v>0</v>
      </c>
      <c r="H21" s="108">
        <v>0.63</v>
      </c>
      <c r="I21" s="108">
        <v>0.79700000000000004</v>
      </c>
      <c r="J21" s="108">
        <v>0.92300000000000004</v>
      </c>
      <c r="K21" s="108">
        <v>8.3000000000000004E-2</v>
      </c>
      <c r="L21" s="22">
        <v>0.63800000000000001</v>
      </c>
      <c r="M21" s="109" t="s">
        <v>74</v>
      </c>
      <c r="O21" s="107">
        <v>0.52400000000000002</v>
      </c>
      <c r="P21" s="108">
        <v>0.64900000000000002</v>
      </c>
      <c r="Q21" s="108">
        <v>1.1100000000000001</v>
      </c>
      <c r="R21" s="108">
        <v>393</v>
      </c>
      <c r="S21" s="108">
        <v>0</v>
      </c>
      <c r="T21" s="108">
        <v>0</v>
      </c>
      <c r="U21" s="108">
        <v>0.63900000000000001</v>
      </c>
      <c r="V21" s="108">
        <v>0.78100000000000003</v>
      </c>
      <c r="W21" s="108">
        <v>0.90800000000000003</v>
      </c>
      <c r="X21" s="108">
        <v>7.6999999999999999E-2</v>
      </c>
      <c r="Y21" s="22">
        <v>0.64300000000000002</v>
      </c>
      <c r="Z21" s="109" t="s">
        <v>74</v>
      </c>
      <c r="AB21" s="107">
        <v>0.54300000000000004</v>
      </c>
      <c r="AC21" s="108">
        <v>0.67100000000000004</v>
      </c>
      <c r="AD21" s="108">
        <v>1.4</v>
      </c>
      <c r="AE21" s="108">
        <v>392</v>
      </c>
      <c r="AF21" s="108">
        <v>0</v>
      </c>
      <c r="AG21" s="108">
        <v>0</v>
      </c>
      <c r="AH21" s="108">
        <v>0.65</v>
      </c>
      <c r="AI21" s="108">
        <v>0.81399999999999995</v>
      </c>
      <c r="AJ21" s="108">
        <v>1.23</v>
      </c>
      <c r="AK21" s="108">
        <v>0.10299999999999999</v>
      </c>
      <c r="AL21" s="22">
        <v>0.65800000000000003</v>
      </c>
      <c r="AM21" s="109" t="s">
        <v>74</v>
      </c>
    </row>
    <row r="22" spans="1:39">
      <c r="A22" s="16" t="s">
        <v>21</v>
      </c>
      <c r="B22" s="107">
        <v>1.08</v>
      </c>
      <c r="C22" s="108">
        <v>1.47</v>
      </c>
      <c r="D22" s="108">
        <v>2.58</v>
      </c>
      <c r="E22" s="108">
        <v>389</v>
      </c>
      <c r="F22" s="108">
        <v>0</v>
      </c>
      <c r="G22" s="108">
        <v>0</v>
      </c>
      <c r="H22" s="108">
        <v>1.46</v>
      </c>
      <c r="I22" s="108">
        <v>1.77</v>
      </c>
      <c r="J22" s="108">
        <v>1.97</v>
      </c>
      <c r="K22" s="108">
        <v>0.191</v>
      </c>
      <c r="L22" s="22">
        <v>1.47</v>
      </c>
      <c r="M22" s="109" t="s">
        <v>74</v>
      </c>
      <c r="O22" s="107">
        <v>1.07</v>
      </c>
      <c r="P22" s="108">
        <v>1.3</v>
      </c>
      <c r="Q22" s="108">
        <v>1.76</v>
      </c>
      <c r="R22" s="108">
        <v>389</v>
      </c>
      <c r="S22" s="108">
        <v>0</v>
      </c>
      <c r="T22" s="108">
        <v>0</v>
      </c>
      <c r="U22" s="108">
        <v>1.29</v>
      </c>
      <c r="V22" s="108">
        <v>1.55</v>
      </c>
      <c r="W22" s="108">
        <v>1.66</v>
      </c>
      <c r="X22" s="108">
        <v>0.125</v>
      </c>
      <c r="Y22" s="22">
        <v>1.3</v>
      </c>
      <c r="Z22" s="109" t="s">
        <v>74</v>
      </c>
      <c r="AB22" s="107">
        <v>1.0900000000000001</v>
      </c>
      <c r="AC22" s="108">
        <v>1.37</v>
      </c>
      <c r="AD22" s="108">
        <v>2.23</v>
      </c>
      <c r="AE22" s="108">
        <v>389</v>
      </c>
      <c r="AF22" s="108">
        <v>0</v>
      </c>
      <c r="AG22" s="108">
        <v>0</v>
      </c>
      <c r="AH22" s="108">
        <v>1.35</v>
      </c>
      <c r="AI22" s="108">
        <v>1.62</v>
      </c>
      <c r="AJ22" s="108">
        <v>1.91</v>
      </c>
      <c r="AK22" s="108">
        <v>0.151</v>
      </c>
      <c r="AL22" s="22">
        <v>1.36</v>
      </c>
      <c r="AM22" s="109" t="s">
        <v>74</v>
      </c>
    </row>
    <row r="23" spans="1:39">
      <c r="A23" s="16" t="s">
        <v>22</v>
      </c>
      <c r="B23" s="107">
        <v>0.51600000000000001</v>
      </c>
      <c r="C23" s="108">
        <v>0.66200000000000003</v>
      </c>
      <c r="D23" s="108">
        <v>1.1399999999999999</v>
      </c>
      <c r="E23" s="108">
        <v>386</v>
      </c>
      <c r="F23" s="108">
        <v>0</v>
      </c>
      <c r="G23" s="108">
        <v>0</v>
      </c>
      <c r="H23" s="108">
        <v>0.64900000000000002</v>
      </c>
      <c r="I23" s="108">
        <v>0.82799999999999996</v>
      </c>
      <c r="J23" s="108">
        <v>0.90500000000000003</v>
      </c>
      <c r="K23" s="108">
        <v>8.4000000000000005E-2</v>
      </c>
      <c r="L23" s="22">
        <v>0.65600000000000003</v>
      </c>
      <c r="M23" s="109" t="s">
        <v>74</v>
      </c>
      <c r="O23" s="107">
        <v>0.48699999999999999</v>
      </c>
      <c r="P23" s="108">
        <v>0.65300000000000002</v>
      </c>
      <c r="Q23" s="108">
        <v>1.19</v>
      </c>
      <c r="R23" s="108">
        <v>386</v>
      </c>
      <c r="S23" s="108">
        <v>0</v>
      </c>
      <c r="T23" s="108">
        <v>0</v>
      </c>
      <c r="U23" s="108">
        <v>0.63600000000000001</v>
      </c>
      <c r="V23" s="108">
        <v>0.78300000000000003</v>
      </c>
      <c r="W23" s="108">
        <v>0.96</v>
      </c>
      <c r="X23" s="108">
        <v>0.08</v>
      </c>
      <c r="Y23" s="22">
        <v>0.64700000000000002</v>
      </c>
      <c r="Z23" s="109" t="s">
        <v>74</v>
      </c>
      <c r="AB23" s="107">
        <v>0.49299999999999999</v>
      </c>
      <c r="AC23" s="108">
        <v>0.64100000000000001</v>
      </c>
      <c r="AD23" s="108">
        <v>1.02</v>
      </c>
      <c r="AE23" s="108">
        <v>386</v>
      </c>
      <c r="AF23" s="108">
        <v>0</v>
      </c>
      <c r="AG23" s="108">
        <v>0</v>
      </c>
      <c r="AH23" s="108">
        <v>0.624</v>
      </c>
      <c r="AI23" s="108">
        <v>0.79800000000000004</v>
      </c>
      <c r="AJ23" s="108">
        <v>0.93400000000000005</v>
      </c>
      <c r="AK23" s="108">
        <v>8.3000000000000004E-2</v>
      </c>
      <c r="AL23" s="22">
        <v>0.63400000000000001</v>
      </c>
      <c r="AM23" s="109" t="s">
        <v>74</v>
      </c>
    </row>
    <row r="24" spans="1:39">
      <c r="A24" s="16" t="s">
        <v>23</v>
      </c>
      <c r="B24" s="107">
        <v>1.08</v>
      </c>
      <c r="C24" s="108">
        <v>1.35</v>
      </c>
      <c r="D24" s="108">
        <v>1.92</v>
      </c>
      <c r="E24" s="108">
        <v>383</v>
      </c>
      <c r="F24" s="108">
        <v>0</v>
      </c>
      <c r="G24" s="108">
        <v>0</v>
      </c>
      <c r="H24" s="108">
        <v>1.33</v>
      </c>
      <c r="I24" s="108">
        <v>1.58</v>
      </c>
      <c r="J24" s="108">
        <v>1.78</v>
      </c>
      <c r="K24" s="108">
        <v>0.127</v>
      </c>
      <c r="L24" s="22">
        <v>1.34</v>
      </c>
      <c r="M24" s="109" t="s">
        <v>74</v>
      </c>
      <c r="O24" s="107">
        <v>0.96</v>
      </c>
      <c r="P24" s="108">
        <v>1.17</v>
      </c>
      <c r="Q24" s="108">
        <v>1.66</v>
      </c>
      <c r="R24" s="108">
        <v>383</v>
      </c>
      <c r="S24" s="108">
        <v>0</v>
      </c>
      <c r="T24" s="108">
        <v>0</v>
      </c>
      <c r="U24" s="108">
        <v>1.1499999999999999</v>
      </c>
      <c r="V24" s="108">
        <v>1.38</v>
      </c>
      <c r="W24" s="108">
        <v>1.56</v>
      </c>
      <c r="X24" s="108">
        <v>0.114</v>
      </c>
      <c r="Y24" s="22">
        <v>1.1599999999999999</v>
      </c>
      <c r="Z24" s="109" t="s">
        <v>74</v>
      </c>
      <c r="AB24" s="107">
        <v>1.03</v>
      </c>
      <c r="AC24" s="108">
        <v>1.29</v>
      </c>
      <c r="AD24" s="108">
        <v>7.7</v>
      </c>
      <c r="AE24" s="108">
        <v>383</v>
      </c>
      <c r="AF24" s="108">
        <v>0</v>
      </c>
      <c r="AG24" s="108">
        <v>0</v>
      </c>
      <c r="AH24" s="108">
        <v>1.25</v>
      </c>
      <c r="AI24" s="108">
        <v>1.56</v>
      </c>
      <c r="AJ24" s="108">
        <v>1.83</v>
      </c>
      <c r="AK24" s="108">
        <v>0.36</v>
      </c>
      <c r="AL24" s="22">
        <v>1.26</v>
      </c>
      <c r="AM24" s="109" t="s">
        <v>74</v>
      </c>
    </row>
    <row r="25" spans="1:39">
      <c r="A25" s="16" t="s">
        <v>24</v>
      </c>
      <c r="B25" s="107">
        <v>0.49199999999999999</v>
      </c>
      <c r="C25" s="108">
        <v>0.63800000000000001</v>
      </c>
      <c r="D25" s="108">
        <v>1.1299999999999999</v>
      </c>
      <c r="E25" s="108">
        <v>381</v>
      </c>
      <c r="F25" s="108">
        <v>0</v>
      </c>
      <c r="G25" s="108">
        <v>0</v>
      </c>
      <c r="H25" s="108">
        <v>0.622</v>
      </c>
      <c r="I25" s="108">
        <v>0.78800000000000003</v>
      </c>
      <c r="J25" s="108">
        <v>0.93100000000000005</v>
      </c>
      <c r="K25" s="108">
        <v>8.5000000000000006E-2</v>
      </c>
      <c r="L25" s="22">
        <v>0.63</v>
      </c>
      <c r="M25" s="109" t="s">
        <v>74</v>
      </c>
      <c r="O25" s="107">
        <v>0.48699999999999999</v>
      </c>
      <c r="P25" s="108">
        <v>0.625</v>
      </c>
      <c r="Q25" s="108">
        <v>0.92400000000000004</v>
      </c>
      <c r="R25" s="108">
        <v>381</v>
      </c>
      <c r="S25" s="108">
        <v>0</v>
      </c>
      <c r="T25" s="108">
        <v>0</v>
      </c>
      <c r="U25" s="108">
        <v>0.61299999999999999</v>
      </c>
      <c r="V25" s="108">
        <v>0.77500000000000002</v>
      </c>
      <c r="W25" s="108">
        <v>0.84399999999999997</v>
      </c>
      <c r="X25" s="108">
        <v>7.4999999999999997E-2</v>
      </c>
      <c r="Y25" s="22">
        <v>0.621</v>
      </c>
      <c r="Z25" s="109" t="s">
        <v>74</v>
      </c>
      <c r="AB25" s="107">
        <v>0.48899999999999999</v>
      </c>
      <c r="AC25" s="108">
        <v>0.624</v>
      </c>
      <c r="AD25" s="108">
        <v>0.95099999999999996</v>
      </c>
      <c r="AE25" s="108">
        <v>381</v>
      </c>
      <c r="AF25" s="108">
        <v>0</v>
      </c>
      <c r="AG25" s="108">
        <v>0</v>
      </c>
      <c r="AH25" s="108">
        <v>0.60699999999999998</v>
      </c>
      <c r="AI25" s="108">
        <v>0.76900000000000002</v>
      </c>
      <c r="AJ25" s="108">
        <v>0.88800000000000001</v>
      </c>
      <c r="AK25" s="108">
        <v>7.8E-2</v>
      </c>
      <c r="AL25" s="22">
        <v>0.61799999999999999</v>
      </c>
      <c r="AM25" s="109" t="s">
        <v>74</v>
      </c>
    </row>
    <row r="26" spans="1:39" ht="21">
      <c r="A26" s="16" t="s">
        <v>25</v>
      </c>
      <c r="B26" s="107">
        <v>1.1599999999999999</v>
      </c>
      <c r="C26" s="108">
        <v>1.47</v>
      </c>
      <c r="D26" s="108">
        <v>2.0299999999999998</v>
      </c>
      <c r="E26" s="108">
        <v>378</v>
      </c>
      <c r="F26" s="108">
        <v>0</v>
      </c>
      <c r="G26" s="108">
        <v>0</v>
      </c>
      <c r="H26" s="108">
        <v>1.46</v>
      </c>
      <c r="I26" s="108">
        <v>1.71</v>
      </c>
      <c r="J26" s="108">
        <v>1.9</v>
      </c>
      <c r="K26" s="108">
        <v>0.13400000000000001</v>
      </c>
      <c r="L26" s="22">
        <v>1.47</v>
      </c>
      <c r="M26" s="109" t="s">
        <v>74</v>
      </c>
      <c r="O26" s="107">
        <v>1.04</v>
      </c>
      <c r="P26" s="108">
        <v>1.29</v>
      </c>
      <c r="Q26" s="108">
        <v>2.02</v>
      </c>
      <c r="R26" s="108">
        <v>379</v>
      </c>
      <c r="S26" s="108">
        <v>0</v>
      </c>
      <c r="T26" s="108">
        <v>0</v>
      </c>
      <c r="U26" s="108">
        <v>1.27</v>
      </c>
      <c r="V26" s="108">
        <v>1.53</v>
      </c>
      <c r="W26" s="108">
        <v>1.8</v>
      </c>
      <c r="X26" s="108">
        <v>0.13900000000000001</v>
      </c>
      <c r="Y26" s="22">
        <v>1.28</v>
      </c>
      <c r="Z26" s="109" t="s">
        <v>74</v>
      </c>
      <c r="AB26" s="107">
        <v>1.1299999999999999</v>
      </c>
      <c r="AC26" s="108">
        <v>1.39</v>
      </c>
      <c r="AD26" s="108">
        <v>2.21</v>
      </c>
      <c r="AE26" s="108">
        <v>378</v>
      </c>
      <c r="AF26" s="108">
        <v>0</v>
      </c>
      <c r="AG26" s="108">
        <v>0</v>
      </c>
      <c r="AH26" s="108">
        <v>1.37</v>
      </c>
      <c r="AI26" s="108">
        <v>1.65</v>
      </c>
      <c r="AJ26" s="108">
        <v>1.83</v>
      </c>
      <c r="AK26" s="108">
        <v>0.14199999999999999</v>
      </c>
      <c r="AL26" s="22">
        <v>1.38</v>
      </c>
      <c r="AM26" s="109" t="s">
        <v>74</v>
      </c>
    </row>
    <row r="27" spans="1:39" ht="15.75" thickBot="1">
      <c r="A27" s="17" t="s">
        <v>26</v>
      </c>
      <c r="B27" s="29">
        <v>0</v>
      </c>
      <c r="C27" s="30">
        <v>0</v>
      </c>
      <c r="D27" s="30">
        <v>0</v>
      </c>
      <c r="E27" s="30">
        <v>40</v>
      </c>
      <c r="F27" s="30">
        <v>0</v>
      </c>
      <c r="G27" s="30">
        <v>0</v>
      </c>
      <c r="H27" s="30" t="s">
        <v>73</v>
      </c>
      <c r="I27" s="30" t="s">
        <v>73</v>
      </c>
      <c r="J27" s="30" t="s">
        <v>73</v>
      </c>
      <c r="K27" s="30" t="s">
        <v>73</v>
      </c>
      <c r="L27" s="31" t="s">
        <v>74</v>
      </c>
      <c r="M27" s="32"/>
      <c r="O27" s="29">
        <v>0</v>
      </c>
      <c r="P27" s="30">
        <v>0</v>
      </c>
      <c r="Q27" s="30">
        <v>0</v>
      </c>
      <c r="R27" s="30">
        <v>40</v>
      </c>
      <c r="S27" s="30">
        <v>0</v>
      </c>
      <c r="T27" s="30">
        <v>0</v>
      </c>
      <c r="U27" s="30" t="s">
        <v>73</v>
      </c>
      <c r="V27" s="30" t="s">
        <v>73</v>
      </c>
      <c r="W27" s="30" t="s">
        <v>73</v>
      </c>
      <c r="X27" s="30" t="s">
        <v>73</v>
      </c>
      <c r="Y27" s="31" t="s">
        <v>74</v>
      </c>
      <c r="Z27" s="32"/>
      <c r="AB27" s="29">
        <v>0</v>
      </c>
      <c r="AC27" s="30">
        <v>0</v>
      </c>
      <c r="AD27" s="30">
        <v>0</v>
      </c>
      <c r="AE27" s="30">
        <v>40</v>
      </c>
      <c r="AF27" s="30">
        <v>0</v>
      </c>
      <c r="AG27" s="30">
        <v>0</v>
      </c>
      <c r="AH27" s="30" t="s">
        <v>73</v>
      </c>
      <c r="AI27" s="30" t="s">
        <v>73</v>
      </c>
      <c r="AJ27" s="30" t="s">
        <v>73</v>
      </c>
      <c r="AK27" s="30" t="s">
        <v>73</v>
      </c>
      <c r="AL27" s="31" t="s">
        <v>74</v>
      </c>
      <c r="AM27" s="32"/>
    </row>
    <row r="30" spans="1:39" ht="15.75" thickBot="1"/>
    <row r="31" spans="1:39" ht="31.5">
      <c r="A31" s="120" t="s">
        <v>35</v>
      </c>
      <c r="B31" s="27" t="s">
        <v>58</v>
      </c>
      <c r="C31" s="18" t="s">
        <v>59</v>
      </c>
      <c r="D31" s="18" t="s">
        <v>60</v>
      </c>
      <c r="E31" s="18" t="s">
        <v>75</v>
      </c>
      <c r="F31" s="18" t="s">
        <v>68</v>
      </c>
      <c r="G31" s="19" t="s">
        <v>67</v>
      </c>
      <c r="O31" s="27" t="s">
        <v>58</v>
      </c>
      <c r="P31" s="18" t="s">
        <v>59</v>
      </c>
      <c r="Q31" s="18" t="s">
        <v>60</v>
      </c>
      <c r="R31" s="18" t="s">
        <v>75</v>
      </c>
      <c r="S31" s="18" t="s">
        <v>68</v>
      </c>
      <c r="T31" s="19" t="s">
        <v>67</v>
      </c>
      <c r="AB31" s="27" t="s">
        <v>58</v>
      </c>
      <c r="AC31" s="18" t="s">
        <v>59</v>
      </c>
      <c r="AD31" s="18" t="s">
        <v>60</v>
      </c>
      <c r="AE31" s="18" t="s">
        <v>75</v>
      </c>
      <c r="AF31" s="18" t="s">
        <v>68</v>
      </c>
      <c r="AG31" s="19" t="s">
        <v>67</v>
      </c>
    </row>
    <row r="32" spans="1:39" ht="52.5">
      <c r="A32" s="38" t="s">
        <v>224</v>
      </c>
      <c r="B32" s="47">
        <v>0</v>
      </c>
      <c r="C32" s="22">
        <v>12.9</v>
      </c>
      <c r="D32" s="22">
        <v>100</v>
      </c>
      <c r="E32" s="22">
        <v>8</v>
      </c>
      <c r="F32" s="22">
        <v>10.87</v>
      </c>
      <c r="G32" s="48">
        <v>13.7</v>
      </c>
      <c r="O32" s="47">
        <v>0</v>
      </c>
      <c r="P32" s="22">
        <v>33.700000000000003</v>
      </c>
      <c r="Q32" s="22">
        <v>100</v>
      </c>
      <c r="R32" s="22">
        <v>18</v>
      </c>
      <c r="S32" s="22">
        <v>31.8</v>
      </c>
      <c r="T32" s="48">
        <v>33</v>
      </c>
      <c r="AB32" s="47">
        <v>0</v>
      </c>
      <c r="AC32" s="22">
        <v>35.1</v>
      </c>
      <c r="AD32" s="22">
        <v>100</v>
      </c>
      <c r="AE32" s="22">
        <v>32</v>
      </c>
      <c r="AF32" s="22">
        <v>34.200000000000003</v>
      </c>
      <c r="AG32" s="48">
        <v>23</v>
      </c>
    </row>
    <row r="33" spans="1:33" ht="42">
      <c r="A33" s="38" t="s">
        <v>225</v>
      </c>
      <c r="B33" s="47">
        <v>0</v>
      </c>
      <c r="C33" s="22">
        <v>60.6</v>
      </c>
      <c r="D33" s="22">
        <v>97</v>
      </c>
      <c r="E33" s="22">
        <v>64</v>
      </c>
      <c r="F33" s="22">
        <v>61.5</v>
      </c>
      <c r="G33" s="48">
        <v>18.600000000000001</v>
      </c>
      <c r="O33" s="47">
        <v>0</v>
      </c>
      <c r="P33" s="22">
        <v>59.7</v>
      </c>
      <c r="Q33" s="22">
        <v>97</v>
      </c>
      <c r="R33" s="22">
        <v>63</v>
      </c>
      <c r="S33" s="22">
        <v>60.6</v>
      </c>
      <c r="T33" s="48">
        <v>18.3</v>
      </c>
      <c r="AB33" s="47">
        <v>0</v>
      </c>
      <c r="AC33" s="22">
        <v>60.9</v>
      </c>
      <c r="AD33" s="22">
        <v>95</v>
      </c>
      <c r="AE33" s="22">
        <v>64</v>
      </c>
      <c r="AF33" s="22">
        <v>61.8</v>
      </c>
      <c r="AG33" s="48">
        <v>18.100000000000001</v>
      </c>
    </row>
    <row r="34" spans="1:33" ht="42">
      <c r="A34" s="38" t="s">
        <v>226</v>
      </c>
      <c r="B34" s="107">
        <v>0</v>
      </c>
      <c r="C34" s="108">
        <v>4.22</v>
      </c>
      <c r="D34" s="108">
        <v>37.200000000000003</v>
      </c>
      <c r="E34" s="108">
        <v>2.4900000000000002</v>
      </c>
      <c r="F34" s="108">
        <v>3.68</v>
      </c>
      <c r="G34" s="109">
        <v>4.5599999999999996</v>
      </c>
      <c r="O34" s="107">
        <v>0</v>
      </c>
      <c r="P34" s="108">
        <v>4.22</v>
      </c>
      <c r="Q34" s="108">
        <v>41.6</v>
      </c>
      <c r="R34" s="108">
        <v>2.2799999999999998</v>
      </c>
      <c r="S34" s="108">
        <v>3.57</v>
      </c>
      <c r="T34" s="109">
        <v>5.01</v>
      </c>
      <c r="AB34" s="107">
        <v>0</v>
      </c>
      <c r="AC34" s="108">
        <v>4.2300000000000004</v>
      </c>
      <c r="AD34" s="108">
        <v>40.4</v>
      </c>
      <c r="AE34" s="108">
        <v>2.38</v>
      </c>
      <c r="AF34" s="108">
        <v>3.62</v>
      </c>
      <c r="AG34" s="109">
        <v>4.88</v>
      </c>
    </row>
    <row r="35" spans="1:33" ht="42">
      <c r="A35" s="38" t="s">
        <v>227</v>
      </c>
      <c r="B35" s="107">
        <v>0</v>
      </c>
      <c r="C35" s="108">
        <v>37.299999999999997</v>
      </c>
      <c r="D35" s="108">
        <v>40</v>
      </c>
      <c r="E35" s="108">
        <v>40</v>
      </c>
      <c r="F35" s="108">
        <v>38.799999999999997</v>
      </c>
      <c r="G35" s="109">
        <v>8.0299999999999994</v>
      </c>
      <c r="O35" s="107">
        <v>0</v>
      </c>
      <c r="P35" s="108">
        <v>37.299999999999997</v>
      </c>
      <c r="Q35" s="108">
        <v>40</v>
      </c>
      <c r="R35" s="108">
        <v>40</v>
      </c>
      <c r="S35" s="108">
        <v>38.799999999999997</v>
      </c>
      <c r="T35" s="109">
        <v>8.0299999999999994</v>
      </c>
      <c r="AB35" s="107">
        <v>0</v>
      </c>
      <c r="AC35" s="108">
        <v>37.299999999999997</v>
      </c>
      <c r="AD35" s="108">
        <v>40</v>
      </c>
      <c r="AE35" s="108">
        <v>40</v>
      </c>
      <c r="AF35" s="108">
        <v>38.799999999999997</v>
      </c>
      <c r="AG35" s="109">
        <v>8.0299999999999994</v>
      </c>
    </row>
    <row r="36" spans="1:33" ht="73.5">
      <c r="A36" s="38" t="s">
        <v>228</v>
      </c>
      <c r="B36" s="107">
        <v>0</v>
      </c>
      <c r="C36" s="108">
        <v>99</v>
      </c>
      <c r="D36" s="108">
        <v>103</v>
      </c>
      <c r="E36" s="108">
        <v>102</v>
      </c>
      <c r="F36" s="108">
        <v>100.6</v>
      </c>
      <c r="G36" s="109">
        <v>8.8000000000000007</v>
      </c>
      <c r="O36" s="107">
        <v>0</v>
      </c>
      <c r="P36" s="108">
        <v>99.3</v>
      </c>
      <c r="Q36" s="108">
        <v>104</v>
      </c>
      <c r="R36" s="108">
        <v>102</v>
      </c>
      <c r="S36" s="108">
        <v>100.9</v>
      </c>
      <c r="T36" s="109">
        <v>8.99</v>
      </c>
      <c r="AB36" s="107">
        <v>0</v>
      </c>
      <c r="AC36" s="108">
        <v>99.5</v>
      </c>
      <c r="AD36" s="108">
        <v>103</v>
      </c>
      <c r="AE36" s="108">
        <v>102</v>
      </c>
      <c r="AF36" s="108">
        <v>101.1</v>
      </c>
      <c r="AG36" s="109">
        <v>8.9499999999999993</v>
      </c>
    </row>
    <row r="37" spans="1:33" ht="73.5">
      <c r="A37" s="38" t="s">
        <v>229</v>
      </c>
      <c r="B37" s="107">
        <v>0</v>
      </c>
      <c r="C37" s="108">
        <v>0.1</v>
      </c>
      <c r="D37" s="108">
        <v>0.1</v>
      </c>
      <c r="E37" s="108">
        <v>0.1</v>
      </c>
      <c r="F37" s="108">
        <v>0.1</v>
      </c>
      <c r="G37" s="109">
        <v>2E-3</v>
      </c>
      <c r="O37" s="107">
        <v>0</v>
      </c>
      <c r="P37" s="108">
        <v>0.1</v>
      </c>
      <c r="Q37" s="108">
        <v>0.1</v>
      </c>
      <c r="R37" s="108">
        <v>0.1</v>
      </c>
      <c r="S37" s="108">
        <v>0.1</v>
      </c>
      <c r="T37" s="109">
        <v>2E-3</v>
      </c>
      <c r="AB37" s="107">
        <v>0</v>
      </c>
      <c r="AC37" s="108">
        <v>0.1</v>
      </c>
      <c r="AD37" s="108">
        <v>0.1</v>
      </c>
      <c r="AE37" s="108">
        <v>0.1</v>
      </c>
      <c r="AF37" s="108">
        <v>0.1</v>
      </c>
      <c r="AG37" s="109">
        <v>2E-3</v>
      </c>
    </row>
    <row r="38" spans="1:33" ht="73.5">
      <c r="A38" s="38" t="s">
        <v>230</v>
      </c>
      <c r="B38" s="107">
        <v>0</v>
      </c>
      <c r="C38" s="108">
        <v>0</v>
      </c>
      <c r="D38" s="108">
        <v>8.3000000000000004E-2</v>
      </c>
      <c r="E38" s="108">
        <v>0</v>
      </c>
      <c r="F38" s="108">
        <v>0</v>
      </c>
      <c r="G38" s="109">
        <v>2E-3</v>
      </c>
      <c r="O38" s="107">
        <v>0</v>
      </c>
      <c r="P38" s="108">
        <v>0</v>
      </c>
      <c r="Q38" s="108">
        <v>0.05</v>
      </c>
      <c r="R38" s="108">
        <v>0</v>
      </c>
      <c r="S38" s="108">
        <v>0</v>
      </c>
      <c r="T38" s="109">
        <v>1E-3</v>
      </c>
      <c r="AB38" s="107">
        <v>0</v>
      </c>
      <c r="AC38" s="108">
        <v>0</v>
      </c>
      <c r="AD38" s="108">
        <v>0.05</v>
      </c>
      <c r="AE38" s="108">
        <v>0</v>
      </c>
      <c r="AF38" s="108">
        <v>0</v>
      </c>
      <c r="AG38" s="109">
        <v>2E-3</v>
      </c>
    </row>
    <row r="39" spans="1:33" ht="73.5">
      <c r="A39" s="38" t="s">
        <v>231</v>
      </c>
      <c r="B39" s="107">
        <v>0</v>
      </c>
      <c r="C39" s="108">
        <v>0</v>
      </c>
      <c r="D39" s="108">
        <v>0</v>
      </c>
      <c r="E39" s="108">
        <v>0</v>
      </c>
      <c r="F39" s="108">
        <v>0</v>
      </c>
      <c r="G39" s="109" t="s">
        <v>73</v>
      </c>
      <c r="O39" s="107">
        <v>0</v>
      </c>
      <c r="P39" s="108">
        <v>0</v>
      </c>
      <c r="Q39" s="108">
        <v>0</v>
      </c>
      <c r="R39" s="108">
        <v>0</v>
      </c>
      <c r="S39" s="108">
        <v>0</v>
      </c>
      <c r="T39" s="109" t="s">
        <v>73</v>
      </c>
      <c r="AB39" s="107">
        <v>0</v>
      </c>
      <c r="AC39" s="108">
        <v>0</v>
      </c>
      <c r="AD39" s="108">
        <v>0</v>
      </c>
      <c r="AE39" s="108">
        <v>0</v>
      </c>
      <c r="AF39" s="108">
        <v>0</v>
      </c>
      <c r="AG39" s="109" t="s">
        <v>73</v>
      </c>
    </row>
    <row r="40" spans="1:33" ht="84">
      <c r="A40" s="38" t="s">
        <v>232</v>
      </c>
      <c r="B40" s="107">
        <v>0</v>
      </c>
      <c r="C40" s="108">
        <v>0</v>
      </c>
      <c r="D40" s="108">
        <v>0</v>
      </c>
      <c r="E40" s="108">
        <v>0</v>
      </c>
      <c r="F40" s="108">
        <v>0</v>
      </c>
      <c r="G40" s="109" t="s">
        <v>73</v>
      </c>
      <c r="O40" s="107">
        <v>0</v>
      </c>
      <c r="P40" s="108">
        <v>0</v>
      </c>
      <c r="Q40" s="108">
        <v>0</v>
      </c>
      <c r="R40" s="108">
        <v>0</v>
      </c>
      <c r="S40" s="108">
        <v>0</v>
      </c>
      <c r="T40" s="109" t="s">
        <v>73</v>
      </c>
      <c r="AB40" s="107">
        <v>0</v>
      </c>
      <c r="AC40" s="108">
        <v>0</v>
      </c>
      <c r="AD40" s="108">
        <v>0</v>
      </c>
      <c r="AE40" s="108">
        <v>0</v>
      </c>
      <c r="AF40" s="108">
        <v>0</v>
      </c>
      <c r="AG40" s="109" t="s">
        <v>73</v>
      </c>
    </row>
    <row r="41" spans="1:33" ht="63">
      <c r="A41" s="38" t="s">
        <v>233</v>
      </c>
      <c r="B41" s="107">
        <v>1</v>
      </c>
      <c r="C41" s="108">
        <v>3.63</v>
      </c>
      <c r="D41" s="108">
        <v>43</v>
      </c>
      <c r="E41" s="108">
        <v>1</v>
      </c>
      <c r="F41" s="108">
        <v>1.75</v>
      </c>
      <c r="G41" s="109">
        <v>9.34</v>
      </c>
      <c r="O41" s="107">
        <v>1</v>
      </c>
      <c r="P41" s="108">
        <v>2.92</v>
      </c>
      <c r="Q41" s="108">
        <v>40</v>
      </c>
      <c r="R41" s="108">
        <v>1</v>
      </c>
      <c r="S41" s="108">
        <v>1.25</v>
      </c>
      <c r="T41" s="109">
        <v>7.67</v>
      </c>
      <c r="AB41" s="107">
        <v>1</v>
      </c>
      <c r="AC41" s="108">
        <v>4.0599999999999996</v>
      </c>
      <c r="AD41" s="108">
        <v>40</v>
      </c>
      <c r="AE41" s="108">
        <v>2</v>
      </c>
      <c r="AF41" s="108">
        <v>2.23</v>
      </c>
      <c r="AG41" s="109">
        <v>9.33</v>
      </c>
    </row>
    <row r="42" spans="1:33" ht="73.5">
      <c r="A42" s="38" t="s">
        <v>234</v>
      </c>
      <c r="B42" s="107">
        <v>28</v>
      </c>
      <c r="C42" s="45">
        <v>1015</v>
      </c>
      <c r="D42" s="45">
        <v>112540</v>
      </c>
      <c r="E42" s="108">
        <v>443</v>
      </c>
      <c r="F42" s="108">
        <v>505.6</v>
      </c>
      <c r="G42" s="49">
        <v>5098</v>
      </c>
      <c r="O42" s="107">
        <v>46.9</v>
      </c>
      <c r="P42" s="45">
        <v>2184</v>
      </c>
      <c r="Q42" s="45">
        <v>7359</v>
      </c>
      <c r="R42" s="108">
        <v>845.5</v>
      </c>
      <c r="S42" s="45">
        <v>2041</v>
      </c>
      <c r="T42" s="49">
        <v>2322</v>
      </c>
      <c r="AB42" s="107">
        <v>30</v>
      </c>
      <c r="AC42" s="45">
        <v>1656</v>
      </c>
      <c r="AD42" s="45">
        <v>6476</v>
      </c>
      <c r="AE42" s="45">
        <v>1201</v>
      </c>
      <c r="AF42" s="45">
        <v>1553</v>
      </c>
      <c r="AG42" s="49">
        <v>1467</v>
      </c>
    </row>
    <row r="43" spans="1:33" ht="126.75" thickBot="1">
      <c r="A43" s="92" t="s">
        <v>47</v>
      </c>
      <c r="B43" s="29">
        <v>0</v>
      </c>
      <c r="C43" s="30">
        <v>1.27</v>
      </c>
      <c r="D43" s="30">
        <v>338</v>
      </c>
      <c r="E43" s="30">
        <v>0</v>
      </c>
      <c r="F43" s="30">
        <v>4.5999999999999999E-2</v>
      </c>
      <c r="G43" s="42">
        <v>8.07</v>
      </c>
      <c r="O43" s="29">
        <v>0</v>
      </c>
      <c r="P43" s="30">
        <v>0.92600000000000005</v>
      </c>
      <c r="Q43" s="30">
        <v>178</v>
      </c>
      <c r="R43" s="30">
        <v>0</v>
      </c>
      <c r="S43" s="30">
        <v>4.2000000000000003E-2</v>
      </c>
      <c r="T43" s="42">
        <v>6.5</v>
      </c>
      <c r="AB43" s="29">
        <v>0</v>
      </c>
      <c r="AC43" s="30">
        <v>2.06</v>
      </c>
      <c r="AD43" s="30">
        <v>147</v>
      </c>
      <c r="AE43" s="30">
        <v>0</v>
      </c>
      <c r="AF43" s="30">
        <v>1.03</v>
      </c>
      <c r="AG43" s="42">
        <v>5.93</v>
      </c>
    </row>
  </sheetData>
  <mergeCells count="27">
    <mergeCell ref="B7:M7"/>
    <mergeCell ref="B8:M8"/>
    <mergeCell ref="B9:M9"/>
    <mergeCell ref="O1:Z1"/>
    <mergeCell ref="O2:Z2"/>
    <mergeCell ref="O3:Z3"/>
    <mergeCell ref="O4:Z4"/>
    <mergeCell ref="O5:Z5"/>
    <mergeCell ref="O6:Z6"/>
    <mergeCell ref="O7:Z7"/>
    <mergeCell ref="B1:M1"/>
    <mergeCell ref="B2:M2"/>
    <mergeCell ref="B3:M3"/>
    <mergeCell ref="B4:M4"/>
    <mergeCell ref="B5:M5"/>
    <mergeCell ref="B6:M6"/>
    <mergeCell ref="AB9:AM9"/>
    <mergeCell ref="O8:Z8"/>
    <mergeCell ref="O9:Z9"/>
    <mergeCell ref="AB1:AM1"/>
    <mergeCell ref="AB2:AM2"/>
    <mergeCell ref="AB3:AM3"/>
    <mergeCell ref="AB4:AM4"/>
    <mergeCell ref="AB5:AM5"/>
    <mergeCell ref="AB6:AM6"/>
    <mergeCell ref="AB7:AM7"/>
    <mergeCell ref="AB8:AM8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M43"/>
  <sheetViews>
    <sheetView workbookViewId="0">
      <selection activeCell="C35" sqref="B35:C37"/>
    </sheetView>
  </sheetViews>
  <sheetFormatPr defaultRowHeight="15"/>
  <cols>
    <col min="14" max="14" width="0.28515625" customWidth="1"/>
    <col min="27" max="27" width="0.28515625" customWidth="1"/>
  </cols>
  <sheetData>
    <row r="1" spans="1:39">
      <c r="A1" s="23" t="s">
        <v>0</v>
      </c>
      <c r="B1" s="306" t="s">
        <v>541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8"/>
      <c r="O1" s="306" t="s">
        <v>544</v>
      </c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  <c r="AB1" s="306" t="s">
        <v>547</v>
      </c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8"/>
    </row>
    <row r="2" spans="1:39">
      <c r="A2" s="24" t="s">
        <v>1</v>
      </c>
      <c r="B2" s="309" t="s">
        <v>51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  <c r="O2" s="309" t="s">
        <v>51</v>
      </c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1"/>
      <c r="AB2" s="309" t="s">
        <v>51</v>
      </c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1"/>
    </row>
    <row r="3" spans="1:39">
      <c r="A3" s="24" t="s">
        <v>2</v>
      </c>
      <c r="B3" s="312" t="s">
        <v>542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4"/>
      <c r="O3" s="312" t="s">
        <v>545</v>
      </c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4"/>
      <c r="AB3" s="312" t="s">
        <v>548</v>
      </c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4"/>
    </row>
    <row r="4" spans="1:39">
      <c r="A4" s="24" t="s">
        <v>3</v>
      </c>
      <c r="B4" s="312" t="s">
        <v>543</v>
      </c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4"/>
      <c r="O4" s="312" t="s">
        <v>546</v>
      </c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4"/>
      <c r="AB4" s="312" t="s">
        <v>549</v>
      </c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4"/>
    </row>
    <row r="5" spans="1:39">
      <c r="A5" s="24" t="s">
        <v>4</v>
      </c>
      <c r="B5" s="315">
        <v>5.5891203703703707E-2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7"/>
      <c r="O5" s="315">
        <v>5.0173611111111106E-2</v>
      </c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7"/>
      <c r="AB5" s="315">
        <v>5.0173611111111106E-2</v>
      </c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7"/>
    </row>
    <row r="6" spans="1:39">
      <c r="A6" s="24" t="s">
        <v>5</v>
      </c>
      <c r="B6" s="294" t="s">
        <v>222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6"/>
      <c r="O6" s="294" t="s">
        <v>222</v>
      </c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6"/>
      <c r="AB6" s="294" t="s">
        <v>222</v>
      </c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6"/>
    </row>
    <row r="7" spans="1:39">
      <c r="A7" s="24" t="s">
        <v>6</v>
      </c>
      <c r="B7" s="297" t="s">
        <v>523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9"/>
      <c r="O7" s="297" t="s">
        <v>523</v>
      </c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9"/>
      <c r="AB7" s="297" t="s">
        <v>523</v>
      </c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9"/>
    </row>
    <row r="8" spans="1:39">
      <c r="A8" s="24" t="s">
        <v>7</v>
      </c>
      <c r="B8" s="300" t="s">
        <v>111</v>
      </c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2"/>
      <c r="O8" s="300" t="s">
        <v>111</v>
      </c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B8" s="300" t="s">
        <v>111</v>
      </c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2"/>
    </row>
    <row r="9" spans="1:39" ht="32.25" thickBot="1">
      <c r="A9" s="40" t="s">
        <v>8</v>
      </c>
      <c r="B9" s="303" t="s">
        <v>57</v>
      </c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5"/>
      <c r="O9" s="303" t="s">
        <v>57</v>
      </c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5"/>
      <c r="AB9" s="303" t="s">
        <v>57</v>
      </c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5"/>
    </row>
    <row r="10" spans="1:39" ht="21">
      <c r="A10" s="41" t="s">
        <v>9</v>
      </c>
      <c r="B10" s="27" t="s">
        <v>58</v>
      </c>
      <c r="C10" s="18" t="s">
        <v>59</v>
      </c>
      <c r="D10" s="18" t="s">
        <v>60</v>
      </c>
      <c r="E10" s="18" t="s">
        <v>61</v>
      </c>
      <c r="F10" s="18" t="s">
        <v>62</v>
      </c>
      <c r="G10" s="18" t="s">
        <v>63</v>
      </c>
      <c r="H10" s="18" t="s">
        <v>64</v>
      </c>
      <c r="I10" s="18" t="s">
        <v>65</v>
      </c>
      <c r="J10" s="18" t="s">
        <v>66</v>
      </c>
      <c r="K10" s="18" t="s">
        <v>67</v>
      </c>
      <c r="L10" s="18" t="s">
        <v>68</v>
      </c>
      <c r="M10" s="19" t="s">
        <v>69</v>
      </c>
      <c r="O10" s="27" t="s">
        <v>58</v>
      </c>
      <c r="P10" s="18" t="s">
        <v>59</v>
      </c>
      <c r="Q10" s="18" t="s">
        <v>60</v>
      </c>
      <c r="R10" s="18" t="s">
        <v>61</v>
      </c>
      <c r="S10" s="18" t="s">
        <v>62</v>
      </c>
      <c r="T10" s="18" t="s">
        <v>63</v>
      </c>
      <c r="U10" s="18" t="s">
        <v>64</v>
      </c>
      <c r="V10" s="18" t="s">
        <v>65</v>
      </c>
      <c r="W10" s="18" t="s">
        <v>66</v>
      </c>
      <c r="X10" s="18" t="s">
        <v>67</v>
      </c>
      <c r="Y10" s="18" t="s">
        <v>68</v>
      </c>
      <c r="Z10" s="19" t="s">
        <v>69</v>
      </c>
      <c r="AB10" s="27" t="s">
        <v>58</v>
      </c>
      <c r="AC10" s="18" t="s">
        <v>59</v>
      </c>
      <c r="AD10" s="18" t="s">
        <v>60</v>
      </c>
      <c r="AE10" s="18" t="s">
        <v>61</v>
      </c>
      <c r="AF10" s="18" t="s">
        <v>62</v>
      </c>
      <c r="AG10" s="18" t="s">
        <v>63</v>
      </c>
      <c r="AH10" s="18" t="s">
        <v>64</v>
      </c>
      <c r="AI10" s="18" t="s">
        <v>65</v>
      </c>
      <c r="AJ10" s="18" t="s">
        <v>66</v>
      </c>
      <c r="AK10" s="18" t="s">
        <v>67</v>
      </c>
      <c r="AL10" s="18" t="s">
        <v>68</v>
      </c>
      <c r="AM10" s="19" t="s">
        <v>69</v>
      </c>
    </row>
    <row r="11" spans="1:39">
      <c r="A11" s="16" t="s">
        <v>10</v>
      </c>
      <c r="B11" s="107">
        <v>0</v>
      </c>
      <c r="C11" s="108">
        <v>0</v>
      </c>
      <c r="D11" s="108">
        <v>0</v>
      </c>
      <c r="E11" s="108">
        <v>50</v>
      </c>
      <c r="F11" s="108">
        <v>0</v>
      </c>
      <c r="G11" s="108">
        <v>0</v>
      </c>
      <c r="H11" s="108" t="s">
        <v>73</v>
      </c>
      <c r="I11" s="108" t="s">
        <v>73</v>
      </c>
      <c r="J11" s="108" t="s">
        <v>73</v>
      </c>
      <c r="K11" s="108" t="s">
        <v>73</v>
      </c>
      <c r="L11" s="22" t="s">
        <v>74</v>
      </c>
      <c r="M11" s="109" t="s">
        <v>74</v>
      </c>
      <c r="O11" s="107">
        <v>0</v>
      </c>
      <c r="P11" s="108">
        <v>0</v>
      </c>
      <c r="Q11" s="108">
        <v>1E-3</v>
      </c>
      <c r="R11" s="108">
        <v>50</v>
      </c>
      <c r="S11" s="108">
        <v>0</v>
      </c>
      <c r="T11" s="108">
        <v>0</v>
      </c>
      <c r="U11" s="108" t="s">
        <v>73</v>
      </c>
      <c r="V11" s="108" t="s">
        <v>73</v>
      </c>
      <c r="W11" s="108" t="s">
        <v>73</v>
      </c>
      <c r="X11" s="108" t="s">
        <v>73</v>
      </c>
      <c r="Y11" s="22" t="s">
        <v>74</v>
      </c>
      <c r="Z11" s="109" t="s">
        <v>74</v>
      </c>
      <c r="AB11" s="107">
        <v>0</v>
      </c>
      <c r="AC11" s="108">
        <v>0</v>
      </c>
      <c r="AD11" s="108">
        <v>0</v>
      </c>
      <c r="AE11" s="108">
        <v>50</v>
      </c>
      <c r="AF11" s="108">
        <v>0</v>
      </c>
      <c r="AG11" s="108">
        <v>0</v>
      </c>
      <c r="AH11" s="108" t="s">
        <v>73</v>
      </c>
      <c r="AI11" s="108" t="s">
        <v>73</v>
      </c>
      <c r="AJ11" s="108" t="s">
        <v>73</v>
      </c>
      <c r="AK11" s="108" t="s">
        <v>73</v>
      </c>
      <c r="AL11" s="22" t="s">
        <v>74</v>
      </c>
      <c r="AM11" s="109" t="s">
        <v>74</v>
      </c>
    </row>
    <row r="12" spans="1:39">
      <c r="A12" s="16" t="s">
        <v>11</v>
      </c>
      <c r="B12" s="107">
        <v>9</v>
      </c>
      <c r="C12" s="108">
        <v>10.57</v>
      </c>
      <c r="D12" s="108">
        <v>29.1</v>
      </c>
      <c r="E12" s="108">
        <v>454</v>
      </c>
      <c r="F12" s="108">
        <v>0</v>
      </c>
      <c r="G12" s="108">
        <v>0</v>
      </c>
      <c r="H12" s="108" t="s">
        <v>73</v>
      </c>
      <c r="I12" s="108" t="s">
        <v>73</v>
      </c>
      <c r="J12" s="108" t="s">
        <v>73</v>
      </c>
      <c r="K12" s="108" t="s">
        <v>73</v>
      </c>
      <c r="L12" s="22" t="s">
        <v>74</v>
      </c>
      <c r="M12" s="109" t="s">
        <v>74</v>
      </c>
      <c r="O12" s="107">
        <v>9.02</v>
      </c>
      <c r="P12" s="108">
        <v>10.32</v>
      </c>
      <c r="Q12" s="108">
        <v>17.100000000000001</v>
      </c>
      <c r="R12" s="108">
        <v>464</v>
      </c>
      <c r="S12" s="108">
        <v>0</v>
      </c>
      <c r="T12" s="108">
        <v>0</v>
      </c>
      <c r="U12" s="108" t="s">
        <v>73</v>
      </c>
      <c r="V12" s="108" t="s">
        <v>73</v>
      </c>
      <c r="W12" s="108" t="s">
        <v>73</v>
      </c>
      <c r="X12" s="108" t="s">
        <v>73</v>
      </c>
      <c r="Y12" s="22" t="s">
        <v>74</v>
      </c>
      <c r="Z12" s="109" t="s">
        <v>74</v>
      </c>
      <c r="AB12" s="107">
        <v>9.2200000000000006</v>
      </c>
      <c r="AC12" s="108">
        <v>10.97</v>
      </c>
      <c r="AD12" s="108">
        <v>13.8</v>
      </c>
      <c r="AE12" s="108">
        <v>463</v>
      </c>
      <c r="AF12" s="108">
        <v>0</v>
      </c>
      <c r="AG12" s="108">
        <v>0</v>
      </c>
      <c r="AH12" s="108" t="s">
        <v>73</v>
      </c>
      <c r="AI12" s="108" t="s">
        <v>73</v>
      </c>
      <c r="AJ12" s="108" t="s">
        <v>73</v>
      </c>
      <c r="AK12" s="108" t="s">
        <v>73</v>
      </c>
      <c r="AL12" s="22" t="s">
        <v>74</v>
      </c>
      <c r="AM12" s="109" t="s">
        <v>74</v>
      </c>
    </row>
    <row r="13" spans="1:39">
      <c r="A13" s="16" t="s">
        <v>12</v>
      </c>
      <c r="B13" s="107">
        <v>0.88100000000000001</v>
      </c>
      <c r="C13" s="108">
        <v>1.27</v>
      </c>
      <c r="D13" s="108">
        <v>8.09</v>
      </c>
      <c r="E13" s="108">
        <v>499</v>
      </c>
      <c r="F13" s="108">
        <v>0</v>
      </c>
      <c r="G13" s="108">
        <v>0</v>
      </c>
      <c r="H13" s="108">
        <v>1.21</v>
      </c>
      <c r="I13" s="108">
        <v>1.47</v>
      </c>
      <c r="J13" s="108">
        <v>4.5</v>
      </c>
      <c r="K13" s="108">
        <v>0.505</v>
      </c>
      <c r="L13" s="22">
        <v>1.22</v>
      </c>
      <c r="M13" s="109" t="s">
        <v>74</v>
      </c>
      <c r="O13" s="107">
        <v>0.82199999999999995</v>
      </c>
      <c r="P13" s="108">
        <v>1.27</v>
      </c>
      <c r="Q13" s="108">
        <v>2.92</v>
      </c>
      <c r="R13" s="108">
        <v>509</v>
      </c>
      <c r="S13" s="108">
        <v>0</v>
      </c>
      <c r="T13" s="108">
        <v>0</v>
      </c>
      <c r="U13" s="108">
        <v>1.26</v>
      </c>
      <c r="V13" s="108">
        <v>1.48</v>
      </c>
      <c r="W13" s="108">
        <v>1.59</v>
      </c>
      <c r="X13" s="108">
        <v>0.152</v>
      </c>
      <c r="Y13" s="22">
        <v>1.26</v>
      </c>
      <c r="Z13" s="109" t="s">
        <v>74</v>
      </c>
      <c r="AB13" s="107">
        <v>0.98199999999999998</v>
      </c>
      <c r="AC13" s="108">
        <v>1.39</v>
      </c>
      <c r="AD13" s="108">
        <v>2.98</v>
      </c>
      <c r="AE13" s="108">
        <v>509</v>
      </c>
      <c r="AF13" s="108">
        <v>0</v>
      </c>
      <c r="AG13" s="108">
        <v>0</v>
      </c>
      <c r="AH13" s="108">
        <v>1.37</v>
      </c>
      <c r="AI13" s="108">
        <v>1.59</v>
      </c>
      <c r="AJ13" s="108">
        <v>1.88</v>
      </c>
      <c r="AK13" s="108">
        <v>0.155</v>
      </c>
      <c r="AL13" s="22">
        <v>1.38</v>
      </c>
      <c r="AM13" s="109" t="s">
        <v>74</v>
      </c>
    </row>
    <row r="14" spans="1:39">
      <c r="A14" s="16" t="s">
        <v>13</v>
      </c>
      <c r="B14" s="107">
        <v>2.1999999999999999E-2</v>
      </c>
      <c r="C14" s="108">
        <v>6.9000000000000006E-2</v>
      </c>
      <c r="D14" s="108">
        <v>13.1</v>
      </c>
      <c r="E14" s="108">
        <v>499</v>
      </c>
      <c r="F14" s="108">
        <v>0</v>
      </c>
      <c r="G14" s="108">
        <v>0</v>
      </c>
      <c r="H14" s="108">
        <v>3.3000000000000002E-2</v>
      </c>
      <c r="I14" s="108">
        <v>5.0999999999999997E-2</v>
      </c>
      <c r="J14" s="108">
        <v>0.122</v>
      </c>
      <c r="K14" s="108">
        <v>0.60699999999999998</v>
      </c>
      <c r="L14" s="22">
        <v>3.3000000000000002E-2</v>
      </c>
      <c r="M14" s="109" t="s">
        <v>74</v>
      </c>
      <c r="O14" s="107">
        <v>2.4E-2</v>
      </c>
      <c r="P14" s="108">
        <v>3.5999999999999997E-2</v>
      </c>
      <c r="Q14" s="108">
        <v>8.3000000000000004E-2</v>
      </c>
      <c r="R14" s="108">
        <v>509</v>
      </c>
      <c r="S14" s="108">
        <v>0</v>
      </c>
      <c r="T14" s="108">
        <v>0</v>
      </c>
      <c r="U14" s="108">
        <v>3.5000000000000003E-2</v>
      </c>
      <c r="V14" s="108">
        <v>5.0999999999999997E-2</v>
      </c>
      <c r="W14" s="108">
        <v>7.0999999999999994E-2</v>
      </c>
      <c r="X14" s="108">
        <v>8.0000000000000002E-3</v>
      </c>
      <c r="Y14" s="22">
        <v>3.5000000000000003E-2</v>
      </c>
      <c r="Z14" s="109" t="s">
        <v>74</v>
      </c>
      <c r="AB14" s="107">
        <v>2.7E-2</v>
      </c>
      <c r="AC14" s="108">
        <v>3.7999999999999999E-2</v>
      </c>
      <c r="AD14" s="108">
        <v>0.111</v>
      </c>
      <c r="AE14" s="108">
        <v>507</v>
      </c>
      <c r="AF14" s="108">
        <v>0</v>
      </c>
      <c r="AG14" s="108">
        <v>0</v>
      </c>
      <c r="AH14" s="108">
        <v>3.6999999999999998E-2</v>
      </c>
      <c r="AI14" s="108">
        <v>5.2999999999999999E-2</v>
      </c>
      <c r="AJ14" s="108">
        <v>6.7000000000000004E-2</v>
      </c>
      <c r="AK14" s="108">
        <v>8.0000000000000002E-3</v>
      </c>
      <c r="AL14" s="22">
        <v>3.6999999999999998E-2</v>
      </c>
      <c r="AM14" s="109" t="s">
        <v>74</v>
      </c>
    </row>
    <row r="15" spans="1:39">
      <c r="A15" s="16" t="s">
        <v>14</v>
      </c>
      <c r="B15" s="107">
        <v>1.0900000000000001</v>
      </c>
      <c r="C15" s="108">
        <v>1.42</v>
      </c>
      <c r="D15" s="108">
        <v>8.06</v>
      </c>
      <c r="E15" s="108">
        <v>489</v>
      </c>
      <c r="F15" s="108">
        <v>0</v>
      </c>
      <c r="G15" s="108">
        <v>0</v>
      </c>
      <c r="H15" s="108">
        <v>1.37</v>
      </c>
      <c r="I15" s="108">
        <v>1.65</v>
      </c>
      <c r="J15" s="108">
        <v>3.19</v>
      </c>
      <c r="K15" s="108">
        <v>0.39600000000000002</v>
      </c>
      <c r="L15" s="22">
        <v>1.38</v>
      </c>
      <c r="M15" s="109" t="s">
        <v>74</v>
      </c>
      <c r="O15" s="107">
        <v>1.1200000000000001</v>
      </c>
      <c r="P15" s="108">
        <v>1.41</v>
      </c>
      <c r="Q15" s="108">
        <v>1.85</v>
      </c>
      <c r="R15" s="108">
        <v>497</v>
      </c>
      <c r="S15" s="108">
        <v>0</v>
      </c>
      <c r="T15" s="108">
        <v>0</v>
      </c>
      <c r="U15" s="108">
        <v>1.41</v>
      </c>
      <c r="V15" s="108">
        <v>1.62</v>
      </c>
      <c r="W15" s="108">
        <v>1.74</v>
      </c>
      <c r="X15" s="108">
        <v>0.123</v>
      </c>
      <c r="Y15" s="22">
        <v>1.4</v>
      </c>
      <c r="Z15" s="109" t="s">
        <v>74</v>
      </c>
      <c r="AB15" s="107">
        <v>1.1599999999999999</v>
      </c>
      <c r="AC15" s="108">
        <v>1.39</v>
      </c>
      <c r="AD15" s="108">
        <v>2.38</v>
      </c>
      <c r="AE15" s="108">
        <v>495</v>
      </c>
      <c r="AF15" s="108">
        <v>0</v>
      </c>
      <c r="AG15" s="108">
        <v>0</v>
      </c>
      <c r="AH15" s="108">
        <v>1.37</v>
      </c>
      <c r="AI15" s="108">
        <v>1.64</v>
      </c>
      <c r="AJ15" s="108">
        <v>1.79</v>
      </c>
      <c r="AK15" s="108">
        <v>0.13700000000000001</v>
      </c>
      <c r="AL15" s="22">
        <v>1.38</v>
      </c>
      <c r="AM15" s="109" t="s">
        <v>74</v>
      </c>
    </row>
    <row r="16" spans="1:39" ht="21">
      <c r="A16" s="16" t="s">
        <v>15</v>
      </c>
      <c r="B16" s="107">
        <v>0.54200000000000004</v>
      </c>
      <c r="C16" s="108">
        <v>0.80400000000000005</v>
      </c>
      <c r="D16" s="108">
        <v>14.3</v>
      </c>
      <c r="E16" s="108">
        <v>485</v>
      </c>
      <c r="F16" s="108">
        <v>0</v>
      </c>
      <c r="G16" s="108">
        <v>0</v>
      </c>
      <c r="H16" s="108">
        <v>0.73199999999999998</v>
      </c>
      <c r="I16" s="108">
        <v>0.91400000000000003</v>
      </c>
      <c r="J16" s="108">
        <v>1.46</v>
      </c>
      <c r="K16" s="108">
        <v>0.81599999999999995</v>
      </c>
      <c r="L16" s="22">
        <v>0.73599999999999999</v>
      </c>
      <c r="M16" s="109" t="s">
        <v>74</v>
      </c>
      <c r="O16" s="107">
        <v>0.51300000000000001</v>
      </c>
      <c r="P16" s="108">
        <v>0.75600000000000001</v>
      </c>
      <c r="Q16" s="108">
        <v>1.21</v>
      </c>
      <c r="R16" s="108">
        <v>493</v>
      </c>
      <c r="S16" s="108">
        <v>0</v>
      </c>
      <c r="T16" s="108">
        <v>0</v>
      </c>
      <c r="U16" s="108">
        <v>0.74299999999999999</v>
      </c>
      <c r="V16" s="108">
        <v>0.94399999999999995</v>
      </c>
      <c r="W16" s="108">
        <v>1.1100000000000001</v>
      </c>
      <c r="X16" s="108">
        <v>0.105</v>
      </c>
      <c r="Y16" s="22">
        <v>0.75</v>
      </c>
      <c r="Z16" s="109" t="s">
        <v>74</v>
      </c>
      <c r="AB16" s="107">
        <v>0.5</v>
      </c>
      <c r="AC16" s="108">
        <v>0.80800000000000005</v>
      </c>
      <c r="AD16" s="108">
        <v>1.27</v>
      </c>
      <c r="AE16" s="108">
        <v>491</v>
      </c>
      <c r="AF16" s="108">
        <v>0</v>
      </c>
      <c r="AG16" s="108">
        <v>0</v>
      </c>
      <c r="AH16" s="108">
        <v>0.78300000000000003</v>
      </c>
      <c r="AI16" s="108">
        <v>1.05</v>
      </c>
      <c r="AJ16" s="108">
        <v>1.1599999999999999</v>
      </c>
      <c r="AK16" s="108">
        <v>0.11799999999999999</v>
      </c>
      <c r="AL16" s="22">
        <v>0.80100000000000005</v>
      </c>
      <c r="AM16" s="109" t="s">
        <v>74</v>
      </c>
    </row>
    <row r="17" spans="1:39">
      <c r="A17" s="16" t="s">
        <v>16</v>
      </c>
      <c r="B17" s="107">
        <v>0.35499999999999998</v>
      </c>
      <c r="C17" s="108">
        <v>0.52200000000000002</v>
      </c>
      <c r="D17" s="108">
        <v>23.3</v>
      </c>
      <c r="E17" s="108">
        <v>481</v>
      </c>
      <c r="F17" s="108">
        <v>0</v>
      </c>
      <c r="G17" s="108">
        <v>0</v>
      </c>
      <c r="H17" s="108">
        <v>0.44800000000000001</v>
      </c>
      <c r="I17" s="108">
        <v>0.57499999999999996</v>
      </c>
      <c r="J17" s="108">
        <v>0.79400000000000004</v>
      </c>
      <c r="K17" s="108">
        <v>1.0900000000000001</v>
      </c>
      <c r="L17" s="22">
        <v>0.45300000000000001</v>
      </c>
      <c r="M17" s="109" t="s">
        <v>74</v>
      </c>
      <c r="O17" s="107">
        <v>0.35</v>
      </c>
      <c r="P17" s="108">
        <v>0.47599999999999998</v>
      </c>
      <c r="Q17" s="108">
        <v>0.78200000000000003</v>
      </c>
      <c r="R17" s="108">
        <v>489</v>
      </c>
      <c r="S17" s="108">
        <v>0</v>
      </c>
      <c r="T17" s="108">
        <v>0</v>
      </c>
      <c r="U17" s="108">
        <v>0.46500000000000002</v>
      </c>
      <c r="V17" s="108">
        <v>0.58499999999999996</v>
      </c>
      <c r="W17" s="108">
        <v>0.66400000000000003</v>
      </c>
      <c r="X17" s="108">
        <v>6.2E-2</v>
      </c>
      <c r="Y17" s="22">
        <v>0.47199999999999998</v>
      </c>
      <c r="Z17" s="109" t="s">
        <v>74</v>
      </c>
      <c r="AB17" s="107">
        <v>0.36199999999999999</v>
      </c>
      <c r="AC17" s="108">
        <v>0.48399999999999999</v>
      </c>
      <c r="AD17" s="108">
        <v>0.79700000000000004</v>
      </c>
      <c r="AE17" s="108">
        <v>489</v>
      </c>
      <c r="AF17" s="108">
        <v>0</v>
      </c>
      <c r="AG17" s="108">
        <v>0</v>
      </c>
      <c r="AH17" s="108">
        <v>0.46400000000000002</v>
      </c>
      <c r="AI17" s="108">
        <v>0.63200000000000001</v>
      </c>
      <c r="AJ17" s="108">
        <v>0.74</v>
      </c>
      <c r="AK17" s="108">
        <v>7.2999999999999995E-2</v>
      </c>
      <c r="AL17" s="22">
        <v>0.47699999999999998</v>
      </c>
      <c r="AM17" s="109" t="s">
        <v>74</v>
      </c>
    </row>
    <row r="18" spans="1:39">
      <c r="A18" s="16" t="s">
        <v>17</v>
      </c>
      <c r="B18" s="107">
        <v>0.45400000000000001</v>
      </c>
      <c r="C18" s="108">
        <v>0.64700000000000002</v>
      </c>
      <c r="D18" s="108">
        <v>11.8</v>
      </c>
      <c r="E18" s="108">
        <v>479</v>
      </c>
      <c r="F18" s="108">
        <v>0</v>
      </c>
      <c r="G18" s="108">
        <v>0</v>
      </c>
      <c r="H18" s="108">
        <v>0.60199999999999998</v>
      </c>
      <c r="I18" s="108">
        <v>0.76600000000000001</v>
      </c>
      <c r="J18" s="108">
        <v>0.96699999999999997</v>
      </c>
      <c r="K18" s="108">
        <v>0.54600000000000004</v>
      </c>
      <c r="L18" s="22">
        <v>0.60899999999999999</v>
      </c>
      <c r="M18" s="109" t="s">
        <v>74</v>
      </c>
      <c r="O18" s="107">
        <v>0.47099999999999997</v>
      </c>
      <c r="P18" s="108">
        <v>0.61699999999999999</v>
      </c>
      <c r="Q18" s="108">
        <v>0.95099999999999996</v>
      </c>
      <c r="R18" s="108">
        <v>488</v>
      </c>
      <c r="S18" s="108">
        <v>0</v>
      </c>
      <c r="T18" s="108">
        <v>0</v>
      </c>
      <c r="U18" s="108">
        <v>0.60699999999999998</v>
      </c>
      <c r="V18" s="108">
        <v>0.77</v>
      </c>
      <c r="W18" s="108">
        <v>0.85799999999999998</v>
      </c>
      <c r="X18" s="108">
        <v>7.9000000000000001E-2</v>
      </c>
      <c r="Y18" s="22">
        <v>0.61199999999999999</v>
      </c>
      <c r="Z18" s="109" t="s">
        <v>74</v>
      </c>
      <c r="AB18" s="107">
        <v>0.47799999999999998</v>
      </c>
      <c r="AC18" s="108">
        <v>0.64800000000000002</v>
      </c>
      <c r="AD18" s="108">
        <v>1.32</v>
      </c>
      <c r="AE18" s="108">
        <v>487</v>
      </c>
      <c r="AF18" s="108">
        <v>0</v>
      </c>
      <c r="AG18" s="108">
        <v>0</v>
      </c>
      <c r="AH18" s="108">
        <v>0.63</v>
      </c>
      <c r="AI18" s="108">
        <v>0.81499999999999995</v>
      </c>
      <c r="AJ18" s="108">
        <v>0.98199999999999998</v>
      </c>
      <c r="AK18" s="108">
        <v>9.1999999999999998E-2</v>
      </c>
      <c r="AL18" s="22">
        <v>0.64100000000000001</v>
      </c>
      <c r="AM18" s="109" t="s">
        <v>74</v>
      </c>
    </row>
    <row r="19" spans="1:39">
      <c r="A19" s="16" t="s">
        <v>18</v>
      </c>
      <c r="B19" s="107">
        <v>3.1E-2</v>
      </c>
      <c r="C19" s="108">
        <v>7.0000000000000007E-2</v>
      </c>
      <c r="D19" s="108">
        <v>2.4</v>
      </c>
      <c r="E19" s="108">
        <v>479</v>
      </c>
      <c r="F19" s="108">
        <v>0</v>
      </c>
      <c r="G19" s="108">
        <v>0</v>
      </c>
      <c r="H19" s="108">
        <v>4.9000000000000002E-2</v>
      </c>
      <c r="I19" s="108">
        <v>0.104</v>
      </c>
      <c r="J19" s="108">
        <v>0.17399999999999999</v>
      </c>
      <c r="K19" s="108">
        <v>0.151</v>
      </c>
      <c r="L19" s="22">
        <v>5.5E-2</v>
      </c>
      <c r="M19" s="109" t="s">
        <v>74</v>
      </c>
      <c r="O19" s="107">
        <v>3.2000000000000001E-2</v>
      </c>
      <c r="P19" s="108">
        <v>6.3E-2</v>
      </c>
      <c r="Q19" s="108">
        <v>0.186</v>
      </c>
      <c r="R19" s="108">
        <v>486</v>
      </c>
      <c r="S19" s="108">
        <v>0</v>
      </c>
      <c r="T19" s="108">
        <v>0</v>
      </c>
      <c r="U19" s="108">
        <v>5.1999999999999998E-2</v>
      </c>
      <c r="V19" s="108">
        <v>0.16800000000000001</v>
      </c>
      <c r="W19" s="108">
        <v>0.17599999999999999</v>
      </c>
      <c r="X19" s="108">
        <v>3.4000000000000002E-2</v>
      </c>
      <c r="Y19" s="22">
        <v>5.8000000000000003E-2</v>
      </c>
      <c r="Z19" s="109" t="s">
        <v>74</v>
      </c>
      <c r="AB19" s="107">
        <v>3.3000000000000002E-2</v>
      </c>
      <c r="AC19" s="108">
        <v>6.3E-2</v>
      </c>
      <c r="AD19" s="108">
        <v>0.48399999999999999</v>
      </c>
      <c r="AE19" s="108">
        <v>485</v>
      </c>
      <c r="AF19" s="108">
        <v>0</v>
      </c>
      <c r="AG19" s="108">
        <v>0</v>
      </c>
      <c r="AH19" s="108">
        <v>5.6000000000000001E-2</v>
      </c>
      <c r="AI19" s="108">
        <v>0.106</v>
      </c>
      <c r="AJ19" s="108">
        <v>0.17599999999999999</v>
      </c>
      <c r="AK19" s="108">
        <v>3.4000000000000002E-2</v>
      </c>
      <c r="AL19" s="22">
        <v>5.8999999999999997E-2</v>
      </c>
      <c r="AM19" s="109" t="s">
        <v>74</v>
      </c>
    </row>
    <row r="20" spans="1:39">
      <c r="A20" s="16" t="s">
        <v>19</v>
      </c>
      <c r="B20" s="107">
        <v>2.1000000000000001E-2</v>
      </c>
      <c r="C20" s="108">
        <v>4.9000000000000002E-2</v>
      </c>
      <c r="D20" s="108">
        <v>7.69</v>
      </c>
      <c r="E20" s="108">
        <v>477</v>
      </c>
      <c r="F20" s="108">
        <v>0</v>
      </c>
      <c r="G20" s="108">
        <v>0</v>
      </c>
      <c r="H20" s="108">
        <v>2.5999999999999999E-2</v>
      </c>
      <c r="I20" s="108">
        <v>4.1000000000000002E-2</v>
      </c>
      <c r="J20" s="108">
        <v>5.2999999999999999E-2</v>
      </c>
      <c r="K20" s="108">
        <v>0.36499999999999999</v>
      </c>
      <c r="L20" s="22">
        <v>2.7E-2</v>
      </c>
      <c r="M20" s="109" t="s">
        <v>74</v>
      </c>
      <c r="O20" s="107">
        <v>0.02</v>
      </c>
      <c r="P20" s="108">
        <v>2.7E-2</v>
      </c>
      <c r="Q20" s="108">
        <v>6.6000000000000003E-2</v>
      </c>
      <c r="R20" s="108">
        <v>485</v>
      </c>
      <c r="S20" s="108">
        <v>0</v>
      </c>
      <c r="T20" s="108">
        <v>0</v>
      </c>
      <c r="U20" s="108">
        <v>2.5999999999999999E-2</v>
      </c>
      <c r="V20" s="108">
        <v>3.6999999999999998E-2</v>
      </c>
      <c r="W20" s="108">
        <v>5.2999999999999999E-2</v>
      </c>
      <c r="X20" s="108">
        <v>6.0000000000000001E-3</v>
      </c>
      <c r="Y20" s="22">
        <v>2.5999999999999999E-2</v>
      </c>
      <c r="Z20" s="109" t="s">
        <v>74</v>
      </c>
      <c r="AB20" s="107">
        <v>2.1999999999999999E-2</v>
      </c>
      <c r="AC20" s="108">
        <v>3.3000000000000002E-2</v>
      </c>
      <c r="AD20" s="108">
        <v>0.63200000000000001</v>
      </c>
      <c r="AE20" s="108">
        <v>483</v>
      </c>
      <c r="AF20" s="108">
        <v>0</v>
      </c>
      <c r="AG20" s="108">
        <v>0</v>
      </c>
      <c r="AH20" s="108">
        <v>0.03</v>
      </c>
      <c r="AI20" s="108">
        <v>4.3999999999999997E-2</v>
      </c>
      <c r="AJ20" s="108">
        <v>6.3E-2</v>
      </c>
      <c r="AK20" s="108">
        <v>2.8000000000000001E-2</v>
      </c>
      <c r="AL20" s="22">
        <v>3.1E-2</v>
      </c>
      <c r="AM20" s="109" t="s">
        <v>74</v>
      </c>
    </row>
    <row r="21" spans="1:39" ht="21">
      <c r="A21" s="16" t="s">
        <v>20</v>
      </c>
      <c r="B21" s="107">
        <v>0.439</v>
      </c>
      <c r="C21" s="108">
        <v>0.60399999999999998</v>
      </c>
      <c r="D21" s="108">
        <v>2.0099999999999998</v>
      </c>
      <c r="E21" s="108">
        <v>475</v>
      </c>
      <c r="F21" s="108">
        <v>0</v>
      </c>
      <c r="G21" s="108">
        <v>0</v>
      </c>
      <c r="H21" s="108">
        <v>0.58599999999999997</v>
      </c>
      <c r="I21" s="108">
        <v>0.74</v>
      </c>
      <c r="J21" s="108">
        <v>0.86499999999999999</v>
      </c>
      <c r="K21" s="108">
        <v>9.9000000000000005E-2</v>
      </c>
      <c r="L21" s="22">
        <v>0.59499999999999997</v>
      </c>
      <c r="M21" s="109" t="s">
        <v>74</v>
      </c>
      <c r="O21" s="107">
        <v>0.49199999999999999</v>
      </c>
      <c r="P21" s="108">
        <v>0.61499999999999999</v>
      </c>
      <c r="Q21" s="108">
        <v>1.1200000000000001</v>
      </c>
      <c r="R21" s="108">
        <v>483</v>
      </c>
      <c r="S21" s="108">
        <v>0</v>
      </c>
      <c r="T21" s="108">
        <v>0</v>
      </c>
      <c r="U21" s="108">
        <v>0.60299999999999998</v>
      </c>
      <c r="V21" s="108">
        <v>0.75800000000000001</v>
      </c>
      <c r="W21" s="108">
        <v>0.85399999999999998</v>
      </c>
      <c r="X21" s="108">
        <v>7.5999999999999998E-2</v>
      </c>
      <c r="Y21" s="22">
        <v>0.60899999999999999</v>
      </c>
      <c r="Z21" s="109" t="s">
        <v>74</v>
      </c>
      <c r="AB21" s="107">
        <v>0.55800000000000005</v>
      </c>
      <c r="AC21" s="108">
        <v>0.71799999999999997</v>
      </c>
      <c r="AD21" s="108">
        <v>1.1299999999999999</v>
      </c>
      <c r="AE21" s="108">
        <v>482</v>
      </c>
      <c r="AF21" s="108">
        <v>0</v>
      </c>
      <c r="AG21" s="108">
        <v>0</v>
      </c>
      <c r="AH21" s="108">
        <v>0.69799999999999995</v>
      </c>
      <c r="AI21" s="108">
        <v>0.91</v>
      </c>
      <c r="AJ21" s="108">
        <v>1.01</v>
      </c>
      <c r="AK21" s="108">
        <v>9.4E-2</v>
      </c>
      <c r="AL21" s="22">
        <v>0.71</v>
      </c>
      <c r="AM21" s="109" t="s">
        <v>74</v>
      </c>
    </row>
    <row r="22" spans="1:39">
      <c r="A22" s="16" t="s">
        <v>21</v>
      </c>
      <c r="B22" s="107">
        <v>0.999</v>
      </c>
      <c r="C22" s="108">
        <v>1.32</v>
      </c>
      <c r="D22" s="108">
        <v>1.96</v>
      </c>
      <c r="E22" s="108">
        <v>473</v>
      </c>
      <c r="F22" s="108">
        <v>0</v>
      </c>
      <c r="G22" s="108">
        <v>0</v>
      </c>
      <c r="H22" s="108">
        <v>1.31</v>
      </c>
      <c r="I22" s="108">
        <v>1.54</v>
      </c>
      <c r="J22" s="108">
        <v>1.64</v>
      </c>
      <c r="K22" s="108">
        <v>0.13300000000000001</v>
      </c>
      <c r="L22" s="22">
        <v>1.32</v>
      </c>
      <c r="M22" s="109" t="s">
        <v>74</v>
      </c>
      <c r="O22" s="107">
        <v>0.94599999999999995</v>
      </c>
      <c r="P22" s="108">
        <v>1.26</v>
      </c>
      <c r="Q22" s="108">
        <v>4.3</v>
      </c>
      <c r="R22" s="108">
        <v>479</v>
      </c>
      <c r="S22" s="108">
        <v>0</v>
      </c>
      <c r="T22" s="108">
        <v>0</v>
      </c>
      <c r="U22" s="108">
        <v>1.24</v>
      </c>
      <c r="V22" s="108">
        <v>1.52</v>
      </c>
      <c r="W22" s="108">
        <v>1.72</v>
      </c>
      <c r="X22" s="108">
        <v>0.2</v>
      </c>
      <c r="Y22" s="22">
        <v>1.25</v>
      </c>
      <c r="Z22" s="109" t="s">
        <v>74</v>
      </c>
      <c r="AB22" s="107">
        <v>1.05</v>
      </c>
      <c r="AC22" s="108">
        <v>1.39</v>
      </c>
      <c r="AD22" s="108">
        <v>1.97</v>
      </c>
      <c r="AE22" s="108">
        <v>479</v>
      </c>
      <c r="AF22" s="108">
        <v>0</v>
      </c>
      <c r="AG22" s="108">
        <v>0</v>
      </c>
      <c r="AH22" s="108">
        <v>1.37</v>
      </c>
      <c r="AI22" s="108">
        <v>1.65</v>
      </c>
      <c r="AJ22" s="108">
        <v>1.81</v>
      </c>
      <c r="AK22" s="108">
        <v>0.14000000000000001</v>
      </c>
      <c r="AL22" s="22">
        <v>1.39</v>
      </c>
      <c r="AM22" s="109" t="s">
        <v>74</v>
      </c>
    </row>
    <row r="23" spans="1:39">
      <c r="A23" s="16" t="s">
        <v>22</v>
      </c>
      <c r="B23" s="107">
        <v>0.47399999999999998</v>
      </c>
      <c r="C23" s="108">
        <v>0.67</v>
      </c>
      <c r="D23" s="108">
        <v>11.2</v>
      </c>
      <c r="E23" s="108">
        <v>472</v>
      </c>
      <c r="F23" s="108">
        <v>0</v>
      </c>
      <c r="G23" s="108">
        <v>0</v>
      </c>
      <c r="H23" s="108">
        <v>0.63300000000000001</v>
      </c>
      <c r="I23" s="108">
        <v>0.80200000000000005</v>
      </c>
      <c r="J23" s="108">
        <v>0.97</v>
      </c>
      <c r="K23" s="108">
        <v>0.504</v>
      </c>
      <c r="L23" s="22">
        <v>0.63700000000000001</v>
      </c>
      <c r="M23" s="109" t="s">
        <v>74</v>
      </c>
      <c r="O23" s="107">
        <v>0.47299999999999998</v>
      </c>
      <c r="P23" s="108">
        <v>0.64500000000000002</v>
      </c>
      <c r="Q23" s="108">
        <v>1.03</v>
      </c>
      <c r="R23" s="108">
        <v>477</v>
      </c>
      <c r="S23" s="108">
        <v>0</v>
      </c>
      <c r="T23" s="108">
        <v>0</v>
      </c>
      <c r="U23" s="108">
        <v>0.63200000000000001</v>
      </c>
      <c r="V23" s="108">
        <v>0.81799999999999995</v>
      </c>
      <c r="W23" s="108">
        <v>0.97599999999999998</v>
      </c>
      <c r="X23" s="108">
        <v>9.2999999999999999E-2</v>
      </c>
      <c r="Y23" s="22">
        <v>0.63800000000000001</v>
      </c>
      <c r="Z23" s="109" t="s">
        <v>74</v>
      </c>
      <c r="AB23" s="107">
        <v>0.49299999999999999</v>
      </c>
      <c r="AC23" s="108">
        <v>0.66400000000000003</v>
      </c>
      <c r="AD23" s="108">
        <v>1.57</v>
      </c>
      <c r="AE23" s="108">
        <v>476</v>
      </c>
      <c r="AF23" s="108">
        <v>0</v>
      </c>
      <c r="AG23" s="108">
        <v>0</v>
      </c>
      <c r="AH23" s="108">
        <v>0.64400000000000002</v>
      </c>
      <c r="AI23" s="108">
        <v>0.85399999999999998</v>
      </c>
      <c r="AJ23" s="108">
        <v>0.96299999999999997</v>
      </c>
      <c r="AK23" s="108">
        <v>0.105</v>
      </c>
      <c r="AL23" s="22">
        <v>0.65400000000000003</v>
      </c>
      <c r="AM23" s="109" t="s">
        <v>74</v>
      </c>
    </row>
    <row r="24" spans="1:39">
      <c r="A24" s="16" t="s">
        <v>23</v>
      </c>
      <c r="B24" s="107">
        <v>1.04</v>
      </c>
      <c r="C24" s="108">
        <v>1.35</v>
      </c>
      <c r="D24" s="108">
        <v>13.3</v>
      </c>
      <c r="E24" s="108">
        <v>464</v>
      </c>
      <c r="F24" s="108">
        <v>0</v>
      </c>
      <c r="G24" s="108">
        <v>0</v>
      </c>
      <c r="H24" s="108">
        <v>1.32</v>
      </c>
      <c r="I24" s="108">
        <v>1.57</v>
      </c>
      <c r="J24" s="108">
        <v>1.72</v>
      </c>
      <c r="K24" s="108">
        <v>0.56999999999999995</v>
      </c>
      <c r="L24" s="22">
        <v>1.32</v>
      </c>
      <c r="M24" s="109" t="s">
        <v>74</v>
      </c>
      <c r="O24" s="107">
        <v>0.91100000000000003</v>
      </c>
      <c r="P24" s="108">
        <v>1.1599999999999999</v>
      </c>
      <c r="Q24" s="108">
        <v>2.0299999999999998</v>
      </c>
      <c r="R24" s="108">
        <v>473</v>
      </c>
      <c r="S24" s="108">
        <v>0</v>
      </c>
      <c r="T24" s="108">
        <v>0</v>
      </c>
      <c r="U24" s="108">
        <v>1.1499999999999999</v>
      </c>
      <c r="V24" s="108">
        <v>1.41</v>
      </c>
      <c r="W24" s="108">
        <v>1.55</v>
      </c>
      <c r="X24" s="108">
        <v>0.129</v>
      </c>
      <c r="Y24" s="22">
        <v>1.1499999999999999</v>
      </c>
      <c r="Z24" s="109" t="s">
        <v>74</v>
      </c>
      <c r="AB24" s="107">
        <v>0.97299999999999998</v>
      </c>
      <c r="AC24" s="108">
        <v>1.28</v>
      </c>
      <c r="AD24" s="108">
        <v>1.97</v>
      </c>
      <c r="AE24" s="108">
        <v>473</v>
      </c>
      <c r="AF24" s="108">
        <v>0</v>
      </c>
      <c r="AG24" s="108">
        <v>0</v>
      </c>
      <c r="AH24" s="108">
        <v>1.26</v>
      </c>
      <c r="AI24" s="108">
        <v>1.55</v>
      </c>
      <c r="AJ24" s="108">
        <v>1.73</v>
      </c>
      <c r="AK24" s="108">
        <v>0.14000000000000001</v>
      </c>
      <c r="AL24" s="22">
        <v>1.27</v>
      </c>
      <c r="AM24" s="109" t="s">
        <v>74</v>
      </c>
    </row>
    <row r="25" spans="1:39">
      <c r="A25" s="16" t="s">
        <v>24</v>
      </c>
      <c r="B25" s="107">
        <v>0.48599999999999999</v>
      </c>
      <c r="C25" s="108">
        <v>0.72</v>
      </c>
      <c r="D25" s="108">
        <v>26.5</v>
      </c>
      <c r="E25" s="108">
        <v>461</v>
      </c>
      <c r="F25" s="108">
        <v>0</v>
      </c>
      <c r="G25" s="108">
        <v>0</v>
      </c>
      <c r="H25" s="108">
        <v>0.60499999999999998</v>
      </c>
      <c r="I25" s="108">
        <v>0.75</v>
      </c>
      <c r="J25" s="108">
        <v>0.86499999999999999</v>
      </c>
      <c r="K25" s="108">
        <v>1.64</v>
      </c>
      <c r="L25" s="22">
        <v>0.60799999999999998</v>
      </c>
      <c r="M25" s="109" t="s">
        <v>74</v>
      </c>
      <c r="O25" s="107">
        <v>0.47399999999999998</v>
      </c>
      <c r="P25" s="108">
        <v>0.65400000000000003</v>
      </c>
      <c r="Q25" s="108">
        <v>1.02</v>
      </c>
      <c r="R25" s="108">
        <v>469</v>
      </c>
      <c r="S25" s="108">
        <v>0</v>
      </c>
      <c r="T25" s="108">
        <v>0</v>
      </c>
      <c r="U25" s="108">
        <v>0.64500000000000002</v>
      </c>
      <c r="V25" s="108">
        <v>0.80600000000000005</v>
      </c>
      <c r="W25" s="108">
        <v>0.95199999999999996</v>
      </c>
      <c r="X25" s="108">
        <v>8.5000000000000006E-2</v>
      </c>
      <c r="Y25" s="22">
        <v>0.64900000000000002</v>
      </c>
      <c r="Z25" s="109" t="s">
        <v>74</v>
      </c>
      <c r="AB25" s="107">
        <v>0.48899999999999999</v>
      </c>
      <c r="AC25" s="108">
        <v>0.63100000000000001</v>
      </c>
      <c r="AD25" s="108">
        <v>1.33</v>
      </c>
      <c r="AE25" s="108">
        <v>469</v>
      </c>
      <c r="AF25" s="108">
        <v>0</v>
      </c>
      <c r="AG25" s="108">
        <v>0</v>
      </c>
      <c r="AH25" s="108">
        <v>0.61599999999999999</v>
      </c>
      <c r="AI25" s="108">
        <v>0.76900000000000002</v>
      </c>
      <c r="AJ25" s="108">
        <v>0.879</v>
      </c>
      <c r="AK25" s="108">
        <v>8.2000000000000003E-2</v>
      </c>
      <c r="AL25" s="22">
        <v>0.624</v>
      </c>
      <c r="AM25" s="109" t="s">
        <v>74</v>
      </c>
    </row>
    <row r="26" spans="1:39" ht="21">
      <c r="A26" s="16" t="s">
        <v>25</v>
      </c>
      <c r="B26" s="107">
        <v>1.1000000000000001</v>
      </c>
      <c r="C26" s="108">
        <v>1.55</v>
      </c>
      <c r="D26" s="108">
        <v>40.9</v>
      </c>
      <c r="E26" s="108">
        <v>455</v>
      </c>
      <c r="F26" s="108">
        <v>0</v>
      </c>
      <c r="G26" s="108">
        <v>0</v>
      </c>
      <c r="H26" s="108">
        <v>1.41</v>
      </c>
      <c r="I26" s="108">
        <v>1.69</v>
      </c>
      <c r="J26" s="108">
        <v>1.96</v>
      </c>
      <c r="K26" s="108">
        <v>2.06</v>
      </c>
      <c r="L26" s="22">
        <v>1.42</v>
      </c>
      <c r="M26" s="109" t="s">
        <v>74</v>
      </c>
      <c r="O26" s="107">
        <v>1.01</v>
      </c>
      <c r="P26" s="108">
        <v>1.31</v>
      </c>
      <c r="Q26" s="108">
        <v>4.4800000000000004</v>
      </c>
      <c r="R26" s="108">
        <v>464</v>
      </c>
      <c r="S26" s="108">
        <v>0</v>
      </c>
      <c r="T26" s="108">
        <v>0</v>
      </c>
      <c r="U26" s="108">
        <v>1.28</v>
      </c>
      <c r="V26" s="108">
        <v>1.62</v>
      </c>
      <c r="W26" s="108">
        <v>1.78</v>
      </c>
      <c r="X26" s="108">
        <v>0.20699999999999999</v>
      </c>
      <c r="Y26" s="22">
        <v>1.29</v>
      </c>
      <c r="Z26" s="109" t="s">
        <v>74</v>
      </c>
      <c r="AB26" s="107">
        <v>1.02</v>
      </c>
      <c r="AC26" s="108">
        <v>1.43</v>
      </c>
      <c r="AD26" s="108">
        <v>3.06</v>
      </c>
      <c r="AE26" s="108">
        <v>463</v>
      </c>
      <c r="AF26" s="108">
        <v>0</v>
      </c>
      <c r="AG26" s="108">
        <v>0</v>
      </c>
      <c r="AH26" s="108">
        <v>1.41</v>
      </c>
      <c r="AI26" s="108">
        <v>1.69</v>
      </c>
      <c r="AJ26" s="108">
        <v>1.86</v>
      </c>
      <c r="AK26" s="108">
        <v>0.158</v>
      </c>
      <c r="AL26" s="22">
        <v>1.42</v>
      </c>
      <c r="AM26" s="109" t="s">
        <v>74</v>
      </c>
    </row>
    <row r="27" spans="1:39" ht="15.75" thickBot="1">
      <c r="A27" s="17" t="s">
        <v>26</v>
      </c>
      <c r="B27" s="29" t="s">
        <v>74</v>
      </c>
      <c r="C27" s="30" t="s">
        <v>74</v>
      </c>
      <c r="D27" s="30" t="s">
        <v>74</v>
      </c>
      <c r="E27" s="30" t="s">
        <v>74</v>
      </c>
      <c r="F27" s="30">
        <v>0</v>
      </c>
      <c r="G27" s="30" t="s">
        <v>74</v>
      </c>
      <c r="H27" s="30" t="s">
        <v>74</v>
      </c>
      <c r="I27" s="30" t="s">
        <v>74</v>
      </c>
      <c r="J27" s="30" t="s">
        <v>74</v>
      </c>
      <c r="K27" s="30" t="s">
        <v>74</v>
      </c>
      <c r="L27" s="31" t="s">
        <v>74</v>
      </c>
      <c r="M27" s="32"/>
      <c r="O27" s="29">
        <v>0</v>
      </c>
      <c r="P27" s="30">
        <v>0</v>
      </c>
      <c r="Q27" s="30">
        <v>0</v>
      </c>
      <c r="R27" s="30">
        <v>50</v>
      </c>
      <c r="S27" s="30">
        <v>0</v>
      </c>
      <c r="T27" s="30">
        <v>0</v>
      </c>
      <c r="U27" s="30" t="s">
        <v>73</v>
      </c>
      <c r="V27" s="30" t="s">
        <v>73</v>
      </c>
      <c r="W27" s="30" t="s">
        <v>73</v>
      </c>
      <c r="X27" s="30" t="s">
        <v>73</v>
      </c>
      <c r="Y27" s="31" t="s">
        <v>74</v>
      </c>
      <c r="Z27" s="32"/>
      <c r="AB27" s="29">
        <v>0</v>
      </c>
      <c r="AC27" s="30">
        <v>0</v>
      </c>
      <c r="AD27" s="30">
        <v>0</v>
      </c>
      <c r="AE27" s="30">
        <v>50</v>
      </c>
      <c r="AF27" s="30">
        <v>0</v>
      </c>
      <c r="AG27" s="30">
        <v>0</v>
      </c>
      <c r="AH27" s="30" t="s">
        <v>73</v>
      </c>
      <c r="AI27" s="30" t="s">
        <v>73</v>
      </c>
      <c r="AJ27" s="30" t="s">
        <v>73</v>
      </c>
      <c r="AK27" s="30" t="s">
        <v>73</v>
      </c>
      <c r="AL27" s="31" t="s">
        <v>74</v>
      </c>
      <c r="AM27" s="32"/>
    </row>
    <row r="30" spans="1:39" ht="15.75" thickBot="1"/>
    <row r="31" spans="1:39" ht="31.5">
      <c r="A31" s="120" t="s">
        <v>35</v>
      </c>
      <c r="B31" s="27" t="s">
        <v>58</v>
      </c>
      <c r="C31" s="18" t="s">
        <v>59</v>
      </c>
      <c r="D31" s="18" t="s">
        <v>60</v>
      </c>
      <c r="E31" s="18" t="s">
        <v>75</v>
      </c>
      <c r="F31" s="18" t="s">
        <v>68</v>
      </c>
      <c r="G31" s="19" t="s">
        <v>67</v>
      </c>
      <c r="O31" s="27" t="s">
        <v>58</v>
      </c>
      <c r="P31" s="18" t="s">
        <v>59</v>
      </c>
      <c r="Q31" s="18" t="s">
        <v>60</v>
      </c>
      <c r="R31" s="18" t="s">
        <v>75</v>
      </c>
      <c r="S31" s="18" t="s">
        <v>68</v>
      </c>
      <c r="T31" s="19" t="s">
        <v>67</v>
      </c>
      <c r="AB31" s="27" t="s">
        <v>58</v>
      </c>
      <c r="AC31" s="18" t="s">
        <v>59</v>
      </c>
      <c r="AD31" s="18" t="s">
        <v>60</v>
      </c>
      <c r="AE31" s="18" t="s">
        <v>75</v>
      </c>
      <c r="AF31" s="18" t="s">
        <v>68</v>
      </c>
      <c r="AG31" s="19" t="s">
        <v>67</v>
      </c>
    </row>
    <row r="32" spans="1:39" ht="52.5">
      <c r="A32" s="38" t="s">
        <v>224</v>
      </c>
      <c r="B32" s="47">
        <v>0</v>
      </c>
      <c r="C32" s="22">
        <v>19.8</v>
      </c>
      <c r="D32" s="22">
        <v>100</v>
      </c>
      <c r="E32" s="22">
        <v>13</v>
      </c>
      <c r="F32" s="22">
        <v>18.3</v>
      </c>
      <c r="G32" s="48">
        <v>16.899999999999999</v>
      </c>
      <c r="O32" s="47">
        <v>0</v>
      </c>
      <c r="P32" s="22">
        <v>26.2</v>
      </c>
      <c r="Q32" s="22">
        <v>100</v>
      </c>
      <c r="R32" s="22">
        <v>19</v>
      </c>
      <c r="S32" s="22">
        <v>25.3</v>
      </c>
      <c r="T32" s="48">
        <v>19.899999999999999</v>
      </c>
      <c r="AB32" s="47">
        <v>0</v>
      </c>
      <c r="AC32" s="22">
        <v>28.6</v>
      </c>
      <c r="AD32" s="22">
        <v>100</v>
      </c>
      <c r="AE32" s="22">
        <v>23</v>
      </c>
      <c r="AF32" s="22">
        <v>28</v>
      </c>
      <c r="AG32" s="48">
        <v>19.2</v>
      </c>
    </row>
    <row r="33" spans="1:33" ht="42">
      <c r="A33" s="38" t="s">
        <v>225</v>
      </c>
      <c r="B33" s="47">
        <v>0</v>
      </c>
      <c r="C33" s="22">
        <v>65.3</v>
      </c>
      <c r="D33" s="22">
        <v>97</v>
      </c>
      <c r="E33" s="22">
        <v>70</v>
      </c>
      <c r="F33" s="22">
        <v>66.7</v>
      </c>
      <c r="G33" s="48">
        <v>19.2</v>
      </c>
      <c r="O33" s="47">
        <v>0</v>
      </c>
      <c r="P33" s="22">
        <v>64.599999999999994</v>
      </c>
      <c r="Q33" s="22">
        <v>97</v>
      </c>
      <c r="R33" s="22">
        <v>69</v>
      </c>
      <c r="S33" s="22">
        <v>65.8</v>
      </c>
      <c r="T33" s="48">
        <v>19.3</v>
      </c>
      <c r="AB33" s="47">
        <v>0</v>
      </c>
      <c r="AC33" s="22">
        <v>65.599999999999994</v>
      </c>
      <c r="AD33" s="22">
        <v>97</v>
      </c>
      <c r="AE33" s="22">
        <v>70</v>
      </c>
      <c r="AF33" s="22">
        <v>66.900000000000006</v>
      </c>
      <c r="AG33" s="48">
        <v>19.100000000000001</v>
      </c>
    </row>
    <row r="34" spans="1:33" ht="42">
      <c r="A34" s="38" t="s">
        <v>226</v>
      </c>
      <c r="B34" s="107">
        <v>0</v>
      </c>
      <c r="C34" s="108">
        <v>5.15</v>
      </c>
      <c r="D34" s="108">
        <v>39</v>
      </c>
      <c r="E34" s="108">
        <v>3.51</v>
      </c>
      <c r="F34" s="108">
        <v>4.58</v>
      </c>
      <c r="G34" s="109">
        <v>5.21</v>
      </c>
      <c r="O34" s="107">
        <v>0</v>
      </c>
      <c r="P34" s="108">
        <v>5.19</v>
      </c>
      <c r="Q34" s="108">
        <v>39.9</v>
      </c>
      <c r="R34" s="108">
        <v>3.47</v>
      </c>
      <c r="S34" s="108">
        <v>4.58</v>
      </c>
      <c r="T34" s="109">
        <v>5.34</v>
      </c>
      <c r="AB34" s="107">
        <v>0</v>
      </c>
      <c r="AC34" s="108">
        <v>5.18</v>
      </c>
      <c r="AD34" s="108">
        <v>35.5</v>
      </c>
      <c r="AE34" s="108">
        <v>3.59</v>
      </c>
      <c r="AF34" s="108">
        <v>4.67</v>
      </c>
      <c r="AG34" s="109">
        <v>5.0199999999999996</v>
      </c>
    </row>
    <row r="35" spans="1:33" ht="42">
      <c r="A35" s="38" t="s">
        <v>227</v>
      </c>
      <c r="B35" s="107">
        <v>0</v>
      </c>
      <c r="C35" s="108">
        <v>45.7</v>
      </c>
      <c r="D35" s="108">
        <v>50</v>
      </c>
      <c r="E35" s="108">
        <v>50</v>
      </c>
      <c r="F35" s="108">
        <v>47.5</v>
      </c>
      <c r="G35" s="109">
        <v>11.2</v>
      </c>
      <c r="O35" s="107">
        <v>0</v>
      </c>
      <c r="P35" s="108">
        <v>45.7</v>
      </c>
      <c r="Q35" s="108">
        <v>50</v>
      </c>
      <c r="R35" s="108">
        <v>50</v>
      </c>
      <c r="S35" s="108">
        <v>47.6</v>
      </c>
      <c r="T35" s="109">
        <v>11.1</v>
      </c>
      <c r="AB35" s="107">
        <v>0</v>
      </c>
      <c r="AC35" s="108">
        <v>45.7</v>
      </c>
      <c r="AD35" s="108">
        <v>50</v>
      </c>
      <c r="AE35" s="108">
        <v>50</v>
      </c>
      <c r="AF35" s="108">
        <v>47.6</v>
      </c>
      <c r="AG35" s="109">
        <v>11.1</v>
      </c>
    </row>
    <row r="36" spans="1:33" ht="73.5">
      <c r="A36" s="38" t="s">
        <v>228</v>
      </c>
      <c r="B36" s="107">
        <v>0</v>
      </c>
      <c r="C36" s="108">
        <v>108.1</v>
      </c>
      <c r="D36" s="108">
        <v>129</v>
      </c>
      <c r="E36" s="108">
        <v>113</v>
      </c>
      <c r="F36" s="108">
        <v>110.1</v>
      </c>
      <c r="G36" s="109">
        <v>12.2</v>
      </c>
      <c r="O36" s="107">
        <v>0</v>
      </c>
      <c r="P36" s="108">
        <v>107.8</v>
      </c>
      <c r="Q36" s="108">
        <v>114</v>
      </c>
      <c r="R36" s="108">
        <v>112</v>
      </c>
      <c r="S36" s="108">
        <v>109.8</v>
      </c>
      <c r="T36" s="109">
        <v>12</v>
      </c>
      <c r="AB36" s="107">
        <v>0</v>
      </c>
      <c r="AC36" s="108">
        <v>108.2</v>
      </c>
      <c r="AD36" s="108">
        <v>114</v>
      </c>
      <c r="AE36" s="108">
        <v>113</v>
      </c>
      <c r="AF36" s="108">
        <v>110.2</v>
      </c>
      <c r="AG36" s="109">
        <v>12.2</v>
      </c>
    </row>
    <row r="37" spans="1:33" ht="73.5">
      <c r="A37" s="38" t="s">
        <v>229</v>
      </c>
      <c r="B37" s="107">
        <v>0</v>
      </c>
      <c r="C37" s="108">
        <v>0.1</v>
      </c>
      <c r="D37" s="108">
        <v>0.16500000000000001</v>
      </c>
      <c r="E37" s="108">
        <v>0.1</v>
      </c>
      <c r="F37" s="108">
        <v>0.1</v>
      </c>
      <c r="G37" s="109">
        <v>2E-3</v>
      </c>
      <c r="O37" s="107">
        <v>0</v>
      </c>
      <c r="P37" s="108">
        <v>0.1</v>
      </c>
      <c r="Q37" s="108">
        <v>0.1</v>
      </c>
      <c r="R37" s="108">
        <v>0.1</v>
      </c>
      <c r="S37" s="108">
        <v>0.1</v>
      </c>
      <c r="T37" s="109">
        <v>2E-3</v>
      </c>
      <c r="AB37" s="107">
        <v>0</v>
      </c>
      <c r="AC37" s="108">
        <v>0.1</v>
      </c>
      <c r="AD37" s="108">
        <v>0.1</v>
      </c>
      <c r="AE37" s="108">
        <v>0.1</v>
      </c>
      <c r="AF37" s="108">
        <v>0.1</v>
      </c>
      <c r="AG37" s="109">
        <v>2E-3</v>
      </c>
    </row>
    <row r="38" spans="1:33" ht="73.5">
      <c r="A38" s="38" t="s">
        <v>230</v>
      </c>
      <c r="B38" s="107">
        <v>0</v>
      </c>
      <c r="C38" s="108">
        <v>0</v>
      </c>
      <c r="D38" s="108">
        <v>0.1</v>
      </c>
      <c r="E38" s="108">
        <v>0</v>
      </c>
      <c r="F38" s="108">
        <v>0</v>
      </c>
      <c r="G38" s="109">
        <v>2E-3</v>
      </c>
      <c r="O38" s="107">
        <v>0</v>
      </c>
      <c r="P38" s="108">
        <v>0</v>
      </c>
      <c r="Q38" s="108">
        <v>3.3000000000000002E-2</v>
      </c>
      <c r="R38" s="108">
        <v>0</v>
      </c>
      <c r="S38" s="108">
        <v>0</v>
      </c>
      <c r="T38" s="109">
        <v>2E-3</v>
      </c>
      <c r="AB38" s="107">
        <v>0</v>
      </c>
      <c r="AC38" s="108">
        <v>0</v>
      </c>
      <c r="AD38" s="108">
        <v>3.3000000000000002E-2</v>
      </c>
      <c r="AE38" s="108">
        <v>0</v>
      </c>
      <c r="AF38" s="108">
        <v>0</v>
      </c>
      <c r="AG38" s="109">
        <v>1E-3</v>
      </c>
    </row>
    <row r="39" spans="1:33" ht="73.5">
      <c r="A39" s="38" t="s">
        <v>231</v>
      </c>
      <c r="B39" s="107">
        <v>0</v>
      </c>
      <c r="C39" s="108">
        <v>0</v>
      </c>
      <c r="D39" s="108">
        <v>0</v>
      </c>
      <c r="E39" s="108">
        <v>0</v>
      </c>
      <c r="F39" s="108">
        <v>0</v>
      </c>
      <c r="G39" s="109" t="s">
        <v>73</v>
      </c>
      <c r="O39" s="107">
        <v>0</v>
      </c>
      <c r="P39" s="108">
        <v>0</v>
      </c>
      <c r="Q39" s="108">
        <v>0</v>
      </c>
      <c r="R39" s="108">
        <v>0</v>
      </c>
      <c r="S39" s="108">
        <v>0</v>
      </c>
      <c r="T39" s="109" t="s">
        <v>73</v>
      </c>
      <c r="AB39" s="107">
        <v>0</v>
      </c>
      <c r="AC39" s="108">
        <v>0</v>
      </c>
      <c r="AD39" s="108">
        <v>0</v>
      </c>
      <c r="AE39" s="108">
        <v>0</v>
      </c>
      <c r="AF39" s="108">
        <v>0</v>
      </c>
      <c r="AG39" s="109" t="s">
        <v>73</v>
      </c>
    </row>
    <row r="40" spans="1:33" ht="84">
      <c r="A40" s="38" t="s">
        <v>232</v>
      </c>
      <c r="B40" s="107">
        <v>0</v>
      </c>
      <c r="C40" s="108">
        <v>0</v>
      </c>
      <c r="D40" s="108">
        <v>0</v>
      </c>
      <c r="E40" s="108">
        <v>0</v>
      </c>
      <c r="F40" s="108">
        <v>0</v>
      </c>
      <c r="G40" s="109" t="s">
        <v>73</v>
      </c>
      <c r="O40" s="107">
        <v>0</v>
      </c>
      <c r="P40" s="108">
        <v>0</v>
      </c>
      <c r="Q40" s="108">
        <v>0</v>
      </c>
      <c r="R40" s="108">
        <v>0</v>
      </c>
      <c r="S40" s="108">
        <v>0</v>
      </c>
      <c r="T40" s="109" t="s">
        <v>73</v>
      </c>
      <c r="AB40" s="107">
        <v>0</v>
      </c>
      <c r="AC40" s="108">
        <v>0</v>
      </c>
      <c r="AD40" s="108">
        <v>0</v>
      </c>
      <c r="AE40" s="108">
        <v>0</v>
      </c>
      <c r="AF40" s="108">
        <v>0</v>
      </c>
      <c r="AG40" s="109" t="s">
        <v>73</v>
      </c>
    </row>
    <row r="41" spans="1:33" ht="63">
      <c r="A41" s="38" t="s">
        <v>233</v>
      </c>
      <c r="B41" s="107">
        <v>1</v>
      </c>
      <c r="C41" s="108">
        <v>18.7</v>
      </c>
      <c r="D41" s="45">
        <v>22357</v>
      </c>
      <c r="E41" s="108">
        <v>1</v>
      </c>
      <c r="F41" s="108">
        <v>1.1399999999999999</v>
      </c>
      <c r="G41" s="109">
        <v>595.6</v>
      </c>
      <c r="O41" s="107">
        <v>1</v>
      </c>
      <c r="P41" s="108">
        <v>3.18</v>
      </c>
      <c r="Q41" s="108">
        <v>40</v>
      </c>
      <c r="R41" s="108">
        <v>1</v>
      </c>
      <c r="S41" s="108">
        <v>1.51</v>
      </c>
      <c r="T41" s="109">
        <v>7.67</v>
      </c>
      <c r="AB41" s="107">
        <v>1</v>
      </c>
      <c r="AC41" s="108">
        <v>3.2</v>
      </c>
      <c r="AD41" s="108">
        <v>40</v>
      </c>
      <c r="AE41" s="108">
        <v>1</v>
      </c>
      <c r="AF41" s="108">
        <v>1.37</v>
      </c>
      <c r="AG41" s="109">
        <v>8.18</v>
      </c>
    </row>
    <row r="42" spans="1:33" ht="73.5">
      <c r="A42" s="38" t="s">
        <v>234</v>
      </c>
      <c r="B42" s="107">
        <v>10</v>
      </c>
      <c r="C42" s="108">
        <v>250.5</v>
      </c>
      <c r="D42" s="45">
        <v>1284</v>
      </c>
      <c r="E42" s="108">
        <v>205.6</v>
      </c>
      <c r="F42" s="108">
        <v>235.6</v>
      </c>
      <c r="G42" s="109">
        <v>171.9</v>
      </c>
      <c r="O42" s="107">
        <v>57</v>
      </c>
      <c r="P42" s="45">
        <v>1258</v>
      </c>
      <c r="Q42" s="45">
        <v>6414</v>
      </c>
      <c r="R42" s="108">
        <v>615.79999999999995</v>
      </c>
      <c r="S42" s="45">
        <v>1154</v>
      </c>
      <c r="T42" s="49">
        <v>1307</v>
      </c>
      <c r="AB42" s="107">
        <v>9.98</v>
      </c>
      <c r="AC42" s="108">
        <v>248.3</v>
      </c>
      <c r="AD42" s="45">
        <v>1122</v>
      </c>
      <c r="AE42" s="108">
        <v>208</v>
      </c>
      <c r="AF42" s="108">
        <v>236.1</v>
      </c>
      <c r="AG42" s="109">
        <v>159.5</v>
      </c>
    </row>
    <row r="43" spans="1:33" ht="126.75" thickBot="1">
      <c r="A43" s="92" t="s">
        <v>47</v>
      </c>
      <c r="B43" s="29">
        <v>0</v>
      </c>
      <c r="C43" s="30">
        <v>2.1999999999999999E-2</v>
      </c>
      <c r="D43" s="30">
        <v>20.100000000000001</v>
      </c>
      <c r="E43" s="30">
        <v>0</v>
      </c>
      <c r="F43" s="30">
        <v>0</v>
      </c>
      <c r="G43" s="42">
        <v>0.38</v>
      </c>
      <c r="O43" s="29">
        <v>0</v>
      </c>
      <c r="P43" s="30">
        <v>1</v>
      </c>
      <c r="Q43" s="30">
        <v>148.4</v>
      </c>
      <c r="R43" s="30">
        <v>0</v>
      </c>
      <c r="S43" s="30">
        <v>0.11899999999999999</v>
      </c>
      <c r="T43" s="42">
        <v>5.18</v>
      </c>
      <c r="AB43" s="29">
        <v>0</v>
      </c>
      <c r="AC43" s="30">
        <v>2.5999999999999999E-2</v>
      </c>
      <c r="AD43" s="30">
        <v>6.78</v>
      </c>
      <c r="AE43" s="30">
        <v>0</v>
      </c>
      <c r="AF43" s="30">
        <v>0</v>
      </c>
      <c r="AG43" s="42">
        <v>0.20200000000000001</v>
      </c>
    </row>
  </sheetData>
  <mergeCells count="27">
    <mergeCell ref="B7:M7"/>
    <mergeCell ref="B8:M8"/>
    <mergeCell ref="B9:M9"/>
    <mergeCell ref="O1:Z1"/>
    <mergeCell ref="O2:Z2"/>
    <mergeCell ref="O3:Z3"/>
    <mergeCell ref="O4:Z4"/>
    <mergeCell ref="O5:Z5"/>
    <mergeCell ref="O6:Z6"/>
    <mergeCell ref="O7:Z7"/>
    <mergeCell ref="B1:M1"/>
    <mergeCell ref="B2:M2"/>
    <mergeCell ref="B3:M3"/>
    <mergeCell ref="B4:M4"/>
    <mergeCell ref="B5:M5"/>
    <mergeCell ref="B6:M6"/>
    <mergeCell ref="AB9:AM9"/>
    <mergeCell ref="O8:Z8"/>
    <mergeCell ref="O9:Z9"/>
    <mergeCell ref="AB1:AM1"/>
    <mergeCell ref="AB2:AM2"/>
    <mergeCell ref="AB3:AM3"/>
    <mergeCell ref="AB4:AM4"/>
    <mergeCell ref="AB5:AM5"/>
    <mergeCell ref="AB6:AM6"/>
    <mergeCell ref="AB7:AM7"/>
    <mergeCell ref="AB8:AM8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B1" sqref="B1:G12"/>
    </sheetView>
  </sheetViews>
  <sheetFormatPr defaultColWidth="9.28515625" defaultRowHeight="15" customHeight="1"/>
  <sheetData>
    <row r="1" spans="1:7" ht="15" customHeight="1" thickBot="1">
      <c r="A1" s="62" t="s">
        <v>223</v>
      </c>
      <c r="B1" s="63">
        <v>0</v>
      </c>
      <c r="C1" s="63">
        <v>28.6</v>
      </c>
      <c r="D1" s="63">
        <v>100</v>
      </c>
      <c r="E1" s="63">
        <v>23</v>
      </c>
      <c r="F1" s="63">
        <v>28</v>
      </c>
      <c r="G1" s="64">
        <v>19.2</v>
      </c>
    </row>
    <row r="2" spans="1:7" ht="15" customHeight="1" thickTop="1" thickBot="1">
      <c r="A2" s="33" t="s">
        <v>224</v>
      </c>
      <c r="B2" s="11">
        <v>0</v>
      </c>
      <c r="C2" s="11">
        <v>65.599999999999994</v>
      </c>
      <c r="D2" s="11">
        <v>97</v>
      </c>
      <c r="E2" s="11">
        <v>70</v>
      </c>
      <c r="F2" s="11">
        <v>66.900000000000006</v>
      </c>
      <c r="G2" s="13">
        <v>19.100000000000001</v>
      </c>
    </row>
    <row r="3" spans="1:7" ht="106.5" customHeight="1" thickTop="1" thickBot="1">
      <c r="A3" s="34" t="s">
        <v>225</v>
      </c>
      <c r="B3" s="12">
        <v>0</v>
      </c>
      <c r="C3" s="12">
        <v>5.18</v>
      </c>
      <c r="D3" s="12">
        <v>35.5</v>
      </c>
      <c r="E3" s="12">
        <v>3.59</v>
      </c>
      <c r="F3" s="12">
        <v>4.67</v>
      </c>
      <c r="G3" s="14">
        <v>5.0199999999999996</v>
      </c>
    </row>
    <row r="4" spans="1:7" ht="15" customHeight="1" thickTop="1" thickBot="1">
      <c r="A4" s="33" t="s">
        <v>226</v>
      </c>
      <c r="B4" s="11">
        <v>0</v>
      </c>
      <c r="C4" s="11">
        <v>45.7</v>
      </c>
      <c r="D4" s="11">
        <v>50</v>
      </c>
      <c r="E4" s="11">
        <v>50</v>
      </c>
      <c r="F4" s="11">
        <v>47.6</v>
      </c>
      <c r="G4" s="13">
        <v>11.1</v>
      </c>
    </row>
    <row r="5" spans="1:7" ht="15" customHeight="1" thickTop="1" thickBot="1">
      <c r="A5" s="34" t="s">
        <v>227</v>
      </c>
      <c r="B5" s="12">
        <v>0</v>
      </c>
      <c r="C5" s="12">
        <v>108.2</v>
      </c>
      <c r="D5" s="12">
        <v>114</v>
      </c>
      <c r="E5" s="12">
        <v>113</v>
      </c>
      <c r="F5" s="12">
        <v>110.2</v>
      </c>
      <c r="G5" s="14">
        <v>12.2</v>
      </c>
    </row>
    <row r="6" spans="1:7" ht="16.5" customHeight="1" thickTop="1" thickBot="1">
      <c r="A6" s="33" t="s">
        <v>228</v>
      </c>
      <c r="B6" s="11">
        <v>0</v>
      </c>
      <c r="C6" s="11">
        <v>0.1</v>
      </c>
      <c r="D6" s="11">
        <v>0.1</v>
      </c>
      <c r="E6" s="11">
        <v>0.1</v>
      </c>
      <c r="F6" s="11">
        <v>0.1</v>
      </c>
      <c r="G6" s="13">
        <v>2E-3</v>
      </c>
    </row>
    <row r="7" spans="1:7" ht="15" customHeight="1" thickTop="1" thickBot="1">
      <c r="A7" s="34" t="s">
        <v>229</v>
      </c>
      <c r="B7" s="12">
        <v>0</v>
      </c>
      <c r="C7" s="12">
        <v>0</v>
      </c>
      <c r="D7" s="12">
        <v>3.3000000000000002E-2</v>
      </c>
      <c r="E7" s="12">
        <v>0</v>
      </c>
      <c r="F7" s="12">
        <v>0</v>
      </c>
      <c r="G7" s="14">
        <v>1E-3</v>
      </c>
    </row>
    <row r="8" spans="1:7" ht="15" customHeight="1" thickTop="1" thickBot="1">
      <c r="A8" s="33" t="s">
        <v>230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3" t="s">
        <v>73</v>
      </c>
    </row>
    <row r="9" spans="1:7" ht="15" customHeight="1" thickTop="1" thickBot="1">
      <c r="A9" s="34" t="s">
        <v>231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4" t="s">
        <v>73</v>
      </c>
    </row>
    <row r="10" spans="1:7" ht="15" customHeight="1" thickTop="1" thickBot="1">
      <c r="A10" s="33" t="s">
        <v>232</v>
      </c>
      <c r="B10" s="11">
        <v>1</v>
      </c>
      <c r="C10" s="11">
        <v>3.2</v>
      </c>
      <c r="D10" s="11">
        <v>40</v>
      </c>
      <c r="E10" s="11">
        <v>1</v>
      </c>
      <c r="F10" s="11">
        <v>1.37</v>
      </c>
      <c r="G10" s="13">
        <v>8.18</v>
      </c>
    </row>
    <row r="11" spans="1:7" ht="15" customHeight="1" thickTop="1" thickBot="1">
      <c r="A11" s="34" t="s">
        <v>233</v>
      </c>
      <c r="B11" s="12">
        <v>9.98</v>
      </c>
      <c r="C11" s="12">
        <v>248.3</v>
      </c>
      <c r="D11" s="66">
        <v>1122</v>
      </c>
      <c r="E11" s="12">
        <v>208</v>
      </c>
      <c r="F11" s="12">
        <v>236.1</v>
      </c>
      <c r="G11" s="14">
        <v>159.5</v>
      </c>
    </row>
    <row r="12" spans="1:7" ht="15" customHeight="1" thickTop="1" thickBot="1">
      <c r="A12" s="35" t="s">
        <v>234</v>
      </c>
      <c r="B12" s="36">
        <v>0</v>
      </c>
      <c r="C12" s="36">
        <v>2.5999999999999999E-2</v>
      </c>
      <c r="D12" s="36">
        <v>6.78</v>
      </c>
      <c r="E12" s="36">
        <v>0</v>
      </c>
      <c r="F12" s="36">
        <v>0</v>
      </c>
      <c r="G12" s="65">
        <v>0.20200000000000001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1:AJ165"/>
  <sheetViews>
    <sheetView topLeftCell="V37" workbookViewId="0">
      <selection activeCell="AF47" sqref="AF47"/>
    </sheetView>
  </sheetViews>
  <sheetFormatPr defaultRowHeight="15"/>
  <cols>
    <col min="4" max="4" width="8.85546875" bestFit="1" customWidth="1"/>
    <col min="5" max="5" width="8.42578125" bestFit="1" customWidth="1"/>
    <col min="6" max="6" width="6" bestFit="1" customWidth="1"/>
    <col min="7" max="8" width="8.28515625" bestFit="1" customWidth="1"/>
    <col min="9" max="9" width="8.5703125" bestFit="1" customWidth="1"/>
    <col min="10" max="10" width="16" bestFit="1" customWidth="1"/>
    <col min="11" max="12" width="12" bestFit="1" customWidth="1"/>
    <col min="14" max="14" width="12" customWidth="1"/>
    <col min="15" max="15" width="10" customWidth="1"/>
    <col min="17" max="17" width="20.42578125" customWidth="1"/>
    <col min="18" max="18" width="14.85546875" customWidth="1"/>
    <col min="19" max="19" width="10.140625" bestFit="1" customWidth="1"/>
    <col min="20" max="20" width="19.85546875" customWidth="1"/>
    <col min="32" max="32" width="20.28515625" customWidth="1"/>
    <col min="33" max="33" width="11.5703125" customWidth="1"/>
    <col min="34" max="34" width="12" bestFit="1" customWidth="1"/>
    <col min="35" max="35" width="8.42578125" bestFit="1" customWidth="1"/>
  </cols>
  <sheetData>
    <row r="1" spans="4:31">
      <c r="V1" s="159"/>
      <c r="W1" s="159"/>
      <c r="X1" s="159"/>
      <c r="Y1" s="159"/>
      <c r="Z1" s="159"/>
      <c r="AA1" s="159"/>
      <c r="AB1" s="159"/>
      <c r="AC1" s="159"/>
      <c r="AD1" s="159"/>
      <c r="AE1" s="159"/>
    </row>
    <row r="2" spans="4:31">
      <c r="V2" s="159"/>
      <c r="W2" s="159"/>
      <c r="X2" s="159"/>
      <c r="Y2" s="159"/>
      <c r="Z2" s="159"/>
      <c r="AA2" s="159"/>
      <c r="AB2" s="159"/>
      <c r="AC2" s="159"/>
      <c r="AD2" s="159"/>
      <c r="AE2" s="159"/>
    </row>
    <row r="3" spans="4:31">
      <c r="V3" s="159"/>
      <c r="W3" s="159"/>
      <c r="X3" s="159"/>
      <c r="Y3" s="159"/>
      <c r="Z3" s="159"/>
      <c r="AA3" s="159"/>
      <c r="AB3" s="159"/>
      <c r="AC3" s="159"/>
      <c r="AD3" s="159"/>
      <c r="AE3" s="159"/>
    </row>
    <row r="4" spans="4:31" ht="15.75" thickBot="1">
      <c r="V4" s="159"/>
      <c r="W4" s="159"/>
      <c r="X4" s="159"/>
      <c r="Y4" s="159"/>
      <c r="Z4" s="159"/>
      <c r="AA4" s="159"/>
      <c r="AB4" s="159"/>
      <c r="AC4" s="159"/>
      <c r="AD4" s="159"/>
      <c r="AE4" s="159"/>
    </row>
    <row r="5" spans="4:31" ht="45.75" thickBot="1">
      <c r="D5" s="121" t="s">
        <v>205</v>
      </c>
      <c r="E5" s="98" t="s">
        <v>206</v>
      </c>
      <c r="F5" s="98" t="s">
        <v>207</v>
      </c>
      <c r="G5" s="99" t="s">
        <v>208</v>
      </c>
      <c r="H5" s="99" t="s">
        <v>209</v>
      </c>
      <c r="I5" s="99" t="s">
        <v>210</v>
      </c>
      <c r="J5" s="100" t="s">
        <v>218</v>
      </c>
      <c r="V5" s="159"/>
      <c r="W5" s="159"/>
      <c r="X5" s="159"/>
      <c r="Y5" s="159"/>
      <c r="Z5" s="159"/>
      <c r="AA5" s="159"/>
      <c r="AB5" s="159"/>
      <c r="AC5" s="159"/>
      <c r="AD5" s="159"/>
      <c r="AE5" s="159"/>
    </row>
    <row r="6" spans="4:31">
      <c r="D6" s="217" t="s">
        <v>555</v>
      </c>
      <c r="E6" s="220" t="s">
        <v>213</v>
      </c>
      <c r="F6" s="221">
        <v>30</v>
      </c>
      <c r="G6" s="175">
        <v>315464</v>
      </c>
      <c r="H6" s="175">
        <v>6.82</v>
      </c>
      <c r="I6" s="175">
        <v>16.7</v>
      </c>
      <c r="J6" s="224">
        <f>AVERAGE(G6:G8)</f>
        <v>311930.66666666669</v>
      </c>
      <c r="V6" s="159"/>
      <c r="W6" s="159"/>
      <c r="X6" s="159"/>
      <c r="Y6" s="159"/>
      <c r="Z6" s="159"/>
      <c r="AA6" s="159"/>
      <c r="AB6" s="159"/>
      <c r="AC6" s="159"/>
      <c r="AD6" s="159"/>
      <c r="AE6" s="159"/>
    </row>
    <row r="7" spans="4:31">
      <c r="D7" s="218"/>
      <c r="E7" s="218"/>
      <c r="F7" s="222"/>
      <c r="G7" s="176">
        <v>315610</v>
      </c>
      <c r="H7" s="176">
        <v>5.6</v>
      </c>
      <c r="I7" s="176">
        <v>18.8</v>
      </c>
      <c r="J7" s="225"/>
      <c r="V7" s="159"/>
      <c r="W7" s="159"/>
      <c r="X7" s="159"/>
      <c r="Y7" s="159"/>
      <c r="Z7" s="159"/>
      <c r="AA7" s="159"/>
      <c r="AB7" s="159"/>
      <c r="AC7" s="159"/>
      <c r="AD7" s="159"/>
      <c r="AE7" s="159"/>
    </row>
    <row r="8" spans="4:31" ht="15.75" thickBot="1">
      <c r="D8" s="218"/>
      <c r="E8" s="218"/>
      <c r="F8" s="223"/>
      <c r="G8" s="177">
        <v>304718</v>
      </c>
      <c r="H8" s="177">
        <v>5.21</v>
      </c>
      <c r="I8" s="177">
        <v>20.8</v>
      </c>
      <c r="J8" s="226"/>
      <c r="K8">
        <f>AVERAGE(I6:I8)</f>
        <v>18.766666666666666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</row>
    <row r="9" spans="4:31" ht="15.75" thickBot="1">
      <c r="D9" s="218"/>
      <c r="E9" s="218"/>
      <c r="F9" s="221">
        <v>40</v>
      </c>
      <c r="G9" s="178">
        <v>413175</v>
      </c>
      <c r="H9" s="178">
        <v>4.28</v>
      </c>
      <c r="I9" s="178">
        <v>22.4</v>
      </c>
      <c r="J9" s="224">
        <f>AVERAGE(G9:G11)</f>
        <v>408328.66666666669</v>
      </c>
      <c r="L9">
        <f>K10-K8</f>
        <v>3.5</v>
      </c>
      <c r="V9" s="159"/>
      <c r="W9" s="159"/>
      <c r="X9" s="159"/>
      <c r="Y9" s="159"/>
      <c r="Z9" s="159"/>
      <c r="AA9" s="159"/>
      <c r="AB9" s="159"/>
      <c r="AC9" s="159"/>
      <c r="AD9" s="159"/>
      <c r="AE9" s="159"/>
    </row>
    <row r="10" spans="4:31">
      <c r="D10" s="218"/>
      <c r="E10" s="218"/>
      <c r="F10" s="222"/>
      <c r="G10" s="160">
        <v>413133</v>
      </c>
      <c r="H10" s="160">
        <v>4.37</v>
      </c>
      <c r="I10" s="160">
        <v>22.5</v>
      </c>
      <c r="J10" s="225"/>
      <c r="K10">
        <f>AVERAGE(I9:I11)</f>
        <v>22.266666666666666</v>
      </c>
      <c r="Q10" s="239" t="s">
        <v>557</v>
      </c>
      <c r="R10" s="241" t="s">
        <v>559</v>
      </c>
      <c r="S10" s="237" t="s">
        <v>566</v>
      </c>
      <c r="T10" s="238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</row>
    <row r="11" spans="4:31" ht="15.75" thickBot="1">
      <c r="D11" s="218"/>
      <c r="E11" s="218"/>
      <c r="F11" s="223"/>
      <c r="G11" s="161">
        <v>398678</v>
      </c>
      <c r="H11" s="161">
        <v>6.23</v>
      </c>
      <c r="I11" s="161">
        <v>21.9</v>
      </c>
      <c r="J11" s="226"/>
      <c r="Q11" s="240"/>
      <c r="R11" s="242"/>
      <c r="S11" s="149" t="s">
        <v>556</v>
      </c>
      <c r="T11" s="150" t="s">
        <v>212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</row>
    <row r="12" spans="4:31">
      <c r="D12" s="218"/>
      <c r="E12" s="218"/>
      <c r="F12" s="221">
        <v>50</v>
      </c>
      <c r="G12" s="178">
        <v>506779</v>
      </c>
      <c r="H12" s="178">
        <v>11.9</v>
      </c>
      <c r="I12" s="178">
        <v>23.9</v>
      </c>
      <c r="J12" s="224">
        <f>AVERAGE(G12:G14)</f>
        <v>501882.66666666669</v>
      </c>
      <c r="L12">
        <f>K13-K10</f>
        <v>2.0333333333333314</v>
      </c>
      <c r="Q12" s="243" t="s">
        <v>558</v>
      </c>
      <c r="R12" s="143" t="s">
        <v>560</v>
      </c>
      <c r="S12" s="143">
        <v>5.3</v>
      </c>
      <c r="T12" s="145">
        <v>7.1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</row>
    <row r="13" spans="4:31">
      <c r="D13" s="218"/>
      <c r="E13" s="218"/>
      <c r="F13" s="222"/>
      <c r="G13" s="160">
        <v>506620</v>
      </c>
      <c r="H13" s="160">
        <v>6.38</v>
      </c>
      <c r="I13" s="160">
        <v>24.7</v>
      </c>
      <c r="J13" s="225"/>
      <c r="K13">
        <f>AVERAGE(I12:I14)</f>
        <v>24.299999999999997</v>
      </c>
      <c r="Q13" s="243"/>
      <c r="R13" s="143" t="s">
        <v>561</v>
      </c>
      <c r="S13" s="143">
        <v>3.3</v>
      </c>
      <c r="T13" s="145">
        <v>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</row>
    <row r="14" spans="4:31" ht="15.75" thickBot="1">
      <c r="D14" s="218"/>
      <c r="E14" s="219"/>
      <c r="F14" s="223"/>
      <c r="G14" s="161">
        <v>492249</v>
      </c>
      <c r="H14" s="161">
        <v>8.75</v>
      </c>
      <c r="I14" s="161">
        <v>24.3</v>
      </c>
      <c r="J14" s="226"/>
      <c r="Q14" s="243" t="s">
        <v>562</v>
      </c>
      <c r="R14" s="143" t="s">
        <v>560</v>
      </c>
      <c r="S14" s="143">
        <v>8.3699999999999992</v>
      </c>
      <c r="T14" s="145">
        <v>10.1</v>
      </c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</row>
    <row r="15" spans="4:31">
      <c r="D15" s="218"/>
      <c r="E15" s="227" t="s">
        <v>212</v>
      </c>
      <c r="F15" s="221">
        <v>30</v>
      </c>
      <c r="G15" s="175">
        <v>78505</v>
      </c>
      <c r="H15" s="175">
        <v>3.82</v>
      </c>
      <c r="I15" s="175">
        <v>13</v>
      </c>
      <c r="J15" s="224">
        <f>AVERAGE(G15:G17)</f>
        <v>78408.333333333328</v>
      </c>
      <c r="Q15" s="243"/>
      <c r="R15" s="143" t="s">
        <v>561</v>
      </c>
      <c r="S15" s="143">
        <v>5.5</v>
      </c>
      <c r="T15" s="145">
        <v>4.8</v>
      </c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</row>
    <row r="16" spans="4:31">
      <c r="D16" s="218"/>
      <c r="E16" s="228"/>
      <c r="F16" s="222"/>
      <c r="G16" s="176">
        <v>78287</v>
      </c>
      <c r="H16" s="176">
        <v>15.9</v>
      </c>
      <c r="I16" s="176">
        <v>12.4</v>
      </c>
      <c r="J16" s="225"/>
      <c r="K16">
        <f>AVERAGE(I15:I17)</f>
        <v>14.633333333333333</v>
      </c>
      <c r="Q16" s="243" t="s">
        <v>563</v>
      </c>
      <c r="R16" s="143" t="s">
        <v>560</v>
      </c>
      <c r="S16" s="143">
        <v>4.6900000000000004</v>
      </c>
      <c r="T16" s="145">
        <v>4.1399999999999997</v>
      </c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</row>
    <row r="17" spans="4:31" ht="15.75" thickBot="1">
      <c r="D17" s="218"/>
      <c r="E17" s="228"/>
      <c r="F17" s="223"/>
      <c r="G17" s="177">
        <v>78433</v>
      </c>
      <c r="H17" s="177">
        <v>8.77</v>
      </c>
      <c r="I17" s="177">
        <v>18.5</v>
      </c>
      <c r="J17" s="226"/>
      <c r="L17">
        <f>K19-K16</f>
        <v>3.2666666666666693</v>
      </c>
      <c r="Q17" s="243"/>
      <c r="R17" s="143" t="s">
        <v>561</v>
      </c>
      <c r="S17" s="143">
        <v>3.63</v>
      </c>
      <c r="T17" s="145">
        <v>5.27</v>
      </c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</row>
    <row r="18" spans="4:31">
      <c r="D18" s="218"/>
      <c r="E18" s="228"/>
      <c r="F18" s="221">
        <v>40</v>
      </c>
      <c r="G18" s="178">
        <v>102652</v>
      </c>
      <c r="H18" s="175">
        <v>8.81</v>
      </c>
      <c r="I18" s="175">
        <v>15.6</v>
      </c>
      <c r="J18" s="224">
        <f>AVERAGE(G18:G20)</f>
        <v>102496.33333333333</v>
      </c>
      <c r="Q18" s="243" t="s">
        <v>564</v>
      </c>
      <c r="R18" s="143" t="s">
        <v>560</v>
      </c>
      <c r="S18" s="143">
        <v>3.1</v>
      </c>
      <c r="T18" s="145">
        <v>3.8</v>
      </c>
    </row>
    <row r="19" spans="4:31">
      <c r="D19" s="218"/>
      <c r="E19" s="228"/>
      <c r="F19" s="222"/>
      <c r="G19" s="176">
        <v>102273</v>
      </c>
      <c r="H19" s="176">
        <v>5.07</v>
      </c>
      <c r="I19" s="176">
        <v>19.100000000000001</v>
      </c>
      <c r="J19" s="225"/>
      <c r="K19">
        <f>AVERAGE(I18:I20)</f>
        <v>17.900000000000002</v>
      </c>
      <c r="Q19" s="243"/>
      <c r="R19" s="143" t="s">
        <v>561</v>
      </c>
      <c r="S19" s="143">
        <v>1.9</v>
      </c>
      <c r="T19" s="145">
        <v>2</v>
      </c>
    </row>
    <row r="20" spans="4:31" ht="15.75" thickBot="1">
      <c r="D20" s="218"/>
      <c r="E20" s="228"/>
      <c r="F20" s="223"/>
      <c r="G20" s="177">
        <v>102564</v>
      </c>
      <c r="H20" s="177">
        <v>7.53</v>
      </c>
      <c r="I20" s="177">
        <v>19</v>
      </c>
      <c r="J20" s="226"/>
      <c r="Q20" s="243" t="s">
        <v>565</v>
      </c>
      <c r="R20" s="143" t="s">
        <v>560</v>
      </c>
      <c r="S20" s="143">
        <v>3.5</v>
      </c>
      <c r="T20" s="145">
        <v>3.2</v>
      </c>
    </row>
    <row r="21" spans="4:31" ht="15.75" thickBot="1">
      <c r="D21" s="218"/>
      <c r="E21" s="228"/>
      <c r="F21" s="221">
        <v>50</v>
      </c>
      <c r="G21" s="178">
        <v>125992</v>
      </c>
      <c r="H21" s="178">
        <v>10.98</v>
      </c>
      <c r="I21" s="178">
        <v>17.399999999999999</v>
      </c>
      <c r="J21" s="224">
        <f>AVERAGE(G21:G23)</f>
        <v>125980.33333333333</v>
      </c>
      <c r="L21">
        <f>K22-K19</f>
        <v>1.7999999999999972</v>
      </c>
      <c r="Q21" s="244"/>
      <c r="R21" s="144" t="s">
        <v>561</v>
      </c>
      <c r="S21" s="144">
        <v>2.0299999999999998</v>
      </c>
      <c r="T21" s="146">
        <v>1.8</v>
      </c>
    </row>
    <row r="22" spans="4:31">
      <c r="D22" s="218"/>
      <c r="E22" s="228"/>
      <c r="F22" s="222"/>
      <c r="G22" s="160">
        <v>125919</v>
      </c>
      <c r="H22" s="160">
        <v>5.88</v>
      </c>
      <c r="I22" s="160">
        <v>21.3</v>
      </c>
      <c r="J22" s="225"/>
      <c r="K22">
        <f>AVERAGE(I21:I23)</f>
        <v>19.7</v>
      </c>
    </row>
    <row r="23" spans="4:31" ht="15.75" thickBot="1">
      <c r="D23" s="219"/>
      <c r="E23" s="229"/>
      <c r="F23" s="223"/>
      <c r="G23" s="161">
        <v>126030</v>
      </c>
      <c r="H23" s="161">
        <v>5.91</v>
      </c>
      <c r="I23" s="161">
        <v>20.399999999999999</v>
      </c>
      <c r="J23" s="226"/>
    </row>
    <row r="24" spans="4:31" ht="15.75" thickBot="1"/>
    <row r="25" spans="4:31">
      <c r="D25" s="230" t="s">
        <v>215</v>
      </c>
      <c r="E25" s="230" t="s">
        <v>212</v>
      </c>
      <c r="F25" s="233">
        <v>30</v>
      </c>
      <c r="G25" s="175">
        <v>78244</v>
      </c>
      <c r="H25" s="175">
        <v>7.83</v>
      </c>
      <c r="I25" s="175">
        <v>24.1</v>
      </c>
      <c r="J25" s="224">
        <f>AVERAGE(G25:G31)</f>
        <v>78424.142857142855</v>
      </c>
    </row>
    <row r="26" spans="4:31">
      <c r="D26" s="231"/>
      <c r="E26" s="231"/>
      <c r="F26" s="234"/>
      <c r="G26" s="176">
        <v>78326</v>
      </c>
      <c r="H26" s="176">
        <v>8.75</v>
      </c>
      <c r="I26" s="176">
        <v>21.2</v>
      </c>
      <c r="J26" s="225"/>
    </row>
    <row r="27" spans="4:31">
      <c r="D27" s="231"/>
      <c r="E27" s="231"/>
      <c r="F27" s="234"/>
      <c r="G27" s="176">
        <v>78427</v>
      </c>
      <c r="H27" s="176">
        <v>8.1199999999999992</v>
      </c>
      <c r="I27" s="176">
        <v>23.8</v>
      </c>
      <c r="J27" s="225"/>
    </row>
    <row r="28" spans="4:31">
      <c r="D28" s="231"/>
      <c r="E28" s="231"/>
      <c r="F28" s="234"/>
      <c r="G28" s="176">
        <v>78580</v>
      </c>
      <c r="H28" s="176">
        <v>3.14</v>
      </c>
      <c r="I28" s="176">
        <v>24.8</v>
      </c>
      <c r="J28" s="225"/>
      <c r="K28">
        <f>AVERAGE(I25:I31)</f>
        <v>23.87142857142857</v>
      </c>
    </row>
    <row r="29" spans="4:31">
      <c r="D29" s="231"/>
      <c r="E29" s="231"/>
      <c r="F29" s="234"/>
      <c r="G29" s="176">
        <v>78502</v>
      </c>
      <c r="H29" s="176">
        <v>5.73</v>
      </c>
      <c r="I29" s="176">
        <v>23.8</v>
      </c>
      <c r="J29" s="225"/>
    </row>
    <row r="30" spans="4:31">
      <c r="D30" s="231"/>
      <c r="E30" s="231"/>
      <c r="F30" s="234"/>
      <c r="G30" s="176">
        <v>78350</v>
      </c>
      <c r="H30" s="176">
        <v>14.7</v>
      </c>
      <c r="I30" s="176">
        <v>24</v>
      </c>
      <c r="J30" s="225"/>
    </row>
    <row r="31" spans="4:31" ht="15.75" thickBot="1">
      <c r="D31" s="231"/>
      <c r="E31" s="231"/>
      <c r="F31" s="235"/>
      <c r="G31" s="177">
        <v>78540</v>
      </c>
      <c r="H31" s="177">
        <v>8.1999999999999993</v>
      </c>
      <c r="I31" s="177">
        <v>25.4</v>
      </c>
      <c r="J31" s="226"/>
    </row>
    <row r="32" spans="4:31">
      <c r="D32" s="231"/>
      <c r="E32" s="231"/>
      <c r="F32" s="233">
        <v>40</v>
      </c>
      <c r="G32" s="162">
        <v>102909</v>
      </c>
      <c r="H32" s="179">
        <v>4.12</v>
      </c>
      <c r="I32" s="179">
        <v>27.6</v>
      </c>
      <c r="J32" s="245">
        <f>AVERAGE(G32:G38)</f>
        <v>102656.57142857143</v>
      </c>
      <c r="L32">
        <f>K35-K28</f>
        <v>3.8571428571428577</v>
      </c>
    </row>
    <row r="33" spans="4:33">
      <c r="D33" s="231"/>
      <c r="E33" s="231"/>
      <c r="F33" s="234"/>
      <c r="G33" s="160">
        <v>102419</v>
      </c>
      <c r="H33" s="176">
        <v>8.9600000000000009</v>
      </c>
      <c r="I33" s="176">
        <v>27.8</v>
      </c>
      <c r="J33" s="225"/>
    </row>
    <row r="34" spans="4:33">
      <c r="D34" s="231"/>
      <c r="E34" s="231"/>
      <c r="F34" s="234"/>
      <c r="G34" s="160">
        <v>102543</v>
      </c>
      <c r="H34" s="176">
        <v>16.3</v>
      </c>
      <c r="I34" s="176">
        <v>27.7</v>
      </c>
      <c r="J34" s="225"/>
    </row>
    <row r="35" spans="4:33">
      <c r="D35" s="231"/>
      <c r="E35" s="231"/>
      <c r="F35" s="234"/>
      <c r="G35" s="160">
        <v>102875</v>
      </c>
      <c r="H35" s="176">
        <v>8.18</v>
      </c>
      <c r="I35" s="176">
        <v>27.8</v>
      </c>
      <c r="J35" s="225"/>
      <c r="K35">
        <f>AVERAGE(I32:I38)</f>
        <v>27.728571428571428</v>
      </c>
    </row>
    <row r="36" spans="4:33">
      <c r="D36" s="231"/>
      <c r="E36" s="231"/>
      <c r="F36" s="234"/>
      <c r="G36" s="160">
        <v>102653</v>
      </c>
      <c r="H36" s="176">
        <v>9.8000000000000007</v>
      </c>
      <c r="I36" s="176">
        <v>27.5</v>
      </c>
      <c r="J36" s="225"/>
    </row>
    <row r="37" spans="4:33" ht="15.75" thickBot="1">
      <c r="D37" s="231"/>
      <c r="E37" s="231"/>
      <c r="F37" s="234"/>
      <c r="G37" s="160">
        <v>102441</v>
      </c>
      <c r="H37" s="176">
        <v>10.039999999999999</v>
      </c>
      <c r="I37" s="176">
        <v>28.1</v>
      </c>
      <c r="J37" s="225"/>
    </row>
    <row r="38" spans="4:33" ht="44.25" customHeight="1" thickBot="1">
      <c r="D38" s="231"/>
      <c r="E38" s="231"/>
      <c r="F38" s="235"/>
      <c r="G38" s="180">
        <v>102756</v>
      </c>
      <c r="H38" s="181">
        <v>9.6300000000000008</v>
      </c>
      <c r="I38" s="181">
        <v>27.6</v>
      </c>
      <c r="J38" s="236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F38" s="152" t="s">
        <v>574</v>
      </c>
      <c r="AG38" s="153" t="s">
        <v>573</v>
      </c>
    </row>
    <row r="39" spans="4:33">
      <c r="D39" s="231"/>
      <c r="E39" s="231"/>
      <c r="F39" s="233">
        <v>50</v>
      </c>
      <c r="G39" s="178">
        <v>126106</v>
      </c>
      <c r="H39" s="175">
        <v>13.6</v>
      </c>
      <c r="I39" s="175">
        <v>29.3</v>
      </c>
      <c r="J39" s="224">
        <f>AVERAGE(G39:G45)</f>
        <v>126053.28571428571</v>
      </c>
      <c r="L39">
        <f>K42-K35</f>
        <v>2.0428571428571409</v>
      </c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F39" s="147">
        <v>1</v>
      </c>
      <c r="AG39" s="145">
        <v>1</v>
      </c>
    </row>
    <row r="40" spans="4:33" ht="30">
      <c r="D40" s="231"/>
      <c r="E40" s="231"/>
      <c r="F40" s="234"/>
      <c r="G40" s="160">
        <v>125958</v>
      </c>
      <c r="H40" s="176">
        <v>10.02</v>
      </c>
      <c r="I40" s="176">
        <v>30.9</v>
      </c>
      <c r="J40" s="225"/>
      <c r="Q40" t="s">
        <v>567</v>
      </c>
      <c r="R40" s="151" t="s">
        <v>568</v>
      </c>
      <c r="S40" t="s">
        <v>575</v>
      </c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F40" s="147">
        <v>2</v>
      </c>
      <c r="AG40" s="145">
        <v>2</v>
      </c>
    </row>
    <row r="41" spans="4:33" ht="30">
      <c r="D41" s="231"/>
      <c r="E41" s="231"/>
      <c r="F41" s="234"/>
      <c r="G41" s="160">
        <v>125847</v>
      </c>
      <c r="H41" s="176">
        <v>16.8</v>
      </c>
      <c r="I41" s="176">
        <v>28.9</v>
      </c>
      <c r="J41" s="225"/>
      <c r="Q41" s="151" t="s">
        <v>569</v>
      </c>
      <c r="R41">
        <v>3</v>
      </c>
      <c r="S41">
        <f>(3/4)*100</f>
        <v>75</v>
      </c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F41" s="147">
        <v>0</v>
      </c>
      <c r="AG41" s="145">
        <v>3</v>
      </c>
    </row>
    <row r="42" spans="4:33">
      <c r="D42" s="231"/>
      <c r="E42" s="231"/>
      <c r="F42" s="234"/>
      <c r="G42" s="160">
        <v>126372</v>
      </c>
      <c r="H42" s="176">
        <v>10.24</v>
      </c>
      <c r="I42" s="176">
        <v>31</v>
      </c>
      <c r="J42" s="225"/>
      <c r="K42">
        <f>AVERAGE(I39:I45)</f>
        <v>29.771428571428569</v>
      </c>
      <c r="Q42" t="s">
        <v>570</v>
      </c>
      <c r="R42">
        <v>3</v>
      </c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F42" s="147">
        <v>0</v>
      </c>
      <c r="AG42" s="145">
        <v>4</v>
      </c>
    </row>
    <row r="43" spans="4:33" ht="15.75" thickBot="1">
      <c r="D43" s="231"/>
      <c r="E43" s="231"/>
      <c r="F43" s="234"/>
      <c r="G43" s="160">
        <v>126048</v>
      </c>
      <c r="H43" s="176">
        <v>13.9</v>
      </c>
      <c r="I43" s="176">
        <v>29.5</v>
      </c>
      <c r="J43" s="225"/>
      <c r="Q43" t="s">
        <v>571</v>
      </c>
      <c r="R43">
        <v>2</v>
      </c>
      <c r="S43">
        <f>(1/4)*100</f>
        <v>25</v>
      </c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F43" s="148">
        <v>0</v>
      </c>
      <c r="AG43" s="146">
        <v>5</v>
      </c>
    </row>
    <row r="44" spans="4:33" ht="30">
      <c r="D44" s="231"/>
      <c r="E44" s="231"/>
      <c r="F44" s="234"/>
      <c r="G44" s="160">
        <v>125848</v>
      </c>
      <c r="H44" s="176">
        <v>10.57</v>
      </c>
      <c r="I44" s="176">
        <v>29.7</v>
      </c>
      <c r="J44" s="225"/>
      <c r="Q44" s="151" t="s">
        <v>572</v>
      </c>
      <c r="R44">
        <v>3</v>
      </c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</row>
    <row r="45" spans="4:33" ht="15.75" thickBot="1">
      <c r="D45" s="231"/>
      <c r="E45" s="232"/>
      <c r="F45" s="235"/>
      <c r="G45" s="161">
        <v>126194</v>
      </c>
      <c r="H45" s="177">
        <v>8.52</v>
      </c>
      <c r="I45" s="177">
        <v>29.1</v>
      </c>
      <c r="J45" s="226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</row>
    <row r="46" spans="4:33">
      <c r="D46" s="231"/>
      <c r="E46" s="230" t="s">
        <v>213</v>
      </c>
      <c r="F46" s="233">
        <v>30</v>
      </c>
      <c r="G46" s="178">
        <v>302770</v>
      </c>
      <c r="H46" s="178">
        <v>7.51</v>
      </c>
      <c r="I46" s="178">
        <v>28.6</v>
      </c>
      <c r="J46" s="224">
        <f>AVERAGE(G46:G52)</f>
        <v>302387.42857142858</v>
      </c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</row>
    <row r="47" spans="4:33">
      <c r="D47" s="231"/>
      <c r="E47" s="231"/>
      <c r="F47" s="234"/>
      <c r="G47" s="160">
        <v>302960</v>
      </c>
      <c r="H47" s="160">
        <v>10.07</v>
      </c>
      <c r="I47" s="160">
        <v>29.6</v>
      </c>
      <c r="J47" s="225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</row>
    <row r="48" spans="4:33">
      <c r="D48" s="231"/>
      <c r="E48" s="231"/>
      <c r="F48" s="234"/>
      <c r="G48" s="160">
        <v>302760</v>
      </c>
      <c r="H48" s="160">
        <v>7.23</v>
      </c>
      <c r="I48" s="160">
        <v>29.1</v>
      </c>
      <c r="J48" s="225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</row>
    <row r="49" spans="4:36">
      <c r="D49" s="231"/>
      <c r="E49" s="231"/>
      <c r="F49" s="234"/>
      <c r="G49" s="160">
        <v>302843</v>
      </c>
      <c r="H49" s="160">
        <v>11.4</v>
      </c>
      <c r="I49" s="160">
        <v>28.7</v>
      </c>
      <c r="J49" s="225"/>
      <c r="K49">
        <f>AVERAGE(I46:I52)</f>
        <v>28.957142857142859</v>
      </c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</row>
    <row r="50" spans="4:36">
      <c r="D50" s="231"/>
      <c r="E50" s="231"/>
      <c r="F50" s="234"/>
      <c r="G50" s="160">
        <v>299793</v>
      </c>
      <c r="H50" s="160">
        <v>10.57</v>
      </c>
      <c r="I50" s="160">
        <v>29.3</v>
      </c>
      <c r="J50" s="225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</row>
    <row r="51" spans="4:36">
      <c r="D51" s="231"/>
      <c r="E51" s="231"/>
      <c r="F51" s="234"/>
      <c r="G51" s="160">
        <v>302970</v>
      </c>
      <c r="H51" s="160">
        <v>13.1</v>
      </c>
      <c r="I51" s="160">
        <v>28.5</v>
      </c>
      <c r="J51" s="225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</row>
    <row r="52" spans="4:36" ht="15.75" thickBot="1">
      <c r="D52" s="231"/>
      <c r="E52" s="231"/>
      <c r="F52" s="235"/>
      <c r="G52" s="161">
        <v>302616</v>
      </c>
      <c r="H52" s="161">
        <v>14.5</v>
      </c>
      <c r="I52" s="161">
        <v>28.9</v>
      </c>
      <c r="J52" s="226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</row>
    <row r="53" spans="4:36" ht="15.75" thickBot="1">
      <c r="D53" s="231"/>
      <c r="E53" s="231"/>
      <c r="F53" s="233">
        <v>40</v>
      </c>
      <c r="G53" s="162">
        <v>396033</v>
      </c>
      <c r="H53" s="162">
        <v>22.3</v>
      </c>
      <c r="I53" s="162">
        <v>31.7</v>
      </c>
      <c r="J53" s="245">
        <f>AVERAGE(G53:G59)</f>
        <v>396128</v>
      </c>
      <c r="L53">
        <f>K56-K49</f>
        <v>3.071428571428573</v>
      </c>
      <c r="AE53" s="159"/>
      <c r="AF53" s="214" t="s">
        <v>583</v>
      </c>
      <c r="AG53" s="215"/>
      <c r="AH53" s="215"/>
      <c r="AI53" s="216"/>
      <c r="AJ53" s="159"/>
    </row>
    <row r="54" spans="4:36" ht="45.75" thickBot="1">
      <c r="D54" s="231"/>
      <c r="E54" s="231"/>
      <c r="F54" s="234"/>
      <c r="G54" s="160">
        <v>396152</v>
      </c>
      <c r="H54" s="160">
        <v>15</v>
      </c>
      <c r="I54" s="160">
        <v>32.799999999999997</v>
      </c>
      <c r="J54" s="225"/>
      <c r="AE54" s="159"/>
      <c r="AF54" s="163" t="s">
        <v>576</v>
      </c>
      <c r="AG54" s="116" t="s">
        <v>577</v>
      </c>
      <c r="AH54" s="164" t="s">
        <v>578</v>
      </c>
      <c r="AI54" s="165" t="s">
        <v>582</v>
      </c>
      <c r="AJ54" s="159"/>
    </row>
    <row r="55" spans="4:36">
      <c r="D55" s="231"/>
      <c r="E55" s="231"/>
      <c r="F55" s="234"/>
      <c r="G55" s="160">
        <v>396064</v>
      </c>
      <c r="H55" s="160">
        <v>14.8</v>
      </c>
      <c r="I55" s="160">
        <v>32.5</v>
      </c>
      <c r="J55" s="225"/>
      <c r="AE55" s="159"/>
      <c r="AF55" s="166" t="s">
        <v>579</v>
      </c>
      <c r="AG55" s="167">
        <v>1</v>
      </c>
      <c r="AH55" s="167" t="s">
        <v>581</v>
      </c>
      <c r="AI55" s="168">
        <v>512</v>
      </c>
      <c r="AJ55" s="159"/>
    </row>
    <row r="56" spans="4:36">
      <c r="D56" s="231"/>
      <c r="E56" s="231"/>
      <c r="F56" s="234"/>
      <c r="G56" s="160">
        <v>396577</v>
      </c>
      <c r="H56" s="160">
        <v>13.1</v>
      </c>
      <c r="I56" s="160">
        <v>31.3</v>
      </c>
      <c r="J56" s="225"/>
      <c r="K56">
        <f>AVERAGE(I53:I59)</f>
        <v>32.028571428571432</v>
      </c>
      <c r="AE56" s="159"/>
      <c r="AF56" s="169" t="s">
        <v>558</v>
      </c>
      <c r="AG56" s="170">
        <v>1</v>
      </c>
      <c r="AH56" s="170" t="s">
        <v>581</v>
      </c>
      <c r="AI56" s="171">
        <v>1024</v>
      </c>
      <c r="AJ56" s="159"/>
    </row>
    <row r="57" spans="4:36">
      <c r="D57" s="231"/>
      <c r="E57" s="231"/>
      <c r="F57" s="234"/>
      <c r="G57" s="160">
        <v>396017</v>
      </c>
      <c r="H57" s="160">
        <v>15</v>
      </c>
      <c r="I57" s="160">
        <v>32.799999999999997</v>
      </c>
      <c r="J57" s="225"/>
      <c r="AE57" s="159"/>
      <c r="AF57" s="169" t="s">
        <v>562</v>
      </c>
      <c r="AG57" s="170">
        <v>1</v>
      </c>
      <c r="AH57" s="170" t="s">
        <v>581</v>
      </c>
      <c r="AI57" s="171">
        <v>2048</v>
      </c>
      <c r="AJ57" s="159"/>
    </row>
    <row r="58" spans="4:36">
      <c r="D58" s="231"/>
      <c r="E58" s="231"/>
      <c r="F58" s="234"/>
      <c r="G58" s="160">
        <v>396037</v>
      </c>
      <c r="H58" s="160">
        <v>10.89</v>
      </c>
      <c r="I58" s="160">
        <v>31.5</v>
      </c>
      <c r="J58" s="225"/>
      <c r="AE58" s="159"/>
      <c r="AF58" s="169" t="s">
        <v>563</v>
      </c>
      <c r="AG58" s="170">
        <v>2</v>
      </c>
      <c r="AH58" s="170" t="s">
        <v>581</v>
      </c>
      <c r="AI58" s="171">
        <v>4096</v>
      </c>
      <c r="AJ58" s="159"/>
    </row>
    <row r="59" spans="4:36" ht="15.75" thickBot="1">
      <c r="D59" s="231"/>
      <c r="E59" s="231"/>
      <c r="F59" s="235"/>
      <c r="G59" s="180">
        <v>396016</v>
      </c>
      <c r="H59" s="180">
        <v>12.5</v>
      </c>
      <c r="I59" s="180">
        <v>31.6</v>
      </c>
      <c r="J59" s="236"/>
      <c r="AE59" s="159"/>
      <c r="AF59" s="169" t="s">
        <v>564</v>
      </c>
      <c r="AG59" s="170">
        <v>2</v>
      </c>
      <c r="AH59" s="170" t="s">
        <v>580</v>
      </c>
      <c r="AI59" s="171">
        <v>8192</v>
      </c>
      <c r="AJ59" s="159"/>
    </row>
    <row r="60" spans="4:36" ht="15.75" thickBot="1">
      <c r="D60" s="231"/>
      <c r="E60" s="231"/>
      <c r="F60" s="233">
        <v>50</v>
      </c>
      <c r="G60" s="178">
        <v>485897</v>
      </c>
      <c r="H60" s="178">
        <v>21.5</v>
      </c>
      <c r="I60" s="178">
        <v>33.4</v>
      </c>
      <c r="J60" s="224">
        <f>AVERAGE(G60:G65)</f>
        <v>486089</v>
      </c>
      <c r="AE60" s="159"/>
      <c r="AF60" s="172" t="s">
        <v>565</v>
      </c>
      <c r="AG60" s="173">
        <v>4</v>
      </c>
      <c r="AH60" s="173" t="s">
        <v>580</v>
      </c>
      <c r="AI60" s="174">
        <v>16384</v>
      </c>
      <c r="AJ60" s="159"/>
    </row>
    <row r="61" spans="4:36">
      <c r="D61" s="231"/>
      <c r="E61" s="231"/>
      <c r="F61" s="234"/>
      <c r="G61" s="160">
        <v>485403</v>
      </c>
      <c r="H61" s="160">
        <v>13.5</v>
      </c>
      <c r="I61" s="160">
        <v>32.700000000000003</v>
      </c>
      <c r="J61" s="225"/>
      <c r="L61">
        <f>K63-K56</f>
        <v>1.8714285714285666</v>
      </c>
      <c r="AE61" s="159"/>
      <c r="AF61" s="159"/>
      <c r="AG61" s="159"/>
      <c r="AH61" s="159"/>
      <c r="AI61" s="159"/>
      <c r="AJ61" s="159"/>
    </row>
    <row r="62" spans="4:36">
      <c r="D62" s="231"/>
      <c r="E62" s="231"/>
      <c r="F62" s="234"/>
      <c r="G62" s="160">
        <v>486308</v>
      </c>
      <c r="H62" s="160">
        <v>17.2</v>
      </c>
      <c r="I62" s="160">
        <v>34.799999999999997</v>
      </c>
      <c r="J62" s="225"/>
    </row>
    <row r="63" spans="4:36">
      <c r="D63" s="231"/>
      <c r="E63" s="231"/>
      <c r="F63" s="234"/>
      <c r="G63" s="160">
        <v>486017</v>
      </c>
      <c r="H63" s="160">
        <v>16</v>
      </c>
      <c r="I63" s="160">
        <v>34.200000000000003</v>
      </c>
      <c r="J63" s="225"/>
      <c r="K63">
        <f>AVERAGE(I60:I65)</f>
        <v>33.9</v>
      </c>
    </row>
    <row r="64" spans="4:36">
      <c r="D64" s="231"/>
      <c r="E64" s="231"/>
      <c r="F64" s="234"/>
      <c r="G64" s="160">
        <v>486454</v>
      </c>
      <c r="H64" s="160">
        <v>17</v>
      </c>
      <c r="I64" s="160">
        <v>34.200000000000003</v>
      </c>
      <c r="J64" s="225"/>
    </row>
    <row r="65" spans="4:12">
      <c r="D65" s="231"/>
      <c r="E65" s="231"/>
      <c r="F65" s="234"/>
      <c r="G65" s="180">
        <v>486455</v>
      </c>
      <c r="H65" s="180">
        <v>10.92</v>
      </c>
      <c r="I65" s="180">
        <v>34.1</v>
      </c>
      <c r="J65" s="236"/>
    </row>
    <row r="66" spans="4:12" ht="15.75" thickBot="1"/>
    <row r="67" spans="4:12">
      <c r="D67" s="230" t="s">
        <v>214</v>
      </c>
      <c r="E67" s="230" t="s">
        <v>212</v>
      </c>
      <c r="F67" s="233">
        <v>30</v>
      </c>
      <c r="G67" s="178">
        <v>78207</v>
      </c>
      <c r="H67" s="175">
        <v>20.8</v>
      </c>
      <c r="I67" s="175">
        <v>34.4</v>
      </c>
      <c r="J67" s="224">
        <f>AVERAGE(G67:G72)</f>
        <v>78460.5</v>
      </c>
    </row>
    <row r="68" spans="4:12">
      <c r="D68" s="231"/>
      <c r="E68" s="231"/>
      <c r="F68" s="234"/>
      <c r="G68" s="160">
        <v>78499</v>
      </c>
      <c r="H68" s="176">
        <v>6.38</v>
      </c>
      <c r="I68" s="176">
        <v>34.799999999999997</v>
      </c>
      <c r="J68" s="225"/>
      <c r="K68">
        <f>AVERAGE(I67:I72)</f>
        <v>34.79999999999999</v>
      </c>
    </row>
    <row r="69" spans="4:12">
      <c r="D69" s="231"/>
      <c r="E69" s="231"/>
      <c r="F69" s="234"/>
      <c r="G69" s="176">
        <v>78481</v>
      </c>
      <c r="H69" s="176">
        <v>4.2</v>
      </c>
      <c r="I69" s="176">
        <v>34.200000000000003</v>
      </c>
      <c r="J69" s="225"/>
      <c r="L69">
        <f>K73-K68</f>
        <v>4.1500000000000057</v>
      </c>
    </row>
    <row r="70" spans="4:12">
      <c r="D70" s="231"/>
      <c r="E70" s="231"/>
      <c r="F70" s="234"/>
      <c r="G70" s="160">
        <v>78487</v>
      </c>
      <c r="H70" s="176">
        <v>10.7</v>
      </c>
      <c r="I70" s="176">
        <v>34.5</v>
      </c>
      <c r="J70" s="225"/>
    </row>
    <row r="71" spans="4:12">
      <c r="D71" s="231"/>
      <c r="E71" s="231"/>
      <c r="F71" s="234"/>
      <c r="G71" s="160">
        <v>78558</v>
      </c>
      <c r="H71" s="176">
        <v>11.5</v>
      </c>
      <c r="I71" s="176">
        <v>35.6</v>
      </c>
      <c r="J71" s="225"/>
    </row>
    <row r="72" spans="4:12" ht="15.75" thickBot="1">
      <c r="D72" s="231"/>
      <c r="E72" s="231"/>
      <c r="F72" s="235"/>
      <c r="G72" s="180">
        <v>78531</v>
      </c>
      <c r="H72" s="181">
        <v>11</v>
      </c>
      <c r="I72" s="181">
        <v>35.299999999999997</v>
      </c>
      <c r="J72" s="236"/>
    </row>
    <row r="73" spans="4:12">
      <c r="D73" s="231"/>
      <c r="E73" s="231"/>
      <c r="F73" s="233">
        <v>40</v>
      </c>
      <c r="G73" s="178">
        <v>102520</v>
      </c>
      <c r="H73" s="175">
        <v>11.5</v>
      </c>
      <c r="I73" s="175">
        <v>38.4</v>
      </c>
      <c r="J73" s="224">
        <f>AVERAGE(G73:G78)</f>
        <v>102612.83333333333</v>
      </c>
      <c r="K73">
        <f>AVERAGE(I73:I78)</f>
        <v>38.949999999999996</v>
      </c>
    </row>
    <row r="74" spans="4:12">
      <c r="D74" s="231"/>
      <c r="E74" s="231"/>
      <c r="F74" s="234"/>
      <c r="G74" s="160">
        <v>102512</v>
      </c>
      <c r="H74" s="176">
        <v>8.41</v>
      </c>
      <c r="I74" s="176">
        <v>38.299999999999997</v>
      </c>
      <c r="J74" s="225"/>
    </row>
    <row r="75" spans="4:12">
      <c r="D75" s="231"/>
      <c r="E75" s="231"/>
      <c r="F75" s="234"/>
      <c r="G75" s="160">
        <v>102646</v>
      </c>
      <c r="H75" s="176">
        <v>6.2</v>
      </c>
      <c r="I75" s="176">
        <v>39.200000000000003</v>
      </c>
      <c r="J75" s="225"/>
    </row>
    <row r="76" spans="4:12">
      <c r="D76" s="231"/>
      <c r="E76" s="231"/>
      <c r="F76" s="234"/>
      <c r="G76" s="160">
        <v>102659</v>
      </c>
      <c r="H76" s="176">
        <v>8.3800000000000008</v>
      </c>
      <c r="I76" s="176">
        <v>39.299999999999997</v>
      </c>
      <c r="J76" s="225"/>
    </row>
    <row r="77" spans="4:12">
      <c r="D77" s="231"/>
      <c r="E77" s="231"/>
      <c r="F77" s="234"/>
      <c r="G77" s="160">
        <v>102697</v>
      </c>
      <c r="H77" s="176">
        <v>8.8000000000000007</v>
      </c>
      <c r="I77" s="176">
        <v>40.1</v>
      </c>
      <c r="J77" s="225"/>
      <c r="L77">
        <f>K79-K73</f>
        <v>5.2700000000000031</v>
      </c>
    </row>
    <row r="78" spans="4:12" ht="15.75" thickBot="1">
      <c r="D78" s="231"/>
      <c r="E78" s="231"/>
      <c r="F78" s="235"/>
      <c r="G78" s="161">
        <v>102643</v>
      </c>
      <c r="H78" s="177">
        <v>21.7</v>
      </c>
      <c r="I78" s="177">
        <v>38.4</v>
      </c>
      <c r="J78" s="226"/>
    </row>
    <row r="79" spans="4:12">
      <c r="D79" s="231"/>
      <c r="E79" s="231"/>
      <c r="F79" s="233">
        <v>50</v>
      </c>
      <c r="G79" s="162">
        <v>126082</v>
      </c>
      <c r="H79" s="179">
        <v>9.66</v>
      </c>
      <c r="I79" s="179">
        <v>43.8</v>
      </c>
      <c r="J79" s="245">
        <f>AVERAGE(G79:G83)</f>
        <v>126077.8</v>
      </c>
      <c r="K79">
        <f>AVERAGE(I79:I83)</f>
        <v>44.22</v>
      </c>
    </row>
    <row r="80" spans="4:12">
      <c r="D80" s="231"/>
      <c r="E80" s="231"/>
      <c r="F80" s="234"/>
      <c r="G80" s="160">
        <v>125989</v>
      </c>
      <c r="H80" s="176">
        <v>23.4</v>
      </c>
      <c r="I80" s="176">
        <v>43.9</v>
      </c>
      <c r="J80" s="225"/>
    </row>
    <row r="81" spans="4:12">
      <c r="D81" s="231"/>
      <c r="E81" s="231"/>
      <c r="F81" s="234"/>
      <c r="G81" s="160">
        <v>126133</v>
      </c>
      <c r="H81" s="176">
        <v>8.9</v>
      </c>
      <c r="I81" s="176">
        <v>43.1</v>
      </c>
      <c r="J81" s="225"/>
    </row>
    <row r="82" spans="4:12">
      <c r="D82" s="231"/>
      <c r="E82" s="231"/>
      <c r="F82" s="234"/>
      <c r="G82" s="160">
        <v>126103</v>
      </c>
      <c r="H82" s="176">
        <v>16.899999999999999</v>
      </c>
      <c r="I82" s="176">
        <v>45.4</v>
      </c>
      <c r="J82" s="225"/>
    </row>
    <row r="83" spans="4:12" ht="15.75" thickBot="1">
      <c r="D83" s="231"/>
      <c r="E83" s="232"/>
      <c r="F83" s="246"/>
      <c r="G83" s="160">
        <v>126082</v>
      </c>
      <c r="H83" s="176">
        <v>12.1</v>
      </c>
      <c r="I83" s="176">
        <v>44.9</v>
      </c>
      <c r="J83" s="225"/>
    </row>
    <row r="84" spans="4:12">
      <c r="D84" s="231"/>
      <c r="E84" s="230" t="s">
        <v>213</v>
      </c>
      <c r="F84" s="247">
        <v>30</v>
      </c>
      <c r="G84" s="160">
        <v>302478</v>
      </c>
      <c r="H84" s="176">
        <v>9.7100000000000009</v>
      </c>
      <c r="I84" s="176">
        <v>40.6</v>
      </c>
      <c r="J84" s="225">
        <f>AVERAGE(G84:G90)</f>
        <v>307303.71428571426</v>
      </c>
      <c r="K84">
        <f>AVERAGE(I84:I90)</f>
        <v>41.071428571428577</v>
      </c>
    </row>
    <row r="85" spans="4:12">
      <c r="D85" s="231"/>
      <c r="E85" s="231"/>
      <c r="F85" s="234"/>
      <c r="G85" s="160">
        <v>301900</v>
      </c>
      <c r="H85" s="176">
        <v>6.7</v>
      </c>
      <c r="I85" s="176">
        <v>40.299999999999997</v>
      </c>
      <c r="J85" s="225"/>
    </row>
    <row r="86" spans="4:12">
      <c r="D86" s="231"/>
      <c r="E86" s="231"/>
      <c r="F86" s="234"/>
      <c r="G86" s="160">
        <v>302998</v>
      </c>
      <c r="H86" s="176">
        <v>9.81</v>
      </c>
      <c r="I86" s="176">
        <v>41.3</v>
      </c>
      <c r="J86" s="225"/>
      <c r="L86">
        <f>K91-K84</f>
        <v>4.6910714285714192</v>
      </c>
    </row>
    <row r="87" spans="4:12">
      <c r="D87" s="231"/>
      <c r="E87" s="231"/>
      <c r="F87" s="234"/>
      <c r="G87" s="160">
        <v>302570</v>
      </c>
      <c r="H87" s="176">
        <v>16.899999999999999</v>
      </c>
      <c r="I87" s="176">
        <v>40.6</v>
      </c>
      <c r="J87" s="225"/>
    </row>
    <row r="88" spans="4:12">
      <c r="D88" s="231"/>
      <c r="E88" s="231"/>
      <c r="F88" s="234"/>
      <c r="G88" s="160">
        <v>310482</v>
      </c>
      <c r="H88" s="176">
        <v>19.7</v>
      </c>
      <c r="I88" s="176">
        <v>40.4</v>
      </c>
      <c r="J88" s="225"/>
    </row>
    <row r="89" spans="4:12">
      <c r="D89" s="231"/>
      <c r="E89" s="231"/>
      <c r="F89" s="234"/>
      <c r="G89" s="160">
        <v>315381</v>
      </c>
      <c r="H89" s="176">
        <v>8.74</v>
      </c>
      <c r="I89" s="176">
        <v>41.7</v>
      </c>
      <c r="J89" s="225"/>
    </row>
    <row r="90" spans="4:12" ht="15.75" thickBot="1">
      <c r="D90" s="231"/>
      <c r="E90" s="231"/>
      <c r="F90" s="235"/>
      <c r="G90" s="180">
        <v>315317</v>
      </c>
      <c r="H90" s="181">
        <v>11.9</v>
      </c>
      <c r="I90" s="181">
        <v>42.6</v>
      </c>
      <c r="J90" s="236"/>
    </row>
    <row r="91" spans="4:12">
      <c r="D91" s="231"/>
      <c r="E91" s="231"/>
      <c r="F91" s="233">
        <v>40</v>
      </c>
      <c r="G91" s="178">
        <v>396370</v>
      </c>
      <c r="H91" s="175">
        <v>13.8</v>
      </c>
      <c r="I91" s="175">
        <v>41</v>
      </c>
      <c r="J91" s="224">
        <f>AVERAGE(G91:G98)</f>
        <v>402969.625</v>
      </c>
      <c r="K91">
        <f>AVERAGE(I91:I98)</f>
        <v>45.762499999999996</v>
      </c>
    </row>
    <row r="92" spans="4:12">
      <c r="D92" s="231"/>
      <c r="E92" s="231"/>
      <c r="F92" s="234"/>
      <c r="G92" s="160">
        <v>396005</v>
      </c>
      <c r="H92" s="176">
        <v>32.6</v>
      </c>
      <c r="I92" s="176">
        <v>45.6</v>
      </c>
      <c r="J92" s="225"/>
    </row>
    <row r="93" spans="4:12">
      <c r="D93" s="231"/>
      <c r="E93" s="231"/>
      <c r="F93" s="234"/>
      <c r="G93" s="160">
        <v>395680</v>
      </c>
      <c r="H93" s="176">
        <v>14.8</v>
      </c>
      <c r="I93" s="176">
        <v>47.9</v>
      </c>
      <c r="J93" s="225"/>
    </row>
    <row r="94" spans="4:12">
      <c r="D94" s="231"/>
      <c r="E94" s="231"/>
      <c r="F94" s="234"/>
      <c r="G94" s="160">
        <v>395430</v>
      </c>
      <c r="H94" s="176">
        <v>15.3</v>
      </c>
      <c r="I94" s="176">
        <v>45.5</v>
      </c>
      <c r="J94" s="225"/>
    </row>
    <row r="95" spans="4:12">
      <c r="D95" s="231"/>
      <c r="E95" s="231"/>
      <c r="F95" s="234"/>
      <c r="G95" s="160">
        <v>413059</v>
      </c>
      <c r="H95" s="176">
        <v>9.7100000000000009</v>
      </c>
      <c r="I95" s="176">
        <v>46.5</v>
      </c>
      <c r="J95" s="225"/>
    </row>
    <row r="96" spans="4:12">
      <c r="D96" s="231"/>
      <c r="E96" s="231"/>
      <c r="F96" s="234"/>
      <c r="G96" s="160">
        <v>401209</v>
      </c>
      <c r="H96" s="176">
        <v>13.2</v>
      </c>
      <c r="I96" s="176">
        <v>44.9</v>
      </c>
      <c r="J96" s="225"/>
    </row>
    <row r="97" spans="4:12">
      <c r="D97" s="231"/>
      <c r="E97" s="231"/>
      <c r="F97" s="234"/>
      <c r="G97" s="160">
        <v>413001</v>
      </c>
      <c r="H97" s="176">
        <v>18.399999999999999</v>
      </c>
      <c r="I97" s="176">
        <v>46.9</v>
      </c>
      <c r="J97" s="225"/>
      <c r="L97">
        <f>K99-K91</f>
        <v>3.6375000000000099</v>
      </c>
    </row>
    <row r="98" spans="4:12" ht="15.75" thickBot="1">
      <c r="D98" s="231"/>
      <c r="E98" s="231"/>
      <c r="F98" s="235"/>
      <c r="G98" s="161">
        <v>413003</v>
      </c>
      <c r="H98" s="177">
        <v>12.1</v>
      </c>
      <c r="I98" s="177">
        <v>47.8</v>
      </c>
      <c r="J98" s="226"/>
    </row>
    <row r="99" spans="4:12">
      <c r="D99" s="231"/>
      <c r="E99" s="231"/>
      <c r="F99" s="233">
        <v>50</v>
      </c>
      <c r="G99" s="178">
        <v>486053</v>
      </c>
      <c r="H99" s="175">
        <v>12.7</v>
      </c>
      <c r="I99" s="175">
        <v>49.3</v>
      </c>
      <c r="J99" s="224">
        <f>AVERAGE(G99:G106)</f>
        <v>496037.5</v>
      </c>
      <c r="K99">
        <f>AVERAGE(I99:I106)</f>
        <v>49.400000000000006</v>
      </c>
    </row>
    <row r="100" spans="4:12">
      <c r="D100" s="231"/>
      <c r="E100" s="231"/>
      <c r="F100" s="234"/>
      <c r="G100" s="160">
        <v>485630</v>
      </c>
      <c r="H100" s="176">
        <v>15.2</v>
      </c>
      <c r="I100" s="176">
        <v>49.2</v>
      </c>
      <c r="J100" s="225"/>
    </row>
    <row r="101" spans="4:12">
      <c r="D101" s="231"/>
      <c r="E101" s="231"/>
      <c r="F101" s="234"/>
      <c r="G101" s="160">
        <v>485170</v>
      </c>
      <c r="H101" s="176">
        <v>16.100000000000001</v>
      </c>
      <c r="I101" s="176">
        <v>49.4</v>
      </c>
      <c r="J101" s="225"/>
    </row>
    <row r="102" spans="4:12">
      <c r="D102" s="231"/>
      <c r="E102" s="231"/>
      <c r="F102" s="234"/>
      <c r="G102" s="160">
        <v>485542</v>
      </c>
      <c r="H102" s="176">
        <v>24.6</v>
      </c>
      <c r="I102" s="176">
        <v>47.8</v>
      </c>
      <c r="J102" s="225"/>
    </row>
    <row r="103" spans="4:12">
      <c r="D103" s="231"/>
      <c r="E103" s="231"/>
      <c r="F103" s="234"/>
      <c r="G103" s="160">
        <v>506894</v>
      </c>
      <c r="H103" s="176">
        <v>18</v>
      </c>
      <c r="I103" s="176">
        <v>48.8</v>
      </c>
      <c r="J103" s="225"/>
    </row>
    <row r="104" spans="4:12">
      <c r="D104" s="231"/>
      <c r="E104" s="231"/>
      <c r="F104" s="234"/>
      <c r="G104" s="160">
        <v>506396</v>
      </c>
      <c r="H104" s="176">
        <v>12.1</v>
      </c>
      <c r="I104" s="176">
        <v>49.8</v>
      </c>
      <c r="J104" s="225"/>
    </row>
    <row r="105" spans="4:12">
      <c r="D105" s="231"/>
      <c r="E105" s="231"/>
      <c r="F105" s="234"/>
      <c r="G105" s="160">
        <v>506552</v>
      </c>
      <c r="H105" s="176">
        <v>17.600000000000001</v>
      </c>
      <c r="I105" s="176">
        <v>49.1</v>
      </c>
      <c r="J105" s="225"/>
    </row>
    <row r="106" spans="4:12" ht="15.75" thickBot="1">
      <c r="D106" s="232"/>
      <c r="E106" s="232"/>
      <c r="F106" s="235"/>
      <c r="G106" s="161">
        <v>506063</v>
      </c>
      <c r="H106" s="177">
        <v>7.84</v>
      </c>
      <c r="I106" s="177">
        <v>51.8</v>
      </c>
      <c r="J106" s="226"/>
    </row>
    <row r="107" spans="4:12" ht="15.75" thickBot="1"/>
    <row r="108" spans="4:12">
      <c r="D108" s="253" t="s">
        <v>551</v>
      </c>
      <c r="E108" s="227" t="s">
        <v>213</v>
      </c>
      <c r="F108" s="221">
        <v>30</v>
      </c>
      <c r="G108" s="175">
        <v>315234</v>
      </c>
      <c r="H108" s="175">
        <v>29.5</v>
      </c>
      <c r="I108" s="175">
        <v>49</v>
      </c>
      <c r="J108" s="248">
        <f>AVERAGE(G108:G112)</f>
        <v>315218.59999999998</v>
      </c>
      <c r="K108">
        <f>AVERAGE(I108:I112)</f>
        <v>49.58</v>
      </c>
    </row>
    <row r="109" spans="4:12">
      <c r="D109" s="254"/>
      <c r="E109" s="228"/>
      <c r="F109" s="222"/>
      <c r="G109" s="176">
        <v>315462</v>
      </c>
      <c r="H109" s="176">
        <v>22.5</v>
      </c>
      <c r="I109" s="176">
        <v>49.3</v>
      </c>
      <c r="J109" s="249"/>
      <c r="L109">
        <f>K113-K108</f>
        <v>8.3700000000000045</v>
      </c>
    </row>
    <row r="110" spans="4:12">
      <c r="D110" s="254"/>
      <c r="E110" s="228"/>
      <c r="F110" s="222"/>
      <c r="G110" s="176">
        <v>315235</v>
      </c>
      <c r="H110" s="176">
        <v>23.4</v>
      </c>
      <c r="I110" s="176">
        <v>51.7</v>
      </c>
      <c r="J110" s="249"/>
    </row>
    <row r="111" spans="4:12">
      <c r="D111" s="254"/>
      <c r="E111" s="228"/>
      <c r="F111" s="222"/>
      <c r="G111" s="176">
        <v>315189</v>
      </c>
      <c r="H111" s="176">
        <v>32</v>
      </c>
      <c r="I111" s="176">
        <v>48.8</v>
      </c>
      <c r="J111" s="249"/>
    </row>
    <row r="112" spans="4:12" ht="15.75" thickBot="1">
      <c r="D112" s="254"/>
      <c r="E112" s="228"/>
      <c r="F112" s="223"/>
      <c r="G112" s="177">
        <v>314973</v>
      </c>
      <c r="H112" s="177">
        <v>22.9</v>
      </c>
      <c r="I112" s="177">
        <v>49.1</v>
      </c>
      <c r="J112" s="250"/>
    </row>
    <row r="113" spans="4:12">
      <c r="D113" s="254"/>
      <c r="E113" s="228"/>
      <c r="F113" s="221">
        <v>40</v>
      </c>
      <c r="G113" s="178">
        <v>299154</v>
      </c>
      <c r="H113" s="178">
        <v>31.3</v>
      </c>
      <c r="I113" s="178">
        <v>51.7</v>
      </c>
      <c r="J113" s="248">
        <f>AVERAGE(G113:G116)</f>
        <v>380045.5</v>
      </c>
      <c r="K113">
        <f>AVERAGE(I113:I116)</f>
        <v>57.95</v>
      </c>
    </row>
    <row r="114" spans="4:12">
      <c r="D114" s="254"/>
      <c r="E114" s="228"/>
      <c r="F114" s="222"/>
      <c r="G114" s="160">
        <v>412218</v>
      </c>
      <c r="H114" s="160">
        <v>34.200000000000003</v>
      </c>
      <c r="I114" s="160">
        <v>62.1</v>
      </c>
      <c r="J114" s="249"/>
      <c r="L114">
        <f>K117-K113</f>
        <v>5.5</v>
      </c>
    </row>
    <row r="115" spans="4:12">
      <c r="D115" s="254"/>
      <c r="E115" s="228"/>
      <c r="F115" s="222"/>
      <c r="G115" s="160">
        <v>412376</v>
      </c>
      <c r="H115" s="160">
        <v>29.2</v>
      </c>
      <c r="I115" s="160">
        <v>59.2</v>
      </c>
      <c r="J115" s="249"/>
    </row>
    <row r="116" spans="4:12" ht="15.75" thickBot="1">
      <c r="D116" s="254"/>
      <c r="E116" s="228"/>
      <c r="F116" s="223"/>
      <c r="G116" s="161">
        <v>396434</v>
      </c>
      <c r="H116" s="161">
        <v>40.08</v>
      </c>
      <c r="I116" s="161">
        <v>58.8</v>
      </c>
      <c r="J116" s="250"/>
    </row>
    <row r="117" spans="4:12">
      <c r="D117" s="254"/>
      <c r="E117" s="228"/>
      <c r="F117" s="221">
        <v>50</v>
      </c>
      <c r="G117" s="178">
        <v>506232</v>
      </c>
      <c r="H117" s="178">
        <v>25.5</v>
      </c>
      <c r="I117" s="178">
        <v>63.3</v>
      </c>
      <c r="J117" s="248">
        <f>AVERAGE(G117:G118)</f>
        <v>506212</v>
      </c>
      <c r="K117">
        <f>AVERAGE(I117:I118)</f>
        <v>63.45</v>
      </c>
    </row>
    <row r="118" spans="4:12" ht="15.75" thickBot="1">
      <c r="D118" s="254"/>
      <c r="E118" s="256"/>
      <c r="F118" s="223"/>
      <c r="G118" s="161">
        <v>506192</v>
      </c>
      <c r="H118" s="161">
        <v>28.1</v>
      </c>
      <c r="I118" s="161">
        <v>63.6</v>
      </c>
      <c r="J118" s="250"/>
    </row>
    <row r="119" spans="4:12">
      <c r="D119" s="254"/>
      <c r="E119" s="251" t="s">
        <v>212</v>
      </c>
      <c r="F119" s="221">
        <v>30</v>
      </c>
      <c r="G119" s="175">
        <v>78175</v>
      </c>
      <c r="H119" s="175">
        <v>16.8</v>
      </c>
      <c r="I119" s="175">
        <v>48.7</v>
      </c>
      <c r="J119" s="248">
        <f>AVERAGE(G119:G121)</f>
        <v>78222.666666666672</v>
      </c>
      <c r="K119">
        <f>AVERAGE(I119:I121)</f>
        <v>50.333333333333336</v>
      </c>
    </row>
    <row r="120" spans="4:12">
      <c r="D120" s="254"/>
      <c r="E120" s="251"/>
      <c r="F120" s="222"/>
      <c r="G120" s="176">
        <v>78274</v>
      </c>
      <c r="H120" s="176">
        <v>27.2</v>
      </c>
      <c r="I120" s="176">
        <v>49.5</v>
      </c>
      <c r="J120" s="249"/>
      <c r="L120">
        <f>K122-K119</f>
        <v>10.06666666666667</v>
      </c>
    </row>
    <row r="121" spans="4:12" ht="15.75" thickBot="1">
      <c r="D121" s="254"/>
      <c r="E121" s="251"/>
      <c r="F121" s="223"/>
      <c r="G121" s="177">
        <v>78219</v>
      </c>
      <c r="H121" s="177">
        <v>11.4</v>
      </c>
      <c r="I121" s="177">
        <v>52.8</v>
      </c>
      <c r="J121" s="250"/>
    </row>
    <row r="122" spans="4:12">
      <c r="D122" s="254"/>
      <c r="E122" s="251"/>
      <c r="F122" s="221">
        <v>40</v>
      </c>
      <c r="G122" s="178">
        <v>102285</v>
      </c>
      <c r="H122" s="175">
        <v>12.9</v>
      </c>
      <c r="I122" s="175">
        <v>60.6</v>
      </c>
      <c r="J122" s="248">
        <f>AVERAGE(G122:G124)</f>
        <v>102314</v>
      </c>
      <c r="K122">
        <f>AVERAGE(I122:I124)</f>
        <v>60.400000000000006</v>
      </c>
    </row>
    <row r="123" spans="4:12">
      <c r="D123" s="254"/>
      <c r="E123" s="251"/>
      <c r="F123" s="222"/>
      <c r="G123" s="176">
        <v>102380</v>
      </c>
      <c r="H123" s="176">
        <v>33.700000000000003</v>
      </c>
      <c r="I123" s="176">
        <v>59.7</v>
      </c>
      <c r="J123" s="249"/>
    </row>
    <row r="124" spans="4:12" ht="15.75" thickBot="1">
      <c r="D124" s="254"/>
      <c r="E124" s="251"/>
      <c r="F124" s="223"/>
      <c r="G124" s="177">
        <v>102277</v>
      </c>
      <c r="H124" s="177">
        <v>35.1</v>
      </c>
      <c r="I124" s="177">
        <v>60.9</v>
      </c>
      <c r="J124" s="250"/>
      <c r="L124">
        <f>K125-K122</f>
        <v>4.7666666666666515</v>
      </c>
    </row>
    <row r="125" spans="4:12">
      <c r="D125" s="254"/>
      <c r="E125" s="251"/>
      <c r="F125" s="221">
        <v>50</v>
      </c>
      <c r="G125" s="178">
        <v>123724</v>
      </c>
      <c r="H125" s="178">
        <v>29.8</v>
      </c>
      <c r="I125" s="178">
        <v>65.3</v>
      </c>
      <c r="J125" s="248">
        <f>AVERAGE(G125:G127)</f>
        <v>125047.66666666667</v>
      </c>
      <c r="K125">
        <f>AVERAGE(I125:I127)</f>
        <v>65.166666666666657</v>
      </c>
    </row>
    <row r="126" spans="4:12">
      <c r="D126" s="254"/>
      <c r="E126" s="251"/>
      <c r="F126" s="222"/>
      <c r="G126" s="160">
        <v>125787</v>
      </c>
      <c r="H126" s="160">
        <v>29.2</v>
      </c>
      <c r="I126" s="160">
        <v>64.599999999999994</v>
      </c>
      <c r="J126" s="249"/>
    </row>
    <row r="127" spans="4:12" ht="15.75" thickBot="1">
      <c r="D127" s="255"/>
      <c r="E127" s="252"/>
      <c r="F127" s="223"/>
      <c r="G127" s="161">
        <v>125632</v>
      </c>
      <c r="H127" s="161">
        <v>28.6</v>
      </c>
      <c r="I127" s="161">
        <v>65.599999999999994</v>
      </c>
      <c r="J127" s="250"/>
    </row>
    <row r="128" spans="4:12" ht="15.75" thickBot="1"/>
    <row r="129" spans="4:12">
      <c r="D129" s="230" t="s">
        <v>211</v>
      </c>
      <c r="E129" s="230" t="s">
        <v>212</v>
      </c>
      <c r="F129" s="233">
        <v>30</v>
      </c>
      <c r="G129" s="178">
        <v>77605</v>
      </c>
      <c r="H129" s="178">
        <v>4.32</v>
      </c>
      <c r="I129" s="178">
        <v>73.599999999999994</v>
      </c>
      <c r="J129" s="224">
        <f>AVERAGE(G129:G135)</f>
        <v>78231.71428571429</v>
      </c>
      <c r="K129">
        <f>AVERAGE(I129:I135)</f>
        <v>74.2</v>
      </c>
    </row>
    <row r="130" spans="4:12">
      <c r="D130" s="231"/>
      <c r="E130" s="231"/>
      <c r="F130" s="234"/>
      <c r="G130" s="160">
        <v>78429</v>
      </c>
      <c r="H130" s="160">
        <v>4.33</v>
      </c>
      <c r="I130" s="160">
        <v>74.3</v>
      </c>
      <c r="J130" s="225"/>
      <c r="L130">
        <f>K136-K129</f>
        <v>7.1414285714285626</v>
      </c>
    </row>
    <row r="131" spans="4:12">
      <c r="D131" s="231"/>
      <c r="E131" s="231"/>
      <c r="F131" s="234"/>
      <c r="G131" s="160">
        <v>78229</v>
      </c>
      <c r="H131" s="160">
        <v>4.12</v>
      </c>
      <c r="I131" s="160">
        <v>74.099999999999994</v>
      </c>
      <c r="J131" s="225"/>
    </row>
    <row r="132" spans="4:12">
      <c r="D132" s="231"/>
      <c r="E132" s="231"/>
      <c r="F132" s="234"/>
      <c r="G132" s="160">
        <v>78313</v>
      </c>
      <c r="H132" s="160">
        <v>4.16</v>
      </c>
      <c r="I132" s="160">
        <v>74.7</v>
      </c>
      <c r="J132" s="225"/>
    </row>
    <row r="133" spans="4:12">
      <c r="D133" s="231"/>
      <c r="E133" s="231"/>
      <c r="F133" s="234"/>
      <c r="G133" s="160">
        <v>78380</v>
      </c>
      <c r="H133" s="160">
        <v>4.21</v>
      </c>
      <c r="I133" s="160">
        <v>73.8</v>
      </c>
      <c r="J133" s="225"/>
    </row>
    <row r="134" spans="4:12">
      <c r="D134" s="231"/>
      <c r="E134" s="231"/>
      <c r="F134" s="234"/>
      <c r="G134" s="160">
        <v>78268</v>
      </c>
      <c r="H134" s="160">
        <v>4.04</v>
      </c>
      <c r="I134" s="160">
        <v>74.599999999999994</v>
      </c>
      <c r="J134" s="225"/>
    </row>
    <row r="135" spans="4:12" ht="15.75" thickBot="1">
      <c r="D135" s="231"/>
      <c r="E135" s="231"/>
      <c r="F135" s="235"/>
      <c r="G135" s="161">
        <v>78398</v>
      </c>
      <c r="H135" s="161">
        <v>4.41</v>
      </c>
      <c r="I135" s="161">
        <v>74.3</v>
      </c>
      <c r="J135" s="226"/>
    </row>
    <row r="136" spans="4:12">
      <c r="D136" s="231"/>
      <c r="E136" s="231"/>
      <c r="F136" s="233">
        <v>40</v>
      </c>
      <c r="G136" s="178">
        <v>102363</v>
      </c>
      <c r="H136" s="178">
        <v>7.58</v>
      </c>
      <c r="I136" s="178">
        <v>81</v>
      </c>
      <c r="J136" s="224">
        <f>AVERAGE(G136:G142)</f>
        <v>102299.57142857143</v>
      </c>
      <c r="K136">
        <f>AVERAGE(I136:I142)</f>
        <v>81.341428571428565</v>
      </c>
    </row>
    <row r="137" spans="4:12">
      <c r="D137" s="231"/>
      <c r="E137" s="231"/>
      <c r="F137" s="234"/>
      <c r="G137" s="160">
        <v>102269</v>
      </c>
      <c r="H137" s="160">
        <v>8.01</v>
      </c>
      <c r="I137" s="160">
        <v>81.099999999999994</v>
      </c>
      <c r="J137" s="225"/>
      <c r="L137">
        <f>K143-K136</f>
        <v>6.0085714285714431</v>
      </c>
    </row>
    <row r="138" spans="4:12">
      <c r="D138" s="231"/>
      <c r="E138" s="231"/>
      <c r="F138" s="234"/>
      <c r="G138" s="160">
        <v>102304</v>
      </c>
      <c r="H138" s="160">
        <v>7.5</v>
      </c>
      <c r="I138" s="160">
        <v>80.09</v>
      </c>
      <c r="J138" s="225"/>
    </row>
    <row r="139" spans="4:12">
      <c r="D139" s="231"/>
      <c r="E139" s="231"/>
      <c r="F139" s="234"/>
      <c r="G139" s="160">
        <v>102319</v>
      </c>
      <c r="H139" s="160">
        <v>7.67</v>
      </c>
      <c r="I139" s="160">
        <v>81.8</v>
      </c>
      <c r="J139" s="225"/>
    </row>
    <row r="140" spans="4:12">
      <c r="D140" s="231"/>
      <c r="E140" s="231"/>
      <c r="F140" s="234"/>
      <c r="G140" s="160">
        <v>102414</v>
      </c>
      <c r="H140" s="160">
        <v>7.57</v>
      </c>
      <c r="I140" s="160">
        <v>81.400000000000006</v>
      </c>
      <c r="J140" s="225"/>
    </row>
    <row r="141" spans="4:12">
      <c r="D141" s="231"/>
      <c r="E141" s="231"/>
      <c r="F141" s="234"/>
      <c r="G141" s="160">
        <v>102414</v>
      </c>
      <c r="H141" s="160">
        <v>7.9</v>
      </c>
      <c r="I141" s="160">
        <v>82.2</v>
      </c>
      <c r="J141" s="225"/>
    </row>
    <row r="142" spans="4:12" ht="15.75" thickBot="1">
      <c r="D142" s="231"/>
      <c r="E142" s="231"/>
      <c r="F142" s="235"/>
      <c r="G142" s="161">
        <v>102014</v>
      </c>
      <c r="H142" s="161">
        <v>7.81</v>
      </c>
      <c r="I142" s="161">
        <v>81.8</v>
      </c>
      <c r="J142" s="226"/>
    </row>
    <row r="143" spans="4:12">
      <c r="D143" s="231"/>
      <c r="E143" s="231"/>
      <c r="F143" s="233">
        <v>50</v>
      </c>
      <c r="G143" s="162">
        <v>125069</v>
      </c>
      <c r="H143" s="162">
        <v>14.5</v>
      </c>
      <c r="I143" s="162">
        <v>87.1</v>
      </c>
      <c r="J143" s="245">
        <f>AVERAGE(G143:G148)</f>
        <v>125262.16666666667</v>
      </c>
      <c r="K143">
        <f>AVERAGE(I143:I148)</f>
        <v>87.350000000000009</v>
      </c>
    </row>
    <row r="144" spans="4:12">
      <c r="D144" s="231"/>
      <c r="E144" s="231"/>
      <c r="F144" s="234"/>
      <c r="G144" s="160">
        <v>125234</v>
      </c>
      <c r="H144" s="160">
        <v>15.3</v>
      </c>
      <c r="I144" s="160">
        <v>87.3</v>
      </c>
      <c r="J144" s="225"/>
    </row>
    <row r="145" spans="4:12">
      <c r="D145" s="231"/>
      <c r="E145" s="231"/>
      <c r="F145" s="234"/>
      <c r="G145" s="160">
        <v>125450</v>
      </c>
      <c r="H145" s="160">
        <v>12.8</v>
      </c>
      <c r="I145" s="160">
        <v>86.8</v>
      </c>
      <c r="J145" s="225"/>
    </row>
    <row r="146" spans="4:12">
      <c r="D146" s="231"/>
      <c r="E146" s="231"/>
      <c r="F146" s="234"/>
      <c r="G146" s="160">
        <v>125284</v>
      </c>
      <c r="H146" s="160">
        <v>15</v>
      </c>
      <c r="I146" s="160">
        <v>87.8</v>
      </c>
      <c r="J146" s="225"/>
    </row>
    <row r="147" spans="4:12">
      <c r="D147" s="231"/>
      <c r="E147" s="231"/>
      <c r="F147" s="234"/>
      <c r="G147" s="160">
        <v>125237</v>
      </c>
      <c r="H147" s="160">
        <v>14.4</v>
      </c>
      <c r="I147" s="160">
        <v>87.3</v>
      </c>
      <c r="J147" s="225"/>
    </row>
    <row r="148" spans="4:12" ht="15.75" thickBot="1">
      <c r="D148" s="231"/>
      <c r="E148" s="232"/>
      <c r="F148" s="235"/>
      <c r="G148" s="180">
        <v>125299</v>
      </c>
      <c r="H148" s="180">
        <v>16.100000000000001</v>
      </c>
      <c r="I148" s="180">
        <v>87.8</v>
      </c>
      <c r="J148" s="236"/>
    </row>
    <row r="149" spans="4:12">
      <c r="D149" s="231"/>
      <c r="E149" s="230" t="s">
        <v>213</v>
      </c>
      <c r="F149" s="233">
        <v>30</v>
      </c>
      <c r="G149" s="178">
        <v>302697</v>
      </c>
      <c r="H149" s="178">
        <v>8.74</v>
      </c>
      <c r="I149" s="178">
        <v>72</v>
      </c>
      <c r="J149" s="224">
        <f>AVERAGE(G149:G154)</f>
        <v>302571</v>
      </c>
      <c r="K149">
        <f>AVERAGE(I149:I154)</f>
        <v>73.149999999999991</v>
      </c>
    </row>
    <row r="150" spans="4:12">
      <c r="D150" s="231"/>
      <c r="E150" s="231"/>
      <c r="F150" s="234"/>
      <c r="G150" s="160">
        <v>302900</v>
      </c>
      <c r="H150" s="160">
        <v>9.23</v>
      </c>
      <c r="I150" s="160">
        <v>72</v>
      </c>
      <c r="J150" s="225"/>
      <c r="L150">
        <f>K155-K149</f>
        <v>5.5333333333333599</v>
      </c>
    </row>
    <row r="151" spans="4:12">
      <c r="D151" s="231"/>
      <c r="E151" s="231"/>
      <c r="F151" s="234"/>
      <c r="G151" s="160">
        <v>302537</v>
      </c>
      <c r="H151" s="160">
        <v>9.25</v>
      </c>
      <c r="I151" s="160">
        <v>73.599999999999994</v>
      </c>
      <c r="J151" s="225"/>
    </row>
    <row r="152" spans="4:12">
      <c r="D152" s="231"/>
      <c r="E152" s="231"/>
      <c r="F152" s="234"/>
      <c r="G152" s="160">
        <v>302401</v>
      </c>
      <c r="H152" s="160">
        <v>9.0399999999999991</v>
      </c>
      <c r="I152" s="160">
        <v>73.8</v>
      </c>
      <c r="J152" s="225"/>
    </row>
    <row r="153" spans="4:12">
      <c r="D153" s="231"/>
      <c r="E153" s="231"/>
      <c r="F153" s="234"/>
      <c r="G153" s="160">
        <v>302268</v>
      </c>
      <c r="H153" s="160">
        <v>9.43</v>
      </c>
      <c r="I153" s="160">
        <v>73.7</v>
      </c>
      <c r="J153" s="225"/>
    </row>
    <row r="154" spans="4:12" ht="15.75" thickBot="1">
      <c r="D154" s="231"/>
      <c r="E154" s="231"/>
      <c r="F154" s="235"/>
      <c r="G154" s="161">
        <v>302623</v>
      </c>
      <c r="H154" s="161">
        <v>9.1999999999999993</v>
      </c>
      <c r="I154" s="161">
        <v>73.8</v>
      </c>
      <c r="J154" s="226"/>
    </row>
    <row r="155" spans="4:12">
      <c r="D155" s="231"/>
      <c r="E155" s="231"/>
      <c r="F155" s="233">
        <v>40</v>
      </c>
      <c r="G155" s="162">
        <v>392922</v>
      </c>
      <c r="H155" s="162">
        <v>20.399999999999999</v>
      </c>
      <c r="I155" s="162">
        <v>76.7</v>
      </c>
      <c r="J155" s="248">
        <f>AVERAGE(G155:G160)</f>
        <v>392580.33333333331</v>
      </c>
      <c r="K155">
        <f>AVERAGE(I155:I160)</f>
        <v>78.683333333333351</v>
      </c>
    </row>
    <row r="156" spans="4:12">
      <c r="D156" s="231"/>
      <c r="E156" s="231"/>
      <c r="F156" s="234"/>
      <c r="G156" s="160">
        <v>392491</v>
      </c>
      <c r="H156" s="160">
        <v>21.4</v>
      </c>
      <c r="I156" s="160">
        <v>76.400000000000006</v>
      </c>
      <c r="J156" s="249"/>
      <c r="L156">
        <f>K161-K155</f>
        <v>3.396666666666647</v>
      </c>
    </row>
    <row r="157" spans="4:12">
      <c r="D157" s="231"/>
      <c r="E157" s="231"/>
      <c r="F157" s="234"/>
      <c r="G157" s="160">
        <v>392561</v>
      </c>
      <c r="H157" s="160">
        <v>23.2</v>
      </c>
      <c r="I157" s="160">
        <v>79.8</v>
      </c>
      <c r="J157" s="249"/>
    </row>
    <row r="158" spans="4:12">
      <c r="D158" s="231"/>
      <c r="E158" s="231"/>
      <c r="F158" s="234"/>
      <c r="G158" s="160">
        <v>392381</v>
      </c>
      <c r="H158" s="160">
        <v>22.6</v>
      </c>
      <c r="I158" s="160">
        <v>79.400000000000006</v>
      </c>
      <c r="J158" s="249"/>
    </row>
    <row r="159" spans="4:12">
      <c r="D159" s="231"/>
      <c r="E159" s="231"/>
      <c r="F159" s="234"/>
      <c r="G159" s="160">
        <v>392586</v>
      </c>
      <c r="H159" s="160">
        <v>23.8</v>
      </c>
      <c r="I159" s="160">
        <v>80.099999999999994</v>
      </c>
      <c r="J159" s="249"/>
    </row>
    <row r="160" spans="4:12" ht="15.75" thickBot="1">
      <c r="D160" s="231"/>
      <c r="E160" s="231"/>
      <c r="F160" s="235"/>
      <c r="G160" s="180">
        <v>392541</v>
      </c>
      <c r="H160" s="180">
        <v>23.1</v>
      </c>
      <c r="I160" s="180">
        <v>79.7</v>
      </c>
      <c r="J160" s="250"/>
    </row>
    <row r="161" spans="4:11">
      <c r="D161" s="231"/>
      <c r="E161" s="231"/>
      <c r="F161" s="233">
        <v>50</v>
      </c>
      <c r="G161" s="178">
        <v>475884</v>
      </c>
      <c r="H161" s="178">
        <v>37.200000000000003</v>
      </c>
      <c r="I161" s="178">
        <v>83</v>
      </c>
      <c r="J161" s="224">
        <f>AVERAGE(G161:G165)</f>
        <v>459495.8</v>
      </c>
      <c r="K161">
        <f>AVERAGE(I161:I165)</f>
        <v>82.08</v>
      </c>
    </row>
    <row r="162" spans="4:11">
      <c r="D162" s="231"/>
      <c r="E162" s="231"/>
      <c r="F162" s="234"/>
      <c r="G162" s="160">
        <v>475840</v>
      </c>
      <c r="H162" s="160">
        <v>37.4</v>
      </c>
      <c r="I162" s="160">
        <v>82.2</v>
      </c>
      <c r="J162" s="225"/>
    </row>
    <row r="163" spans="4:11">
      <c r="D163" s="231"/>
      <c r="E163" s="231"/>
      <c r="F163" s="234"/>
      <c r="G163" s="160">
        <v>469935</v>
      </c>
      <c r="H163" s="160">
        <v>45.5</v>
      </c>
      <c r="I163" s="160">
        <v>84.7</v>
      </c>
      <c r="J163" s="225"/>
    </row>
    <row r="164" spans="4:11">
      <c r="D164" s="231"/>
      <c r="E164" s="231"/>
      <c r="F164" s="234"/>
      <c r="G164" s="160">
        <v>430872</v>
      </c>
      <c r="H164" s="160">
        <v>30.4</v>
      </c>
      <c r="I164" s="160">
        <v>79.8</v>
      </c>
      <c r="J164" s="225"/>
    </row>
    <row r="165" spans="4:11" ht="15.75" thickBot="1">
      <c r="D165" s="232"/>
      <c r="E165" s="232"/>
      <c r="F165" s="235"/>
      <c r="G165" s="161">
        <v>444948</v>
      </c>
      <c r="H165" s="161">
        <v>34.4</v>
      </c>
      <c r="I165" s="161">
        <v>80.7</v>
      </c>
      <c r="J165" s="226"/>
    </row>
  </sheetData>
  <mergeCells count="84">
    <mergeCell ref="D108:D127"/>
    <mergeCell ref="E108:E118"/>
    <mergeCell ref="F108:F112"/>
    <mergeCell ref="J108:J112"/>
    <mergeCell ref="F113:F116"/>
    <mergeCell ref="D129:D165"/>
    <mergeCell ref="E129:E148"/>
    <mergeCell ref="F129:F135"/>
    <mergeCell ref="J129:J135"/>
    <mergeCell ref="F136:F142"/>
    <mergeCell ref="J136:J142"/>
    <mergeCell ref="F143:F148"/>
    <mergeCell ref="J143:J148"/>
    <mergeCell ref="E149:E165"/>
    <mergeCell ref="F149:F154"/>
    <mergeCell ref="J149:J154"/>
    <mergeCell ref="F155:F160"/>
    <mergeCell ref="J155:J160"/>
    <mergeCell ref="F161:F165"/>
    <mergeCell ref="J161:J165"/>
    <mergeCell ref="J113:J116"/>
    <mergeCell ref="F117:F118"/>
    <mergeCell ref="J117:J118"/>
    <mergeCell ref="E119:E127"/>
    <mergeCell ref="F119:F121"/>
    <mergeCell ref="J119:J121"/>
    <mergeCell ref="F122:F124"/>
    <mergeCell ref="J122:J124"/>
    <mergeCell ref="F125:F127"/>
    <mergeCell ref="J125:J127"/>
    <mergeCell ref="J91:J98"/>
    <mergeCell ref="F99:F106"/>
    <mergeCell ref="J99:J106"/>
    <mergeCell ref="D67:D106"/>
    <mergeCell ref="E67:E83"/>
    <mergeCell ref="F67:F72"/>
    <mergeCell ref="J67:J72"/>
    <mergeCell ref="F73:F78"/>
    <mergeCell ref="J73:J78"/>
    <mergeCell ref="F79:F83"/>
    <mergeCell ref="J79:J83"/>
    <mergeCell ref="E84:E106"/>
    <mergeCell ref="F84:F90"/>
    <mergeCell ref="J84:J90"/>
    <mergeCell ref="F91:F98"/>
    <mergeCell ref="J60:J65"/>
    <mergeCell ref="S10:T10"/>
    <mergeCell ref="Q10:Q11"/>
    <mergeCell ref="R10:R11"/>
    <mergeCell ref="Q12:Q13"/>
    <mergeCell ref="Q14:Q15"/>
    <mergeCell ref="Q16:Q17"/>
    <mergeCell ref="Q18:Q19"/>
    <mergeCell ref="Q20:Q21"/>
    <mergeCell ref="J25:J31"/>
    <mergeCell ref="J32:J38"/>
    <mergeCell ref="J39:J45"/>
    <mergeCell ref="J46:J52"/>
    <mergeCell ref="J53:J59"/>
    <mergeCell ref="D25:D65"/>
    <mergeCell ref="E25:E45"/>
    <mergeCell ref="F25:F31"/>
    <mergeCell ref="F32:F38"/>
    <mergeCell ref="F39:F45"/>
    <mergeCell ref="E46:E65"/>
    <mergeCell ref="F46:F52"/>
    <mergeCell ref="F53:F59"/>
    <mergeCell ref="F60:F65"/>
    <mergeCell ref="AF53:AI53"/>
    <mergeCell ref="D6:D23"/>
    <mergeCell ref="E6:E14"/>
    <mergeCell ref="F6:F8"/>
    <mergeCell ref="J6:J8"/>
    <mergeCell ref="F9:F11"/>
    <mergeCell ref="J9:J11"/>
    <mergeCell ref="F12:F14"/>
    <mergeCell ref="J12:J14"/>
    <mergeCell ref="E15:E23"/>
    <mergeCell ref="F15:F17"/>
    <mergeCell ref="J15:J17"/>
    <mergeCell ref="F18:F20"/>
    <mergeCell ref="J18:J20"/>
    <mergeCell ref="F21:F23"/>
    <mergeCell ref="J21:J23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5" sqref="I25"/>
    </sheetView>
  </sheetViews>
  <sheetFormatPr defaultRowHeight="1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2" sqref="D12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O161"/>
  <sheetViews>
    <sheetView tabSelected="1" topLeftCell="A2" zoomScale="65" zoomScaleNormal="65" workbookViewId="0">
      <pane xSplit="6" ySplit="1" topLeftCell="G3" activePane="bottomRight" state="frozen"/>
      <selection activeCell="A2" sqref="A2"/>
      <selection pane="topRight" activeCell="E2" sqref="E2"/>
      <selection pane="bottomLeft" activeCell="A3" sqref="A3"/>
      <selection pane="bottomRight" activeCell="N2" sqref="N1:P1048576"/>
    </sheetView>
  </sheetViews>
  <sheetFormatPr defaultRowHeight="15"/>
  <cols>
    <col min="1" max="3" width="0" hidden="1" customWidth="1"/>
    <col min="4" max="4" width="12.7109375" customWidth="1"/>
    <col min="5" max="5" width="8.42578125" bestFit="1" customWidth="1"/>
    <col min="6" max="6" width="6" bestFit="1" customWidth="1"/>
    <col min="7" max="7" width="10.5703125" bestFit="1" customWidth="1"/>
    <col min="8" max="8" width="8.28515625" bestFit="1" customWidth="1"/>
    <col min="9" max="9" width="8.5703125" bestFit="1" customWidth="1"/>
    <col min="10" max="10" width="16.140625" bestFit="1" customWidth="1"/>
    <col min="11" max="11" width="13.140625" bestFit="1" customWidth="1"/>
    <col min="12" max="12" width="19.140625" bestFit="1" customWidth="1"/>
    <col min="13" max="13" width="20.85546875" customWidth="1"/>
    <col min="14" max="16" width="0" hidden="1" customWidth="1"/>
  </cols>
  <sheetData>
    <row r="1" spans="2:13" ht="15.75" thickBot="1"/>
    <row r="2" spans="2:13" ht="90.75" thickBot="1">
      <c r="D2" s="121" t="s">
        <v>205</v>
      </c>
      <c r="E2" s="98" t="s">
        <v>206</v>
      </c>
      <c r="F2" s="98" t="s">
        <v>207</v>
      </c>
      <c r="G2" s="99" t="s">
        <v>208</v>
      </c>
      <c r="H2" s="99" t="s">
        <v>209</v>
      </c>
      <c r="I2" s="99" t="s">
        <v>210</v>
      </c>
      <c r="J2" s="99" t="s">
        <v>216</v>
      </c>
      <c r="K2" s="99" t="s">
        <v>217</v>
      </c>
      <c r="L2" s="100" t="s">
        <v>218</v>
      </c>
      <c r="M2" s="142" t="s">
        <v>553</v>
      </c>
    </row>
    <row r="3" spans="2:13">
      <c r="C3">
        <f>AVERAGE(I3:I9)</f>
        <v>74.2</v>
      </c>
      <c r="D3" s="278" t="s">
        <v>211</v>
      </c>
      <c r="E3" s="278" t="s">
        <v>212</v>
      </c>
      <c r="F3" s="263">
        <v>30</v>
      </c>
      <c r="G3" s="102">
        <v>77605</v>
      </c>
      <c r="H3" s="102">
        <v>4.32</v>
      </c>
      <c r="I3" s="102">
        <v>73.599999999999994</v>
      </c>
      <c r="J3" s="102">
        <f>(I3*(1024*1))/G3</f>
        <v>0.97115392049481342</v>
      </c>
      <c r="K3" s="257">
        <f>AVERAGE(J3:J9)</f>
        <v>0.97122892151548579</v>
      </c>
      <c r="L3" s="260">
        <f>AVERAGE(G3:G9)</f>
        <v>78231.71428571429</v>
      </c>
      <c r="M3" s="74">
        <f>(K3-K10)*(1024*1)/(L10-L3)</f>
        <v>6.6803895037112994E-3</v>
      </c>
    </row>
    <row r="4" spans="2:13">
      <c r="B4">
        <f>C10-C3</f>
        <v>7.1414285714285626</v>
      </c>
      <c r="D4" s="279"/>
      <c r="E4" s="279"/>
      <c r="F4" s="264"/>
      <c r="G4" s="103">
        <v>78429</v>
      </c>
      <c r="H4" s="103">
        <v>4.33</v>
      </c>
      <c r="I4" s="103">
        <v>74.3</v>
      </c>
      <c r="J4" s="103">
        <f t="shared" ref="J4:J39" si="0">(I4*(1024*1))/G4</f>
        <v>0.97009014522689307</v>
      </c>
      <c r="K4" s="258"/>
      <c r="L4" s="261"/>
      <c r="M4" s="74"/>
    </row>
    <row r="5" spans="2:13">
      <c r="D5" s="279"/>
      <c r="E5" s="279"/>
      <c r="F5" s="264"/>
      <c r="G5" s="103">
        <v>78229</v>
      </c>
      <c r="H5" s="103">
        <v>4.12</v>
      </c>
      <c r="I5" s="103">
        <v>74.099999999999994</v>
      </c>
      <c r="J5" s="103">
        <f t="shared" si="0"/>
        <v>0.96995231947231841</v>
      </c>
      <c r="K5" s="258"/>
      <c r="L5" s="261"/>
      <c r="M5" s="74"/>
    </row>
    <row r="6" spans="2:13">
      <c r="D6" s="279"/>
      <c r="E6" s="279"/>
      <c r="F6" s="264"/>
      <c r="G6" s="103">
        <v>78313</v>
      </c>
      <c r="H6" s="103">
        <v>4.16</v>
      </c>
      <c r="I6" s="103">
        <v>74.7</v>
      </c>
      <c r="J6" s="103">
        <f t="shared" si="0"/>
        <v>0.97675737106227578</v>
      </c>
      <c r="K6" s="258"/>
      <c r="L6" s="261"/>
      <c r="M6" s="74"/>
    </row>
    <row r="7" spans="2:13">
      <c r="D7" s="279"/>
      <c r="E7" s="279"/>
      <c r="F7" s="264"/>
      <c r="G7" s="103">
        <v>78380</v>
      </c>
      <c r="H7" s="103">
        <v>4.21</v>
      </c>
      <c r="I7" s="103">
        <v>73.8</v>
      </c>
      <c r="J7" s="103">
        <f t="shared" si="0"/>
        <v>0.96416432763460058</v>
      </c>
      <c r="K7" s="258"/>
      <c r="L7" s="261"/>
      <c r="M7" s="74"/>
    </row>
    <row r="8" spans="2:13">
      <c r="D8" s="279"/>
      <c r="E8" s="279"/>
      <c r="F8" s="264"/>
      <c r="G8" s="103">
        <v>78268</v>
      </c>
      <c r="H8" s="103">
        <v>4.04</v>
      </c>
      <c r="I8" s="103">
        <v>74.599999999999994</v>
      </c>
      <c r="J8" s="103">
        <f t="shared" si="0"/>
        <v>0.97601063014258693</v>
      </c>
      <c r="K8" s="258"/>
      <c r="L8" s="261"/>
      <c r="M8" s="74"/>
    </row>
    <row r="9" spans="2:13" ht="15.75" thickBot="1">
      <c r="D9" s="279"/>
      <c r="E9" s="279"/>
      <c r="F9" s="265"/>
      <c r="G9" s="104">
        <v>78398</v>
      </c>
      <c r="H9" s="104">
        <v>4.41</v>
      </c>
      <c r="I9" s="104">
        <v>74.3</v>
      </c>
      <c r="J9" s="104">
        <f t="shared" si="0"/>
        <v>0.97047373657491254</v>
      </c>
      <c r="K9" s="259"/>
      <c r="L9" s="262"/>
      <c r="M9" s="74"/>
    </row>
    <row r="10" spans="2:13">
      <c r="C10">
        <f>AVERAGE(I10:I16)</f>
        <v>81.341428571428565</v>
      </c>
      <c r="D10" s="279"/>
      <c r="E10" s="279"/>
      <c r="F10" s="263">
        <v>40</v>
      </c>
      <c r="G10" s="102">
        <v>102363</v>
      </c>
      <c r="H10" s="102">
        <v>7.58</v>
      </c>
      <c r="I10" s="102">
        <v>81</v>
      </c>
      <c r="J10" s="102">
        <f t="shared" si="0"/>
        <v>0.81029278157146623</v>
      </c>
      <c r="K10" s="257">
        <f>AVERAGE(J10:J16)</f>
        <v>0.81421460488075348</v>
      </c>
      <c r="L10" s="260">
        <f>AVERAGE(G10:G16)</f>
        <v>102299.57142857143</v>
      </c>
      <c r="M10" s="74">
        <f>(K10-K17)*(1024*1)/(L17-L10)</f>
        <v>4.4656783632321837E-3</v>
      </c>
    </row>
    <row r="11" spans="2:13">
      <c r="B11">
        <f>C17-C10</f>
        <v>6.0085714285714431</v>
      </c>
      <c r="D11" s="279"/>
      <c r="E11" s="279"/>
      <c r="F11" s="264"/>
      <c r="G11" s="103">
        <v>102269</v>
      </c>
      <c r="H11" s="103">
        <v>8.01</v>
      </c>
      <c r="I11" s="103">
        <v>81.099999999999994</v>
      </c>
      <c r="J11" s="103">
        <f t="shared" si="0"/>
        <v>0.8120388387487899</v>
      </c>
      <c r="K11" s="258"/>
      <c r="L11" s="261"/>
      <c r="M11" s="74"/>
    </row>
    <row r="12" spans="2:13">
      <c r="D12" s="279"/>
      <c r="E12" s="279"/>
      <c r="F12" s="264"/>
      <c r="G12" s="103">
        <v>102304</v>
      </c>
      <c r="H12" s="103">
        <v>7.5</v>
      </c>
      <c r="I12" s="103">
        <v>80.09</v>
      </c>
      <c r="J12" s="103">
        <f t="shared" si="0"/>
        <v>0.80165154832655616</v>
      </c>
      <c r="K12" s="258"/>
      <c r="L12" s="261"/>
      <c r="M12" s="74"/>
    </row>
    <row r="13" spans="2:13">
      <c r="D13" s="279"/>
      <c r="E13" s="279"/>
      <c r="F13" s="264"/>
      <c r="G13" s="103">
        <v>102319</v>
      </c>
      <c r="H13" s="103">
        <v>7.67</v>
      </c>
      <c r="I13" s="103">
        <v>81.8</v>
      </c>
      <c r="J13" s="103">
        <f t="shared" si="0"/>
        <v>0.818647563013712</v>
      </c>
      <c r="K13" s="258"/>
      <c r="L13" s="261"/>
      <c r="M13" s="74"/>
    </row>
    <row r="14" spans="2:13">
      <c r="D14" s="279"/>
      <c r="E14" s="279"/>
      <c r="F14" s="264"/>
      <c r="G14" s="103">
        <v>102414</v>
      </c>
      <c r="H14" s="103">
        <v>7.57</v>
      </c>
      <c r="I14" s="103">
        <v>81.400000000000006</v>
      </c>
      <c r="J14" s="103">
        <f t="shared" si="0"/>
        <v>0.81388872615072161</v>
      </c>
      <c r="K14" s="258"/>
      <c r="L14" s="261"/>
      <c r="M14" s="74"/>
    </row>
    <row r="15" spans="2:13">
      <c r="D15" s="279"/>
      <c r="E15" s="279"/>
      <c r="F15" s="264"/>
      <c r="G15" s="103">
        <v>102414</v>
      </c>
      <c r="H15" s="103">
        <v>7.9</v>
      </c>
      <c r="I15" s="103">
        <v>82.2</v>
      </c>
      <c r="J15" s="103">
        <f t="shared" si="0"/>
        <v>0.82188763255023733</v>
      </c>
      <c r="K15" s="258"/>
      <c r="L15" s="261"/>
      <c r="M15" s="74"/>
    </row>
    <row r="16" spans="2:13" ht="15.75" thickBot="1">
      <c r="D16" s="279"/>
      <c r="E16" s="279"/>
      <c r="F16" s="265"/>
      <c r="G16" s="104">
        <v>102014</v>
      </c>
      <c r="H16" s="104">
        <v>7.81</v>
      </c>
      <c r="I16" s="104">
        <v>81.8</v>
      </c>
      <c r="J16" s="104">
        <f t="shared" si="0"/>
        <v>0.82109514380379156</v>
      </c>
      <c r="K16" s="259"/>
      <c r="L16" s="262"/>
      <c r="M16" s="74"/>
    </row>
    <row r="17" spans="3:13">
      <c r="C17">
        <f>AVERAGE(I17:I22)</f>
        <v>87.350000000000009</v>
      </c>
      <c r="D17" s="279"/>
      <c r="E17" s="279"/>
      <c r="F17" s="263">
        <v>50</v>
      </c>
      <c r="G17" s="105">
        <v>125069</v>
      </c>
      <c r="H17" s="105">
        <v>14.5</v>
      </c>
      <c r="I17" s="105">
        <v>87.1</v>
      </c>
      <c r="J17" s="105">
        <f t="shared" si="0"/>
        <v>0.71312955248702714</v>
      </c>
      <c r="K17" s="290">
        <f>AVERAGE(J17:J22)</f>
        <v>0.71407440496042118</v>
      </c>
      <c r="L17" s="288">
        <f>AVERAGE(G17:G22)</f>
        <v>125262.16666666667</v>
      </c>
      <c r="M17" s="74"/>
    </row>
    <row r="18" spans="3:13">
      <c r="D18" s="279"/>
      <c r="E18" s="279"/>
      <c r="F18" s="264"/>
      <c r="G18" s="103">
        <v>125234</v>
      </c>
      <c r="H18" s="103">
        <v>15.3</v>
      </c>
      <c r="I18" s="103">
        <v>87.3</v>
      </c>
      <c r="J18" s="103">
        <f t="shared" si="0"/>
        <v>0.71382531900282664</v>
      </c>
      <c r="K18" s="258"/>
      <c r="L18" s="261"/>
      <c r="M18" s="74"/>
    </row>
    <row r="19" spans="3:13">
      <c r="D19" s="279"/>
      <c r="E19" s="279"/>
      <c r="F19" s="264"/>
      <c r="G19" s="103">
        <v>125450</v>
      </c>
      <c r="H19" s="103">
        <v>12.8</v>
      </c>
      <c r="I19" s="103">
        <v>86.8</v>
      </c>
      <c r="J19" s="103">
        <f t="shared" si="0"/>
        <v>0.7085149461937027</v>
      </c>
      <c r="K19" s="258"/>
      <c r="L19" s="261"/>
      <c r="M19" s="74"/>
    </row>
    <row r="20" spans="3:13">
      <c r="D20" s="279"/>
      <c r="E20" s="279"/>
      <c r="F20" s="264"/>
      <c r="G20" s="103">
        <v>125284</v>
      </c>
      <c r="H20" s="103">
        <v>15</v>
      </c>
      <c r="I20" s="103">
        <v>87.8</v>
      </c>
      <c r="J20" s="103">
        <f t="shared" si="0"/>
        <v>0.71762715111267195</v>
      </c>
      <c r="K20" s="258"/>
      <c r="L20" s="261"/>
      <c r="M20" s="74"/>
    </row>
    <row r="21" spans="3:13">
      <c r="D21" s="279"/>
      <c r="E21" s="279"/>
      <c r="F21" s="264"/>
      <c r="G21" s="103">
        <v>125237</v>
      </c>
      <c r="H21" s="103">
        <v>14.4</v>
      </c>
      <c r="I21" s="103">
        <v>87.3</v>
      </c>
      <c r="J21" s="103">
        <f t="shared" si="0"/>
        <v>0.71380821961560881</v>
      </c>
      <c r="K21" s="258"/>
      <c r="L21" s="261"/>
      <c r="M21" s="74"/>
    </row>
    <row r="22" spans="3:13" ht="15.75" thickBot="1">
      <c r="D22" s="279"/>
      <c r="E22" s="280"/>
      <c r="F22" s="265"/>
      <c r="G22" s="106">
        <v>125299</v>
      </c>
      <c r="H22" s="106">
        <v>16.100000000000001</v>
      </c>
      <c r="I22" s="106">
        <v>87.8</v>
      </c>
      <c r="J22" s="106">
        <f t="shared" si="0"/>
        <v>0.71754124135068909</v>
      </c>
      <c r="K22" s="287"/>
      <c r="L22" s="289"/>
      <c r="M22" s="74"/>
    </row>
    <row r="23" spans="3:13">
      <c r="D23" s="279"/>
      <c r="E23" s="278" t="s">
        <v>213</v>
      </c>
      <c r="F23" s="263">
        <v>30</v>
      </c>
      <c r="G23" s="102">
        <v>302697</v>
      </c>
      <c r="H23" s="102">
        <v>8.74</v>
      </c>
      <c r="I23" s="102">
        <v>72</v>
      </c>
      <c r="J23" s="102">
        <f t="shared" si="0"/>
        <v>0.24357030297624357</v>
      </c>
      <c r="K23" s="257">
        <f>AVERAGE(J23:J28)</f>
        <v>0.24756528157864197</v>
      </c>
      <c r="L23" s="260">
        <f>AVERAGE(G23:G28)</f>
        <v>302571</v>
      </c>
      <c r="M23" s="74">
        <f>((K23-K29)*(1024*2))/(L29-L23)</f>
        <v>9.6310200431240479E-4</v>
      </c>
    </row>
    <row r="24" spans="3:13">
      <c r="D24" s="279"/>
      <c r="E24" s="279"/>
      <c r="F24" s="264"/>
      <c r="G24" s="103">
        <v>302900</v>
      </c>
      <c r="H24" s="103">
        <v>9.23</v>
      </c>
      <c r="I24" s="103">
        <v>72</v>
      </c>
      <c r="J24" s="103">
        <f t="shared" si="0"/>
        <v>0.24340706503796633</v>
      </c>
      <c r="K24" s="258"/>
      <c r="L24" s="261"/>
      <c r="M24" s="74"/>
    </row>
    <row r="25" spans="3:13">
      <c r="D25" s="279"/>
      <c r="E25" s="279"/>
      <c r="F25" s="264"/>
      <c r="G25" s="103">
        <v>302537</v>
      </c>
      <c r="H25" s="103">
        <v>9.25</v>
      </c>
      <c r="I25" s="103">
        <v>73.599999999999994</v>
      </c>
      <c r="J25" s="103">
        <f t="shared" si="0"/>
        <v>0.24911465374483119</v>
      </c>
      <c r="K25" s="258"/>
      <c r="L25" s="261"/>
      <c r="M25" s="74"/>
    </row>
    <row r="26" spans="3:13">
      <c r="D26" s="279"/>
      <c r="E26" s="279"/>
      <c r="F26" s="264"/>
      <c r="G26" s="103">
        <v>302401</v>
      </c>
      <c r="H26" s="103">
        <v>9.0399999999999991</v>
      </c>
      <c r="I26" s="103">
        <v>73.8</v>
      </c>
      <c r="J26" s="103">
        <f t="shared" si="0"/>
        <v>0.24990393550285878</v>
      </c>
      <c r="K26" s="258"/>
      <c r="L26" s="261"/>
      <c r="M26" s="74"/>
    </row>
    <row r="27" spans="3:13">
      <c r="D27" s="279"/>
      <c r="E27" s="279"/>
      <c r="F27" s="264"/>
      <c r="G27" s="103">
        <v>302268</v>
      </c>
      <c r="H27" s="103">
        <v>9.43</v>
      </c>
      <c r="I27" s="103">
        <v>73.7</v>
      </c>
      <c r="J27" s="103">
        <f t="shared" si="0"/>
        <v>0.24967512273876163</v>
      </c>
      <c r="K27" s="258"/>
      <c r="L27" s="261"/>
      <c r="M27" s="74"/>
    </row>
    <row r="28" spans="3:13" ht="15.75" thickBot="1">
      <c r="D28" s="279"/>
      <c r="E28" s="279"/>
      <c r="F28" s="265"/>
      <c r="G28" s="104">
        <v>302623</v>
      </c>
      <c r="H28" s="104">
        <v>9.1999999999999993</v>
      </c>
      <c r="I28" s="104">
        <v>73.8</v>
      </c>
      <c r="J28" s="104">
        <f t="shared" si="0"/>
        <v>0.24972060947119021</v>
      </c>
      <c r="K28" s="259"/>
      <c r="L28" s="262"/>
      <c r="M28" s="74"/>
    </row>
    <row r="29" spans="3:13">
      <c r="D29" s="279"/>
      <c r="E29" s="279"/>
      <c r="F29" s="263">
        <v>40</v>
      </c>
      <c r="G29" s="105">
        <v>392922</v>
      </c>
      <c r="H29" s="105">
        <v>20.399999999999999</v>
      </c>
      <c r="I29" s="105">
        <v>76.7</v>
      </c>
      <c r="J29" s="105">
        <f t="shared" si="0"/>
        <v>0.19988903650088313</v>
      </c>
      <c r="K29" s="291">
        <f>AVERAGE(J29:J34)</f>
        <v>0.2052370738930186</v>
      </c>
      <c r="L29" s="266">
        <f>AVERAGE(G29:G34)</f>
        <v>392580.33333333331</v>
      </c>
      <c r="M29" s="74">
        <f>((K29-K35)*(1024*2))/(L35-L29)</f>
        <v>6.7796466565140507E-4</v>
      </c>
    </row>
    <row r="30" spans="3:13">
      <c r="D30" s="279"/>
      <c r="E30" s="279"/>
      <c r="F30" s="264"/>
      <c r="G30" s="103">
        <v>392491</v>
      </c>
      <c r="H30" s="103">
        <v>21.4</v>
      </c>
      <c r="I30" s="103">
        <v>76.400000000000006</v>
      </c>
      <c r="J30" s="103">
        <f t="shared" si="0"/>
        <v>0.19932584441426685</v>
      </c>
      <c r="K30" s="292"/>
      <c r="L30" s="267"/>
      <c r="M30" s="74"/>
    </row>
    <row r="31" spans="3:13">
      <c r="D31" s="279"/>
      <c r="E31" s="279"/>
      <c r="F31" s="264"/>
      <c r="G31" s="103">
        <v>392561</v>
      </c>
      <c r="H31" s="103">
        <v>23.2</v>
      </c>
      <c r="I31" s="103">
        <v>79.8</v>
      </c>
      <c r="J31" s="103">
        <f t="shared" si="0"/>
        <v>0.20815924149367868</v>
      </c>
      <c r="K31" s="292"/>
      <c r="L31" s="267"/>
      <c r="M31" s="74"/>
    </row>
    <row r="32" spans="3:13">
      <c r="D32" s="279"/>
      <c r="E32" s="279"/>
      <c r="F32" s="264"/>
      <c r="G32" s="103">
        <v>392381</v>
      </c>
      <c r="H32" s="103">
        <v>22.6</v>
      </c>
      <c r="I32" s="103">
        <v>79.400000000000006</v>
      </c>
      <c r="J32" s="103">
        <f t="shared" si="0"/>
        <v>0.20721084863946013</v>
      </c>
      <c r="K32" s="292"/>
      <c r="L32" s="267"/>
      <c r="M32" s="74"/>
    </row>
    <row r="33" spans="2:15">
      <c r="D33" s="279"/>
      <c r="E33" s="279"/>
      <c r="F33" s="264"/>
      <c r="G33" s="103">
        <v>392586</v>
      </c>
      <c r="H33" s="103">
        <v>23.8</v>
      </c>
      <c r="I33" s="103">
        <v>80.099999999999994</v>
      </c>
      <c r="J33" s="103">
        <f t="shared" si="0"/>
        <v>0.20892848955388119</v>
      </c>
      <c r="K33" s="292"/>
      <c r="L33" s="267"/>
      <c r="M33" s="74"/>
    </row>
    <row r="34" spans="2:15" ht="15.75" thickBot="1">
      <c r="D34" s="279"/>
      <c r="E34" s="279"/>
      <c r="F34" s="265"/>
      <c r="G34" s="106">
        <v>392541</v>
      </c>
      <c r="H34" s="106">
        <v>23.1</v>
      </c>
      <c r="I34" s="106">
        <v>79.7</v>
      </c>
      <c r="J34" s="106">
        <f t="shared" si="0"/>
        <v>0.20790898275594141</v>
      </c>
      <c r="K34" s="293"/>
      <c r="L34" s="268"/>
      <c r="M34" s="74"/>
    </row>
    <row r="35" spans="2:15">
      <c r="D35" s="279"/>
      <c r="E35" s="279"/>
      <c r="F35" s="263">
        <v>50</v>
      </c>
      <c r="G35" s="102">
        <v>475884</v>
      </c>
      <c r="H35" s="102">
        <v>37.200000000000003</v>
      </c>
      <c r="I35" s="102">
        <v>83</v>
      </c>
      <c r="J35" s="102">
        <f t="shared" si="0"/>
        <v>0.1785981457666154</v>
      </c>
      <c r="K35" s="257">
        <f>AVERAGE(J35:J39)</f>
        <v>0.18308554948599984</v>
      </c>
      <c r="L35" s="260">
        <f>AVERAGE(G35:G39)</f>
        <v>459495.8</v>
      </c>
      <c r="M35" s="74"/>
    </row>
    <row r="36" spans="2:15">
      <c r="D36" s="279"/>
      <c r="E36" s="279"/>
      <c r="F36" s="264"/>
      <c r="G36" s="103">
        <v>475840</v>
      </c>
      <c r="H36" s="103">
        <v>37.4</v>
      </c>
      <c r="I36" s="103">
        <v>82.2</v>
      </c>
      <c r="J36" s="103">
        <f t="shared" si="0"/>
        <v>0.17689307330195025</v>
      </c>
      <c r="K36" s="258"/>
      <c r="L36" s="261"/>
      <c r="M36" s="74"/>
    </row>
    <row r="37" spans="2:15">
      <c r="D37" s="279"/>
      <c r="E37" s="279"/>
      <c r="F37" s="264"/>
      <c r="G37" s="103">
        <v>469935</v>
      </c>
      <c r="H37" s="103">
        <v>45.5</v>
      </c>
      <c r="I37" s="103">
        <v>84.7</v>
      </c>
      <c r="J37" s="103">
        <f t="shared" si="0"/>
        <v>0.18456339706555164</v>
      </c>
      <c r="K37" s="258"/>
      <c r="L37" s="261"/>
      <c r="M37" s="74"/>
    </row>
    <row r="38" spans="2:15">
      <c r="D38" s="279"/>
      <c r="E38" s="279"/>
      <c r="F38" s="264"/>
      <c r="G38" s="103">
        <v>430872</v>
      </c>
      <c r="H38" s="103">
        <v>30.4</v>
      </c>
      <c r="I38" s="103">
        <v>79.8</v>
      </c>
      <c r="J38" s="103">
        <f t="shared" si="0"/>
        <v>0.18965075474850998</v>
      </c>
      <c r="K38" s="258"/>
      <c r="L38" s="261"/>
      <c r="M38" s="74"/>
    </row>
    <row r="39" spans="2:15" ht="15.75" thickBot="1">
      <c r="D39" s="280"/>
      <c r="E39" s="280"/>
      <c r="F39" s="265"/>
      <c r="G39" s="104">
        <v>444948</v>
      </c>
      <c r="H39" s="104">
        <v>34.4</v>
      </c>
      <c r="I39" s="104">
        <v>80.7</v>
      </c>
      <c r="J39" s="104">
        <f t="shared" si="0"/>
        <v>0.18572237654737184</v>
      </c>
      <c r="K39" s="259"/>
      <c r="L39" s="262"/>
      <c r="M39" s="74"/>
    </row>
    <row r="40" spans="2:15">
      <c r="C40">
        <f>AVERAGE(I40:I44)</f>
        <v>49.58</v>
      </c>
      <c r="D40" s="283" t="s">
        <v>551</v>
      </c>
      <c r="E40" s="275" t="s">
        <v>213</v>
      </c>
      <c r="F40" s="269">
        <v>30</v>
      </c>
      <c r="G40" s="89">
        <v>315234</v>
      </c>
      <c r="H40" s="89">
        <v>29.5</v>
      </c>
      <c r="I40" s="89">
        <v>49</v>
      </c>
      <c r="J40" s="122">
        <f>(I40*(1024*2))/G40</f>
        <v>0.31834129567242114</v>
      </c>
      <c r="K40" s="263">
        <f>AVERAGE(J40:J44)</f>
        <v>0.32212482489976946</v>
      </c>
      <c r="L40" s="266">
        <f>AVERAGE(G40:G44)</f>
        <v>315218.59999999998</v>
      </c>
      <c r="M40" s="74">
        <f>((K40-K45)*(1024*2))/(L45-L40)</f>
        <v>2.232203401814561E-4</v>
      </c>
      <c r="N40" s="74">
        <f>L45-L40</f>
        <v>64826.900000000023</v>
      </c>
      <c r="O40" s="74">
        <f>N40*M40</f>
        <v>14.470682670909241</v>
      </c>
    </row>
    <row r="41" spans="2:15">
      <c r="B41">
        <f>C45-C40</f>
        <v>8.3700000000000045</v>
      </c>
      <c r="D41" s="284"/>
      <c r="E41" s="276"/>
      <c r="F41" s="243"/>
      <c r="G41" s="20">
        <v>315462</v>
      </c>
      <c r="H41" s="20">
        <v>22.5</v>
      </c>
      <c r="I41" s="20">
        <v>49.3</v>
      </c>
      <c r="J41" s="123">
        <f t="shared" ref="J41:J59" si="1">(I41*(1024*2))/G41</f>
        <v>0.32005883434454863</v>
      </c>
      <c r="K41" s="264"/>
      <c r="L41" s="267"/>
      <c r="M41" s="74"/>
      <c r="N41" s="74"/>
      <c r="O41" s="74"/>
    </row>
    <row r="42" spans="2:15">
      <c r="D42" s="284"/>
      <c r="E42" s="276"/>
      <c r="F42" s="243"/>
      <c r="G42" s="20">
        <v>315235</v>
      </c>
      <c r="H42" s="20">
        <v>23.4</v>
      </c>
      <c r="I42" s="20">
        <v>51.7</v>
      </c>
      <c r="J42" s="123">
        <f t="shared" si="1"/>
        <v>0.33588148524116929</v>
      </c>
      <c r="K42" s="264"/>
      <c r="L42" s="267"/>
      <c r="M42" s="74"/>
      <c r="N42" s="74"/>
      <c r="O42" s="74"/>
    </row>
    <row r="43" spans="2:15">
      <c r="D43" s="284"/>
      <c r="E43" s="276"/>
      <c r="F43" s="243"/>
      <c r="G43" s="20">
        <v>315189</v>
      </c>
      <c r="H43" s="20">
        <v>32</v>
      </c>
      <c r="I43" s="20">
        <v>48.8</v>
      </c>
      <c r="J43" s="123">
        <f t="shared" si="1"/>
        <v>0.31708720799266471</v>
      </c>
      <c r="K43" s="264"/>
      <c r="L43" s="267"/>
      <c r="M43" s="74"/>
      <c r="N43" s="74"/>
      <c r="O43" s="74"/>
    </row>
    <row r="44" spans="2:15" ht="15.75" thickBot="1">
      <c r="D44" s="284"/>
      <c r="E44" s="276"/>
      <c r="F44" s="244"/>
      <c r="G44" s="90">
        <v>314973</v>
      </c>
      <c r="H44" s="90">
        <v>22.9</v>
      </c>
      <c r="I44" s="90">
        <v>49.1</v>
      </c>
      <c r="J44" s="32">
        <f t="shared" si="1"/>
        <v>0.31925530124804347</v>
      </c>
      <c r="K44" s="265"/>
      <c r="L44" s="268"/>
      <c r="M44" s="74"/>
      <c r="N44" s="74"/>
      <c r="O44" s="74"/>
    </row>
    <row r="45" spans="2:15">
      <c r="C45">
        <f>AVERAGE(I45:I48)</f>
        <v>57.95</v>
      </c>
      <c r="D45" s="284"/>
      <c r="E45" s="276"/>
      <c r="F45" s="269">
        <v>40</v>
      </c>
      <c r="G45" s="137">
        <v>299154</v>
      </c>
      <c r="H45" s="137">
        <v>31.3</v>
      </c>
      <c r="I45" s="137">
        <v>51.7</v>
      </c>
      <c r="J45" s="122">
        <f t="shared" si="1"/>
        <v>0.35393676835342336</v>
      </c>
      <c r="K45" s="263">
        <f>AVERAGE(J45:J48)</f>
        <v>0.31505906187686455</v>
      </c>
      <c r="L45" s="266">
        <f>AVERAGE(G45:G48)</f>
        <v>380045.5</v>
      </c>
      <c r="M45" s="74">
        <f>((K45-K49)*(1024*2))/(L49-L45)</f>
        <v>9.4728272240628781E-4</v>
      </c>
      <c r="N45" s="74">
        <f>L49-L45</f>
        <v>126166.5</v>
      </c>
      <c r="O45" s="74">
        <f>N45*M45</f>
        <v>119.51534559647291</v>
      </c>
    </row>
    <row r="46" spans="2:15">
      <c r="B46">
        <f>C49-C45</f>
        <v>5.5</v>
      </c>
      <c r="D46" s="284"/>
      <c r="E46" s="276"/>
      <c r="F46" s="243"/>
      <c r="G46" s="138">
        <v>412218</v>
      </c>
      <c r="H46" s="138">
        <v>34.200000000000003</v>
      </c>
      <c r="I46" s="138">
        <v>62.1</v>
      </c>
      <c r="J46" s="123">
        <f t="shared" si="1"/>
        <v>0.30852801187721063</v>
      </c>
      <c r="K46" s="264"/>
      <c r="L46" s="267"/>
      <c r="M46" s="74"/>
      <c r="N46" s="74"/>
      <c r="O46" s="74"/>
    </row>
    <row r="47" spans="2:15">
      <c r="D47" s="284"/>
      <c r="E47" s="276"/>
      <c r="F47" s="243"/>
      <c r="G47" s="138">
        <v>412376</v>
      </c>
      <c r="H47" s="138">
        <v>29.2</v>
      </c>
      <c r="I47" s="138">
        <v>59.2</v>
      </c>
      <c r="J47" s="123">
        <f t="shared" si="1"/>
        <v>0.2940074107125536</v>
      </c>
      <c r="K47" s="264"/>
      <c r="L47" s="267"/>
      <c r="M47" s="74"/>
      <c r="N47" s="74"/>
      <c r="O47" s="74"/>
    </row>
    <row r="48" spans="2:15" ht="15.75" thickBot="1">
      <c r="D48" s="284"/>
      <c r="E48" s="276"/>
      <c r="F48" s="244"/>
      <c r="G48" s="139">
        <v>396434</v>
      </c>
      <c r="H48" s="139">
        <v>40.08</v>
      </c>
      <c r="I48" s="139">
        <v>58.8</v>
      </c>
      <c r="J48" s="32">
        <f t="shared" si="1"/>
        <v>0.30376405656427047</v>
      </c>
      <c r="K48" s="265"/>
      <c r="L48" s="268"/>
      <c r="M48" s="74"/>
      <c r="N48" s="74"/>
      <c r="O48" s="74"/>
    </row>
    <row r="49" spans="1:15">
      <c r="C49">
        <f>AVERAGE(I49:I50)</f>
        <v>63.45</v>
      </c>
      <c r="D49" s="284"/>
      <c r="E49" s="276"/>
      <c r="F49" s="269">
        <v>50</v>
      </c>
      <c r="G49" s="137">
        <v>506232</v>
      </c>
      <c r="H49" s="137">
        <v>25.5</v>
      </c>
      <c r="I49" s="137">
        <v>63.3</v>
      </c>
      <c r="J49" s="122">
        <f t="shared" si="1"/>
        <v>0.25608495709477075</v>
      </c>
      <c r="K49" s="263">
        <f>AVERAGE(J49:J50)</f>
        <v>0.25670195953483677</v>
      </c>
      <c r="L49" s="266">
        <f>AVERAGE(G49:G50)</f>
        <v>506212</v>
      </c>
      <c r="M49" s="74">
        <f>L49+(L40*2/3)</f>
        <v>716357.73333333328</v>
      </c>
      <c r="N49" s="74"/>
      <c r="O49" s="74"/>
    </row>
    <row r="50" spans="1:15" ht="15.75" thickBot="1">
      <c r="D50" s="284"/>
      <c r="E50" s="286"/>
      <c r="F50" s="244"/>
      <c r="G50" s="139">
        <v>506192</v>
      </c>
      <c r="H50" s="139">
        <v>28.1</v>
      </c>
      <c r="I50" s="139">
        <v>63.6</v>
      </c>
      <c r="J50" s="32">
        <f t="shared" si="1"/>
        <v>0.25731896197490278</v>
      </c>
      <c r="K50" s="265"/>
      <c r="L50" s="268"/>
      <c r="M50" s="74" t="s">
        <v>554</v>
      </c>
      <c r="N50" s="74"/>
      <c r="O50" s="74"/>
    </row>
    <row r="51" spans="1:15">
      <c r="C51">
        <f>AVERAGE(I51:I53)</f>
        <v>50.333333333333336</v>
      </c>
      <c r="D51" s="284"/>
      <c r="E51" s="270" t="s">
        <v>212</v>
      </c>
      <c r="F51" s="269">
        <v>30</v>
      </c>
      <c r="G51" s="89">
        <v>78175</v>
      </c>
      <c r="H51" s="89">
        <v>16.8</v>
      </c>
      <c r="I51" s="89">
        <v>48.7</v>
      </c>
      <c r="J51" s="122">
        <f t="shared" si="1"/>
        <v>1.2758247521586186</v>
      </c>
      <c r="K51" s="263">
        <f>AVERAGE(J51:J53)</f>
        <v>1.3178081345980901</v>
      </c>
      <c r="L51" s="266">
        <f>AVERAGE(G51:G53)</f>
        <v>78222.666666666672</v>
      </c>
      <c r="M51" s="74"/>
      <c r="N51" s="74"/>
      <c r="O51" s="74"/>
    </row>
    <row r="52" spans="1:15">
      <c r="B52">
        <f>C54-C51</f>
        <v>10.06666666666667</v>
      </c>
      <c r="D52" s="284"/>
      <c r="E52" s="270"/>
      <c r="F52" s="243"/>
      <c r="G52" s="20">
        <v>78274</v>
      </c>
      <c r="H52" s="20">
        <v>27.2</v>
      </c>
      <c r="I52" s="20">
        <v>49.5</v>
      </c>
      <c r="J52" s="123">
        <f t="shared" si="1"/>
        <v>1.2951427038352454</v>
      </c>
      <c r="K52" s="264"/>
      <c r="L52" s="267"/>
      <c r="M52" s="74"/>
      <c r="N52" s="74"/>
      <c r="O52" s="74"/>
    </row>
    <row r="53" spans="1:15" ht="15.75" thickBot="1">
      <c r="A53">
        <v>65</v>
      </c>
      <c r="D53" s="284"/>
      <c r="E53" s="270"/>
      <c r="F53" s="244"/>
      <c r="G53" s="90">
        <v>78219</v>
      </c>
      <c r="H53" s="90">
        <v>11.4</v>
      </c>
      <c r="I53" s="90">
        <v>52.8</v>
      </c>
      <c r="J53" s="32">
        <f t="shared" si="1"/>
        <v>1.3824569478004065</v>
      </c>
      <c r="K53" s="265"/>
      <c r="L53" s="268"/>
      <c r="M53" s="74"/>
      <c r="N53" s="74"/>
      <c r="O53" s="74"/>
    </row>
    <row r="54" spans="1:15">
      <c r="C54">
        <f>AVERAGE(I54:I56)</f>
        <v>60.400000000000006</v>
      </c>
      <c r="D54" s="284"/>
      <c r="E54" s="270"/>
      <c r="F54" s="269">
        <v>40</v>
      </c>
      <c r="G54" s="137">
        <v>102285</v>
      </c>
      <c r="H54" s="89">
        <v>12.9</v>
      </c>
      <c r="I54" s="89">
        <v>60.6</v>
      </c>
      <c r="J54" s="122">
        <f t="shared" si="1"/>
        <v>1.2133626631470891</v>
      </c>
      <c r="K54" s="263">
        <f>AVERAGE(J54:J56)</f>
        <v>1.2090202328776447</v>
      </c>
      <c r="L54" s="266">
        <f>AVERAGE(G54:G56)</f>
        <v>102314</v>
      </c>
      <c r="M54" s="74"/>
      <c r="N54" s="74"/>
      <c r="O54" s="74"/>
    </row>
    <row r="55" spans="1:15">
      <c r="B55">
        <f>C57-C54</f>
        <v>4.7666666666666515</v>
      </c>
      <c r="D55" s="284"/>
      <c r="E55" s="270"/>
      <c r="F55" s="243"/>
      <c r="G55" s="20">
        <v>102380</v>
      </c>
      <c r="H55" s="20">
        <v>33.700000000000003</v>
      </c>
      <c r="I55" s="20">
        <v>59.7</v>
      </c>
      <c r="J55" s="123">
        <f t="shared" si="1"/>
        <v>1.1942332486813831</v>
      </c>
      <c r="K55" s="264"/>
      <c r="L55" s="267"/>
      <c r="M55" s="74"/>
      <c r="N55" s="74"/>
      <c r="O55" s="74"/>
    </row>
    <row r="56" spans="1:15" ht="15.75" thickBot="1">
      <c r="D56" s="284"/>
      <c r="E56" s="270"/>
      <c r="F56" s="244"/>
      <c r="G56" s="90">
        <v>102277</v>
      </c>
      <c r="H56" s="90">
        <v>35.1</v>
      </c>
      <c r="I56" s="90">
        <v>60.9</v>
      </c>
      <c r="J56" s="32">
        <f t="shared" si="1"/>
        <v>1.2194647868044624</v>
      </c>
      <c r="K56" s="265"/>
      <c r="L56" s="268"/>
      <c r="M56" s="74"/>
      <c r="N56" s="74"/>
      <c r="O56" s="74"/>
    </row>
    <row r="57" spans="1:15">
      <c r="C57">
        <f>AVERAGE(I57:I59)</f>
        <v>65.166666666666657</v>
      </c>
      <c r="D57" s="284"/>
      <c r="E57" s="270"/>
      <c r="F57" s="269">
        <v>50</v>
      </c>
      <c r="G57" s="137">
        <v>123724</v>
      </c>
      <c r="H57" s="137">
        <v>29.8</v>
      </c>
      <c r="I57" s="137">
        <v>65.3</v>
      </c>
      <c r="J57" s="122">
        <f t="shared" si="1"/>
        <v>1.0809091203000225</v>
      </c>
      <c r="K57" s="263">
        <f>AVERAGE(J57:J59)</f>
        <v>1.0673590274899685</v>
      </c>
      <c r="L57" s="266">
        <f>AVERAGE(G57:G59)</f>
        <v>125047.66666666667</v>
      </c>
      <c r="M57" s="74"/>
      <c r="N57" s="74"/>
      <c r="O57" s="74"/>
    </row>
    <row r="58" spans="1:15">
      <c r="D58" s="284"/>
      <c r="E58" s="270"/>
      <c r="F58" s="243"/>
      <c r="G58" s="138">
        <v>125787</v>
      </c>
      <c r="H58" s="138">
        <v>29.2</v>
      </c>
      <c r="I58" s="138">
        <v>64.599999999999994</v>
      </c>
      <c r="J58" s="123">
        <f t="shared" si="1"/>
        <v>1.0517843656339685</v>
      </c>
      <c r="K58" s="264"/>
      <c r="L58" s="267"/>
      <c r="M58" s="74">
        <f>L57+((L57-L54)*3)</f>
        <v>193248.66666666669</v>
      </c>
      <c r="N58" s="74"/>
      <c r="O58" s="74"/>
    </row>
    <row r="59" spans="1:15" ht="15.75" thickBot="1">
      <c r="D59" s="285"/>
      <c r="E59" s="271"/>
      <c r="F59" s="244"/>
      <c r="G59" s="139">
        <v>125632</v>
      </c>
      <c r="H59" s="139">
        <v>28.6</v>
      </c>
      <c r="I59" s="139">
        <v>65.599999999999994</v>
      </c>
      <c r="J59" s="32">
        <f t="shared" si="1"/>
        <v>1.0693835965359144</v>
      </c>
      <c r="K59" s="265"/>
      <c r="L59" s="268"/>
      <c r="M59" s="124"/>
      <c r="N59" s="74"/>
      <c r="O59" s="74"/>
    </row>
    <row r="60" spans="1:15">
      <c r="C60">
        <f>AVERAGE(I60:I65)</f>
        <v>34.79999999999999</v>
      </c>
      <c r="D60" s="278" t="s">
        <v>214</v>
      </c>
      <c r="E60" s="278" t="s">
        <v>212</v>
      </c>
      <c r="F60" s="263">
        <v>30</v>
      </c>
      <c r="G60" s="137">
        <v>78207</v>
      </c>
      <c r="H60" s="89">
        <v>20.8</v>
      </c>
      <c r="I60" s="89">
        <v>34.4</v>
      </c>
      <c r="J60" s="89">
        <f>(I60*(1024*2))/G60</f>
        <v>0.90082984899049956</v>
      </c>
      <c r="K60" s="257">
        <f>AVERAGE(J60:J65)</f>
        <v>0.87348263923899283</v>
      </c>
      <c r="L60" s="260">
        <f>AVERAGE(G60:G65)</f>
        <v>78460.5</v>
      </c>
      <c r="M60" s="124">
        <f>((K60-K66)*(1024*4))/(L66-L60)</f>
        <v>1.6298503512533046E-2</v>
      </c>
      <c r="N60" s="74"/>
      <c r="O60" s="74"/>
    </row>
    <row r="61" spans="1:15">
      <c r="B61">
        <f>C66-C60</f>
        <v>4.1500000000000057</v>
      </c>
      <c r="D61" s="279"/>
      <c r="E61" s="279"/>
      <c r="F61" s="264"/>
      <c r="G61" s="138">
        <v>78499</v>
      </c>
      <c r="H61" s="20">
        <v>6.38</v>
      </c>
      <c r="I61" s="20">
        <v>34.799999999999997</v>
      </c>
      <c r="J61" s="20">
        <f t="shared" ref="J61:J120" si="2">(I61*(1024*2))/G61</f>
        <v>0.90791475050637582</v>
      </c>
      <c r="K61" s="258"/>
      <c r="L61" s="261"/>
      <c r="M61" s="124"/>
      <c r="N61" s="74"/>
      <c r="O61" s="74"/>
    </row>
    <row r="62" spans="1:15">
      <c r="D62" s="279"/>
      <c r="E62" s="279"/>
      <c r="F62" s="264"/>
      <c r="G62" s="20">
        <v>78481</v>
      </c>
      <c r="H62" s="20">
        <v>4.2</v>
      </c>
      <c r="I62" s="20">
        <v>34.200000000000003</v>
      </c>
      <c r="J62" s="20">
        <f>(I62*(1024*2))/G67</f>
        <v>0.6832526923677229</v>
      </c>
      <c r="K62" s="258"/>
      <c r="L62" s="261"/>
      <c r="M62" s="124"/>
      <c r="N62" s="74"/>
      <c r="O62" s="74"/>
    </row>
    <row r="63" spans="1:15">
      <c r="D63" s="279"/>
      <c r="E63" s="279"/>
      <c r="F63" s="264"/>
      <c r="G63" s="138">
        <v>78487</v>
      </c>
      <c r="H63" s="20">
        <v>10.7</v>
      </c>
      <c r="I63" s="20">
        <v>34.5</v>
      </c>
      <c r="J63" s="20">
        <f t="shared" si="2"/>
        <v>0.90022551505344839</v>
      </c>
      <c r="K63" s="258"/>
      <c r="L63" s="261"/>
      <c r="M63" s="124"/>
      <c r="N63" s="74"/>
      <c r="O63" s="74"/>
    </row>
    <row r="64" spans="1:15">
      <c r="D64" s="279"/>
      <c r="E64" s="279"/>
      <c r="F64" s="264"/>
      <c r="G64" s="138">
        <v>78558</v>
      </c>
      <c r="H64" s="20">
        <v>11.5</v>
      </c>
      <c r="I64" s="20">
        <v>35.6</v>
      </c>
      <c r="J64" s="20">
        <f t="shared" si="2"/>
        <v>0.92808880063138066</v>
      </c>
      <c r="K64" s="258"/>
      <c r="L64" s="261"/>
      <c r="M64" s="124"/>
      <c r="N64" s="74"/>
      <c r="O64" s="74"/>
    </row>
    <row r="65" spans="1:15" ht="15.75" thickBot="1">
      <c r="D65" s="279"/>
      <c r="E65" s="279"/>
      <c r="F65" s="265"/>
      <c r="G65" s="140">
        <v>78531</v>
      </c>
      <c r="H65" s="97">
        <v>11</v>
      </c>
      <c r="I65" s="97">
        <v>35.299999999999997</v>
      </c>
      <c r="J65" s="97">
        <f t="shared" si="2"/>
        <v>0.92058422788452965</v>
      </c>
      <c r="K65" s="287"/>
      <c r="L65" s="289"/>
      <c r="M65" s="124"/>
      <c r="N65" s="74"/>
      <c r="O65" s="74"/>
    </row>
    <row r="66" spans="1:15">
      <c r="A66">
        <v>80</v>
      </c>
      <c r="C66">
        <f>AVERAGE(I66:I71)</f>
        <v>38.949999999999996</v>
      </c>
      <c r="D66" s="279"/>
      <c r="E66" s="279"/>
      <c r="F66" s="263">
        <v>40</v>
      </c>
      <c r="G66" s="137">
        <v>102520</v>
      </c>
      <c r="H66" s="89">
        <v>11.5</v>
      </c>
      <c r="I66" s="89">
        <v>38.4</v>
      </c>
      <c r="J66" s="89">
        <f t="shared" si="2"/>
        <v>0.76710105345298474</v>
      </c>
      <c r="K66" s="257">
        <f>AVERAGE(J66:J71)</f>
        <v>0.77737744156584776</v>
      </c>
      <c r="L66" s="260">
        <f>AVERAGE(G66:G71)</f>
        <v>102612.83333333333</v>
      </c>
      <c r="M66" s="124">
        <f>((K66-K72)*(1024*4))/(L72-L66)</f>
        <v>1.0311203021066364E-2</v>
      </c>
      <c r="N66" s="74"/>
      <c r="O66" s="74"/>
    </row>
    <row r="67" spans="1:15">
      <c r="B67">
        <f>C72-C66</f>
        <v>5.2700000000000031</v>
      </c>
      <c r="D67" s="279"/>
      <c r="E67" s="279"/>
      <c r="F67" s="264"/>
      <c r="G67" s="138">
        <v>102512</v>
      </c>
      <c r="H67" s="20">
        <v>8.41</v>
      </c>
      <c r="I67" s="20">
        <v>38.299999999999997</v>
      </c>
      <c r="J67" s="20">
        <f t="shared" si="2"/>
        <v>0.76516310285625089</v>
      </c>
      <c r="K67" s="258"/>
      <c r="L67" s="261"/>
      <c r="M67" s="124"/>
      <c r="N67" s="74"/>
      <c r="O67" s="74"/>
    </row>
    <row r="68" spans="1:15">
      <c r="D68" s="279"/>
      <c r="E68" s="279"/>
      <c r="F68" s="264"/>
      <c r="G68" s="138">
        <v>102646</v>
      </c>
      <c r="H68" s="20">
        <v>6.2</v>
      </c>
      <c r="I68" s="20">
        <v>39.200000000000003</v>
      </c>
      <c r="J68" s="20">
        <f t="shared" si="2"/>
        <v>0.78212107632055805</v>
      </c>
      <c r="K68" s="258"/>
      <c r="L68" s="261"/>
      <c r="M68" s="124"/>
      <c r="N68" s="74"/>
      <c r="O68" s="74"/>
    </row>
    <row r="69" spans="1:15">
      <c r="D69" s="279"/>
      <c r="E69" s="279"/>
      <c r="F69" s="264"/>
      <c r="G69" s="138">
        <v>102659</v>
      </c>
      <c r="H69" s="20">
        <v>8.3800000000000008</v>
      </c>
      <c r="I69" s="20">
        <v>39.299999999999997</v>
      </c>
      <c r="J69" s="20">
        <f t="shared" si="2"/>
        <v>0.78401698828159239</v>
      </c>
      <c r="K69" s="258"/>
      <c r="L69" s="261"/>
      <c r="M69" s="124"/>
      <c r="N69" s="74"/>
      <c r="O69" s="74"/>
    </row>
    <row r="70" spans="1:15">
      <c r="D70" s="279"/>
      <c r="E70" s="279"/>
      <c r="F70" s="264"/>
      <c r="G70" s="138">
        <v>102697</v>
      </c>
      <c r="H70" s="20">
        <v>8.8000000000000007</v>
      </c>
      <c r="I70" s="20">
        <v>40.1</v>
      </c>
      <c r="J70" s="20">
        <f t="shared" si="2"/>
        <v>0.79968061384461087</v>
      </c>
      <c r="K70" s="258"/>
      <c r="L70" s="261"/>
      <c r="M70" s="124"/>
      <c r="N70" s="74"/>
      <c r="O70" s="74"/>
    </row>
    <row r="71" spans="1:15" ht="15.75" thickBot="1">
      <c r="D71" s="279"/>
      <c r="E71" s="279"/>
      <c r="F71" s="265"/>
      <c r="G71" s="139">
        <v>102643</v>
      </c>
      <c r="H71" s="90">
        <v>21.7</v>
      </c>
      <c r="I71" s="90">
        <v>38.4</v>
      </c>
      <c r="J71" s="90">
        <f t="shared" si="2"/>
        <v>0.76618181463908885</v>
      </c>
      <c r="K71" s="259"/>
      <c r="L71" s="262"/>
      <c r="M71" s="124"/>
      <c r="N71" s="74"/>
      <c r="O71" s="74"/>
    </row>
    <row r="72" spans="1:15">
      <c r="C72">
        <f>AVERAGE(I72:I76)</f>
        <v>44.22</v>
      </c>
      <c r="D72" s="279"/>
      <c r="E72" s="279"/>
      <c r="F72" s="263">
        <v>50</v>
      </c>
      <c r="G72" s="141">
        <v>126082</v>
      </c>
      <c r="H72" s="101">
        <v>9.66</v>
      </c>
      <c r="I72" s="101">
        <v>43.8</v>
      </c>
      <c r="J72" s="101">
        <f t="shared" si="2"/>
        <v>0.71146079535540363</v>
      </c>
      <c r="K72" s="290">
        <f>AVERAGE(J72:J76)</f>
        <v>0.71830712047635681</v>
      </c>
      <c r="L72" s="288">
        <f>AVERAGE(G72:G76)</f>
        <v>126077.8</v>
      </c>
      <c r="M72" s="124"/>
      <c r="N72" s="74"/>
      <c r="O72" s="74"/>
    </row>
    <row r="73" spans="1:15">
      <c r="D73" s="279"/>
      <c r="E73" s="279"/>
      <c r="F73" s="264"/>
      <c r="G73" s="138">
        <v>125989</v>
      </c>
      <c r="H73" s="20">
        <v>23.4</v>
      </c>
      <c r="I73" s="20">
        <v>43.9</v>
      </c>
      <c r="J73" s="20">
        <f t="shared" si="2"/>
        <v>0.71361150576637644</v>
      </c>
      <c r="K73" s="258"/>
      <c r="L73" s="261"/>
      <c r="M73" s="124"/>
      <c r="N73" s="74"/>
      <c r="O73" s="74"/>
    </row>
    <row r="74" spans="1:15">
      <c r="D74" s="279"/>
      <c r="E74" s="279"/>
      <c r="F74" s="264"/>
      <c r="G74" s="138">
        <v>126133</v>
      </c>
      <c r="H74" s="20">
        <v>8.9</v>
      </c>
      <c r="I74" s="20">
        <v>43.1</v>
      </c>
      <c r="J74" s="20">
        <f t="shared" si="2"/>
        <v>0.69980734621391705</v>
      </c>
      <c r="K74" s="258"/>
      <c r="L74" s="261"/>
      <c r="M74" s="124"/>
      <c r="N74" s="74"/>
      <c r="O74" s="74"/>
    </row>
    <row r="75" spans="1:15">
      <c r="D75" s="279"/>
      <c r="E75" s="279"/>
      <c r="F75" s="264"/>
      <c r="G75" s="138">
        <v>126103</v>
      </c>
      <c r="H75" s="20">
        <v>16.899999999999999</v>
      </c>
      <c r="I75" s="20">
        <v>45.4</v>
      </c>
      <c r="J75" s="20">
        <f t="shared" si="2"/>
        <v>0.73732742282102726</v>
      </c>
      <c r="K75" s="258"/>
      <c r="L75" s="261"/>
      <c r="M75" s="124"/>
      <c r="N75" s="74"/>
      <c r="O75" s="74"/>
    </row>
    <row r="76" spans="1:15" ht="15.75" thickBot="1">
      <c r="D76" s="279"/>
      <c r="E76" s="280"/>
      <c r="F76" s="281"/>
      <c r="G76" s="138">
        <v>126082</v>
      </c>
      <c r="H76" s="20">
        <v>12.1</v>
      </c>
      <c r="I76" s="20">
        <v>44.9</v>
      </c>
      <c r="J76" s="20">
        <f t="shared" si="2"/>
        <v>0.72932853222505989</v>
      </c>
      <c r="K76" s="258"/>
      <c r="L76" s="261"/>
      <c r="M76" s="124">
        <f>L72+((L72-L66)*6)</f>
        <v>266867.60000000003</v>
      </c>
      <c r="N76" s="74"/>
      <c r="O76" s="74"/>
    </row>
    <row r="77" spans="1:15">
      <c r="C77">
        <f>AVERAGE(I77:I83)</f>
        <v>41.071428571428577</v>
      </c>
      <c r="D77" s="279"/>
      <c r="E77" s="278" t="s">
        <v>213</v>
      </c>
      <c r="F77" s="282">
        <v>30</v>
      </c>
      <c r="G77" s="138">
        <v>302478</v>
      </c>
      <c r="H77" s="20">
        <v>9.7100000000000009</v>
      </c>
      <c r="I77" s="20">
        <v>40.6</v>
      </c>
      <c r="J77" s="20">
        <f t="shared" si="2"/>
        <v>0.27489205826539453</v>
      </c>
      <c r="K77" s="258">
        <f>AVERAGE(J77:J83)</f>
        <v>0.27374279851274913</v>
      </c>
      <c r="L77" s="261">
        <f>AVERAGE(G77:G83)</f>
        <v>307303.71428571426</v>
      </c>
      <c r="M77" s="124"/>
      <c r="N77" s="74"/>
      <c r="O77" s="74"/>
    </row>
    <row r="78" spans="1:15">
      <c r="D78" s="279"/>
      <c r="E78" s="279"/>
      <c r="F78" s="264"/>
      <c r="G78" s="138">
        <v>301900</v>
      </c>
      <c r="H78" s="20">
        <v>6.7</v>
      </c>
      <c r="I78" s="20">
        <v>40.299999999999997</v>
      </c>
      <c r="J78" s="20">
        <f t="shared" si="2"/>
        <v>0.27338323948327259</v>
      </c>
      <c r="K78" s="258"/>
      <c r="L78" s="261"/>
      <c r="M78" s="124"/>
      <c r="N78" s="74"/>
      <c r="O78" s="74"/>
    </row>
    <row r="79" spans="1:15">
      <c r="B79">
        <f>C84-C77</f>
        <v>4.6910714285714192</v>
      </c>
      <c r="D79" s="279"/>
      <c r="E79" s="279"/>
      <c r="F79" s="264"/>
      <c r="G79" s="138">
        <v>302998</v>
      </c>
      <c r="H79" s="20">
        <v>9.81</v>
      </c>
      <c r="I79" s="20">
        <v>41.3</v>
      </c>
      <c r="J79" s="20">
        <f t="shared" si="2"/>
        <v>0.2791516775688288</v>
      </c>
      <c r="K79" s="258"/>
      <c r="L79" s="261"/>
      <c r="M79" s="124"/>
      <c r="N79" s="74"/>
      <c r="O79" s="74"/>
    </row>
    <row r="80" spans="1:15">
      <c r="D80" s="279"/>
      <c r="E80" s="279"/>
      <c r="F80" s="264"/>
      <c r="G80" s="138">
        <v>302570</v>
      </c>
      <c r="H80" s="20">
        <v>16.899999999999999</v>
      </c>
      <c r="I80" s="20">
        <v>40.6</v>
      </c>
      <c r="J80" s="20">
        <f t="shared" si="2"/>
        <v>0.27480847407211556</v>
      </c>
      <c r="K80" s="258"/>
      <c r="L80" s="261"/>
      <c r="M80" s="124"/>
      <c r="N80" s="74"/>
      <c r="O80" s="74"/>
    </row>
    <row r="81" spans="1:15">
      <c r="D81" s="279"/>
      <c r="E81" s="279"/>
      <c r="F81" s="264"/>
      <c r="G81" s="138">
        <v>310482</v>
      </c>
      <c r="H81" s="20">
        <v>19.7</v>
      </c>
      <c r="I81" s="20">
        <v>40.4</v>
      </c>
      <c r="J81" s="20">
        <f t="shared" si="2"/>
        <v>0.26648630194342987</v>
      </c>
      <c r="K81" s="258"/>
      <c r="L81" s="261"/>
      <c r="M81" s="124"/>
      <c r="N81" s="74"/>
      <c r="O81" s="74"/>
    </row>
    <row r="82" spans="1:15">
      <c r="A82">
        <f>AVERAGE(B79:B86)</f>
        <v>4.1642857142857146</v>
      </c>
      <c r="D82" s="279"/>
      <c r="E82" s="279"/>
      <c r="F82" s="264"/>
      <c r="G82" s="138">
        <v>315381</v>
      </c>
      <c r="H82" s="20">
        <v>8.74</v>
      </c>
      <c r="I82" s="20">
        <v>41.7</v>
      </c>
      <c r="J82" s="20">
        <f t="shared" si="2"/>
        <v>0.27078866513835648</v>
      </c>
      <c r="K82" s="258"/>
      <c r="L82" s="261"/>
      <c r="M82" s="124"/>
      <c r="N82" s="74"/>
      <c r="O82" s="74"/>
    </row>
    <row r="83" spans="1:15" ht="15.75" thickBot="1">
      <c r="A83">
        <f>30*4.164</f>
        <v>124.91999999999999</v>
      </c>
      <c r="D83" s="279"/>
      <c r="E83" s="279"/>
      <c r="F83" s="265"/>
      <c r="G83" s="140">
        <v>315317</v>
      </c>
      <c r="H83" s="97">
        <v>11.9</v>
      </c>
      <c r="I83" s="97">
        <v>42.6</v>
      </c>
      <c r="J83" s="97">
        <f t="shared" si="2"/>
        <v>0.27668917311784652</v>
      </c>
      <c r="K83" s="287"/>
      <c r="L83" s="289"/>
      <c r="M83" s="124"/>
      <c r="N83" s="74"/>
      <c r="O83" s="74"/>
    </row>
    <row r="84" spans="1:15">
      <c r="C84">
        <f>AVERAGE(I84:I91)</f>
        <v>45.762499999999996</v>
      </c>
      <c r="D84" s="279"/>
      <c r="E84" s="279"/>
      <c r="F84" s="263">
        <v>40</v>
      </c>
      <c r="G84" s="137">
        <v>396370</v>
      </c>
      <c r="H84" s="89">
        <v>13.8</v>
      </c>
      <c r="I84" s="89">
        <v>41</v>
      </c>
      <c r="J84" s="89">
        <f t="shared" si="2"/>
        <v>0.21184247041905291</v>
      </c>
      <c r="K84" s="257">
        <f>AVERAGE(J84:J91)</f>
        <v>0.23257445623456688</v>
      </c>
      <c r="L84" s="260">
        <f>AVERAGE(G84:G91)</f>
        <v>402969.625</v>
      </c>
      <c r="M84" s="124"/>
      <c r="N84" s="74"/>
      <c r="O84" s="74"/>
    </row>
    <row r="85" spans="1:15">
      <c r="D85" s="279"/>
      <c r="E85" s="279"/>
      <c r="F85" s="264"/>
      <c r="G85" s="138">
        <v>396005</v>
      </c>
      <c r="H85" s="20">
        <v>32.6</v>
      </c>
      <c r="I85" s="20">
        <v>45.6</v>
      </c>
      <c r="J85" s="20">
        <f t="shared" si="2"/>
        <v>0.23582732541255794</v>
      </c>
      <c r="K85" s="258"/>
      <c r="L85" s="261"/>
      <c r="M85" s="124"/>
      <c r="N85" s="74"/>
      <c r="O85" s="74"/>
    </row>
    <row r="86" spans="1:15">
      <c r="A86">
        <f>(75-C92)/B86</f>
        <v>7.0378006872852028</v>
      </c>
      <c r="B86">
        <f>C92-C84</f>
        <v>3.6375000000000099</v>
      </c>
      <c r="D86" s="279"/>
      <c r="E86" s="279"/>
      <c r="F86" s="264"/>
      <c r="G86" s="138">
        <v>395680</v>
      </c>
      <c r="H86" s="20">
        <v>14.8</v>
      </c>
      <c r="I86" s="20">
        <v>47.9</v>
      </c>
      <c r="J86" s="20">
        <f t="shared" si="2"/>
        <v>0.24792559644156895</v>
      </c>
      <c r="K86" s="258"/>
      <c r="L86" s="261"/>
      <c r="M86" s="124"/>
      <c r="N86" s="74"/>
      <c r="O86" s="74"/>
    </row>
    <row r="87" spans="1:15">
      <c r="D87" s="279"/>
      <c r="E87" s="279"/>
      <c r="F87" s="264"/>
      <c r="G87" s="138">
        <v>395430</v>
      </c>
      <c r="H87" s="20">
        <v>15.3</v>
      </c>
      <c r="I87" s="20">
        <v>45.5</v>
      </c>
      <c r="J87" s="20">
        <f t="shared" si="2"/>
        <v>0.23565232784563639</v>
      </c>
      <c r="K87" s="258"/>
      <c r="L87" s="261"/>
      <c r="M87" s="124"/>
      <c r="N87" s="74"/>
      <c r="O87" s="74"/>
    </row>
    <row r="88" spans="1:15">
      <c r="D88" s="279"/>
      <c r="E88" s="279"/>
      <c r="F88" s="264"/>
      <c r="G88" s="138">
        <v>413059</v>
      </c>
      <c r="H88" s="20">
        <v>9.7100000000000009</v>
      </c>
      <c r="I88" s="20">
        <v>46.5</v>
      </c>
      <c r="J88" s="20">
        <f t="shared" si="2"/>
        <v>0.23055302027071192</v>
      </c>
      <c r="K88" s="258"/>
      <c r="L88" s="261"/>
      <c r="M88" s="124"/>
      <c r="N88" s="74"/>
      <c r="O88" s="74"/>
    </row>
    <row r="89" spans="1:15">
      <c r="D89" s="279"/>
      <c r="E89" s="279"/>
      <c r="F89" s="264"/>
      <c r="G89" s="138">
        <v>401209</v>
      </c>
      <c r="H89" s="20">
        <v>13.2</v>
      </c>
      <c r="I89" s="20">
        <v>44.9</v>
      </c>
      <c r="J89" s="20">
        <f t="shared" si="2"/>
        <v>0.22919525733470583</v>
      </c>
      <c r="K89" s="258"/>
      <c r="L89" s="261"/>
      <c r="M89" s="124"/>
      <c r="N89" s="74"/>
      <c r="O89" s="74"/>
    </row>
    <row r="90" spans="1:15">
      <c r="D90" s="279"/>
      <c r="E90" s="279"/>
      <c r="F90" s="264"/>
      <c r="G90" s="138">
        <v>413001</v>
      </c>
      <c r="H90" s="20">
        <v>18.399999999999999</v>
      </c>
      <c r="I90" s="20">
        <v>46.9</v>
      </c>
      <c r="J90" s="20">
        <f t="shared" si="2"/>
        <v>0.23256892840453169</v>
      </c>
      <c r="K90" s="258"/>
      <c r="L90" s="261"/>
      <c r="M90" s="124"/>
      <c r="N90" s="74"/>
      <c r="O90" s="74"/>
    </row>
    <row r="91" spans="1:15" ht="15.75" thickBot="1">
      <c r="D91" s="279"/>
      <c r="E91" s="279"/>
      <c r="F91" s="265"/>
      <c r="G91" s="139">
        <v>413003</v>
      </c>
      <c r="H91" s="90">
        <v>12.1</v>
      </c>
      <c r="I91" s="90">
        <v>47.8</v>
      </c>
      <c r="J91" s="90">
        <f t="shared" si="2"/>
        <v>0.23703072374776937</v>
      </c>
      <c r="K91" s="259"/>
      <c r="L91" s="262"/>
      <c r="M91" s="124"/>
      <c r="N91" s="74"/>
      <c r="O91" s="74"/>
    </row>
    <row r="92" spans="1:15">
      <c r="C92">
        <f>AVERAGE(I92:I99)</f>
        <v>49.400000000000006</v>
      </c>
      <c r="D92" s="279"/>
      <c r="E92" s="279"/>
      <c r="F92" s="263">
        <v>50</v>
      </c>
      <c r="G92" s="137">
        <v>486053</v>
      </c>
      <c r="H92" s="89">
        <v>12.7</v>
      </c>
      <c r="I92" s="89">
        <v>49.3</v>
      </c>
      <c r="J92" s="89">
        <f t="shared" si="2"/>
        <v>0.20772714086735397</v>
      </c>
      <c r="K92" s="257">
        <f>AVERAGE(J92:J99)</f>
        <v>0.20400918076725008</v>
      </c>
      <c r="L92" s="260">
        <f>AVERAGE(G92:G99)</f>
        <v>496037.5</v>
      </c>
      <c r="M92" s="124"/>
      <c r="N92" s="74"/>
      <c r="O92" s="74"/>
    </row>
    <row r="93" spans="1:15">
      <c r="D93" s="279"/>
      <c r="E93" s="279"/>
      <c r="F93" s="264"/>
      <c r="G93" s="138">
        <v>485630</v>
      </c>
      <c r="H93" s="20">
        <v>15.2</v>
      </c>
      <c r="I93" s="20">
        <v>49.2</v>
      </c>
      <c r="J93" s="20">
        <f t="shared" si="2"/>
        <v>0.20748635792681672</v>
      </c>
      <c r="K93" s="258"/>
      <c r="L93" s="261"/>
      <c r="M93" s="124"/>
      <c r="N93" s="74"/>
      <c r="O93" s="74"/>
    </row>
    <row r="94" spans="1:15">
      <c r="D94" s="279"/>
      <c r="E94" s="279"/>
      <c r="F94" s="264"/>
      <c r="G94" s="138">
        <v>485170</v>
      </c>
      <c r="H94" s="20">
        <v>16.100000000000001</v>
      </c>
      <c r="I94" s="20">
        <v>49.4</v>
      </c>
      <c r="J94" s="20">
        <f t="shared" si="2"/>
        <v>0.20852732032071233</v>
      </c>
      <c r="K94" s="258"/>
      <c r="L94" s="261"/>
      <c r="M94" s="124"/>
      <c r="N94" s="74"/>
      <c r="O94" s="74"/>
    </row>
    <row r="95" spans="1:15">
      <c r="D95" s="279"/>
      <c r="E95" s="279"/>
      <c r="F95" s="264"/>
      <c r="G95" s="138">
        <v>485542</v>
      </c>
      <c r="H95" s="20">
        <v>24.6</v>
      </c>
      <c r="I95" s="20">
        <v>47.8</v>
      </c>
      <c r="J95" s="20">
        <f t="shared" si="2"/>
        <v>0.20161880949536806</v>
      </c>
      <c r="K95" s="258"/>
      <c r="L95" s="261"/>
      <c r="M95" s="124"/>
      <c r="N95" s="74"/>
      <c r="O95" s="74"/>
    </row>
    <row r="96" spans="1:15">
      <c r="D96" s="279"/>
      <c r="E96" s="279"/>
      <c r="F96" s="264"/>
      <c r="G96" s="138">
        <v>506894</v>
      </c>
      <c r="H96" s="20">
        <v>18</v>
      </c>
      <c r="I96" s="20">
        <v>48.8</v>
      </c>
      <c r="J96" s="20">
        <f t="shared" si="2"/>
        <v>0.19716627144925764</v>
      </c>
      <c r="K96" s="258"/>
      <c r="L96" s="261"/>
      <c r="M96" s="124"/>
      <c r="N96" s="74"/>
      <c r="O96" s="74"/>
    </row>
    <row r="97" spans="1:15">
      <c r="D97" s="279"/>
      <c r="E97" s="279"/>
      <c r="F97" s="264"/>
      <c r="G97" s="138">
        <v>506396</v>
      </c>
      <c r="H97" s="20">
        <v>12.1</v>
      </c>
      <c r="I97" s="20">
        <v>49.8</v>
      </c>
      <c r="J97" s="20">
        <f t="shared" si="2"/>
        <v>0.20140443447420595</v>
      </c>
      <c r="K97" s="258"/>
      <c r="L97" s="261"/>
      <c r="M97" s="124">
        <f>L92+L77</f>
        <v>803341.21428571432</v>
      </c>
      <c r="N97" s="74"/>
      <c r="O97" s="74"/>
    </row>
    <row r="98" spans="1:15">
      <c r="D98" s="279"/>
      <c r="E98" s="279"/>
      <c r="F98" s="264"/>
      <c r="G98" s="138">
        <v>506552</v>
      </c>
      <c r="H98" s="20">
        <v>17.600000000000001</v>
      </c>
      <c r="I98" s="20">
        <v>49.1</v>
      </c>
      <c r="J98" s="20">
        <f t="shared" si="2"/>
        <v>0.1985122948877904</v>
      </c>
      <c r="K98" s="258"/>
      <c r="L98" s="261"/>
      <c r="M98" s="124"/>
      <c r="N98" s="74"/>
      <c r="O98" s="74"/>
    </row>
    <row r="99" spans="1:15" ht="15.75" thickBot="1">
      <c r="D99" s="280"/>
      <c r="E99" s="280"/>
      <c r="F99" s="265"/>
      <c r="G99" s="139">
        <v>506063</v>
      </c>
      <c r="H99" s="90">
        <v>7.84</v>
      </c>
      <c r="I99" s="90">
        <v>51.8</v>
      </c>
      <c r="J99" s="90">
        <f t="shared" si="2"/>
        <v>0.20963081671649575</v>
      </c>
      <c r="K99" s="259"/>
      <c r="L99" s="262"/>
      <c r="M99" s="124"/>
      <c r="N99" s="74"/>
      <c r="O99" s="74"/>
    </row>
    <row r="100" spans="1:15">
      <c r="C100">
        <f>AVERAGE(I100:I106)</f>
        <v>23.87142857142857</v>
      </c>
      <c r="D100" s="278" t="s">
        <v>215</v>
      </c>
      <c r="E100" s="278" t="s">
        <v>212</v>
      </c>
      <c r="F100" s="263">
        <v>30</v>
      </c>
      <c r="G100" s="89">
        <v>78244</v>
      </c>
      <c r="H100" s="89">
        <v>7.83</v>
      </c>
      <c r="I100" s="89">
        <v>24.1</v>
      </c>
      <c r="J100" s="89">
        <f t="shared" si="2"/>
        <v>0.63080619600224941</v>
      </c>
      <c r="K100" s="257">
        <f>AVERAGE(J100:J106)</f>
        <v>0.62336444973473981</v>
      </c>
      <c r="L100" s="260">
        <f>AVERAGE(G100:G106)</f>
        <v>78424.142857142855</v>
      </c>
      <c r="M100" s="74"/>
      <c r="N100" s="74"/>
      <c r="O100" s="74"/>
    </row>
    <row r="101" spans="1:15">
      <c r="B101">
        <f>C107-C100</f>
        <v>3.8571428571428577</v>
      </c>
      <c r="D101" s="279"/>
      <c r="E101" s="279"/>
      <c r="F101" s="264"/>
      <c r="G101" s="20">
        <v>78326</v>
      </c>
      <c r="H101" s="20">
        <v>8.75</v>
      </c>
      <c r="I101" s="20">
        <v>21.2</v>
      </c>
      <c r="J101" s="20">
        <f t="shared" si="2"/>
        <v>0.55431912774812964</v>
      </c>
      <c r="K101" s="258"/>
      <c r="L101" s="261"/>
      <c r="M101" s="74"/>
      <c r="N101" s="74"/>
      <c r="O101" s="74"/>
    </row>
    <row r="102" spans="1:15">
      <c r="D102" s="279"/>
      <c r="E102" s="279"/>
      <c r="F102" s="264"/>
      <c r="G102" s="20">
        <v>78427</v>
      </c>
      <c r="H102" s="20">
        <v>8.1199999999999992</v>
      </c>
      <c r="I102" s="20">
        <v>23.8</v>
      </c>
      <c r="J102" s="20">
        <f t="shared" si="2"/>
        <v>0.62150024863886166</v>
      </c>
      <c r="K102" s="258"/>
      <c r="L102" s="261"/>
      <c r="M102" s="74"/>
      <c r="N102" s="74"/>
      <c r="O102" s="74"/>
    </row>
    <row r="103" spans="1:15">
      <c r="D103" s="279"/>
      <c r="E103" s="279"/>
      <c r="F103" s="264"/>
      <c r="G103" s="20">
        <v>78580</v>
      </c>
      <c r="H103" s="20">
        <v>3.14</v>
      </c>
      <c r="I103" s="20">
        <v>24.8</v>
      </c>
      <c r="J103" s="20">
        <f t="shared" si="2"/>
        <v>0.64635276151692544</v>
      </c>
      <c r="K103" s="258"/>
      <c r="L103" s="261"/>
      <c r="M103" s="74"/>
      <c r="N103" s="74"/>
      <c r="O103" s="74"/>
    </row>
    <row r="104" spans="1:15">
      <c r="A104">
        <f>AVERAGE(B101:B108)</f>
        <v>2.9499999999999993</v>
      </c>
      <c r="D104" s="279"/>
      <c r="E104" s="279"/>
      <c r="F104" s="264"/>
      <c r="G104" s="20">
        <v>78502</v>
      </c>
      <c r="H104" s="20">
        <v>5.73</v>
      </c>
      <c r="I104" s="20">
        <v>23.8</v>
      </c>
      <c r="J104" s="20">
        <f t="shared" si="2"/>
        <v>0.62090647372041474</v>
      </c>
      <c r="K104" s="258"/>
      <c r="L104" s="261"/>
      <c r="M104" s="74"/>
      <c r="N104" s="74"/>
      <c r="O104" s="74"/>
    </row>
    <row r="105" spans="1:15">
      <c r="D105" s="279"/>
      <c r="E105" s="279"/>
      <c r="F105" s="264"/>
      <c r="G105" s="20">
        <v>78350</v>
      </c>
      <c r="H105" s="20">
        <v>14.7</v>
      </c>
      <c r="I105" s="20">
        <v>24</v>
      </c>
      <c r="J105" s="20">
        <f t="shared" si="2"/>
        <v>0.6273388640714741</v>
      </c>
      <c r="K105" s="258"/>
      <c r="L105" s="261"/>
      <c r="M105" s="74"/>
      <c r="N105" s="74"/>
      <c r="O105" s="74"/>
    </row>
    <row r="106" spans="1:15" ht="15.75" thickBot="1">
      <c r="D106" s="279"/>
      <c r="E106" s="279"/>
      <c r="F106" s="265"/>
      <c r="G106" s="90">
        <v>78540</v>
      </c>
      <c r="H106" s="90">
        <v>8.1999999999999993</v>
      </c>
      <c r="I106" s="90">
        <v>25.4</v>
      </c>
      <c r="J106" s="90">
        <f t="shared" si="2"/>
        <v>0.66232747644512346</v>
      </c>
      <c r="K106" s="259"/>
      <c r="L106" s="262"/>
      <c r="M106" s="74"/>
      <c r="N106" s="74"/>
      <c r="O106" s="74"/>
    </row>
    <row r="107" spans="1:15">
      <c r="C107">
        <f>AVERAGE(I107:I113)</f>
        <v>27.728571428571428</v>
      </c>
      <c r="D107" s="279"/>
      <c r="E107" s="279"/>
      <c r="F107" s="263">
        <v>40</v>
      </c>
      <c r="G107" s="141">
        <v>102909</v>
      </c>
      <c r="H107" s="101">
        <v>4.12</v>
      </c>
      <c r="I107" s="101">
        <v>27.6</v>
      </c>
      <c r="J107" s="101">
        <f t="shared" si="2"/>
        <v>0.54926974317115129</v>
      </c>
      <c r="K107" s="290">
        <f>AVERAGE(J107:J113)</f>
        <v>0.55319056438017411</v>
      </c>
      <c r="L107" s="288">
        <f>AVERAGE(G107:G113)</f>
        <v>102656.57142857143</v>
      </c>
      <c r="M107" s="74"/>
      <c r="N107" s="74"/>
      <c r="O107" s="74"/>
    </row>
    <row r="108" spans="1:15">
      <c r="B108">
        <f>C114-C107</f>
        <v>2.0428571428571409</v>
      </c>
      <c r="D108" s="279"/>
      <c r="E108" s="279"/>
      <c r="F108" s="264"/>
      <c r="G108" s="138">
        <v>102419</v>
      </c>
      <c r="H108" s="20">
        <v>8.9600000000000009</v>
      </c>
      <c r="I108" s="20">
        <v>27.8</v>
      </c>
      <c r="J108" s="20">
        <f t="shared" si="2"/>
        <v>0.5558968550757184</v>
      </c>
      <c r="K108" s="258"/>
      <c r="L108" s="261"/>
      <c r="M108" s="74"/>
      <c r="N108" s="74"/>
      <c r="O108" s="74"/>
    </row>
    <row r="109" spans="1:15">
      <c r="D109" s="279"/>
      <c r="E109" s="279"/>
      <c r="F109" s="264"/>
      <c r="G109" s="138">
        <v>102543</v>
      </c>
      <c r="H109" s="20">
        <v>16.3</v>
      </c>
      <c r="I109" s="20">
        <v>27.7</v>
      </c>
      <c r="J109" s="20">
        <f t="shared" si="2"/>
        <v>0.55322742654301116</v>
      </c>
      <c r="K109" s="258"/>
      <c r="L109" s="261"/>
      <c r="M109" s="74"/>
      <c r="N109" s="74"/>
      <c r="O109" s="74"/>
    </row>
    <row r="110" spans="1:15">
      <c r="D110" s="279"/>
      <c r="E110" s="279"/>
      <c r="F110" s="264"/>
      <c r="G110" s="138">
        <v>102875</v>
      </c>
      <c r="H110" s="20">
        <v>8.18</v>
      </c>
      <c r="I110" s="20">
        <v>27.8</v>
      </c>
      <c r="J110" s="20">
        <f t="shared" si="2"/>
        <v>0.55343280680437423</v>
      </c>
      <c r="K110" s="258"/>
      <c r="L110" s="261"/>
      <c r="M110" s="74"/>
      <c r="N110" s="74"/>
      <c r="O110" s="74"/>
    </row>
    <row r="111" spans="1:15">
      <c r="D111" s="279"/>
      <c r="E111" s="279"/>
      <c r="F111" s="264"/>
      <c r="G111" s="138">
        <v>102653</v>
      </c>
      <c r="H111" s="20">
        <v>9.8000000000000007</v>
      </c>
      <c r="I111" s="20">
        <v>27.5</v>
      </c>
      <c r="J111" s="20">
        <f t="shared" si="2"/>
        <v>0.54864446241220421</v>
      </c>
      <c r="K111" s="258"/>
      <c r="L111" s="261"/>
      <c r="M111" s="74"/>
      <c r="N111" s="74"/>
      <c r="O111" s="74"/>
    </row>
    <row r="112" spans="1:15">
      <c r="D112" s="279"/>
      <c r="E112" s="279"/>
      <c r="F112" s="264"/>
      <c r="G112" s="138">
        <v>102441</v>
      </c>
      <c r="H112" s="20">
        <v>10.039999999999999</v>
      </c>
      <c r="I112" s="20">
        <v>28.1</v>
      </c>
      <c r="J112" s="20">
        <f t="shared" si="2"/>
        <v>0.5617750705284017</v>
      </c>
      <c r="K112" s="258"/>
      <c r="L112" s="261"/>
      <c r="M112" s="74"/>
      <c r="N112" s="74"/>
      <c r="O112" s="74"/>
    </row>
    <row r="113" spans="1:15" ht="15.75" thickBot="1">
      <c r="A113">
        <f>(75-30)/A104</f>
        <v>15.254237288135597</v>
      </c>
      <c r="D113" s="279"/>
      <c r="E113" s="279"/>
      <c r="F113" s="265"/>
      <c r="G113" s="140">
        <v>102756</v>
      </c>
      <c r="H113" s="97">
        <v>9.6300000000000008</v>
      </c>
      <c r="I113" s="97">
        <v>27.6</v>
      </c>
      <c r="J113" s="97">
        <f t="shared" si="2"/>
        <v>0.55008758612635766</v>
      </c>
      <c r="K113" s="287"/>
      <c r="L113" s="289"/>
      <c r="M113" s="74"/>
      <c r="N113" s="74"/>
      <c r="O113" s="74"/>
    </row>
    <row r="114" spans="1:15">
      <c r="C114">
        <f>AVERAGE(I114:I120)</f>
        <v>29.771428571428569</v>
      </c>
      <c r="D114" s="279"/>
      <c r="E114" s="279"/>
      <c r="F114" s="263">
        <v>50</v>
      </c>
      <c r="G114" s="137">
        <v>126106</v>
      </c>
      <c r="H114" s="89">
        <v>13.6</v>
      </c>
      <c r="I114" s="89">
        <v>29.3</v>
      </c>
      <c r="J114" s="89">
        <f t="shared" si="2"/>
        <v>0.4758409591930598</v>
      </c>
      <c r="K114" s="257">
        <f>AVERAGE(J114:J120)</f>
        <v>0.48369361728227828</v>
      </c>
      <c r="L114" s="260">
        <f>AVERAGE(G114:G120)</f>
        <v>126053.28571428571</v>
      </c>
      <c r="M114" s="74"/>
      <c r="N114" s="74"/>
      <c r="O114" s="74"/>
    </row>
    <row r="115" spans="1:15">
      <c r="D115" s="279"/>
      <c r="E115" s="279"/>
      <c r="F115" s="264"/>
      <c r="G115" s="138">
        <v>125958</v>
      </c>
      <c r="H115" s="20">
        <v>10.02</v>
      </c>
      <c r="I115" s="20">
        <v>30.9</v>
      </c>
      <c r="J115" s="20">
        <f t="shared" si="2"/>
        <v>0.50241509074453383</v>
      </c>
      <c r="K115" s="258"/>
      <c r="L115" s="261"/>
      <c r="M115" s="74"/>
      <c r="N115" s="74"/>
      <c r="O115" s="74"/>
    </row>
    <row r="116" spans="1:15">
      <c r="D116" s="279"/>
      <c r="E116" s="279"/>
      <c r="F116" s="264"/>
      <c r="G116" s="138">
        <v>125847</v>
      </c>
      <c r="H116" s="20">
        <v>16.8</v>
      </c>
      <c r="I116" s="20">
        <v>28.9</v>
      </c>
      <c r="J116" s="20">
        <f t="shared" si="2"/>
        <v>0.47031077419406103</v>
      </c>
      <c r="K116" s="258"/>
      <c r="L116" s="261"/>
      <c r="M116" s="74"/>
      <c r="N116" s="74"/>
      <c r="O116" s="74"/>
    </row>
    <row r="117" spans="1:15">
      <c r="B117">
        <f>12.25*A104</f>
        <v>36.137499999999989</v>
      </c>
      <c r="D117" s="279"/>
      <c r="E117" s="279"/>
      <c r="F117" s="264"/>
      <c r="G117" s="138">
        <v>126372</v>
      </c>
      <c r="H117" s="20">
        <v>10.24</v>
      </c>
      <c r="I117" s="20">
        <v>31</v>
      </c>
      <c r="J117" s="20">
        <f t="shared" si="2"/>
        <v>0.50238976988573414</v>
      </c>
      <c r="K117" s="258"/>
      <c r="L117" s="261"/>
      <c r="M117" s="74"/>
      <c r="N117" s="74"/>
      <c r="O117" s="74"/>
    </row>
    <row r="118" spans="1:15">
      <c r="D118" s="279"/>
      <c r="E118" s="279"/>
      <c r="F118" s="264"/>
      <c r="G118" s="138">
        <v>126048</v>
      </c>
      <c r="H118" s="20">
        <v>13.9</v>
      </c>
      <c r="I118" s="20">
        <v>29.5</v>
      </c>
      <c r="J118" s="20">
        <f t="shared" si="2"/>
        <v>0.47930946940847929</v>
      </c>
      <c r="K118" s="258"/>
      <c r="L118" s="261"/>
      <c r="M118" s="74"/>
      <c r="N118" s="74"/>
      <c r="O118" s="74"/>
    </row>
    <row r="119" spans="1:15">
      <c r="D119" s="279"/>
      <c r="E119" s="279"/>
      <c r="F119" s="264"/>
      <c r="G119" s="138">
        <v>125848</v>
      </c>
      <c r="H119" s="20">
        <v>10.57</v>
      </c>
      <c r="I119" s="20">
        <v>29.7</v>
      </c>
      <c r="J119" s="20">
        <f t="shared" si="2"/>
        <v>0.48332591697921301</v>
      </c>
      <c r="K119" s="258"/>
      <c r="L119" s="261"/>
      <c r="M119" s="74"/>
      <c r="N119" s="74"/>
      <c r="O119" s="74"/>
    </row>
    <row r="120" spans="1:15" ht="15.75" thickBot="1">
      <c r="D120" s="279"/>
      <c r="E120" s="280"/>
      <c r="F120" s="265"/>
      <c r="G120" s="139">
        <v>126194</v>
      </c>
      <c r="H120" s="90">
        <v>8.52</v>
      </c>
      <c r="I120" s="90">
        <v>29.1</v>
      </c>
      <c r="J120" s="90">
        <f t="shared" si="2"/>
        <v>0.47226334057086711</v>
      </c>
      <c r="K120" s="259"/>
      <c r="L120" s="262"/>
      <c r="M120" s="74">
        <f>(L114*2)+((L114-L107)*3.857)</f>
        <v>342347.6984285714</v>
      </c>
      <c r="N120" s="74"/>
      <c r="O120" s="74"/>
    </row>
    <row r="121" spans="1:15">
      <c r="C121">
        <f>AVERAGE(G121:G127)</f>
        <v>302387.42857142858</v>
      </c>
      <c r="D121" s="279"/>
      <c r="E121" s="278" t="s">
        <v>213</v>
      </c>
      <c r="F121" s="263">
        <v>30</v>
      </c>
      <c r="G121" s="137">
        <v>302770</v>
      </c>
      <c r="H121" s="137">
        <v>7.51</v>
      </c>
      <c r="I121" s="137">
        <v>28.6</v>
      </c>
      <c r="J121" s="89">
        <f>(I121*(1024*4))/G121</f>
        <v>0.38691283812795191</v>
      </c>
      <c r="K121" s="257">
        <f>AVERAGE(J121:J127)</f>
        <v>0.39225139907024753</v>
      </c>
      <c r="L121" s="260">
        <f>AVERAGE(G121:G127)</f>
        <v>302387.42857142858</v>
      </c>
      <c r="M121" s="74"/>
      <c r="N121" s="74"/>
      <c r="O121" s="74"/>
    </row>
    <row r="122" spans="1:15">
      <c r="B122">
        <f>C128-C121</f>
        <v>93740.57142857142</v>
      </c>
      <c r="D122" s="279"/>
      <c r="E122" s="279"/>
      <c r="F122" s="264"/>
      <c r="G122" s="138">
        <v>302960</v>
      </c>
      <c r="H122" s="138">
        <v>10.07</v>
      </c>
      <c r="I122" s="138">
        <v>29.6</v>
      </c>
      <c r="J122" s="20">
        <f t="shared" ref="J122:J161" si="3">(I122*(1024*4))/G122</f>
        <v>0.40019012410879323</v>
      </c>
      <c r="K122" s="258"/>
      <c r="L122" s="261"/>
      <c r="M122" s="74"/>
      <c r="N122" s="74"/>
      <c r="O122" s="74"/>
    </row>
    <row r="123" spans="1:15">
      <c r="D123" s="279"/>
      <c r="E123" s="279"/>
      <c r="F123" s="264"/>
      <c r="G123" s="138">
        <v>302760</v>
      </c>
      <c r="H123" s="138">
        <v>7.23</v>
      </c>
      <c r="I123" s="138">
        <v>29.1</v>
      </c>
      <c r="J123" s="20">
        <f t="shared" si="3"/>
        <v>0.39369005152596115</v>
      </c>
      <c r="K123" s="258"/>
      <c r="L123" s="261"/>
      <c r="M123" s="74"/>
      <c r="N123" s="74"/>
      <c r="O123" s="74"/>
    </row>
    <row r="124" spans="1:15">
      <c r="D124" s="279"/>
      <c r="E124" s="279"/>
      <c r="F124" s="264"/>
      <c r="G124" s="138">
        <v>302843</v>
      </c>
      <c r="H124" s="138">
        <v>11.4</v>
      </c>
      <c r="I124" s="138">
        <v>28.7</v>
      </c>
      <c r="J124" s="20">
        <f t="shared" si="3"/>
        <v>0.38817208916831492</v>
      </c>
      <c r="K124" s="258"/>
      <c r="L124" s="261"/>
      <c r="M124" s="74"/>
      <c r="N124" s="74"/>
      <c r="O124" s="74"/>
    </row>
    <row r="125" spans="1:15">
      <c r="D125" s="279"/>
      <c r="E125" s="279"/>
      <c r="F125" s="264"/>
      <c r="G125" s="138">
        <v>299793</v>
      </c>
      <c r="H125" s="138">
        <v>10.57</v>
      </c>
      <c r="I125" s="138">
        <v>29.3</v>
      </c>
      <c r="J125" s="20">
        <f t="shared" si="3"/>
        <v>0.40031888669848864</v>
      </c>
      <c r="K125" s="258"/>
      <c r="L125" s="261"/>
      <c r="M125" s="74"/>
      <c r="N125" s="74"/>
      <c r="O125" s="74"/>
    </row>
    <row r="126" spans="1:15">
      <c r="D126" s="279"/>
      <c r="E126" s="279"/>
      <c r="F126" s="264"/>
      <c r="G126" s="138">
        <v>302970</v>
      </c>
      <c r="H126" s="138">
        <v>13.1</v>
      </c>
      <c r="I126" s="138">
        <v>28.5</v>
      </c>
      <c r="J126" s="20">
        <f t="shared" si="3"/>
        <v>0.38530547578968216</v>
      </c>
      <c r="K126" s="258"/>
      <c r="L126" s="261"/>
      <c r="M126" s="74"/>
      <c r="N126" s="74"/>
      <c r="O126" s="74"/>
    </row>
    <row r="127" spans="1:15" ht="15.75" thickBot="1">
      <c r="D127" s="279"/>
      <c r="E127" s="279"/>
      <c r="F127" s="265"/>
      <c r="G127" s="139">
        <v>302616</v>
      </c>
      <c r="H127" s="139">
        <v>14.5</v>
      </c>
      <c r="I127" s="139">
        <v>28.9</v>
      </c>
      <c r="J127" s="90">
        <f t="shared" si="3"/>
        <v>0.39117032807254076</v>
      </c>
      <c r="K127" s="259"/>
      <c r="L127" s="262"/>
      <c r="M127" s="74"/>
      <c r="N127" s="74"/>
      <c r="O127" s="74"/>
    </row>
    <row r="128" spans="1:15">
      <c r="C128">
        <f>AVERAGE(G128:G134)</f>
        <v>396128</v>
      </c>
      <c r="D128" s="279"/>
      <c r="E128" s="279"/>
      <c r="F128" s="263">
        <v>40</v>
      </c>
      <c r="G128" s="141">
        <v>396033</v>
      </c>
      <c r="H128" s="141">
        <v>22.3</v>
      </c>
      <c r="I128" s="141">
        <v>31.7</v>
      </c>
      <c r="J128" s="101">
        <f t="shared" si="3"/>
        <v>0.32785954705794718</v>
      </c>
      <c r="K128" s="290">
        <f>AVERAGE(J128:J134)</f>
        <v>0.33117955946330901</v>
      </c>
      <c r="L128" s="288">
        <f>AVERAGE(G128:G134)</f>
        <v>396128</v>
      </c>
      <c r="M128" s="74"/>
      <c r="N128" s="74"/>
      <c r="O128" s="74"/>
    </row>
    <row r="129" spans="1:15">
      <c r="B129">
        <f>C135-C128</f>
        <v>89961</v>
      </c>
      <c r="D129" s="279"/>
      <c r="E129" s="279"/>
      <c r="F129" s="264"/>
      <c r="G129" s="138">
        <v>396152</v>
      </c>
      <c r="H129" s="138">
        <v>15</v>
      </c>
      <c r="I129" s="138">
        <v>32.799999999999997</v>
      </c>
      <c r="J129" s="20">
        <f t="shared" si="3"/>
        <v>0.33913447363638194</v>
      </c>
      <c r="K129" s="258"/>
      <c r="L129" s="261"/>
      <c r="M129" s="74"/>
      <c r="N129" s="74"/>
      <c r="O129" s="74"/>
    </row>
    <row r="130" spans="1:15">
      <c r="D130" s="279"/>
      <c r="E130" s="279"/>
      <c r="F130" s="264"/>
      <c r="G130" s="138">
        <v>396064</v>
      </c>
      <c r="H130" s="138">
        <v>14.8</v>
      </c>
      <c r="I130" s="138">
        <v>32.5</v>
      </c>
      <c r="J130" s="20">
        <f t="shared" si="3"/>
        <v>0.3361072957905793</v>
      </c>
      <c r="K130" s="258"/>
      <c r="L130" s="261"/>
      <c r="M130" s="74"/>
      <c r="N130" s="74"/>
      <c r="O130" s="74"/>
    </row>
    <row r="131" spans="1:15">
      <c r="D131" s="279"/>
      <c r="E131" s="279"/>
      <c r="F131" s="264"/>
      <c r="G131" s="138">
        <v>396577</v>
      </c>
      <c r="H131" s="138">
        <v>13.1</v>
      </c>
      <c r="I131" s="138">
        <v>31.3</v>
      </c>
      <c r="J131" s="20">
        <f t="shared" si="3"/>
        <v>0.3232784553819309</v>
      </c>
      <c r="K131" s="258"/>
      <c r="L131" s="261"/>
      <c r="M131" s="74"/>
      <c r="N131" s="74"/>
      <c r="O131" s="74"/>
    </row>
    <row r="132" spans="1:15">
      <c r="D132" s="279"/>
      <c r="E132" s="279"/>
      <c r="F132" s="264"/>
      <c r="G132" s="138">
        <v>396017</v>
      </c>
      <c r="H132" s="138">
        <v>15</v>
      </c>
      <c r="I132" s="138">
        <v>32.799999999999997</v>
      </c>
      <c r="J132" s="20">
        <f t="shared" si="3"/>
        <v>0.33925008269847001</v>
      </c>
      <c r="K132" s="258"/>
      <c r="L132" s="261"/>
      <c r="M132" s="74"/>
      <c r="N132" s="74"/>
      <c r="O132" s="74"/>
    </row>
    <row r="133" spans="1:15">
      <c r="D133" s="279"/>
      <c r="E133" s="279"/>
      <c r="F133" s="264"/>
      <c r="G133" s="138">
        <v>396037</v>
      </c>
      <c r="H133" s="138">
        <v>10.89</v>
      </c>
      <c r="I133" s="138">
        <v>31.5</v>
      </c>
      <c r="J133" s="20">
        <f t="shared" si="3"/>
        <v>0.32578774205440403</v>
      </c>
      <c r="K133" s="258"/>
      <c r="L133" s="261"/>
      <c r="M133" s="74"/>
      <c r="N133" s="74"/>
      <c r="O133" s="74"/>
    </row>
    <row r="134" spans="1:15" ht="15.75" thickBot="1">
      <c r="D134" s="279"/>
      <c r="E134" s="279"/>
      <c r="F134" s="265"/>
      <c r="G134" s="140">
        <v>396016</v>
      </c>
      <c r="H134" s="140">
        <v>12.5</v>
      </c>
      <c r="I134" s="140">
        <v>31.6</v>
      </c>
      <c r="J134" s="97">
        <f t="shared" si="3"/>
        <v>0.32683931962344959</v>
      </c>
      <c r="K134" s="287"/>
      <c r="L134" s="289"/>
      <c r="M134" s="74"/>
      <c r="N134" s="74"/>
      <c r="O134" s="74"/>
    </row>
    <row r="135" spans="1:15">
      <c r="C135">
        <f>AVERAGE(G135:G140)</f>
        <v>486089</v>
      </c>
      <c r="D135" s="279"/>
      <c r="E135" s="279"/>
      <c r="F135" s="263">
        <v>50</v>
      </c>
      <c r="G135" s="137">
        <v>485897</v>
      </c>
      <c r="H135" s="137">
        <v>21.5</v>
      </c>
      <c r="I135" s="137">
        <v>33.4</v>
      </c>
      <c r="J135" s="89">
        <f t="shared" si="3"/>
        <v>0.28155432118329604</v>
      </c>
      <c r="K135" s="257">
        <f>AVERAGE(J135:J140)</f>
        <v>0.28565280384231667</v>
      </c>
      <c r="L135" s="260">
        <f>AVERAGE(G135:G140)</f>
        <v>486089</v>
      </c>
      <c r="M135" s="74"/>
      <c r="N135" s="74"/>
      <c r="O135" s="74"/>
    </row>
    <row r="136" spans="1:15">
      <c r="D136" s="279"/>
      <c r="E136" s="279"/>
      <c r="F136" s="264"/>
      <c r="G136" s="138">
        <v>485403</v>
      </c>
      <c r="H136" s="138">
        <v>13.5</v>
      </c>
      <c r="I136" s="138">
        <v>32.700000000000003</v>
      </c>
      <c r="J136" s="20">
        <f t="shared" si="3"/>
        <v>0.27593401771311676</v>
      </c>
      <c r="K136" s="258"/>
      <c r="L136" s="261"/>
      <c r="M136" s="74"/>
      <c r="N136" s="74"/>
      <c r="O136" s="74"/>
    </row>
    <row r="137" spans="1:15">
      <c r="D137" s="279"/>
      <c r="E137" s="279"/>
      <c r="F137" s="264"/>
      <c r="G137" s="138">
        <v>486308</v>
      </c>
      <c r="H137" s="138">
        <v>17.2</v>
      </c>
      <c r="I137" s="138">
        <v>34.799999999999997</v>
      </c>
      <c r="J137" s="20">
        <f t="shared" si="3"/>
        <v>0.2931080714279839</v>
      </c>
      <c r="K137" s="258"/>
      <c r="L137" s="261"/>
      <c r="M137" s="74"/>
      <c r="N137" s="74"/>
      <c r="O137" s="74"/>
    </row>
    <row r="138" spans="1:15">
      <c r="D138" s="279"/>
      <c r="E138" s="279"/>
      <c r="F138" s="264"/>
      <c r="G138" s="138">
        <v>486017</v>
      </c>
      <c r="H138" s="138">
        <v>16</v>
      </c>
      <c r="I138" s="138">
        <v>34.200000000000003</v>
      </c>
      <c r="J138" s="20">
        <f t="shared" si="3"/>
        <v>0.28822695502420698</v>
      </c>
      <c r="K138" s="258"/>
      <c r="L138" s="261"/>
      <c r="M138" s="74"/>
      <c r="N138" s="74"/>
      <c r="O138" s="74"/>
    </row>
    <row r="139" spans="1:15">
      <c r="D139" s="279"/>
      <c r="E139" s="279"/>
      <c r="F139" s="264"/>
      <c r="G139" s="138">
        <v>486454</v>
      </c>
      <c r="H139" s="138">
        <v>17</v>
      </c>
      <c r="I139" s="138">
        <v>34.200000000000003</v>
      </c>
      <c r="J139" s="20">
        <f t="shared" si="3"/>
        <v>0.28796802986510545</v>
      </c>
      <c r="K139" s="258"/>
      <c r="L139" s="261"/>
      <c r="M139" s="74"/>
      <c r="N139" s="74"/>
      <c r="O139" s="74"/>
    </row>
    <row r="140" spans="1:15" ht="15.75" thickBot="1">
      <c r="A140">
        <f>110</f>
        <v>110</v>
      </c>
      <c r="D140" s="279"/>
      <c r="E140" s="279"/>
      <c r="F140" s="264"/>
      <c r="G140" s="140">
        <v>486455</v>
      </c>
      <c r="H140" s="140">
        <v>10.92</v>
      </c>
      <c r="I140" s="140">
        <v>34.1</v>
      </c>
      <c r="J140" s="97">
        <f t="shared" si="3"/>
        <v>0.28712542784019079</v>
      </c>
      <c r="K140" s="287"/>
      <c r="L140" s="289"/>
      <c r="M140" s="74">
        <f>L135+L135+(L121*1/3)</f>
        <v>1072973.8095238095</v>
      </c>
      <c r="N140" s="74"/>
      <c r="O140" s="74"/>
    </row>
    <row r="141" spans="1:15">
      <c r="C141">
        <f>AVERAGE(G141:G143)</f>
        <v>311930.66666666669</v>
      </c>
      <c r="D141" s="272" t="s">
        <v>550</v>
      </c>
      <c r="E141" s="272" t="s">
        <v>213</v>
      </c>
      <c r="F141" s="269">
        <v>30</v>
      </c>
      <c r="G141" s="89">
        <v>315464</v>
      </c>
      <c r="H141" s="89">
        <v>6.82</v>
      </c>
      <c r="I141" s="89">
        <v>16.7</v>
      </c>
      <c r="J141" s="89">
        <f t="shared" si="3"/>
        <v>0.21683361651408717</v>
      </c>
      <c r="K141" s="257">
        <f>AVERAGE(J141:J143)</f>
        <v>0.24680436488946689</v>
      </c>
      <c r="L141" s="260">
        <f>AVERAGE(G141:G143)</f>
        <v>311930.66666666669</v>
      </c>
      <c r="M141" s="74"/>
      <c r="N141" s="74"/>
      <c r="O141" s="74"/>
    </row>
    <row r="142" spans="1:15">
      <c r="B142">
        <f>C144-C141</f>
        <v>96398</v>
      </c>
      <c r="D142" s="273"/>
      <c r="E142" s="273"/>
      <c r="F142" s="243"/>
      <c r="G142" s="20">
        <v>315610</v>
      </c>
      <c r="H142" s="20">
        <v>5.6</v>
      </c>
      <c r="I142" s="20">
        <v>18.8</v>
      </c>
      <c r="J142" s="20">
        <f t="shared" si="3"/>
        <v>0.24398719939165425</v>
      </c>
      <c r="K142" s="258"/>
      <c r="L142" s="261"/>
      <c r="M142" s="74"/>
      <c r="N142" s="74"/>
      <c r="O142" s="74"/>
    </row>
    <row r="143" spans="1:15" ht="15.75" thickBot="1">
      <c r="D143" s="273"/>
      <c r="E143" s="273"/>
      <c r="F143" s="244"/>
      <c r="G143" s="90">
        <v>304718</v>
      </c>
      <c r="H143" s="90">
        <v>5.21</v>
      </c>
      <c r="I143" s="90">
        <v>20.8</v>
      </c>
      <c r="J143" s="90">
        <f t="shared" si="3"/>
        <v>0.27959227876265924</v>
      </c>
      <c r="K143" s="259"/>
      <c r="L143" s="262"/>
      <c r="M143" s="74"/>
      <c r="N143" s="74"/>
      <c r="O143" s="74"/>
    </row>
    <row r="144" spans="1:15">
      <c r="C144">
        <f>AVERAGE(G144:G146)</f>
        <v>408328.66666666669</v>
      </c>
      <c r="D144" s="273"/>
      <c r="E144" s="273"/>
      <c r="F144" s="269">
        <v>40</v>
      </c>
      <c r="G144" s="137">
        <v>413175</v>
      </c>
      <c r="H144" s="137">
        <v>4.28</v>
      </c>
      <c r="I144" s="137">
        <v>22.4</v>
      </c>
      <c r="J144" s="89">
        <f t="shared" si="3"/>
        <v>0.22206183820415076</v>
      </c>
      <c r="K144" s="257">
        <f>AVERAGE(J144:J146)</f>
        <v>0.22337910790971741</v>
      </c>
      <c r="L144" s="260">
        <f>AVERAGE(G144:G146)</f>
        <v>408328.66666666669</v>
      </c>
      <c r="M144" s="74"/>
      <c r="N144" s="74"/>
      <c r="O144" s="74"/>
    </row>
    <row r="145" spans="1:15">
      <c r="B145">
        <f>C147-C144</f>
        <v>93554</v>
      </c>
      <c r="D145" s="273"/>
      <c r="E145" s="273"/>
      <c r="F145" s="243"/>
      <c r="G145" s="138">
        <v>413133</v>
      </c>
      <c r="H145" s="138">
        <v>4.37</v>
      </c>
      <c r="I145" s="138">
        <v>22.5</v>
      </c>
      <c r="J145" s="20">
        <f t="shared" si="3"/>
        <v>0.22307586176848618</v>
      </c>
      <c r="K145" s="258"/>
      <c r="L145" s="261"/>
      <c r="M145" s="74"/>
      <c r="N145" s="74"/>
      <c r="O145" s="74"/>
    </row>
    <row r="146" spans="1:15" ht="15.75" thickBot="1">
      <c r="D146" s="273"/>
      <c r="E146" s="273"/>
      <c r="F146" s="244"/>
      <c r="G146" s="139">
        <v>398678</v>
      </c>
      <c r="H146" s="139">
        <v>6.23</v>
      </c>
      <c r="I146" s="139">
        <v>21.9</v>
      </c>
      <c r="J146" s="90">
        <f t="shared" si="3"/>
        <v>0.22499962375651528</v>
      </c>
      <c r="K146" s="259"/>
      <c r="L146" s="262"/>
      <c r="M146" s="74"/>
      <c r="N146" s="74"/>
      <c r="O146" s="74"/>
    </row>
    <row r="147" spans="1:15">
      <c r="C147">
        <f>AVERAGE(G147:G149)</f>
        <v>501882.66666666669</v>
      </c>
      <c r="D147" s="273"/>
      <c r="E147" s="273"/>
      <c r="F147" s="269">
        <v>50</v>
      </c>
      <c r="G147" s="137">
        <v>506779</v>
      </c>
      <c r="H147" s="137">
        <v>11.9</v>
      </c>
      <c r="I147" s="137">
        <v>23.9</v>
      </c>
      <c r="J147" s="89">
        <f t="shared" si="3"/>
        <v>0.19316980380007853</v>
      </c>
      <c r="K147" s="257">
        <f>AVERAGE(J147:J149)</f>
        <v>0.19835610103901188</v>
      </c>
      <c r="L147" s="260">
        <f>AVERAGE(G147:G149)</f>
        <v>501882.66666666669</v>
      </c>
      <c r="M147" s="74"/>
      <c r="N147" s="74"/>
      <c r="O147" s="74"/>
    </row>
    <row r="148" spans="1:15">
      <c r="D148" s="273"/>
      <c r="E148" s="273"/>
      <c r="F148" s="243"/>
      <c r="G148" s="138">
        <v>506620</v>
      </c>
      <c r="H148" s="138">
        <v>6.38</v>
      </c>
      <c r="I148" s="138">
        <v>24.7</v>
      </c>
      <c r="J148" s="20">
        <f t="shared" si="3"/>
        <v>0.19969839327306463</v>
      </c>
      <c r="K148" s="258"/>
      <c r="L148" s="261"/>
      <c r="M148" s="74"/>
      <c r="N148" s="74"/>
      <c r="O148" s="74"/>
    </row>
    <row r="149" spans="1:15" ht="15.75" thickBot="1">
      <c r="D149" s="273"/>
      <c r="E149" s="274"/>
      <c r="F149" s="244"/>
      <c r="G149" s="139">
        <v>492249</v>
      </c>
      <c r="H149" s="139">
        <v>8.75</v>
      </c>
      <c r="I149" s="139">
        <v>24.3</v>
      </c>
      <c r="J149" s="90">
        <f t="shared" si="3"/>
        <v>0.20220010604389244</v>
      </c>
      <c r="K149" s="259"/>
      <c r="L149" s="262"/>
      <c r="M149" s="74">
        <f>L147*3</f>
        <v>1505648</v>
      </c>
      <c r="N149" s="74"/>
      <c r="O149" s="74"/>
    </row>
    <row r="150" spans="1:15">
      <c r="C150">
        <f>AVERAGE(I150:I154)</f>
        <v>14.939999999999998</v>
      </c>
      <c r="D150" s="273"/>
      <c r="E150" s="275" t="s">
        <v>212</v>
      </c>
      <c r="F150" s="269">
        <v>30</v>
      </c>
      <c r="G150" s="89">
        <v>78505</v>
      </c>
      <c r="H150" s="89">
        <v>3.82</v>
      </c>
      <c r="I150" s="89">
        <v>13</v>
      </c>
      <c r="J150" s="89">
        <f t="shared" si="3"/>
        <v>0.67827526909114066</v>
      </c>
      <c r="K150" s="257">
        <f>AVERAGE(J150:J154)</f>
        <v>0.78093271772981465</v>
      </c>
      <c r="L150" s="260">
        <f>AVERAGE(G150:G154)</f>
        <v>78356.600000000006</v>
      </c>
      <c r="M150" s="74"/>
      <c r="N150" s="74"/>
      <c r="O150" s="74"/>
    </row>
    <row r="151" spans="1:15">
      <c r="B151">
        <f>C155-C150</f>
        <v>3.3350000000000009</v>
      </c>
      <c r="D151" s="273"/>
      <c r="E151" s="276"/>
      <c r="F151" s="243"/>
      <c r="G151" s="20">
        <v>78287</v>
      </c>
      <c r="H151" s="20">
        <v>15.9</v>
      </c>
      <c r="I151" s="20">
        <v>12.4</v>
      </c>
      <c r="J151" s="20">
        <f t="shared" si="3"/>
        <v>0.64877182674007183</v>
      </c>
      <c r="K151" s="258"/>
      <c r="L151" s="261"/>
      <c r="M151" s="74"/>
      <c r="N151" s="74"/>
      <c r="O151" s="74"/>
    </row>
    <row r="152" spans="1:15">
      <c r="D152" s="273"/>
      <c r="E152" s="276"/>
      <c r="F152" s="243"/>
      <c r="G152" s="20">
        <v>78232</v>
      </c>
      <c r="H152" s="20">
        <v>3.59</v>
      </c>
      <c r="I152" s="20">
        <v>13.2</v>
      </c>
      <c r="J152" s="20">
        <f t="shared" si="3"/>
        <v>0.69111361079865008</v>
      </c>
      <c r="K152" s="258"/>
      <c r="L152" s="261"/>
      <c r="M152" s="74"/>
      <c r="N152" s="74"/>
      <c r="O152" s="74"/>
    </row>
    <row r="153" spans="1:15">
      <c r="D153" s="273"/>
      <c r="E153" s="276"/>
      <c r="F153" s="243"/>
      <c r="G153" s="20">
        <v>78326</v>
      </c>
      <c r="H153" s="20">
        <v>6.13</v>
      </c>
      <c r="I153" s="20">
        <v>17.600000000000001</v>
      </c>
      <c r="J153" s="20">
        <f t="shared" si="3"/>
        <v>0.9203789290912342</v>
      </c>
      <c r="K153" s="258"/>
      <c r="L153" s="261"/>
      <c r="M153" s="74"/>
      <c r="N153" s="74"/>
      <c r="O153" s="74"/>
    </row>
    <row r="154" spans="1:15" ht="15.75" thickBot="1">
      <c r="A154">
        <f>AVERAGE(B151:B156)</f>
        <v>2.3800000000000008</v>
      </c>
      <c r="D154" s="273"/>
      <c r="E154" s="276"/>
      <c r="F154" s="244"/>
      <c r="G154" s="90">
        <v>78433</v>
      </c>
      <c r="H154" s="90">
        <v>8.77</v>
      </c>
      <c r="I154" s="90">
        <v>18.5</v>
      </c>
      <c r="J154" s="90">
        <f t="shared" si="3"/>
        <v>0.9661239529279767</v>
      </c>
      <c r="K154" s="259"/>
      <c r="L154" s="262"/>
      <c r="M154" s="74"/>
      <c r="N154" s="74"/>
      <c r="O154" s="74"/>
    </row>
    <row r="155" spans="1:15">
      <c r="C155">
        <f>AVERAGE(I155:I158)</f>
        <v>18.274999999999999</v>
      </c>
      <c r="D155" s="273"/>
      <c r="E155" s="276"/>
      <c r="F155" s="269">
        <v>40</v>
      </c>
      <c r="G155" s="137">
        <v>102652</v>
      </c>
      <c r="H155" s="89">
        <v>8.81</v>
      </c>
      <c r="I155" s="89">
        <v>15.6</v>
      </c>
      <c r="J155" s="89">
        <f t="shared" si="3"/>
        <v>0.62246814479990642</v>
      </c>
      <c r="K155" s="257">
        <f>AVERAGE(J155:J158)</f>
        <v>0.73065276348494734</v>
      </c>
      <c r="L155" s="260">
        <f>AVERAGE(G155:G158)</f>
        <v>102458.75</v>
      </c>
      <c r="M155" s="74"/>
      <c r="N155" s="74"/>
      <c r="O155" s="74"/>
    </row>
    <row r="156" spans="1:15">
      <c r="B156">
        <f>C159-C155</f>
        <v>1.4250000000000007</v>
      </c>
      <c r="D156" s="273"/>
      <c r="E156" s="276"/>
      <c r="F156" s="243"/>
      <c r="G156" s="20">
        <v>102273</v>
      </c>
      <c r="H156" s="20">
        <v>5.07</v>
      </c>
      <c r="I156" s="20">
        <v>19.100000000000001</v>
      </c>
      <c r="J156" s="20">
        <f t="shared" si="3"/>
        <v>0.76494871569231382</v>
      </c>
      <c r="K156" s="258"/>
      <c r="L156" s="261"/>
      <c r="M156" s="74"/>
      <c r="N156" s="74"/>
      <c r="O156" s="74"/>
    </row>
    <row r="157" spans="1:15">
      <c r="D157" s="273"/>
      <c r="E157" s="276"/>
      <c r="F157" s="243"/>
      <c r="G157" s="20">
        <v>102346</v>
      </c>
      <c r="H157" s="20">
        <v>2.84</v>
      </c>
      <c r="I157" s="20">
        <v>19.399999999999999</v>
      </c>
      <c r="J157" s="20">
        <f t="shared" si="3"/>
        <v>0.77640943466281043</v>
      </c>
      <c r="K157" s="258"/>
      <c r="L157" s="261"/>
      <c r="M157" s="74"/>
      <c r="N157" s="74"/>
      <c r="O157" s="74"/>
    </row>
    <row r="158" spans="1:15" ht="15.75" thickBot="1">
      <c r="D158" s="273"/>
      <c r="E158" s="276"/>
      <c r="F158" s="244"/>
      <c r="G158" s="90">
        <v>102564</v>
      </c>
      <c r="H158" s="90">
        <v>7.53</v>
      </c>
      <c r="I158" s="90">
        <v>19</v>
      </c>
      <c r="J158" s="90">
        <f t="shared" si="3"/>
        <v>0.75878475878475882</v>
      </c>
      <c r="K158" s="259"/>
      <c r="L158" s="262"/>
      <c r="M158" s="74"/>
      <c r="N158" s="74"/>
      <c r="O158" s="74"/>
    </row>
    <row r="159" spans="1:15">
      <c r="C159">
        <f>AVERAGE(I159:I161)</f>
        <v>19.7</v>
      </c>
      <c r="D159" s="273"/>
      <c r="E159" s="276"/>
      <c r="F159" s="269">
        <v>50</v>
      </c>
      <c r="G159" s="137">
        <v>125992</v>
      </c>
      <c r="H159" s="137">
        <v>10.98</v>
      </c>
      <c r="I159" s="137">
        <v>17.399999999999999</v>
      </c>
      <c r="J159" s="89">
        <f t="shared" si="3"/>
        <v>0.56567401104832049</v>
      </c>
      <c r="K159" s="257">
        <f>AVERAGE(J159:J161)</f>
        <v>0.64051417273012723</v>
      </c>
      <c r="L159" s="260">
        <f>AVERAGE(G159:G161)</f>
        <v>125980.33333333333</v>
      </c>
      <c r="M159" s="74"/>
      <c r="N159" s="74"/>
      <c r="O159" s="74"/>
    </row>
    <row r="160" spans="1:15">
      <c r="D160" s="273"/>
      <c r="E160" s="276"/>
      <c r="F160" s="243"/>
      <c r="G160" s="138">
        <v>125919</v>
      </c>
      <c r="H160" s="138">
        <v>5.88</v>
      </c>
      <c r="I160" s="138">
        <v>21.3</v>
      </c>
      <c r="J160" s="20">
        <f t="shared" si="3"/>
        <v>0.6928644604865033</v>
      </c>
      <c r="K160" s="258"/>
      <c r="L160" s="261"/>
      <c r="M160" s="74">
        <f>L159*3.35+((L159-L155)*9)</f>
        <v>633728.36666666658</v>
      </c>
      <c r="N160" s="74"/>
      <c r="O160" s="74"/>
    </row>
    <row r="161" spans="4:15" ht="15.75" thickBot="1">
      <c r="D161" s="274"/>
      <c r="E161" s="277"/>
      <c r="F161" s="244"/>
      <c r="G161" s="139">
        <v>126030</v>
      </c>
      <c r="H161" s="139">
        <v>5.91</v>
      </c>
      <c r="I161" s="139">
        <v>20.399999999999999</v>
      </c>
      <c r="J161" s="90">
        <f t="shared" si="3"/>
        <v>0.66300404665555812</v>
      </c>
      <c r="K161" s="259"/>
      <c r="L161" s="262"/>
      <c r="M161" s="74"/>
      <c r="N161" s="74"/>
      <c r="O161" s="74"/>
    </row>
  </sheetData>
  <mergeCells count="105">
    <mergeCell ref="F29:F34"/>
    <mergeCell ref="F35:F39"/>
    <mergeCell ref="D3:D39"/>
    <mergeCell ref="E23:E39"/>
    <mergeCell ref="F3:F9"/>
    <mergeCell ref="F10:F16"/>
    <mergeCell ref="F17:F22"/>
    <mergeCell ref="E3:E22"/>
    <mergeCell ref="F23:F28"/>
    <mergeCell ref="K10:K16"/>
    <mergeCell ref="K3:K9"/>
    <mergeCell ref="L3:L9"/>
    <mergeCell ref="L10:L16"/>
    <mergeCell ref="L17:L22"/>
    <mergeCell ref="L23:L28"/>
    <mergeCell ref="K29:K34"/>
    <mergeCell ref="K35:K39"/>
    <mergeCell ref="K23:K28"/>
    <mergeCell ref="K17:K22"/>
    <mergeCell ref="L29:L34"/>
    <mergeCell ref="L35:L39"/>
    <mergeCell ref="K92:K99"/>
    <mergeCell ref="K114:K120"/>
    <mergeCell ref="D100:D140"/>
    <mergeCell ref="E100:E120"/>
    <mergeCell ref="F100:F106"/>
    <mergeCell ref="F107:F113"/>
    <mergeCell ref="F114:F120"/>
    <mergeCell ref="F121:F127"/>
    <mergeCell ref="F128:F134"/>
    <mergeCell ref="F135:F140"/>
    <mergeCell ref="E121:E140"/>
    <mergeCell ref="D40:D59"/>
    <mergeCell ref="E40:E50"/>
    <mergeCell ref="K135:K140"/>
    <mergeCell ref="L100:L106"/>
    <mergeCell ref="L107:L113"/>
    <mergeCell ref="L114:L120"/>
    <mergeCell ref="L121:L127"/>
    <mergeCell ref="L128:L134"/>
    <mergeCell ref="L135:L140"/>
    <mergeCell ref="K100:K106"/>
    <mergeCell ref="K107:K113"/>
    <mergeCell ref="K121:K127"/>
    <mergeCell ref="K128:K134"/>
    <mergeCell ref="L60:L65"/>
    <mergeCell ref="L66:L71"/>
    <mergeCell ref="L72:L76"/>
    <mergeCell ref="L77:L83"/>
    <mergeCell ref="L84:L91"/>
    <mergeCell ref="L92:L99"/>
    <mergeCell ref="K60:K65"/>
    <mergeCell ref="K66:K71"/>
    <mergeCell ref="K72:K76"/>
    <mergeCell ref="K77:K83"/>
    <mergeCell ref="K84:K91"/>
    <mergeCell ref="D141:D161"/>
    <mergeCell ref="F159:F161"/>
    <mergeCell ref="F150:F154"/>
    <mergeCell ref="F155:F158"/>
    <mergeCell ref="E150:E161"/>
    <mergeCell ref="F60:F65"/>
    <mergeCell ref="E60:E76"/>
    <mergeCell ref="F66:F71"/>
    <mergeCell ref="F72:F76"/>
    <mergeCell ref="F77:F83"/>
    <mergeCell ref="F84:F91"/>
    <mergeCell ref="F92:F99"/>
    <mergeCell ref="D60:D99"/>
    <mergeCell ref="E77:E99"/>
    <mergeCell ref="F141:F143"/>
    <mergeCell ref="F144:F146"/>
    <mergeCell ref="F40:F44"/>
    <mergeCell ref="F45:F48"/>
    <mergeCell ref="F49:F50"/>
    <mergeCell ref="E51:E59"/>
    <mergeCell ref="F51:F53"/>
    <mergeCell ref="F54:F56"/>
    <mergeCell ref="F57:F59"/>
    <mergeCell ref="F147:F149"/>
    <mergeCell ref="E141:E149"/>
    <mergeCell ref="K51:K53"/>
    <mergeCell ref="L51:L53"/>
    <mergeCell ref="K54:K56"/>
    <mergeCell ref="L54:L56"/>
    <mergeCell ref="K57:K59"/>
    <mergeCell ref="L57:L59"/>
    <mergeCell ref="K40:K44"/>
    <mergeCell ref="K45:K48"/>
    <mergeCell ref="K49:K50"/>
    <mergeCell ref="L40:L44"/>
    <mergeCell ref="L45:L48"/>
    <mergeCell ref="L49:L50"/>
    <mergeCell ref="K159:K161"/>
    <mergeCell ref="L141:L143"/>
    <mergeCell ref="L144:L146"/>
    <mergeCell ref="L147:L149"/>
    <mergeCell ref="L150:L154"/>
    <mergeCell ref="L155:L158"/>
    <mergeCell ref="L159:L161"/>
    <mergeCell ref="K141:K143"/>
    <mergeCell ref="K144:K146"/>
    <mergeCell ref="K147:K149"/>
    <mergeCell ref="K150:K154"/>
    <mergeCell ref="K155:K1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CZ45"/>
  <sheetViews>
    <sheetView topLeftCell="BV14" workbookViewId="0">
      <selection activeCell="CQ33" sqref="CQ33"/>
    </sheetView>
  </sheetViews>
  <sheetFormatPr defaultRowHeight="15"/>
  <cols>
    <col min="1" max="1" width="16.140625" bestFit="1" customWidth="1"/>
    <col min="14" max="14" width="0.28515625" customWidth="1"/>
    <col min="27" max="27" width="0.28515625" customWidth="1"/>
    <col min="40" max="40" width="0.42578125" customWidth="1"/>
    <col min="53" max="53" width="0.140625" customWidth="1"/>
    <col min="66" max="66" width="0.140625" customWidth="1"/>
    <col min="79" max="79" width="0.140625" customWidth="1"/>
    <col min="92" max="92" width="0.28515625" customWidth="1"/>
  </cols>
  <sheetData>
    <row r="1" spans="1:104" ht="15" customHeight="1">
      <c r="A1" s="23" t="s">
        <v>0</v>
      </c>
      <c r="B1" s="306" t="s">
        <v>78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8"/>
      <c r="O1" s="306" t="s">
        <v>98</v>
      </c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  <c r="AB1" s="306" t="s">
        <v>122</v>
      </c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8"/>
      <c r="AO1" s="306" t="s">
        <v>142</v>
      </c>
      <c r="AP1" s="307"/>
      <c r="AQ1" s="307"/>
      <c r="AR1" s="307"/>
      <c r="AS1" s="307"/>
      <c r="AT1" s="307"/>
      <c r="AU1" s="307"/>
      <c r="AV1" s="307"/>
      <c r="AW1" s="307"/>
      <c r="AX1" s="307"/>
      <c r="AY1" s="307"/>
      <c r="AZ1" s="308"/>
      <c r="BB1" s="306" t="s">
        <v>151</v>
      </c>
      <c r="BC1" s="307"/>
      <c r="BD1" s="307"/>
      <c r="BE1" s="307"/>
      <c r="BF1" s="307"/>
      <c r="BG1" s="307"/>
      <c r="BH1" s="307"/>
      <c r="BI1" s="307"/>
      <c r="BJ1" s="307"/>
      <c r="BK1" s="307"/>
      <c r="BL1" s="307"/>
      <c r="BM1" s="308"/>
      <c r="BO1" s="306" t="s">
        <v>170</v>
      </c>
      <c r="BP1" s="307"/>
      <c r="BQ1" s="307"/>
      <c r="BR1" s="307"/>
      <c r="BS1" s="307"/>
      <c r="BT1" s="307"/>
      <c r="BU1" s="307"/>
      <c r="BV1" s="307"/>
      <c r="BW1" s="307"/>
      <c r="BX1" s="307"/>
      <c r="BY1" s="307"/>
      <c r="BZ1" s="308"/>
      <c r="CB1" s="306" t="s">
        <v>186</v>
      </c>
      <c r="CC1" s="307"/>
      <c r="CD1" s="307"/>
      <c r="CE1" s="307"/>
      <c r="CF1" s="307"/>
      <c r="CG1" s="307"/>
      <c r="CH1" s="307"/>
      <c r="CI1" s="307"/>
      <c r="CJ1" s="307"/>
      <c r="CK1" s="307"/>
      <c r="CL1" s="307"/>
      <c r="CM1" s="308"/>
      <c r="CO1" s="306" t="s">
        <v>186</v>
      </c>
      <c r="CP1" s="307"/>
      <c r="CQ1" s="307"/>
      <c r="CR1" s="307"/>
      <c r="CS1" s="307"/>
      <c r="CT1" s="307"/>
      <c r="CU1" s="307"/>
      <c r="CV1" s="307"/>
      <c r="CW1" s="307"/>
      <c r="CX1" s="307"/>
      <c r="CY1" s="307"/>
      <c r="CZ1" s="308"/>
    </row>
    <row r="2" spans="1:104">
      <c r="A2" s="24" t="s">
        <v>1</v>
      </c>
      <c r="B2" s="309" t="s">
        <v>51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  <c r="O2" s="309" t="s">
        <v>51</v>
      </c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1"/>
      <c r="AB2" s="309" t="s">
        <v>51</v>
      </c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1"/>
      <c r="AO2" s="309" t="s">
        <v>51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1"/>
      <c r="BB2" s="309" t="s">
        <v>51</v>
      </c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1"/>
      <c r="BO2" s="309" t="s">
        <v>51</v>
      </c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1"/>
      <c r="CB2" s="309" t="s">
        <v>51</v>
      </c>
      <c r="CC2" s="310"/>
      <c r="CD2" s="310"/>
      <c r="CE2" s="310"/>
      <c r="CF2" s="310"/>
      <c r="CG2" s="310"/>
      <c r="CH2" s="310"/>
      <c r="CI2" s="310"/>
      <c r="CJ2" s="310"/>
      <c r="CK2" s="310"/>
      <c r="CL2" s="310"/>
      <c r="CM2" s="311"/>
      <c r="CO2" s="309" t="s">
        <v>51</v>
      </c>
      <c r="CP2" s="310"/>
      <c r="CQ2" s="310"/>
      <c r="CR2" s="310"/>
      <c r="CS2" s="310"/>
      <c r="CT2" s="310"/>
      <c r="CU2" s="310"/>
      <c r="CV2" s="310"/>
      <c r="CW2" s="310"/>
      <c r="CX2" s="310"/>
      <c r="CY2" s="310"/>
      <c r="CZ2" s="311"/>
    </row>
    <row r="3" spans="1:104" ht="15" customHeight="1">
      <c r="A3" s="24" t="s">
        <v>2</v>
      </c>
      <c r="B3" s="312" t="s">
        <v>79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4"/>
      <c r="O3" s="312" t="s">
        <v>99</v>
      </c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4"/>
      <c r="AB3" s="312" t="s">
        <v>123</v>
      </c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4"/>
      <c r="AO3" s="312" t="s">
        <v>143</v>
      </c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4"/>
      <c r="BB3" s="312" t="s">
        <v>152</v>
      </c>
      <c r="BC3" s="313"/>
      <c r="BD3" s="313"/>
      <c r="BE3" s="313"/>
      <c r="BF3" s="313"/>
      <c r="BG3" s="313"/>
      <c r="BH3" s="313"/>
      <c r="BI3" s="313"/>
      <c r="BJ3" s="313"/>
      <c r="BK3" s="313"/>
      <c r="BL3" s="313"/>
      <c r="BM3" s="314"/>
      <c r="BO3" s="312" t="s">
        <v>171</v>
      </c>
      <c r="BP3" s="313"/>
      <c r="BQ3" s="313"/>
      <c r="BR3" s="313"/>
      <c r="BS3" s="313"/>
      <c r="BT3" s="313"/>
      <c r="BU3" s="313"/>
      <c r="BV3" s="313"/>
      <c r="BW3" s="313"/>
      <c r="BX3" s="313"/>
      <c r="BY3" s="313"/>
      <c r="BZ3" s="314"/>
      <c r="CB3" s="312" t="s">
        <v>187</v>
      </c>
      <c r="CC3" s="313"/>
      <c r="CD3" s="313"/>
      <c r="CE3" s="313"/>
      <c r="CF3" s="313"/>
      <c r="CG3" s="313"/>
      <c r="CH3" s="313"/>
      <c r="CI3" s="313"/>
      <c r="CJ3" s="313"/>
      <c r="CK3" s="313"/>
      <c r="CL3" s="313"/>
      <c r="CM3" s="314"/>
      <c r="CO3" s="312" t="s">
        <v>187</v>
      </c>
      <c r="CP3" s="313"/>
      <c r="CQ3" s="313"/>
      <c r="CR3" s="313"/>
      <c r="CS3" s="313"/>
      <c r="CT3" s="313"/>
      <c r="CU3" s="313"/>
      <c r="CV3" s="313"/>
      <c r="CW3" s="313"/>
      <c r="CX3" s="313"/>
      <c r="CY3" s="313"/>
      <c r="CZ3" s="314"/>
    </row>
    <row r="4" spans="1:104" ht="15" customHeight="1">
      <c r="A4" s="24" t="s">
        <v>3</v>
      </c>
      <c r="B4" s="312" t="s">
        <v>80</v>
      </c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4"/>
      <c r="O4" s="312" t="s">
        <v>100</v>
      </c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4"/>
      <c r="AB4" s="312" t="s">
        <v>124</v>
      </c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4"/>
      <c r="AO4" s="312" t="s">
        <v>144</v>
      </c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4"/>
      <c r="BB4" s="312" t="s">
        <v>153</v>
      </c>
      <c r="BC4" s="313"/>
      <c r="BD4" s="313"/>
      <c r="BE4" s="313"/>
      <c r="BF4" s="313"/>
      <c r="BG4" s="313"/>
      <c r="BH4" s="313"/>
      <c r="BI4" s="313"/>
      <c r="BJ4" s="313"/>
      <c r="BK4" s="313"/>
      <c r="BL4" s="313"/>
      <c r="BM4" s="314"/>
      <c r="BO4" s="312" t="s">
        <v>172</v>
      </c>
      <c r="BP4" s="313"/>
      <c r="BQ4" s="313"/>
      <c r="BR4" s="313"/>
      <c r="BS4" s="313"/>
      <c r="BT4" s="313"/>
      <c r="BU4" s="313"/>
      <c r="BV4" s="313"/>
      <c r="BW4" s="313"/>
      <c r="BX4" s="313"/>
      <c r="BY4" s="313"/>
      <c r="BZ4" s="314"/>
      <c r="CB4" s="312" t="s">
        <v>188</v>
      </c>
      <c r="CC4" s="313"/>
      <c r="CD4" s="313"/>
      <c r="CE4" s="313"/>
      <c r="CF4" s="313"/>
      <c r="CG4" s="313"/>
      <c r="CH4" s="313"/>
      <c r="CI4" s="313"/>
      <c r="CJ4" s="313"/>
      <c r="CK4" s="313"/>
      <c r="CL4" s="313"/>
      <c r="CM4" s="314"/>
      <c r="CO4" s="312" t="s">
        <v>188</v>
      </c>
      <c r="CP4" s="313"/>
      <c r="CQ4" s="313"/>
      <c r="CR4" s="313"/>
      <c r="CS4" s="313"/>
      <c r="CT4" s="313"/>
      <c r="CU4" s="313"/>
      <c r="CV4" s="313"/>
      <c r="CW4" s="313"/>
      <c r="CX4" s="313"/>
      <c r="CY4" s="313"/>
      <c r="CZ4" s="314"/>
    </row>
    <row r="5" spans="1:104">
      <c r="A5" s="24" t="s">
        <v>4</v>
      </c>
      <c r="B5" s="315">
        <v>5.0254629629629628E-2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7"/>
      <c r="O5" s="315">
        <v>5.0208333333333334E-2</v>
      </c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7"/>
      <c r="AB5" s="315">
        <v>5.0219907407407414E-2</v>
      </c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7"/>
      <c r="AO5" s="315">
        <v>5.0208333333333334E-2</v>
      </c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7"/>
      <c r="BB5" s="315">
        <v>5.0208333333333334E-2</v>
      </c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7"/>
      <c r="BO5" s="315">
        <v>5.0208333333333334E-2</v>
      </c>
      <c r="BP5" s="316"/>
      <c r="BQ5" s="316"/>
      <c r="BR5" s="316"/>
      <c r="BS5" s="316"/>
      <c r="BT5" s="316"/>
      <c r="BU5" s="316"/>
      <c r="BV5" s="316"/>
      <c r="BW5" s="316"/>
      <c r="BX5" s="316"/>
      <c r="BY5" s="316"/>
      <c r="BZ5" s="317"/>
      <c r="CB5" s="315">
        <v>5.0208333333333334E-2</v>
      </c>
      <c r="CC5" s="316"/>
      <c r="CD5" s="316"/>
      <c r="CE5" s="316"/>
      <c r="CF5" s="316"/>
      <c r="CG5" s="316"/>
      <c r="CH5" s="316"/>
      <c r="CI5" s="316"/>
      <c r="CJ5" s="316"/>
      <c r="CK5" s="316"/>
      <c r="CL5" s="316"/>
      <c r="CM5" s="317"/>
      <c r="CO5" s="315">
        <v>5.0208333333333334E-2</v>
      </c>
      <c r="CP5" s="316"/>
      <c r="CQ5" s="316"/>
      <c r="CR5" s="316"/>
      <c r="CS5" s="316"/>
      <c r="CT5" s="316"/>
      <c r="CU5" s="316"/>
      <c r="CV5" s="316"/>
      <c r="CW5" s="316"/>
      <c r="CX5" s="316"/>
      <c r="CY5" s="316"/>
      <c r="CZ5" s="317"/>
    </row>
    <row r="6" spans="1:104" ht="15" customHeight="1">
      <c r="A6" s="24" t="s">
        <v>5</v>
      </c>
      <c r="B6" s="294" t="s">
        <v>70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6"/>
      <c r="O6" s="294" t="s">
        <v>101</v>
      </c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6"/>
      <c r="AB6" s="294" t="s">
        <v>125</v>
      </c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6"/>
      <c r="AO6" s="294" t="s">
        <v>135</v>
      </c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6"/>
      <c r="BB6" s="294" t="s">
        <v>154</v>
      </c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96"/>
      <c r="BO6" s="294" t="s">
        <v>154</v>
      </c>
      <c r="BP6" s="295"/>
      <c r="BQ6" s="295"/>
      <c r="BR6" s="295"/>
      <c r="BS6" s="295"/>
      <c r="BT6" s="295"/>
      <c r="BU6" s="295"/>
      <c r="BV6" s="295"/>
      <c r="BW6" s="295"/>
      <c r="BX6" s="295"/>
      <c r="BY6" s="295"/>
      <c r="BZ6" s="296"/>
      <c r="CB6" s="294" t="s">
        <v>189</v>
      </c>
      <c r="CC6" s="295"/>
      <c r="CD6" s="295"/>
      <c r="CE6" s="295"/>
      <c r="CF6" s="295"/>
      <c r="CG6" s="295"/>
      <c r="CH6" s="295"/>
      <c r="CI6" s="295"/>
      <c r="CJ6" s="295"/>
      <c r="CK6" s="295"/>
      <c r="CL6" s="295"/>
      <c r="CM6" s="296"/>
      <c r="CO6" s="294" t="s">
        <v>189</v>
      </c>
      <c r="CP6" s="295"/>
      <c r="CQ6" s="295"/>
      <c r="CR6" s="295"/>
      <c r="CS6" s="295"/>
      <c r="CT6" s="295"/>
      <c r="CU6" s="295"/>
      <c r="CV6" s="295"/>
      <c r="CW6" s="295"/>
      <c r="CX6" s="295"/>
      <c r="CY6" s="295"/>
      <c r="CZ6" s="296"/>
    </row>
    <row r="7" spans="1:104" ht="15" customHeight="1">
      <c r="A7" s="24" t="s">
        <v>6</v>
      </c>
      <c r="B7" s="297" t="s">
        <v>55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9"/>
      <c r="O7" s="297" t="s">
        <v>55</v>
      </c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9"/>
      <c r="AB7" s="297" t="s">
        <v>55</v>
      </c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9"/>
      <c r="AO7" s="297" t="s">
        <v>55</v>
      </c>
      <c r="AP7" s="298"/>
      <c r="AQ7" s="298"/>
      <c r="AR7" s="298"/>
      <c r="AS7" s="298"/>
      <c r="AT7" s="298"/>
      <c r="AU7" s="298"/>
      <c r="AV7" s="298"/>
      <c r="AW7" s="298"/>
      <c r="AX7" s="298"/>
      <c r="AY7" s="298"/>
      <c r="AZ7" s="299"/>
      <c r="BB7" s="297" t="s">
        <v>55</v>
      </c>
      <c r="BC7" s="298"/>
      <c r="BD7" s="298"/>
      <c r="BE7" s="298"/>
      <c r="BF7" s="298"/>
      <c r="BG7" s="298"/>
      <c r="BH7" s="298"/>
      <c r="BI7" s="298"/>
      <c r="BJ7" s="298"/>
      <c r="BK7" s="298"/>
      <c r="BL7" s="298"/>
      <c r="BM7" s="299"/>
      <c r="BO7" s="297" t="s">
        <v>55</v>
      </c>
      <c r="BP7" s="298"/>
      <c r="BQ7" s="298"/>
      <c r="BR7" s="298"/>
      <c r="BS7" s="298"/>
      <c r="BT7" s="298"/>
      <c r="BU7" s="298"/>
      <c r="BV7" s="298"/>
      <c r="BW7" s="298"/>
      <c r="BX7" s="298"/>
      <c r="BY7" s="298"/>
      <c r="BZ7" s="299"/>
      <c r="CB7" s="297" t="s">
        <v>55</v>
      </c>
      <c r="CC7" s="298"/>
      <c r="CD7" s="298"/>
      <c r="CE7" s="298"/>
      <c r="CF7" s="298"/>
      <c r="CG7" s="298"/>
      <c r="CH7" s="298"/>
      <c r="CI7" s="298"/>
      <c r="CJ7" s="298"/>
      <c r="CK7" s="298"/>
      <c r="CL7" s="298"/>
      <c r="CM7" s="299"/>
      <c r="CO7" s="297" t="s">
        <v>55</v>
      </c>
      <c r="CP7" s="298"/>
      <c r="CQ7" s="298"/>
      <c r="CR7" s="298"/>
      <c r="CS7" s="298"/>
      <c r="CT7" s="298"/>
      <c r="CU7" s="298"/>
      <c r="CV7" s="298"/>
      <c r="CW7" s="298"/>
      <c r="CX7" s="298"/>
      <c r="CY7" s="298"/>
      <c r="CZ7" s="299"/>
    </row>
    <row r="8" spans="1:104" ht="15" customHeight="1">
      <c r="A8" s="24" t="s">
        <v>7</v>
      </c>
      <c r="B8" s="300" t="s">
        <v>71</v>
      </c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2"/>
      <c r="O8" s="300" t="s">
        <v>102</v>
      </c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B8" s="300" t="s">
        <v>102</v>
      </c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2"/>
      <c r="AO8" s="300" t="s">
        <v>102</v>
      </c>
      <c r="AP8" s="301"/>
      <c r="AQ8" s="301"/>
      <c r="AR8" s="301"/>
      <c r="AS8" s="301"/>
      <c r="AT8" s="301"/>
      <c r="AU8" s="301"/>
      <c r="AV8" s="301"/>
      <c r="AW8" s="301"/>
      <c r="AX8" s="301"/>
      <c r="AY8" s="301"/>
      <c r="AZ8" s="302"/>
      <c r="BB8" s="300" t="s">
        <v>102</v>
      </c>
      <c r="BC8" s="301"/>
      <c r="BD8" s="301"/>
      <c r="BE8" s="301"/>
      <c r="BF8" s="301"/>
      <c r="BG8" s="301"/>
      <c r="BH8" s="301"/>
      <c r="BI8" s="301"/>
      <c r="BJ8" s="301"/>
      <c r="BK8" s="301"/>
      <c r="BL8" s="301"/>
      <c r="BM8" s="302"/>
      <c r="BO8" s="300" t="s">
        <v>102</v>
      </c>
      <c r="BP8" s="301"/>
      <c r="BQ8" s="301"/>
      <c r="BR8" s="301"/>
      <c r="BS8" s="301"/>
      <c r="BT8" s="301"/>
      <c r="BU8" s="301"/>
      <c r="BV8" s="301"/>
      <c r="BW8" s="301"/>
      <c r="BX8" s="301"/>
      <c r="BY8" s="301"/>
      <c r="BZ8" s="302"/>
      <c r="CB8" s="300" t="s">
        <v>102</v>
      </c>
      <c r="CC8" s="301"/>
      <c r="CD8" s="301"/>
      <c r="CE8" s="301"/>
      <c r="CF8" s="301"/>
      <c r="CG8" s="301"/>
      <c r="CH8" s="301"/>
      <c r="CI8" s="301"/>
      <c r="CJ8" s="301"/>
      <c r="CK8" s="301"/>
      <c r="CL8" s="301"/>
      <c r="CM8" s="302"/>
      <c r="CO8" s="300" t="s">
        <v>102</v>
      </c>
      <c r="CP8" s="301"/>
      <c r="CQ8" s="301"/>
      <c r="CR8" s="301"/>
      <c r="CS8" s="301"/>
      <c r="CT8" s="301"/>
      <c r="CU8" s="301"/>
      <c r="CV8" s="301"/>
      <c r="CW8" s="301"/>
      <c r="CX8" s="301"/>
      <c r="CY8" s="301"/>
      <c r="CZ8" s="302"/>
    </row>
    <row r="9" spans="1:104" ht="21.75" thickBot="1">
      <c r="A9" s="40" t="s">
        <v>8</v>
      </c>
      <c r="B9" s="303" t="s">
        <v>72</v>
      </c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5"/>
      <c r="O9" s="303" t="s">
        <v>72</v>
      </c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5"/>
      <c r="AB9" s="303" t="s">
        <v>72</v>
      </c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5"/>
      <c r="AO9" s="303" t="s">
        <v>72</v>
      </c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5"/>
      <c r="BB9" s="303" t="s">
        <v>72</v>
      </c>
      <c r="BC9" s="304"/>
      <c r="BD9" s="304"/>
      <c r="BE9" s="304"/>
      <c r="BF9" s="304"/>
      <c r="BG9" s="304"/>
      <c r="BH9" s="304"/>
      <c r="BI9" s="304"/>
      <c r="BJ9" s="304"/>
      <c r="BK9" s="304"/>
      <c r="BL9" s="304"/>
      <c r="BM9" s="305"/>
      <c r="BO9" s="303" t="s">
        <v>72</v>
      </c>
      <c r="BP9" s="304"/>
      <c r="BQ9" s="304"/>
      <c r="BR9" s="304"/>
      <c r="BS9" s="304"/>
      <c r="BT9" s="304"/>
      <c r="BU9" s="304"/>
      <c r="BV9" s="304"/>
      <c r="BW9" s="304"/>
      <c r="BX9" s="304"/>
      <c r="BY9" s="304"/>
      <c r="BZ9" s="305"/>
      <c r="CB9" s="303" t="s">
        <v>72</v>
      </c>
      <c r="CC9" s="304"/>
      <c r="CD9" s="304"/>
      <c r="CE9" s="304"/>
      <c r="CF9" s="304"/>
      <c r="CG9" s="304"/>
      <c r="CH9" s="304"/>
      <c r="CI9" s="304"/>
      <c r="CJ9" s="304"/>
      <c r="CK9" s="304"/>
      <c r="CL9" s="304"/>
      <c r="CM9" s="305"/>
      <c r="CO9" s="303" t="s">
        <v>72</v>
      </c>
      <c r="CP9" s="304"/>
      <c r="CQ9" s="304"/>
      <c r="CR9" s="304"/>
      <c r="CS9" s="304"/>
      <c r="CT9" s="304"/>
      <c r="CU9" s="304"/>
      <c r="CV9" s="304"/>
      <c r="CW9" s="304"/>
      <c r="CX9" s="304"/>
      <c r="CY9" s="304"/>
      <c r="CZ9" s="305"/>
    </row>
    <row r="10" spans="1:104" ht="21">
      <c r="A10" s="41" t="s">
        <v>9</v>
      </c>
      <c r="B10" s="27" t="s">
        <v>58</v>
      </c>
      <c r="C10" s="18" t="s">
        <v>59</v>
      </c>
      <c r="D10" s="18" t="s">
        <v>60</v>
      </c>
      <c r="E10" s="18" t="s">
        <v>61</v>
      </c>
      <c r="F10" s="18" t="s">
        <v>62</v>
      </c>
      <c r="G10" s="18" t="s">
        <v>63</v>
      </c>
      <c r="H10" s="18" t="s">
        <v>64</v>
      </c>
      <c r="I10" s="18" t="s">
        <v>65</v>
      </c>
      <c r="J10" s="18" t="s">
        <v>66</v>
      </c>
      <c r="K10" s="18" t="s">
        <v>67</v>
      </c>
      <c r="L10" s="18" t="s">
        <v>68</v>
      </c>
      <c r="M10" s="19" t="s">
        <v>69</v>
      </c>
      <c r="O10" s="27" t="s">
        <v>58</v>
      </c>
      <c r="P10" s="18" t="s">
        <v>59</v>
      </c>
      <c r="Q10" s="18" t="s">
        <v>60</v>
      </c>
      <c r="R10" s="18" t="s">
        <v>61</v>
      </c>
      <c r="S10" s="18" t="s">
        <v>62</v>
      </c>
      <c r="T10" s="18" t="s">
        <v>63</v>
      </c>
      <c r="U10" s="18" t="s">
        <v>64</v>
      </c>
      <c r="V10" s="18" t="s">
        <v>65</v>
      </c>
      <c r="W10" s="18" t="s">
        <v>66</v>
      </c>
      <c r="X10" s="18" t="s">
        <v>67</v>
      </c>
      <c r="Y10" s="18" t="s">
        <v>68</v>
      </c>
      <c r="Z10" s="19" t="s">
        <v>69</v>
      </c>
      <c r="AB10" s="27" t="s">
        <v>58</v>
      </c>
      <c r="AC10" s="18" t="s">
        <v>59</v>
      </c>
      <c r="AD10" s="18" t="s">
        <v>60</v>
      </c>
      <c r="AE10" s="18" t="s">
        <v>61</v>
      </c>
      <c r="AF10" s="18" t="s">
        <v>62</v>
      </c>
      <c r="AG10" s="18" t="s">
        <v>63</v>
      </c>
      <c r="AH10" s="18" t="s">
        <v>64</v>
      </c>
      <c r="AI10" s="18" t="s">
        <v>65</v>
      </c>
      <c r="AJ10" s="18" t="s">
        <v>66</v>
      </c>
      <c r="AK10" s="18" t="s">
        <v>67</v>
      </c>
      <c r="AL10" s="18" t="s">
        <v>68</v>
      </c>
      <c r="AM10" s="19" t="s">
        <v>69</v>
      </c>
      <c r="AO10" s="27" t="s">
        <v>58</v>
      </c>
      <c r="AP10" s="18" t="s">
        <v>59</v>
      </c>
      <c r="AQ10" s="18" t="s">
        <v>60</v>
      </c>
      <c r="AR10" s="18" t="s">
        <v>61</v>
      </c>
      <c r="AS10" s="18" t="s">
        <v>62</v>
      </c>
      <c r="AT10" s="18" t="s">
        <v>63</v>
      </c>
      <c r="AU10" s="18" t="s">
        <v>64</v>
      </c>
      <c r="AV10" s="18" t="s">
        <v>65</v>
      </c>
      <c r="AW10" s="18" t="s">
        <v>66</v>
      </c>
      <c r="AX10" s="18" t="s">
        <v>67</v>
      </c>
      <c r="AY10" s="18" t="s">
        <v>68</v>
      </c>
      <c r="AZ10" s="19" t="s">
        <v>69</v>
      </c>
      <c r="BB10" s="27" t="s">
        <v>58</v>
      </c>
      <c r="BC10" s="18" t="s">
        <v>59</v>
      </c>
      <c r="BD10" s="18" t="s">
        <v>60</v>
      </c>
      <c r="BE10" s="18" t="s">
        <v>61</v>
      </c>
      <c r="BF10" s="18" t="s">
        <v>62</v>
      </c>
      <c r="BG10" s="18" t="s">
        <v>63</v>
      </c>
      <c r="BH10" s="18" t="s">
        <v>64</v>
      </c>
      <c r="BI10" s="18" t="s">
        <v>65</v>
      </c>
      <c r="BJ10" s="18" t="s">
        <v>66</v>
      </c>
      <c r="BK10" s="18" t="s">
        <v>67</v>
      </c>
      <c r="BL10" s="18" t="s">
        <v>68</v>
      </c>
      <c r="BM10" s="19" t="s">
        <v>69</v>
      </c>
      <c r="BO10" s="27" t="s">
        <v>58</v>
      </c>
      <c r="BP10" s="18" t="s">
        <v>59</v>
      </c>
      <c r="BQ10" s="18" t="s">
        <v>60</v>
      </c>
      <c r="BR10" s="18" t="s">
        <v>61</v>
      </c>
      <c r="BS10" s="18" t="s">
        <v>62</v>
      </c>
      <c r="BT10" s="18" t="s">
        <v>63</v>
      </c>
      <c r="BU10" s="18" t="s">
        <v>64</v>
      </c>
      <c r="BV10" s="18" t="s">
        <v>65</v>
      </c>
      <c r="BW10" s="18" t="s">
        <v>66</v>
      </c>
      <c r="BX10" s="18" t="s">
        <v>67</v>
      </c>
      <c r="BY10" s="18" t="s">
        <v>68</v>
      </c>
      <c r="BZ10" s="19" t="s">
        <v>69</v>
      </c>
      <c r="CB10" s="27" t="s">
        <v>58</v>
      </c>
      <c r="CC10" s="18" t="s">
        <v>59</v>
      </c>
      <c r="CD10" s="18" t="s">
        <v>60</v>
      </c>
      <c r="CE10" s="18" t="s">
        <v>61</v>
      </c>
      <c r="CF10" s="18" t="s">
        <v>62</v>
      </c>
      <c r="CG10" s="18" t="s">
        <v>63</v>
      </c>
      <c r="CH10" s="18" t="s">
        <v>64</v>
      </c>
      <c r="CI10" s="18" t="s">
        <v>65</v>
      </c>
      <c r="CJ10" s="18" t="s">
        <v>66</v>
      </c>
      <c r="CK10" s="18" t="s">
        <v>67</v>
      </c>
      <c r="CL10" s="18" t="s">
        <v>68</v>
      </c>
      <c r="CM10" s="19" t="s">
        <v>69</v>
      </c>
      <c r="CO10" s="27" t="s">
        <v>58</v>
      </c>
      <c r="CP10" s="18" t="s">
        <v>59</v>
      </c>
      <c r="CQ10" s="18" t="s">
        <v>60</v>
      </c>
      <c r="CR10" s="18" t="s">
        <v>61</v>
      </c>
      <c r="CS10" s="18" t="s">
        <v>62</v>
      </c>
      <c r="CT10" s="18" t="s">
        <v>63</v>
      </c>
      <c r="CU10" s="18" t="s">
        <v>64</v>
      </c>
      <c r="CV10" s="18" t="s">
        <v>65</v>
      </c>
      <c r="CW10" s="18" t="s">
        <v>66</v>
      </c>
      <c r="CX10" s="18" t="s">
        <v>67</v>
      </c>
      <c r="CY10" s="18" t="s">
        <v>68</v>
      </c>
      <c r="CZ10" s="19" t="s">
        <v>69</v>
      </c>
    </row>
    <row r="11" spans="1:104">
      <c r="A11" s="16" t="s">
        <v>10</v>
      </c>
      <c r="B11" s="28">
        <v>0</v>
      </c>
      <c r="C11" s="7">
        <v>0</v>
      </c>
      <c r="D11" s="7">
        <v>0</v>
      </c>
      <c r="E11" s="7">
        <v>30</v>
      </c>
      <c r="F11" s="7">
        <v>0</v>
      </c>
      <c r="G11" s="7">
        <v>0</v>
      </c>
      <c r="H11" s="7" t="s">
        <v>73</v>
      </c>
      <c r="I11" s="7" t="s">
        <v>73</v>
      </c>
      <c r="J11" s="7" t="s">
        <v>73</v>
      </c>
      <c r="K11" s="7" t="s">
        <v>73</v>
      </c>
      <c r="L11" s="22" t="s">
        <v>74</v>
      </c>
      <c r="M11" s="8" t="s">
        <v>74</v>
      </c>
      <c r="O11" s="28">
        <v>0</v>
      </c>
      <c r="P11" s="7">
        <v>0</v>
      </c>
      <c r="Q11" s="7">
        <v>0</v>
      </c>
      <c r="R11" s="7">
        <v>30</v>
      </c>
      <c r="S11" s="7">
        <v>0</v>
      </c>
      <c r="T11" s="7">
        <v>0</v>
      </c>
      <c r="U11" s="7" t="s">
        <v>73</v>
      </c>
      <c r="V11" s="7" t="s">
        <v>73</v>
      </c>
      <c r="W11" s="7" t="s">
        <v>73</v>
      </c>
      <c r="X11" s="7" t="s">
        <v>73</v>
      </c>
      <c r="Y11" s="22" t="s">
        <v>74</v>
      </c>
      <c r="Z11" s="8" t="s">
        <v>74</v>
      </c>
      <c r="AB11" s="28">
        <v>0</v>
      </c>
      <c r="AC11" s="7">
        <v>0</v>
      </c>
      <c r="AD11" s="7">
        <v>0</v>
      </c>
      <c r="AE11" s="7">
        <v>30</v>
      </c>
      <c r="AF11" s="7">
        <v>0</v>
      </c>
      <c r="AG11" s="7">
        <v>0</v>
      </c>
      <c r="AH11" s="7" t="s">
        <v>73</v>
      </c>
      <c r="AI11" s="7" t="s">
        <v>73</v>
      </c>
      <c r="AJ11" s="7" t="s">
        <v>73</v>
      </c>
      <c r="AK11" s="7" t="s">
        <v>73</v>
      </c>
      <c r="AL11" s="22" t="s">
        <v>74</v>
      </c>
      <c r="AM11" s="8" t="s">
        <v>74</v>
      </c>
      <c r="AO11" s="28">
        <v>0</v>
      </c>
      <c r="AP11" s="7">
        <v>0</v>
      </c>
      <c r="AQ11" s="7">
        <v>0</v>
      </c>
      <c r="AR11" s="7">
        <v>30</v>
      </c>
      <c r="AS11" s="7">
        <v>0</v>
      </c>
      <c r="AT11" s="7">
        <v>0</v>
      </c>
      <c r="AU11" s="7" t="s">
        <v>73</v>
      </c>
      <c r="AV11" s="7" t="s">
        <v>73</v>
      </c>
      <c r="AW11" s="7" t="s">
        <v>73</v>
      </c>
      <c r="AX11" s="7" t="s">
        <v>73</v>
      </c>
      <c r="AY11" s="22" t="s">
        <v>74</v>
      </c>
      <c r="AZ11" s="8" t="s">
        <v>74</v>
      </c>
      <c r="BB11" s="28">
        <v>0</v>
      </c>
      <c r="BC11" s="9">
        <v>0</v>
      </c>
      <c r="BD11" s="9">
        <v>0</v>
      </c>
      <c r="BE11" s="9">
        <v>30</v>
      </c>
      <c r="BF11" s="9">
        <v>0</v>
      </c>
      <c r="BG11" s="9">
        <v>0</v>
      </c>
      <c r="BH11" s="9" t="s">
        <v>73</v>
      </c>
      <c r="BI11" s="9" t="s">
        <v>73</v>
      </c>
      <c r="BJ11" s="9" t="s">
        <v>73</v>
      </c>
      <c r="BK11" s="9" t="s">
        <v>73</v>
      </c>
      <c r="BL11" s="22" t="s">
        <v>74</v>
      </c>
      <c r="BM11" s="10" t="s">
        <v>74</v>
      </c>
      <c r="BO11" s="28">
        <v>0</v>
      </c>
      <c r="BP11" s="9">
        <v>0</v>
      </c>
      <c r="BQ11" s="9">
        <v>0</v>
      </c>
      <c r="BR11" s="9">
        <v>30</v>
      </c>
      <c r="BS11" s="9">
        <v>0</v>
      </c>
      <c r="BT11" s="9">
        <v>0</v>
      </c>
      <c r="BU11" s="9" t="s">
        <v>73</v>
      </c>
      <c r="BV11" s="9" t="s">
        <v>73</v>
      </c>
      <c r="BW11" s="9" t="s">
        <v>73</v>
      </c>
      <c r="BX11" s="9" t="s">
        <v>73</v>
      </c>
      <c r="BY11" s="22" t="s">
        <v>74</v>
      </c>
      <c r="BZ11" s="10" t="s">
        <v>74</v>
      </c>
      <c r="CB11" s="28">
        <v>0</v>
      </c>
      <c r="CC11" s="9">
        <v>0</v>
      </c>
      <c r="CD11" s="9">
        <v>0</v>
      </c>
      <c r="CE11" s="9">
        <v>30</v>
      </c>
      <c r="CF11" s="9">
        <v>0</v>
      </c>
      <c r="CG11" s="9">
        <v>0</v>
      </c>
      <c r="CH11" s="9" t="s">
        <v>73</v>
      </c>
      <c r="CI11" s="9" t="s">
        <v>73</v>
      </c>
      <c r="CJ11" s="9" t="s">
        <v>73</v>
      </c>
      <c r="CK11" s="9" t="s">
        <v>73</v>
      </c>
      <c r="CL11" s="22" t="s">
        <v>74</v>
      </c>
      <c r="CM11" s="10" t="s">
        <v>74</v>
      </c>
    </row>
    <row r="12" spans="1:104">
      <c r="A12" s="16" t="s">
        <v>11</v>
      </c>
      <c r="B12" s="28">
        <v>9.6199999999999992</v>
      </c>
      <c r="C12" s="7">
        <v>11.1</v>
      </c>
      <c r="D12" s="7">
        <v>14.7</v>
      </c>
      <c r="E12" s="7">
        <v>284</v>
      </c>
      <c r="F12" s="7">
        <v>284</v>
      </c>
      <c r="G12" s="7">
        <v>100</v>
      </c>
      <c r="H12" s="7" t="s">
        <v>73</v>
      </c>
      <c r="I12" s="7" t="s">
        <v>73</v>
      </c>
      <c r="J12" s="7" t="s">
        <v>73</v>
      </c>
      <c r="K12" s="7" t="s">
        <v>73</v>
      </c>
      <c r="L12" s="22" t="s">
        <v>74</v>
      </c>
      <c r="M12" s="8" t="s">
        <v>74</v>
      </c>
      <c r="O12" s="28">
        <v>8.7899999999999991</v>
      </c>
      <c r="P12" s="7">
        <v>9.73</v>
      </c>
      <c r="Q12" s="7">
        <v>13.2</v>
      </c>
      <c r="R12" s="7">
        <v>289</v>
      </c>
      <c r="S12" s="7">
        <v>0</v>
      </c>
      <c r="T12" s="7">
        <v>0</v>
      </c>
      <c r="U12" s="7" t="s">
        <v>73</v>
      </c>
      <c r="V12" s="7" t="s">
        <v>73</v>
      </c>
      <c r="W12" s="7" t="s">
        <v>73</v>
      </c>
      <c r="X12" s="7" t="s">
        <v>73</v>
      </c>
      <c r="Y12" s="22" t="s">
        <v>74</v>
      </c>
      <c r="Z12" s="8" t="s">
        <v>74</v>
      </c>
      <c r="AB12" s="28">
        <v>8.9499999999999993</v>
      </c>
      <c r="AC12" s="7">
        <v>10.63</v>
      </c>
      <c r="AD12" s="7">
        <v>13.7</v>
      </c>
      <c r="AE12" s="7">
        <v>288</v>
      </c>
      <c r="AF12" s="7">
        <v>0</v>
      </c>
      <c r="AG12" s="7">
        <v>0</v>
      </c>
      <c r="AH12" s="7" t="s">
        <v>73</v>
      </c>
      <c r="AI12" s="7" t="s">
        <v>73</v>
      </c>
      <c r="AJ12" s="7" t="s">
        <v>73</v>
      </c>
      <c r="AK12" s="7" t="s">
        <v>73</v>
      </c>
      <c r="AL12" s="22" t="s">
        <v>74</v>
      </c>
      <c r="AM12" s="8" t="s">
        <v>74</v>
      </c>
      <c r="AO12" s="28">
        <v>8.73</v>
      </c>
      <c r="AP12" s="7">
        <v>10.3</v>
      </c>
      <c r="AQ12" s="7">
        <v>13.1</v>
      </c>
      <c r="AR12" s="7">
        <v>289</v>
      </c>
      <c r="AS12" s="7">
        <v>1</v>
      </c>
      <c r="AT12" s="7">
        <v>0.3</v>
      </c>
      <c r="AU12" s="7" t="s">
        <v>73</v>
      </c>
      <c r="AV12" s="7" t="s">
        <v>73</v>
      </c>
      <c r="AW12" s="7" t="s">
        <v>73</v>
      </c>
      <c r="AX12" s="7" t="s">
        <v>73</v>
      </c>
      <c r="AY12" s="22" t="s">
        <v>74</v>
      </c>
      <c r="AZ12" s="8" t="s">
        <v>74</v>
      </c>
      <c r="BB12" s="28">
        <v>9.25</v>
      </c>
      <c r="BC12" s="9">
        <v>10.44</v>
      </c>
      <c r="BD12" s="9">
        <v>23</v>
      </c>
      <c r="BE12" s="9">
        <v>288</v>
      </c>
      <c r="BF12" s="9">
        <v>0</v>
      </c>
      <c r="BG12" s="9">
        <v>0</v>
      </c>
      <c r="BH12" s="9" t="s">
        <v>73</v>
      </c>
      <c r="BI12" s="9" t="s">
        <v>73</v>
      </c>
      <c r="BJ12" s="9" t="s">
        <v>73</v>
      </c>
      <c r="BK12" s="9" t="s">
        <v>73</v>
      </c>
      <c r="BL12" s="22" t="s">
        <v>74</v>
      </c>
      <c r="BM12" s="10" t="s">
        <v>74</v>
      </c>
      <c r="BO12" s="28">
        <v>9.15</v>
      </c>
      <c r="BP12" s="9">
        <v>10.34</v>
      </c>
      <c r="BQ12" s="9">
        <v>13.3</v>
      </c>
      <c r="BR12" s="9">
        <v>289</v>
      </c>
      <c r="BS12" s="9">
        <v>0</v>
      </c>
      <c r="BT12" s="9">
        <v>0</v>
      </c>
      <c r="BU12" s="9" t="s">
        <v>73</v>
      </c>
      <c r="BV12" s="9" t="s">
        <v>73</v>
      </c>
      <c r="BW12" s="9" t="s">
        <v>73</v>
      </c>
      <c r="BX12" s="9" t="s">
        <v>73</v>
      </c>
      <c r="BY12" s="22" t="s">
        <v>74</v>
      </c>
      <c r="BZ12" s="10" t="s">
        <v>74</v>
      </c>
      <c r="CB12" s="28">
        <v>8.85</v>
      </c>
      <c r="CC12" s="9">
        <v>9.9600000000000009</v>
      </c>
      <c r="CD12" s="9">
        <v>12.7</v>
      </c>
      <c r="CE12" s="9">
        <v>289</v>
      </c>
      <c r="CF12" s="9">
        <v>0</v>
      </c>
      <c r="CG12" s="9">
        <v>0</v>
      </c>
      <c r="CH12" s="9" t="s">
        <v>73</v>
      </c>
      <c r="CI12" s="9" t="s">
        <v>73</v>
      </c>
      <c r="CJ12" s="9" t="s">
        <v>73</v>
      </c>
      <c r="CK12" s="9" t="s">
        <v>73</v>
      </c>
      <c r="CL12" s="22" t="s">
        <v>74</v>
      </c>
      <c r="CM12" s="10" t="s">
        <v>74</v>
      </c>
    </row>
    <row r="13" spans="1:104">
      <c r="A13" s="16" t="s">
        <v>12</v>
      </c>
      <c r="B13" s="28">
        <v>0.85</v>
      </c>
      <c r="C13" s="7">
        <v>1.28</v>
      </c>
      <c r="D13" s="7">
        <v>2.48</v>
      </c>
      <c r="E13" s="7">
        <v>312</v>
      </c>
      <c r="F13" s="7">
        <v>0</v>
      </c>
      <c r="G13" s="7">
        <v>0</v>
      </c>
      <c r="H13" s="7">
        <v>1.25</v>
      </c>
      <c r="I13" s="7">
        <v>1.48</v>
      </c>
      <c r="J13" s="7">
        <v>1.78</v>
      </c>
      <c r="K13" s="7">
        <v>0.152</v>
      </c>
      <c r="L13" s="22">
        <v>1.26</v>
      </c>
      <c r="M13" s="8" t="s">
        <v>74</v>
      </c>
      <c r="O13" s="28">
        <v>0.84199999999999997</v>
      </c>
      <c r="P13" s="7">
        <v>1.28</v>
      </c>
      <c r="Q13" s="7">
        <v>3.62</v>
      </c>
      <c r="R13" s="7">
        <v>316</v>
      </c>
      <c r="S13" s="7">
        <v>0</v>
      </c>
      <c r="T13" s="7">
        <v>0</v>
      </c>
      <c r="U13" s="7">
        <v>1.25</v>
      </c>
      <c r="V13" s="7">
        <v>1.49</v>
      </c>
      <c r="W13" s="7">
        <v>1.82</v>
      </c>
      <c r="X13" s="7">
        <v>0.191</v>
      </c>
      <c r="Y13" s="22">
        <v>1.27</v>
      </c>
      <c r="Z13" s="8" t="s">
        <v>74</v>
      </c>
      <c r="AB13" s="28">
        <v>0.85799999999999998</v>
      </c>
      <c r="AC13" s="7">
        <v>1.27</v>
      </c>
      <c r="AD13" s="7">
        <v>2.34</v>
      </c>
      <c r="AE13" s="7">
        <v>316</v>
      </c>
      <c r="AF13" s="7">
        <v>0</v>
      </c>
      <c r="AG13" s="7">
        <v>0</v>
      </c>
      <c r="AH13" s="7">
        <v>1.26</v>
      </c>
      <c r="AI13" s="7">
        <v>1.46</v>
      </c>
      <c r="AJ13" s="7">
        <v>1.57</v>
      </c>
      <c r="AK13" s="7">
        <v>0.11899999999999999</v>
      </c>
      <c r="AL13" s="22">
        <v>1.26</v>
      </c>
      <c r="AM13" s="8" t="s">
        <v>74</v>
      </c>
      <c r="AO13" s="28">
        <v>0.88100000000000001</v>
      </c>
      <c r="AP13" s="7">
        <v>1.27</v>
      </c>
      <c r="AQ13" s="7">
        <v>2.2999999999999998</v>
      </c>
      <c r="AR13" s="7">
        <v>316</v>
      </c>
      <c r="AS13" s="7">
        <v>0</v>
      </c>
      <c r="AT13" s="7">
        <v>0</v>
      </c>
      <c r="AU13" s="7">
        <v>1.26</v>
      </c>
      <c r="AV13" s="7">
        <v>1.48</v>
      </c>
      <c r="AW13" s="7">
        <v>1.57</v>
      </c>
      <c r="AX13" s="7">
        <v>0.126</v>
      </c>
      <c r="AY13" s="22">
        <v>1.27</v>
      </c>
      <c r="AZ13" s="8" t="s">
        <v>74</v>
      </c>
      <c r="BB13" s="28">
        <v>0.85399999999999998</v>
      </c>
      <c r="BC13" s="9">
        <v>1.23</v>
      </c>
      <c r="BD13" s="9">
        <v>2.48</v>
      </c>
      <c r="BE13" s="9">
        <v>316</v>
      </c>
      <c r="BF13" s="9">
        <v>0</v>
      </c>
      <c r="BG13" s="9">
        <v>0</v>
      </c>
      <c r="BH13" s="9">
        <v>1.21</v>
      </c>
      <c r="BI13" s="9">
        <v>1.44</v>
      </c>
      <c r="BJ13" s="9">
        <v>1.68</v>
      </c>
      <c r="BK13" s="9">
        <v>0.14799999999999999</v>
      </c>
      <c r="BL13" s="22">
        <v>1.22</v>
      </c>
      <c r="BM13" s="10" t="s">
        <v>74</v>
      </c>
      <c r="BO13" s="28">
        <v>0.80700000000000005</v>
      </c>
      <c r="BP13" s="9">
        <v>1.22</v>
      </c>
      <c r="BQ13" s="9">
        <v>2.12</v>
      </c>
      <c r="BR13" s="9">
        <v>316</v>
      </c>
      <c r="BS13" s="9">
        <v>0</v>
      </c>
      <c r="BT13" s="9">
        <v>0</v>
      </c>
      <c r="BU13" s="9">
        <v>1.21</v>
      </c>
      <c r="BV13" s="9">
        <v>1.4</v>
      </c>
      <c r="BW13" s="9">
        <v>1.51</v>
      </c>
      <c r="BX13" s="9">
        <v>0.124</v>
      </c>
      <c r="BY13" s="22">
        <v>1.21</v>
      </c>
      <c r="BZ13" s="10" t="s">
        <v>74</v>
      </c>
      <c r="CB13" s="28">
        <v>0.92500000000000004</v>
      </c>
      <c r="CC13" s="9">
        <v>1.21</v>
      </c>
      <c r="CD13" s="9">
        <v>2.23</v>
      </c>
      <c r="CE13" s="9">
        <v>316</v>
      </c>
      <c r="CF13" s="9">
        <v>0</v>
      </c>
      <c r="CG13" s="9">
        <v>0</v>
      </c>
      <c r="CH13" s="9">
        <v>1.19</v>
      </c>
      <c r="CI13" s="9">
        <v>1.37</v>
      </c>
      <c r="CJ13" s="9">
        <v>1.48</v>
      </c>
      <c r="CK13" s="9">
        <v>0.11</v>
      </c>
      <c r="CL13" s="22">
        <v>1.21</v>
      </c>
      <c r="CM13" s="10" t="s">
        <v>74</v>
      </c>
    </row>
    <row r="14" spans="1:104">
      <c r="A14" s="16" t="s">
        <v>13</v>
      </c>
      <c r="B14" s="28">
        <v>9.0999999999999998E-2</v>
      </c>
      <c r="C14" s="7">
        <v>0.128</v>
      </c>
      <c r="D14" s="7">
        <v>2.04</v>
      </c>
      <c r="E14" s="7">
        <v>311</v>
      </c>
      <c r="F14" s="7">
        <v>311</v>
      </c>
      <c r="G14" s="7">
        <v>100</v>
      </c>
      <c r="H14" s="7">
        <v>0.106</v>
      </c>
      <c r="I14" s="7">
        <v>0.17599999999999999</v>
      </c>
      <c r="J14" s="7">
        <v>0.80500000000000005</v>
      </c>
      <c r="K14" s="7">
        <v>0.14599999999999999</v>
      </c>
      <c r="L14" s="22">
        <v>0.109</v>
      </c>
      <c r="M14" s="8" t="s">
        <v>74</v>
      </c>
      <c r="O14" s="28">
        <v>2.3E-2</v>
      </c>
      <c r="P14" s="7">
        <v>3.5999999999999997E-2</v>
      </c>
      <c r="Q14" s="7">
        <v>0.82699999999999996</v>
      </c>
      <c r="R14" s="7">
        <v>316</v>
      </c>
      <c r="S14" s="7">
        <v>0</v>
      </c>
      <c r="T14" s="7">
        <v>0</v>
      </c>
      <c r="U14" s="7">
        <v>3.3000000000000002E-2</v>
      </c>
      <c r="V14" s="7">
        <v>4.2000000000000003E-2</v>
      </c>
      <c r="W14" s="7">
        <v>5.8000000000000003E-2</v>
      </c>
      <c r="X14" s="7">
        <v>4.5999999999999999E-2</v>
      </c>
      <c r="Y14" s="22">
        <v>3.2000000000000001E-2</v>
      </c>
      <c r="Z14" s="8" t="s">
        <v>74</v>
      </c>
      <c r="AB14" s="28">
        <v>2.1999999999999999E-2</v>
      </c>
      <c r="AC14" s="7">
        <v>3.5000000000000003E-2</v>
      </c>
      <c r="AD14" s="7">
        <v>6.3E-2</v>
      </c>
      <c r="AE14" s="7">
        <v>315</v>
      </c>
      <c r="AF14" s="7">
        <v>0</v>
      </c>
      <c r="AG14" s="7">
        <v>0</v>
      </c>
      <c r="AH14" s="7">
        <v>3.4000000000000002E-2</v>
      </c>
      <c r="AI14" s="7">
        <v>4.3999999999999997E-2</v>
      </c>
      <c r="AJ14" s="7">
        <v>5.5E-2</v>
      </c>
      <c r="AK14" s="7">
        <v>5.0000000000000001E-3</v>
      </c>
      <c r="AL14" s="22">
        <v>3.4000000000000002E-2</v>
      </c>
      <c r="AM14" s="8" t="s">
        <v>74</v>
      </c>
      <c r="AO14" s="28">
        <v>2.3E-2</v>
      </c>
      <c r="AP14" s="7">
        <v>3.5000000000000003E-2</v>
      </c>
      <c r="AQ14" s="7">
        <v>0.21099999999999999</v>
      </c>
      <c r="AR14" s="7">
        <v>316</v>
      </c>
      <c r="AS14" s="7">
        <v>0</v>
      </c>
      <c r="AT14" s="7">
        <v>0</v>
      </c>
      <c r="AU14" s="7">
        <v>3.4000000000000002E-2</v>
      </c>
      <c r="AV14" s="7">
        <v>4.3999999999999997E-2</v>
      </c>
      <c r="AW14" s="7">
        <v>8.6999999999999994E-2</v>
      </c>
      <c r="AX14" s="7">
        <v>1.4E-2</v>
      </c>
      <c r="AY14" s="22">
        <v>3.4000000000000002E-2</v>
      </c>
      <c r="AZ14" s="8" t="s">
        <v>74</v>
      </c>
      <c r="BB14" s="28">
        <v>2.5999999999999999E-2</v>
      </c>
      <c r="BC14" s="9">
        <v>3.5000000000000003E-2</v>
      </c>
      <c r="BD14" s="9">
        <v>0.314</v>
      </c>
      <c r="BE14" s="9">
        <v>316</v>
      </c>
      <c r="BF14" s="9">
        <v>0</v>
      </c>
      <c r="BG14" s="9">
        <v>0</v>
      </c>
      <c r="BH14" s="9">
        <v>3.4000000000000002E-2</v>
      </c>
      <c r="BI14" s="9">
        <v>4.4999999999999998E-2</v>
      </c>
      <c r="BJ14" s="9">
        <v>5.0999999999999997E-2</v>
      </c>
      <c r="BK14" s="9">
        <v>1.6E-2</v>
      </c>
      <c r="BL14" s="22">
        <v>3.4000000000000002E-2</v>
      </c>
      <c r="BM14" s="10" t="s">
        <v>74</v>
      </c>
      <c r="BO14" s="28">
        <v>2.5000000000000001E-2</v>
      </c>
      <c r="BP14" s="9">
        <v>3.5999999999999997E-2</v>
      </c>
      <c r="BQ14" s="9">
        <v>0.21099999999999999</v>
      </c>
      <c r="BR14" s="9">
        <v>316</v>
      </c>
      <c r="BS14" s="9">
        <v>0</v>
      </c>
      <c r="BT14" s="9">
        <v>0</v>
      </c>
      <c r="BU14" s="9">
        <v>3.4000000000000002E-2</v>
      </c>
      <c r="BV14" s="9">
        <v>4.2000000000000003E-2</v>
      </c>
      <c r="BW14" s="9">
        <v>0.18</v>
      </c>
      <c r="BX14" s="9">
        <v>1.9E-2</v>
      </c>
      <c r="BY14" s="22">
        <v>3.4000000000000002E-2</v>
      </c>
      <c r="BZ14" s="10" t="s">
        <v>74</v>
      </c>
      <c r="CB14" s="28">
        <v>2.5000000000000001E-2</v>
      </c>
      <c r="CC14" s="9">
        <v>3.6999999999999998E-2</v>
      </c>
      <c r="CD14" s="9">
        <v>0.216</v>
      </c>
      <c r="CE14" s="9">
        <v>316</v>
      </c>
      <c r="CF14" s="9">
        <v>0</v>
      </c>
      <c r="CG14" s="9">
        <v>0</v>
      </c>
      <c r="CH14" s="9">
        <v>3.4000000000000002E-2</v>
      </c>
      <c r="CI14" s="9">
        <v>4.3999999999999997E-2</v>
      </c>
      <c r="CJ14" s="9">
        <v>0.19600000000000001</v>
      </c>
      <c r="CK14" s="9">
        <v>2.1000000000000001E-2</v>
      </c>
      <c r="CL14" s="22">
        <v>3.4000000000000002E-2</v>
      </c>
      <c r="CM14" s="10" t="s">
        <v>74</v>
      </c>
    </row>
    <row r="15" spans="1:104">
      <c r="A15" s="16" t="s">
        <v>14</v>
      </c>
      <c r="B15" s="28">
        <v>1.1299999999999999</v>
      </c>
      <c r="C15" s="7">
        <v>1.43</v>
      </c>
      <c r="D15" s="7">
        <v>4.5</v>
      </c>
      <c r="E15" s="7">
        <v>305</v>
      </c>
      <c r="F15" s="7">
        <v>0</v>
      </c>
      <c r="G15" s="7">
        <v>0</v>
      </c>
      <c r="H15" s="7">
        <v>1.4</v>
      </c>
      <c r="I15" s="7">
        <v>1.68</v>
      </c>
      <c r="J15" s="7">
        <v>1.82</v>
      </c>
      <c r="K15" s="7">
        <v>0.23100000000000001</v>
      </c>
      <c r="L15" s="22">
        <v>1.41</v>
      </c>
      <c r="M15" s="8" t="s">
        <v>74</v>
      </c>
      <c r="O15" s="28">
        <v>1.05</v>
      </c>
      <c r="P15" s="7">
        <v>1.32</v>
      </c>
      <c r="Q15" s="7">
        <v>1.77</v>
      </c>
      <c r="R15" s="7">
        <v>310</v>
      </c>
      <c r="S15" s="7">
        <v>0</v>
      </c>
      <c r="T15" s="7">
        <v>0</v>
      </c>
      <c r="U15" s="7">
        <v>1.31</v>
      </c>
      <c r="V15" s="7">
        <v>1.53</v>
      </c>
      <c r="W15" s="7">
        <v>1.62</v>
      </c>
      <c r="X15" s="7">
        <v>0.115</v>
      </c>
      <c r="Y15" s="22">
        <v>1.31</v>
      </c>
      <c r="Z15" s="8" t="s">
        <v>74</v>
      </c>
      <c r="AB15" s="28">
        <v>1.08</v>
      </c>
      <c r="AC15" s="7">
        <v>1.37</v>
      </c>
      <c r="AD15" s="7">
        <v>1.9</v>
      </c>
      <c r="AE15" s="7">
        <v>309</v>
      </c>
      <c r="AF15" s="7">
        <v>0</v>
      </c>
      <c r="AG15" s="7">
        <v>0</v>
      </c>
      <c r="AH15" s="7">
        <v>1.36</v>
      </c>
      <c r="AI15" s="7">
        <v>1.6</v>
      </c>
      <c r="AJ15" s="7">
        <v>1.68</v>
      </c>
      <c r="AK15" s="7">
        <v>0.121</v>
      </c>
      <c r="AL15" s="22">
        <v>1.37</v>
      </c>
      <c r="AM15" s="8" t="s">
        <v>74</v>
      </c>
      <c r="AO15" s="28">
        <v>1.07</v>
      </c>
      <c r="AP15" s="7">
        <v>1.35</v>
      </c>
      <c r="AQ15" s="7">
        <v>1.84</v>
      </c>
      <c r="AR15" s="7">
        <v>309</v>
      </c>
      <c r="AS15" s="7">
        <v>0</v>
      </c>
      <c r="AT15" s="7">
        <v>0</v>
      </c>
      <c r="AU15" s="7">
        <v>1.34</v>
      </c>
      <c r="AV15" s="7">
        <v>1.57</v>
      </c>
      <c r="AW15" s="7">
        <v>1.73</v>
      </c>
      <c r="AX15" s="7">
        <v>0.126</v>
      </c>
      <c r="AY15" s="22">
        <v>1.35</v>
      </c>
      <c r="AZ15" s="8" t="s">
        <v>74</v>
      </c>
      <c r="BB15" s="28">
        <v>1.06</v>
      </c>
      <c r="BC15" s="9">
        <v>1.35</v>
      </c>
      <c r="BD15" s="9">
        <v>1.75</v>
      </c>
      <c r="BE15" s="9">
        <v>310</v>
      </c>
      <c r="BF15" s="9">
        <v>0</v>
      </c>
      <c r="BG15" s="9">
        <v>0</v>
      </c>
      <c r="BH15" s="9">
        <v>1.34</v>
      </c>
      <c r="BI15" s="9">
        <v>1.57</v>
      </c>
      <c r="BJ15" s="9">
        <v>1.64</v>
      </c>
      <c r="BK15" s="9">
        <v>0.11899999999999999</v>
      </c>
      <c r="BL15" s="22">
        <v>1.35</v>
      </c>
      <c r="BM15" s="10" t="s">
        <v>74</v>
      </c>
      <c r="BO15" s="28">
        <v>1.0900000000000001</v>
      </c>
      <c r="BP15" s="9">
        <v>1.37</v>
      </c>
      <c r="BQ15" s="9">
        <v>4.67</v>
      </c>
      <c r="BR15" s="9">
        <v>309</v>
      </c>
      <c r="BS15" s="9">
        <v>0</v>
      </c>
      <c r="BT15" s="9">
        <v>0</v>
      </c>
      <c r="BU15" s="9">
        <v>1.35</v>
      </c>
      <c r="BV15" s="9">
        <v>1.58</v>
      </c>
      <c r="BW15" s="9">
        <v>1.78</v>
      </c>
      <c r="BX15" s="9">
        <v>0.22800000000000001</v>
      </c>
      <c r="BY15" s="22">
        <v>1.35</v>
      </c>
      <c r="BZ15" s="10" t="s">
        <v>74</v>
      </c>
      <c r="CB15" s="28">
        <v>1.1399999999999999</v>
      </c>
      <c r="CC15" s="9">
        <v>1.39</v>
      </c>
      <c r="CD15" s="9">
        <v>8.39</v>
      </c>
      <c r="CE15" s="9">
        <v>310</v>
      </c>
      <c r="CF15" s="9">
        <v>0</v>
      </c>
      <c r="CG15" s="9">
        <v>0</v>
      </c>
      <c r="CH15" s="9">
        <v>1.36</v>
      </c>
      <c r="CI15" s="9">
        <v>1.58</v>
      </c>
      <c r="CJ15" s="9">
        <v>1.68</v>
      </c>
      <c r="CK15" s="9">
        <v>0.41299999999999998</v>
      </c>
      <c r="CL15" s="22">
        <v>1.36</v>
      </c>
      <c r="CM15" s="10" t="s">
        <v>74</v>
      </c>
    </row>
    <row r="16" spans="1:104">
      <c r="A16" s="16" t="s">
        <v>15</v>
      </c>
      <c r="B16" s="28">
        <v>0.55600000000000005</v>
      </c>
      <c r="C16" s="7">
        <v>0.73399999999999999</v>
      </c>
      <c r="D16" s="7">
        <v>1.08</v>
      </c>
      <c r="E16" s="7">
        <v>303</v>
      </c>
      <c r="F16" s="7">
        <v>0</v>
      </c>
      <c r="G16" s="7">
        <v>0</v>
      </c>
      <c r="H16" s="7">
        <v>0.71399999999999997</v>
      </c>
      <c r="I16" s="7">
        <v>0.91100000000000003</v>
      </c>
      <c r="J16" s="7">
        <v>1.01</v>
      </c>
      <c r="K16" s="7">
        <v>9.7000000000000003E-2</v>
      </c>
      <c r="L16" s="22">
        <v>0.72799999999999998</v>
      </c>
      <c r="M16" s="8" t="s">
        <v>74</v>
      </c>
      <c r="O16" s="28">
        <v>0.51500000000000001</v>
      </c>
      <c r="P16" s="7">
        <v>0.66400000000000003</v>
      </c>
      <c r="Q16" s="7">
        <v>1.61</v>
      </c>
      <c r="R16" s="7">
        <v>308</v>
      </c>
      <c r="S16" s="7">
        <v>0</v>
      </c>
      <c r="T16" s="7">
        <v>0</v>
      </c>
      <c r="U16" s="7">
        <v>0.65</v>
      </c>
      <c r="V16" s="7">
        <v>0.81399999999999995</v>
      </c>
      <c r="W16" s="7">
        <v>0.90200000000000002</v>
      </c>
      <c r="X16" s="7">
        <v>0.09</v>
      </c>
      <c r="Y16" s="22">
        <v>0.65600000000000003</v>
      </c>
      <c r="Z16" s="8" t="s">
        <v>74</v>
      </c>
      <c r="AB16" s="28">
        <v>0.55700000000000005</v>
      </c>
      <c r="AC16" s="7">
        <v>0.71499999999999997</v>
      </c>
      <c r="AD16" s="7">
        <v>1.05</v>
      </c>
      <c r="AE16" s="7">
        <v>307</v>
      </c>
      <c r="AF16" s="7">
        <v>0</v>
      </c>
      <c r="AG16" s="7">
        <v>0</v>
      </c>
      <c r="AH16" s="7">
        <v>0.69899999999999995</v>
      </c>
      <c r="AI16" s="7">
        <v>0.877</v>
      </c>
      <c r="AJ16" s="7">
        <v>1.01</v>
      </c>
      <c r="AK16" s="7">
        <v>0.09</v>
      </c>
      <c r="AL16" s="22">
        <v>0.70899999999999996</v>
      </c>
      <c r="AM16" s="8" t="s">
        <v>74</v>
      </c>
      <c r="AO16" s="28">
        <v>0.51100000000000001</v>
      </c>
      <c r="AP16" s="7">
        <v>0.70699999999999996</v>
      </c>
      <c r="AQ16" s="7">
        <v>0.95599999999999996</v>
      </c>
      <c r="AR16" s="7">
        <v>307</v>
      </c>
      <c r="AS16" s="7">
        <v>0</v>
      </c>
      <c r="AT16" s="7">
        <v>0</v>
      </c>
      <c r="AU16" s="7">
        <v>0.69</v>
      </c>
      <c r="AV16" s="7">
        <v>0.879</v>
      </c>
      <c r="AW16" s="7">
        <v>0.93100000000000005</v>
      </c>
      <c r="AX16" s="7">
        <v>8.5000000000000006E-2</v>
      </c>
      <c r="AY16" s="22">
        <v>0.70299999999999996</v>
      </c>
      <c r="AZ16" s="8" t="s">
        <v>74</v>
      </c>
      <c r="BB16" s="28">
        <v>0.56399999999999995</v>
      </c>
      <c r="BC16" s="9">
        <v>0.749</v>
      </c>
      <c r="BD16" s="9">
        <v>13.6</v>
      </c>
      <c r="BE16" s="9">
        <v>307</v>
      </c>
      <c r="BF16" s="9">
        <v>0</v>
      </c>
      <c r="BG16" s="9">
        <v>0</v>
      </c>
      <c r="BH16" s="9">
        <v>0.69599999999999995</v>
      </c>
      <c r="BI16" s="9">
        <v>0.84199999999999997</v>
      </c>
      <c r="BJ16" s="9">
        <v>1.05</v>
      </c>
      <c r="BK16" s="9">
        <v>0.74</v>
      </c>
      <c r="BL16" s="22">
        <v>0.70099999999999996</v>
      </c>
      <c r="BM16" s="10" t="s">
        <v>74</v>
      </c>
      <c r="BO16" s="28">
        <v>0.56100000000000005</v>
      </c>
      <c r="BP16" s="9">
        <v>0.72499999999999998</v>
      </c>
      <c r="BQ16" s="9">
        <v>1.73</v>
      </c>
      <c r="BR16" s="9">
        <v>307</v>
      </c>
      <c r="BS16" s="9">
        <v>0</v>
      </c>
      <c r="BT16" s="9">
        <v>0</v>
      </c>
      <c r="BU16" s="9">
        <v>0.70699999999999996</v>
      </c>
      <c r="BV16" s="9">
        <v>0.89700000000000002</v>
      </c>
      <c r="BW16" s="9">
        <v>1.03</v>
      </c>
      <c r="BX16" s="9">
        <v>0.11</v>
      </c>
      <c r="BY16" s="22">
        <v>0.71499999999999997</v>
      </c>
      <c r="BZ16" s="10" t="s">
        <v>74</v>
      </c>
      <c r="CB16" s="28">
        <v>0.56200000000000006</v>
      </c>
      <c r="CC16" s="9">
        <v>0.73699999999999999</v>
      </c>
      <c r="CD16" s="9">
        <v>7.36</v>
      </c>
      <c r="CE16" s="9">
        <v>308</v>
      </c>
      <c r="CF16" s="9">
        <v>0</v>
      </c>
      <c r="CG16" s="9">
        <v>0</v>
      </c>
      <c r="CH16" s="9">
        <v>0.70399999999999996</v>
      </c>
      <c r="CI16" s="9">
        <v>0.86899999999999999</v>
      </c>
      <c r="CJ16" s="9">
        <v>0.996</v>
      </c>
      <c r="CK16" s="9">
        <v>0.38700000000000001</v>
      </c>
      <c r="CL16" s="22">
        <v>0.71099999999999997</v>
      </c>
      <c r="CM16" s="10" t="s">
        <v>74</v>
      </c>
    </row>
    <row r="17" spans="1:98">
      <c r="A17" s="16" t="s">
        <v>16</v>
      </c>
      <c r="B17" s="28">
        <v>0.35699999999999998</v>
      </c>
      <c r="C17" s="7">
        <v>0.48299999999999998</v>
      </c>
      <c r="D17" s="7">
        <v>0.90300000000000002</v>
      </c>
      <c r="E17" s="7">
        <v>300</v>
      </c>
      <c r="F17" s="7">
        <v>0</v>
      </c>
      <c r="G17" s="7">
        <v>0</v>
      </c>
      <c r="H17" s="7">
        <v>0.46800000000000003</v>
      </c>
      <c r="I17" s="7">
        <v>0.61899999999999999</v>
      </c>
      <c r="J17" s="7">
        <v>0.74199999999999999</v>
      </c>
      <c r="K17" s="7">
        <v>7.0999999999999994E-2</v>
      </c>
      <c r="L17" s="22">
        <v>0.47699999999999998</v>
      </c>
      <c r="M17" s="8" t="s">
        <v>74</v>
      </c>
      <c r="O17" s="28">
        <v>0.35199999999999998</v>
      </c>
      <c r="P17" s="7">
        <v>0.437</v>
      </c>
      <c r="Q17" s="7">
        <v>0.71399999999999997</v>
      </c>
      <c r="R17" s="7">
        <v>307</v>
      </c>
      <c r="S17" s="7">
        <v>0</v>
      </c>
      <c r="T17" s="7">
        <v>0</v>
      </c>
      <c r="U17" s="7">
        <v>0.42599999999999999</v>
      </c>
      <c r="V17" s="7">
        <v>0.53300000000000003</v>
      </c>
      <c r="W17" s="7">
        <v>0.59499999999999997</v>
      </c>
      <c r="X17" s="7">
        <v>4.9000000000000002E-2</v>
      </c>
      <c r="Y17" s="22">
        <v>0.432</v>
      </c>
      <c r="Z17" s="8" t="s">
        <v>74</v>
      </c>
      <c r="AB17" s="28">
        <v>0.38400000000000001</v>
      </c>
      <c r="AC17" s="7">
        <v>0.48499999999999999</v>
      </c>
      <c r="AD17" s="7">
        <v>1.83</v>
      </c>
      <c r="AE17" s="7">
        <v>306</v>
      </c>
      <c r="AF17" s="7">
        <v>0</v>
      </c>
      <c r="AG17" s="7">
        <v>0</v>
      </c>
      <c r="AH17" s="7">
        <v>0.46600000000000003</v>
      </c>
      <c r="AI17" s="7">
        <v>0.59599999999999997</v>
      </c>
      <c r="AJ17" s="7">
        <v>0.73299999999999998</v>
      </c>
      <c r="AK17" s="7">
        <v>0.10100000000000001</v>
      </c>
      <c r="AL17" s="22">
        <v>0.47399999999999998</v>
      </c>
      <c r="AM17" s="8" t="s">
        <v>74</v>
      </c>
      <c r="AO17" s="28">
        <v>0.36099999999999999</v>
      </c>
      <c r="AP17" s="7">
        <v>0.47899999999999998</v>
      </c>
      <c r="AQ17" s="7">
        <v>0.80100000000000005</v>
      </c>
      <c r="AR17" s="7">
        <v>306</v>
      </c>
      <c r="AS17" s="7">
        <v>0</v>
      </c>
      <c r="AT17" s="7">
        <v>0</v>
      </c>
      <c r="AU17" s="7">
        <v>0.46800000000000003</v>
      </c>
      <c r="AV17" s="7">
        <v>0.60499999999999998</v>
      </c>
      <c r="AW17" s="7">
        <v>0.67600000000000005</v>
      </c>
      <c r="AX17" s="7">
        <v>6.3E-2</v>
      </c>
      <c r="AY17" s="22">
        <v>0.47399999999999998</v>
      </c>
      <c r="AZ17" s="8" t="s">
        <v>74</v>
      </c>
      <c r="BB17" s="28">
        <v>0.36099999999999999</v>
      </c>
      <c r="BC17" s="9">
        <v>0.47699999999999998</v>
      </c>
      <c r="BD17" s="9">
        <v>0.85399999999999998</v>
      </c>
      <c r="BE17" s="9">
        <v>306</v>
      </c>
      <c r="BF17" s="9">
        <v>0</v>
      </c>
      <c r="BG17" s="9">
        <v>0</v>
      </c>
      <c r="BH17" s="9">
        <v>0.47099999999999997</v>
      </c>
      <c r="BI17" s="9">
        <v>0.58199999999999996</v>
      </c>
      <c r="BJ17" s="9">
        <v>0.65300000000000002</v>
      </c>
      <c r="BK17" s="9">
        <v>0.06</v>
      </c>
      <c r="BL17" s="22">
        <v>0.47299999999999998</v>
      </c>
      <c r="BM17" s="10" t="s">
        <v>74</v>
      </c>
      <c r="BO17" s="28">
        <v>0.35</v>
      </c>
      <c r="BP17" s="9">
        <v>0.47399999999999998</v>
      </c>
      <c r="BQ17" s="9">
        <v>0.80200000000000005</v>
      </c>
      <c r="BR17" s="9">
        <v>306</v>
      </c>
      <c r="BS17" s="9">
        <v>0</v>
      </c>
      <c r="BT17" s="9">
        <v>0</v>
      </c>
      <c r="BU17" s="9">
        <v>0.46</v>
      </c>
      <c r="BV17" s="9">
        <v>0.58299999999999996</v>
      </c>
      <c r="BW17" s="9">
        <v>0.68300000000000005</v>
      </c>
      <c r="BX17" s="9">
        <v>6.5000000000000002E-2</v>
      </c>
      <c r="BY17" s="22">
        <v>0.46899999999999997</v>
      </c>
      <c r="BZ17" s="10" t="s">
        <v>74</v>
      </c>
      <c r="CB17" s="28">
        <v>0.376</v>
      </c>
      <c r="CC17" s="9">
        <v>0.45800000000000002</v>
      </c>
      <c r="CD17" s="9">
        <v>0.68</v>
      </c>
      <c r="CE17" s="9">
        <v>307</v>
      </c>
      <c r="CF17" s="9">
        <v>0</v>
      </c>
      <c r="CG17" s="9">
        <v>0</v>
      </c>
      <c r="CH17" s="9">
        <v>0.45200000000000001</v>
      </c>
      <c r="CI17" s="9">
        <v>0.54400000000000004</v>
      </c>
      <c r="CJ17" s="9">
        <v>0.61099999999999999</v>
      </c>
      <c r="CK17" s="9">
        <v>4.9000000000000002E-2</v>
      </c>
      <c r="CL17" s="22">
        <v>0.45500000000000002</v>
      </c>
      <c r="CM17" s="10" t="s">
        <v>74</v>
      </c>
    </row>
    <row r="18" spans="1:98">
      <c r="A18" s="16" t="s">
        <v>17</v>
      </c>
      <c r="B18" s="28">
        <v>0.442</v>
      </c>
      <c r="C18" s="7">
        <v>0.626</v>
      </c>
      <c r="D18" s="7">
        <v>1.39</v>
      </c>
      <c r="E18" s="7">
        <v>298</v>
      </c>
      <c r="F18" s="7">
        <v>0</v>
      </c>
      <c r="G18" s="7">
        <v>0</v>
      </c>
      <c r="H18" s="7">
        <v>0.61399999999999999</v>
      </c>
      <c r="I18" s="7">
        <v>0.79500000000000004</v>
      </c>
      <c r="J18" s="7">
        <v>0.89300000000000002</v>
      </c>
      <c r="K18" s="7">
        <v>9.7000000000000003E-2</v>
      </c>
      <c r="L18" s="22">
        <v>0.61799999999999999</v>
      </c>
      <c r="M18" s="8" t="s">
        <v>74</v>
      </c>
      <c r="O18" s="28">
        <v>0.43099999999999999</v>
      </c>
      <c r="P18" s="7">
        <v>0.55700000000000005</v>
      </c>
      <c r="Q18" s="7">
        <v>0.84499999999999997</v>
      </c>
      <c r="R18" s="7">
        <v>306</v>
      </c>
      <c r="S18" s="7">
        <v>0</v>
      </c>
      <c r="T18" s="7">
        <v>0</v>
      </c>
      <c r="U18" s="7">
        <v>0.54600000000000004</v>
      </c>
      <c r="V18" s="7">
        <v>0.67200000000000004</v>
      </c>
      <c r="W18" s="7">
        <v>0.72299999999999998</v>
      </c>
      <c r="X18" s="7">
        <v>5.8000000000000003E-2</v>
      </c>
      <c r="Y18" s="22">
        <v>0.55300000000000005</v>
      </c>
      <c r="Z18" s="8" t="s">
        <v>74</v>
      </c>
      <c r="AB18" s="28">
        <v>0.45900000000000002</v>
      </c>
      <c r="AC18" s="7">
        <v>0.625</v>
      </c>
      <c r="AD18" s="7">
        <v>0.95599999999999996</v>
      </c>
      <c r="AE18" s="7">
        <v>305</v>
      </c>
      <c r="AF18" s="7">
        <v>0</v>
      </c>
      <c r="AG18" s="7">
        <v>0</v>
      </c>
      <c r="AH18" s="7">
        <v>0.60899999999999999</v>
      </c>
      <c r="AI18" s="7">
        <v>0.81599999999999995</v>
      </c>
      <c r="AJ18" s="7">
        <v>0.92900000000000005</v>
      </c>
      <c r="AK18" s="7">
        <v>9.2999999999999999E-2</v>
      </c>
      <c r="AL18" s="22">
        <v>0.61699999999999999</v>
      </c>
      <c r="AM18" s="8" t="s">
        <v>74</v>
      </c>
      <c r="AO18" s="28">
        <v>0.45600000000000002</v>
      </c>
      <c r="AP18" s="7">
        <v>0.59599999999999997</v>
      </c>
      <c r="AQ18" s="7">
        <v>1.01</v>
      </c>
      <c r="AR18" s="7">
        <v>305</v>
      </c>
      <c r="AS18" s="7">
        <v>0</v>
      </c>
      <c r="AT18" s="7">
        <v>0</v>
      </c>
      <c r="AU18" s="7">
        <v>0.58599999999999997</v>
      </c>
      <c r="AV18" s="7">
        <v>0.72099999999999997</v>
      </c>
      <c r="AW18" s="7">
        <v>0.78400000000000003</v>
      </c>
      <c r="AX18" s="7">
        <v>7.1999999999999995E-2</v>
      </c>
      <c r="AY18" s="22">
        <v>0.59099999999999997</v>
      </c>
      <c r="AZ18" s="8" t="s">
        <v>74</v>
      </c>
      <c r="BB18" s="28">
        <v>0.47699999999999998</v>
      </c>
      <c r="BC18" s="9">
        <v>0.61</v>
      </c>
      <c r="BD18" s="9">
        <v>0.83899999999999997</v>
      </c>
      <c r="BE18" s="9">
        <v>305</v>
      </c>
      <c r="BF18" s="9">
        <v>0</v>
      </c>
      <c r="BG18" s="9">
        <v>0</v>
      </c>
      <c r="BH18" s="9">
        <v>0.60499999999999998</v>
      </c>
      <c r="BI18" s="9">
        <v>0.73699999999999999</v>
      </c>
      <c r="BJ18" s="9">
        <v>0.81499999999999995</v>
      </c>
      <c r="BK18" s="9">
        <v>7.1999999999999995E-2</v>
      </c>
      <c r="BL18" s="22">
        <v>0.60699999999999998</v>
      </c>
      <c r="BM18" s="10" t="s">
        <v>74</v>
      </c>
      <c r="BO18" s="28">
        <v>0.44500000000000001</v>
      </c>
      <c r="BP18" s="9">
        <v>0.59699999999999998</v>
      </c>
      <c r="BQ18" s="9">
        <v>0.91900000000000004</v>
      </c>
      <c r="BR18" s="9">
        <v>305</v>
      </c>
      <c r="BS18" s="9">
        <v>0</v>
      </c>
      <c r="BT18" s="9">
        <v>0</v>
      </c>
      <c r="BU18" s="9">
        <v>0.58199999999999996</v>
      </c>
      <c r="BV18" s="9">
        <v>0.76200000000000001</v>
      </c>
      <c r="BW18" s="9">
        <v>0.875</v>
      </c>
      <c r="BX18" s="9">
        <v>8.2000000000000003E-2</v>
      </c>
      <c r="BY18" s="22">
        <v>0.59</v>
      </c>
      <c r="BZ18" s="10" t="s">
        <v>74</v>
      </c>
      <c r="CB18" s="28">
        <v>0.42399999999999999</v>
      </c>
      <c r="CC18" s="9">
        <v>0.56699999999999995</v>
      </c>
      <c r="CD18" s="9">
        <v>0.92300000000000004</v>
      </c>
      <c r="CE18" s="9">
        <v>306</v>
      </c>
      <c r="CF18" s="9">
        <v>0</v>
      </c>
      <c r="CG18" s="9">
        <v>0</v>
      </c>
      <c r="CH18" s="9">
        <v>0.55700000000000005</v>
      </c>
      <c r="CI18" s="9">
        <v>0.70499999999999996</v>
      </c>
      <c r="CJ18" s="9">
        <v>0.83099999999999996</v>
      </c>
      <c r="CK18" s="9">
        <v>7.3999999999999996E-2</v>
      </c>
      <c r="CL18" s="22">
        <v>0.56200000000000006</v>
      </c>
      <c r="CM18" s="10" t="s">
        <v>74</v>
      </c>
    </row>
    <row r="19" spans="1:98">
      <c r="A19" s="16" t="s">
        <v>18</v>
      </c>
      <c r="B19" s="28">
        <v>3.3000000000000002E-2</v>
      </c>
      <c r="C19" s="7">
        <v>6.0999999999999999E-2</v>
      </c>
      <c r="D19" s="7">
        <v>0.20499999999999999</v>
      </c>
      <c r="E19" s="7">
        <v>297</v>
      </c>
      <c r="F19" s="7">
        <v>0</v>
      </c>
      <c r="G19" s="7">
        <v>0</v>
      </c>
      <c r="H19" s="7">
        <v>5.1999999999999998E-2</v>
      </c>
      <c r="I19" s="7">
        <v>0.10299999999999999</v>
      </c>
      <c r="J19" s="7">
        <v>0.17499999999999999</v>
      </c>
      <c r="K19" s="7">
        <v>2.7E-2</v>
      </c>
      <c r="L19" s="22">
        <v>5.8000000000000003E-2</v>
      </c>
      <c r="M19" s="8" t="s">
        <v>74</v>
      </c>
      <c r="O19" s="28">
        <v>3.2000000000000001E-2</v>
      </c>
      <c r="P19" s="7">
        <v>7.0999999999999994E-2</v>
      </c>
      <c r="Q19" s="7">
        <v>0.19700000000000001</v>
      </c>
      <c r="R19" s="7">
        <v>305</v>
      </c>
      <c r="S19" s="7">
        <v>0</v>
      </c>
      <c r="T19" s="7">
        <v>0</v>
      </c>
      <c r="U19" s="7">
        <v>6.3E-2</v>
      </c>
      <c r="V19" s="7">
        <v>0.161</v>
      </c>
      <c r="W19" s="7">
        <v>0.17399999999999999</v>
      </c>
      <c r="X19" s="7">
        <v>3.5999999999999997E-2</v>
      </c>
      <c r="Y19" s="22">
        <v>6.8000000000000005E-2</v>
      </c>
      <c r="Z19" s="8" t="s">
        <v>74</v>
      </c>
      <c r="AB19" s="28">
        <v>3.2000000000000001E-2</v>
      </c>
      <c r="AC19" s="7">
        <v>6.2E-2</v>
      </c>
      <c r="AD19" s="7">
        <v>0.18099999999999999</v>
      </c>
      <c r="AE19" s="7">
        <v>304</v>
      </c>
      <c r="AF19" s="7">
        <v>0</v>
      </c>
      <c r="AG19" s="7">
        <v>0</v>
      </c>
      <c r="AH19" s="7">
        <v>0.05</v>
      </c>
      <c r="AI19" s="7">
        <v>0.104</v>
      </c>
      <c r="AJ19" s="7">
        <v>0.17499999999999999</v>
      </c>
      <c r="AK19" s="7">
        <v>0.03</v>
      </c>
      <c r="AL19" s="22">
        <v>5.8000000000000003E-2</v>
      </c>
      <c r="AM19" s="8" t="s">
        <v>74</v>
      </c>
      <c r="AO19" s="28">
        <v>3.2000000000000001E-2</v>
      </c>
      <c r="AP19" s="7">
        <v>6.5000000000000002E-2</v>
      </c>
      <c r="AQ19" s="7">
        <v>1.7</v>
      </c>
      <c r="AR19" s="7">
        <v>304</v>
      </c>
      <c r="AS19" s="7">
        <v>0</v>
      </c>
      <c r="AT19" s="7">
        <v>0</v>
      </c>
      <c r="AU19" s="7">
        <v>5.0999999999999997E-2</v>
      </c>
      <c r="AV19" s="7">
        <v>0.10199999999999999</v>
      </c>
      <c r="AW19" s="7">
        <v>0.17899999999999999</v>
      </c>
      <c r="AX19" s="7">
        <v>9.7000000000000003E-2</v>
      </c>
      <c r="AY19" s="22">
        <v>5.7000000000000002E-2</v>
      </c>
      <c r="AZ19" s="8" t="s">
        <v>74</v>
      </c>
      <c r="BB19" s="28">
        <v>3.2000000000000001E-2</v>
      </c>
      <c r="BC19" s="9">
        <v>6.2E-2</v>
      </c>
      <c r="BD19" s="9">
        <v>0.189</v>
      </c>
      <c r="BE19" s="9">
        <v>304</v>
      </c>
      <c r="BF19" s="9">
        <v>0</v>
      </c>
      <c r="BG19" s="9">
        <v>0</v>
      </c>
      <c r="BH19" s="9">
        <v>5.6000000000000001E-2</v>
      </c>
      <c r="BI19" s="9">
        <v>0.105</v>
      </c>
      <c r="BJ19" s="9">
        <v>0.17100000000000001</v>
      </c>
      <c r="BK19" s="9">
        <v>2.9000000000000001E-2</v>
      </c>
      <c r="BL19" s="22">
        <v>5.8999999999999997E-2</v>
      </c>
      <c r="BM19" s="10" t="s">
        <v>74</v>
      </c>
      <c r="BO19" s="28">
        <v>0.03</v>
      </c>
      <c r="BP19" s="9">
        <v>5.8999999999999997E-2</v>
      </c>
      <c r="BQ19" s="9">
        <v>0.33300000000000002</v>
      </c>
      <c r="BR19" s="9">
        <v>305</v>
      </c>
      <c r="BS19" s="9">
        <v>0</v>
      </c>
      <c r="BT19" s="9">
        <v>0</v>
      </c>
      <c r="BU19" s="9">
        <v>0.05</v>
      </c>
      <c r="BV19" s="9">
        <v>9.9000000000000005E-2</v>
      </c>
      <c r="BW19" s="9">
        <v>0.17</v>
      </c>
      <c r="BX19" s="9">
        <v>3.1E-2</v>
      </c>
      <c r="BY19" s="22">
        <v>5.5E-2</v>
      </c>
      <c r="BZ19" s="10" t="s">
        <v>74</v>
      </c>
      <c r="CB19" s="28">
        <v>3.3000000000000002E-2</v>
      </c>
      <c r="CC19" s="9">
        <v>6.0999999999999999E-2</v>
      </c>
      <c r="CD19" s="9">
        <v>0.19</v>
      </c>
      <c r="CE19" s="9">
        <v>305</v>
      </c>
      <c r="CF19" s="9">
        <v>0</v>
      </c>
      <c r="CG19" s="9">
        <v>0</v>
      </c>
      <c r="CH19" s="9">
        <v>5.6000000000000001E-2</v>
      </c>
      <c r="CI19" s="9">
        <v>0.10100000000000001</v>
      </c>
      <c r="CJ19" s="9">
        <v>0.17299999999999999</v>
      </c>
      <c r="CK19" s="9">
        <v>2.7E-2</v>
      </c>
      <c r="CL19" s="22">
        <v>5.8000000000000003E-2</v>
      </c>
      <c r="CM19" s="10" t="s">
        <v>74</v>
      </c>
    </row>
    <row r="20" spans="1:98">
      <c r="A20" s="16" t="s">
        <v>19</v>
      </c>
      <c r="B20" s="28">
        <v>1.9E-2</v>
      </c>
      <c r="C20" s="7">
        <v>2.8000000000000001E-2</v>
      </c>
      <c r="D20" s="7">
        <v>0.11700000000000001</v>
      </c>
      <c r="E20" s="7">
        <v>296</v>
      </c>
      <c r="F20" s="7">
        <v>0</v>
      </c>
      <c r="G20" s="7">
        <v>0</v>
      </c>
      <c r="H20" s="7">
        <v>2.7E-2</v>
      </c>
      <c r="I20" s="7">
        <v>4.2000000000000003E-2</v>
      </c>
      <c r="J20" s="7">
        <v>5.2999999999999999E-2</v>
      </c>
      <c r="K20" s="7">
        <v>8.0000000000000002E-3</v>
      </c>
      <c r="L20" s="22">
        <v>2.7E-2</v>
      </c>
      <c r="M20" s="8" t="s">
        <v>74</v>
      </c>
      <c r="O20" s="28">
        <v>0.02</v>
      </c>
      <c r="P20" s="7">
        <v>2.8000000000000001E-2</v>
      </c>
      <c r="Q20" s="7">
        <v>0.16800000000000001</v>
      </c>
      <c r="R20" s="7">
        <v>304</v>
      </c>
      <c r="S20" s="7">
        <v>0</v>
      </c>
      <c r="T20" s="7">
        <v>0</v>
      </c>
      <c r="U20" s="7">
        <v>2.5999999999999999E-2</v>
      </c>
      <c r="V20" s="7">
        <v>0.04</v>
      </c>
      <c r="W20" s="7">
        <v>9.8000000000000004E-2</v>
      </c>
      <c r="X20" s="7">
        <v>1.2999999999999999E-2</v>
      </c>
      <c r="Y20" s="22">
        <v>2.5999999999999999E-2</v>
      </c>
      <c r="Z20" s="8" t="s">
        <v>74</v>
      </c>
      <c r="AB20" s="28">
        <v>2.1999999999999999E-2</v>
      </c>
      <c r="AC20" s="7">
        <v>3.1E-2</v>
      </c>
      <c r="AD20" s="7">
        <v>0.10100000000000001</v>
      </c>
      <c r="AE20" s="7">
        <v>304</v>
      </c>
      <c r="AF20" s="7">
        <v>0</v>
      </c>
      <c r="AG20" s="7">
        <v>0</v>
      </c>
      <c r="AH20" s="7">
        <v>2.9000000000000001E-2</v>
      </c>
      <c r="AI20" s="7">
        <v>4.4999999999999998E-2</v>
      </c>
      <c r="AJ20" s="7">
        <v>6.5000000000000002E-2</v>
      </c>
      <c r="AK20" s="7">
        <v>8.9999999999999993E-3</v>
      </c>
      <c r="AL20" s="22">
        <v>0.03</v>
      </c>
      <c r="AM20" s="8" t="s">
        <v>74</v>
      </c>
      <c r="AO20" s="28">
        <v>2.1999999999999999E-2</v>
      </c>
      <c r="AP20" s="7">
        <v>0.03</v>
      </c>
      <c r="AQ20" s="7">
        <v>0.106</v>
      </c>
      <c r="AR20" s="7">
        <v>304</v>
      </c>
      <c r="AS20" s="7">
        <v>0</v>
      </c>
      <c r="AT20" s="7">
        <v>0</v>
      </c>
      <c r="AU20" s="7">
        <v>2.9000000000000001E-2</v>
      </c>
      <c r="AV20" s="7">
        <v>0.04</v>
      </c>
      <c r="AW20" s="7">
        <v>5.8000000000000003E-2</v>
      </c>
      <c r="AX20" s="7">
        <v>8.0000000000000002E-3</v>
      </c>
      <c r="AY20" s="22">
        <v>2.9000000000000001E-2</v>
      </c>
      <c r="AZ20" s="8" t="s">
        <v>74</v>
      </c>
      <c r="BB20" s="28">
        <v>2.1000000000000001E-2</v>
      </c>
      <c r="BC20" s="9">
        <v>2.9000000000000001E-2</v>
      </c>
      <c r="BD20" s="9">
        <v>6.6000000000000003E-2</v>
      </c>
      <c r="BE20" s="9">
        <v>304</v>
      </c>
      <c r="BF20" s="9">
        <v>0</v>
      </c>
      <c r="BG20" s="9">
        <v>0</v>
      </c>
      <c r="BH20" s="9">
        <v>2.8000000000000001E-2</v>
      </c>
      <c r="BI20" s="9">
        <v>3.9E-2</v>
      </c>
      <c r="BJ20" s="9">
        <v>4.9000000000000002E-2</v>
      </c>
      <c r="BK20" s="9">
        <v>6.0000000000000001E-3</v>
      </c>
      <c r="BL20" s="22">
        <v>2.8000000000000001E-2</v>
      </c>
      <c r="BM20" s="10" t="s">
        <v>74</v>
      </c>
      <c r="BO20" s="28">
        <v>2.1000000000000001E-2</v>
      </c>
      <c r="BP20" s="9">
        <v>2.8000000000000001E-2</v>
      </c>
      <c r="BQ20" s="9">
        <v>0.193</v>
      </c>
      <c r="BR20" s="9">
        <v>304</v>
      </c>
      <c r="BS20" s="9">
        <v>0</v>
      </c>
      <c r="BT20" s="9">
        <v>0</v>
      </c>
      <c r="BU20" s="9">
        <v>2.7E-2</v>
      </c>
      <c r="BV20" s="9">
        <v>3.7999999999999999E-2</v>
      </c>
      <c r="BW20" s="9">
        <v>5.6000000000000001E-2</v>
      </c>
      <c r="BX20" s="9">
        <v>1.0999999999999999E-2</v>
      </c>
      <c r="BY20" s="22">
        <v>2.7E-2</v>
      </c>
      <c r="BZ20" s="10" t="s">
        <v>74</v>
      </c>
      <c r="CB20" s="28">
        <v>2.1999999999999999E-2</v>
      </c>
      <c r="CC20" s="9">
        <v>0.03</v>
      </c>
      <c r="CD20" s="9">
        <v>0.20899999999999999</v>
      </c>
      <c r="CE20" s="9">
        <v>304</v>
      </c>
      <c r="CF20" s="9">
        <v>0</v>
      </c>
      <c r="CG20" s="9">
        <v>0</v>
      </c>
      <c r="CH20" s="9">
        <v>2.8000000000000001E-2</v>
      </c>
      <c r="CI20" s="9">
        <v>4.1000000000000002E-2</v>
      </c>
      <c r="CJ20" s="9">
        <v>6.5000000000000002E-2</v>
      </c>
      <c r="CK20" s="9">
        <v>1.7999999999999999E-2</v>
      </c>
      <c r="CL20" s="22">
        <v>2.8000000000000001E-2</v>
      </c>
      <c r="CM20" s="10" t="s">
        <v>74</v>
      </c>
    </row>
    <row r="21" spans="1:98">
      <c r="A21" s="16" t="s">
        <v>20</v>
      </c>
      <c r="B21" s="28">
        <v>0.47399999999999998</v>
      </c>
      <c r="C21" s="7">
        <v>0.60899999999999999</v>
      </c>
      <c r="D21" s="7">
        <v>1.77</v>
      </c>
      <c r="E21" s="7">
        <v>296</v>
      </c>
      <c r="F21" s="7">
        <v>0</v>
      </c>
      <c r="G21" s="7">
        <v>0</v>
      </c>
      <c r="H21" s="7">
        <v>0.59099999999999997</v>
      </c>
      <c r="I21" s="7">
        <v>0.79200000000000004</v>
      </c>
      <c r="J21" s="7">
        <v>0.87</v>
      </c>
      <c r="K21" s="7">
        <v>0.104</v>
      </c>
      <c r="L21" s="22">
        <v>0.59899999999999998</v>
      </c>
      <c r="M21" s="8" t="s">
        <v>74</v>
      </c>
      <c r="O21" s="28">
        <v>0.45</v>
      </c>
      <c r="P21" s="7">
        <v>0.55200000000000005</v>
      </c>
      <c r="Q21" s="7">
        <v>0.79900000000000004</v>
      </c>
      <c r="R21" s="7">
        <v>303</v>
      </c>
      <c r="S21" s="7">
        <v>0</v>
      </c>
      <c r="T21" s="7">
        <v>0</v>
      </c>
      <c r="U21" s="7">
        <v>0.54200000000000004</v>
      </c>
      <c r="V21" s="7">
        <v>0.65500000000000003</v>
      </c>
      <c r="W21" s="7">
        <v>0.76900000000000002</v>
      </c>
      <c r="X21" s="7">
        <v>5.5E-2</v>
      </c>
      <c r="Y21" s="22">
        <v>0.54800000000000004</v>
      </c>
      <c r="Z21" s="8" t="s">
        <v>74</v>
      </c>
      <c r="AB21" s="28">
        <v>0.47299999999999998</v>
      </c>
      <c r="AC21" s="7">
        <v>0.59399999999999997</v>
      </c>
      <c r="AD21" s="7">
        <v>0.82799999999999996</v>
      </c>
      <c r="AE21" s="7">
        <v>303</v>
      </c>
      <c r="AF21" s="7">
        <v>0</v>
      </c>
      <c r="AG21" s="7">
        <v>0</v>
      </c>
      <c r="AH21" s="7">
        <v>0.57799999999999996</v>
      </c>
      <c r="AI21" s="7">
        <v>0.746</v>
      </c>
      <c r="AJ21" s="7">
        <v>0.80600000000000005</v>
      </c>
      <c r="AK21" s="7">
        <v>7.2999999999999995E-2</v>
      </c>
      <c r="AL21" s="22">
        <v>0.58899999999999997</v>
      </c>
      <c r="AM21" s="8" t="s">
        <v>74</v>
      </c>
      <c r="AO21" s="28">
        <v>0.46300000000000002</v>
      </c>
      <c r="AP21" s="7">
        <v>0.58799999999999997</v>
      </c>
      <c r="AQ21" s="7">
        <v>0.89500000000000002</v>
      </c>
      <c r="AR21" s="7">
        <v>303</v>
      </c>
      <c r="AS21" s="7">
        <v>0</v>
      </c>
      <c r="AT21" s="7">
        <v>0</v>
      </c>
      <c r="AU21" s="7">
        <v>0.57799999999999996</v>
      </c>
      <c r="AV21" s="7">
        <v>0.71899999999999997</v>
      </c>
      <c r="AW21" s="7">
        <v>0.81499999999999995</v>
      </c>
      <c r="AX21" s="7">
        <v>7.0999999999999994E-2</v>
      </c>
      <c r="AY21" s="22">
        <v>0.58299999999999996</v>
      </c>
      <c r="AZ21" s="8" t="s">
        <v>74</v>
      </c>
      <c r="BB21" s="28">
        <v>0.47599999999999998</v>
      </c>
      <c r="BC21" s="9">
        <v>0.58599999999999997</v>
      </c>
      <c r="BD21" s="9">
        <v>0.89800000000000002</v>
      </c>
      <c r="BE21" s="9">
        <v>304</v>
      </c>
      <c r="BF21" s="9">
        <v>0</v>
      </c>
      <c r="BG21" s="9">
        <v>0</v>
      </c>
      <c r="BH21" s="9">
        <v>0.57599999999999996</v>
      </c>
      <c r="BI21" s="9">
        <v>0.69399999999999995</v>
      </c>
      <c r="BJ21" s="9">
        <v>0.76200000000000001</v>
      </c>
      <c r="BK21" s="9">
        <v>5.8999999999999997E-2</v>
      </c>
      <c r="BL21" s="22">
        <v>0.58199999999999996</v>
      </c>
      <c r="BM21" s="10" t="s">
        <v>74</v>
      </c>
      <c r="BO21" s="28">
        <v>0.47199999999999998</v>
      </c>
      <c r="BP21" s="9">
        <v>0.59199999999999997</v>
      </c>
      <c r="BQ21" s="9">
        <v>0.95199999999999996</v>
      </c>
      <c r="BR21" s="9">
        <v>303</v>
      </c>
      <c r="BS21" s="9">
        <v>0</v>
      </c>
      <c r="BT21" s="9">
        <v>0</v>
      </c>
      <c r="BU21" s="9">
        <v>0.56899999999999995</v>
      </c>
      <c r="BV21" s="9">
        <v>0.75900000000000001</v>
      </c>
      <c r="BW21" s="9">
        <v>0.86</v>
      </c>
      <c r="BX21" s="9">
        <v>7.9000000000000001E-2</v>
      </c>
      <c r="BY21" s="22">
        <v>0.58399999999999996</v>
      </c>
      <c r="BZ21" s="10" t="s">
        <v>74</v>
      </c>
      <c r="CB21" s="28">
        <v>0.46300000000000002</v>
      </c>
      <c r="CC21" s="9">
        <v>0.57499999999999996</v>
      </c>
      <c r="CD21" s="9">
        <v>0.89300000000000002</v>
      </c>
      <c r="CE21" s="9">
        <v>303</v>
      </c>
      <c r="CF21" s="9">
        <v>0</v>
      </c>
      <c r="CG21" s="9">
        <v>0</v>
      </c>
      <c r="CH21" s="9">
        <v>0.56100000000000005</v>
      </c>
      <c r="CI21" s="9">
        <v>0.7</v>
      </c>
      <c r="CJ21" s="9">
        <v>0.76200000000000001</v>
      </c>
      <c r="CK21" s="9">
        <v>6.3E-2</v>
      </c>
      <c r="CL21" s="22">
        <v>0.57099999999999995</v>
      </c>
      <c r="CM21" s="10" t="s">
        <v>74</v>
      </c>
    </row>
    <row r="22" spans="1:98">
      <c r="A22" s="16" t="s">
        <v>21</v>
      </c>
      <c r="B22" s="28">
        <v>1.1499999999999999</v>
      </c>
      <c r="C22" s="7">
        <v>1.42</v>
      </c>
      <c r="D22" s="7">
        <v>5.1100000000000003</v>
      </c>
      <c r="E22" s="7">
        <v>294</v>
      </c>
      <c r="F22" s="7">
        <v>0</v>
      </c>
      <c r="G22" s="7">
        <v>0</v>
      </c>
      <c r="H22" s="7">
        <v>1.38</v>
      </c>
      <c r="I22" s="7">
        <v>1.68</v>
      </c>
      <c r="J22" s="7">
        <v>1.9</v>
      </c>
      <c r="K22" s="7">
        <v>0.26100000000000001</v>
      </c>
      <c r="L22" s="22">
        <v>1.4</v>
      </c>
      <c r="M22" s="8" t="s">
        <v>74</v>
      </c>
      <c r="O22" s="28">
        <v>0.88</v>
      </c>
      <c r="P22" s="7">
        <v>1.1499999999999999</v>
      </c>
      <c r="Q22" s="7">
        <v>1.93</v>
      </c>
      <c r="R22" s="7">
        <v>301</v>
      </c>
      <c r="S22" s="7">
        <v>0</v>
      </c>
      <c r="T22" s="7">
        <v>0</v>
      </c>
      <c r="U22" s="7">
        <v>1.1399999999999999</v>
      </c>
      <c r="V22" s="7">
        <v>1.33</v>
      </c>
      <c r="W22" s="7">
        <v>1.54</v>
      </c>
      <c r="X22" s="7">
        <v>0.126</v>
      </c>
      <c r="Y22" s="22">
        <v>1.1399999999999999</v>
      </c>
      <c r="Z22" s="8" t="s">
        <v>74</v>
      </c>
      <c r="AB22" s="28">
        <v>1.04</v>
      </c>
      <c r="AC22" s="7">
        <v>1.33</v>
      </c>
      <c r="AD22" s="7">
        <v>2.0299999999999998</v>
      </c>
      <c r="AE22" s="7">
        <v>299</v>
      </c>
      <c r="AF22" s="7">
        <v>0</v>
      </c>
      <c r="AG22" s="7">
        <v>0</v>
      </c>
      <c r="AH22" s="7">
        <v>1.3</v>
      </c>
      <c r="AI22" s="7">
        <v>1.58</v>
      </c>
      <c r="AJ22" s="7">
        <v>1.86</v>
      </c>
      <c r="AK22" s="7">
        <v>0.14299999999999999</v>
      </c>
      <c r="AL22" s="22">
        <v>1.32</v>
      </c>
      <c r="AM22" s="8" t="s">
        <v>74</v>
      </c>
      <c r="AO22" s="28">
        <v>0.96</v>
      </c>
      <c r="AP22" s="7">
        <v>1.25</v>
      </c>
      <c r="AQ22" s="7">
        <v>2.69</v>
      </c>
      <c r="AR22" s="7">
        <v>300</v>
      </c>
      <c r="AS22" s="7">
        <v>0</v>
      </c>
      <c r="AT22" s="7">
        <v>0</v>
      </c>
      <c r="AU22" s="7">
        <v>1.23</v>
      </c>
      <c r="AV22" s="7">
        <v>1.48</v>
      </c>
      <c r="AW22" s="7">
        <v>1.82</v>
      </c>
      <c r="AX22" s="7">
        <v>0.155</v>
      </c>
      <c r="AY22" s="22">
        <v>1.23</v>
      </c>
      <c r="AZ22" s="8" t="s">
        <v>74</v>
      </c>
      <c r="BB22" s="28">
        <v>1</v>
      </c>
      <c r="BC22" s="9">
        <v>1.35</v>
      </c>
      <c r="BD22" s="9">
        <v>14.3</v>
      </c>
      <c r="BE22" s="9">
        <v>300</v>
      </c>
      <c r="BF22" s="9">
        <v>0</v>
      </c>
      <c r="BG22" s="9">
        <v>0</v>
      </c>
      <c r="BH22" s="9">
        <v>1.29</v>
      </c>
      <c r="BI22" s="9">
        <v>1.55</v>
      </c>
      <c r="BJ22" s="9">
        <v>1.8</v>
      </c>
      <c r="BK22" s="9">
        <v>0.75800000000000001</v>
      </c>
      <c r="BL22" s="22">
        <v>1.3</v>
      </c>
      <c r="BM22" s="10" t="s">
        <v>74</v>
      </c>
      <c r="BO22" s="28">
        <v>1.02</v>
      </c>
      <c r="BP22" s="9">
        <v>1.31</v>
      </c>
      <c r="BQ22" s="9">
        <v>1.88</v>
      </c>
      <c r="BR22" s="9">
        <v>299</v>
      </c>
      <c r="BS22" s="9">
        <v>0</v>
      </c>
      <c r="BT22" s="9">
        <v>0</v>
      </c>
      <c r="BU22" s="9">
        <v>1.29</v>
      </c>
      <c r="BV22" s="9">
        <v>1.56</v>
      </c>
      <c r="BW22" s="9">
        <v>1.77</v>
      </c>
      <c r="BX22" s="9">
        <v>0.14699999999999999</v>
      </c>
      <c r="BY22" s="22">
        <v>1.3</v>
      </c>
      <c r="BZ22" s="10" t="s">
        <v>74</v>
      </c>
      <c r="CB22" s="28">
        <v>0.93200000000000005</v>
      </c>
      <c r="CC22" s="9">
        <v>1.21</v>
      </c>
      <c r="CD22" s="9">
        <v>1.71</v>
      </c>
      <c r="CE22" s="9">
        <v>301</v>
      </c>
      <c r="CF22" s="9">
        <v>0</v>
      </c>
      <c r="CG22" s="9">
        <v>0</v>
      </c>
      <c r="CH22" s="9">
        <v>1.2</v>
      </c>
      <c r="CI22" s="9">
        <v>1.43</v>
      </c>
      <c r="CJ22" s="9">
        <v>1.53</v>
      </c>
      <c r="CK22" s="9">
        <v>0.11799999999999999</v>
      </c>
      <c r="CL22" s="22">
        <v>1.21</v>
      </c>
      <c r="CM22" s="10" t="s">
        <v>74</v>
      </c>
    </row>
    <row r="23" spans="1:98">
      <c r="A23" s="16" t="s">
        <v>22</v>
      </c>
      <c r="B23" s="28">
        <v>0.50700000000000001</v>
      </c>
      <c r="C23" s="7">
        <v>0.66300000000000003</v>
      </c>
      <c r="D23" s="7">
        <v>1.33</v>
      </c>
      <c r="E23" s="7">
        <v>292</v>
      </c>
      <c r="F23" s="7">
        <v>0</v>
      </c>
      <c r="G23" s="7">
        <v>0</v>
      </c>
      <c r="H23" s="7">
        <v>0.64600000000000002</v>
      </c>
      <c r="I23" s="7">
        <v>0.79900000000000004</v>
      </c>
      <c r="J23" s="7">
        <v>1.02</v>
      </c>
      <c r="K23" s="7">
        <v>9.4E-2</v>
      </c>
      <c r="L23" s="22">
        <v>0.65600000000000003</v>
      </c>
      <c r="M23" s="8" t="s">
        <v>74</v>
      </c>
      <c r="O23" s="28">
        <v>0.44900000000000001</v>
      </c>
      <c r="P23" s="7">
        <v>0.58899999999999997</v>
      </c>
      <c r="Q23" s="7">
        <v>0.84199999999999997</v>
      </c>
      <c r="R23" s="7">
        <v>297</v>
      </c>
      <c r="S23" s="7">
        <v>0</v>
      </c>
      <c r="T23" s="7">
        <v>0</v>
      </c>
      <c r="U23" s="7">
        <v>0.57899999999999996</v>
      </c>
      <c r="V23" s="7">
        <v>0.72599999999999998</v>
      </c>
      <c r="W23" s="7">
        <v>0.79100000000000004</v>
      </c>
      <c r="X23" s="7">
        <v>6.8000000000000005E-2</v>
      </c>
      <c r="Y23" s="22">
        <v>0.58499999999999996</v>
      </c>
      <c r="Z23" s="8" t="s">
        <v>74</v>
      </c>
      <c r="AB23" s="28">
        <v>0.47099999999999997</v>
      </c>
      <c r="AC23" s="7">
        <v>0.67200000000000004</v>
      </c>
      <c r="AD23" s="7">
        <v>1.03</v>
      </c>
      <c r="AE23" s="7">
        <v>296</v>
      </c>
      <c r="AF23" s="7">
        <v>0</v>
      </c>
      <c r="AG23" s="7">
        <v>0</v>
      </c>
      <c r="AH23" s="7">
        <v>0.65400000000000003</v>
      </c>
      <c r="AI23" s="7">
        <v>0.876</v>
      </c>
      <c r="AJ23" s="7">
        <v>0.95899999999999996</v>
      </c>
      <c r="AK23" s="7">
        <v>9.2999999999999999E-2</v>
      </c>
      <c r="AL23" s="22">
        <v>0.66500000000000004</v>
      </c>
      <c r="AM23" s="8" t="s">
        <v>74</v>
      </c>
      <c r="AO23" s="28">
        <v>0.46899999999999997</v>
      </c>
      <c r="AP23" s="7">
        <v>0.64800000000000002</v>
      </c>
      <c r="AQ23" s="7">
        <v>1.08</v>
      </c>
      <c r="AR23" s="7">
        <v>296</v>
      </c>
      <c r="AS23" s="7">
        <v>0</v>
      </c>
      <c r="AT23" s="7">
        <v>0</v>
      </c>
      <c r="AU23" s="7">
        <v>0.64100000000000001</v>
      </c>
      <c r="AV23" s="7">
        <v>0.79500000000000004</v>
      </c>
      <c r="AW23" s="7">
        <v>0.92900000000000005</v>
      </c>
      <c r="AX23" s="7">
        <v>7.9000000000000001E-2</v>
      </c>
      <c r="AY23" s="22">
        <v>0.64300000000000002</v>
      </c>
      <c r="AZ23" s="8" t="s">
        <v>74</v>
      </c>
      <c r="BB23" s="28">
        <v>0.49399999999999999</v>
      </c>
      <c r="BC23" s="9">
        <v>0.64900000000000002</v>
      </c>
      <c r="BD23" s="9">
        <v>1.45</v>
      </c>
      <c r="BE23" s="9">
        <v>296</v>
      </c>
      <c r="BF23" s="9">
        <v>0</v>
      </c>
      <c r="BG23" s="9">
        <v>0</v>
      </c>
      <c r="BH23" s="9">
        <v>0.64</v>
      </c>
      <c r="BI23" s="9">
        <v>0.78700000000000003</v>
      </c>
      <c r="BJ23" s="9">
        <v>0.97699999999999998</v>
      </c>
      <c r="BK23" s="9">
        <v>8.8999999999999996E-2</v>
      </c>
      <c r="BL23" s="22">
        <v>0.64200000000000002</v>
      </c>
      <c r="BM23" s="10" t="s">
        <v>74</v>
      </c>
      <c r="BO23" s="28">
        <v>0.51</v>
      </c>
      <c r="BP23" s="9">
        <v>0.66100000000000003</v>
      </c>
      <c r="BQ23" s="9">
        <v>1.39</v>
      </c>
      <c r="BR23" s="9">
        <v>296</v>
      </c>
      <c r="BS23" s="9">
        <v>0</v>
      </c>
      <c r="BT23" s="9">
        <v>0</v>
      </c>
      <c r="BU23" s="9">
        <v>0.64700000000000002</v>
      </c>
      <c r="BV23" s="9">
        <v>0.81100000000000005</v>
      </c>
      <c r="BW23" s="9">
        <v>0.93799999999999994</v>
      </c>
      <c r="BX23" s="9">
        <v>8.7999999999999995E-2</v>
      </c>
      <c r="BY23" s="22">
        <v>0.65300000000000002</v>
      </c>
      <c r="BZ23" s="10" t="s">
        <v>74</v>
      </c>
      <c r="CB23" s="28">
        <v>0.49199999999999999</v>
      </c>
      <c r="CC23" s="9">
        <v>0.64100000000000001</v>
      </c>
      <c r="CD23" s="9">
        <v>0.94</v>
      </c>
      <c r="CE23" s="9">
        <v>296</v>
      </c>
      <c r="CF23" s="9">
        <v>0</v>
      </c>
      <c r="CG23" s="9">
        <v>0</v>
      </c>
      <c r="CH23" s="9">
        <v>0.63600000000000001</v>
      </c>
      <c r="CI23" s="9">
        <v>0.75700000000000001</v>
      </c>
      <c r="CJ23" s="9">
        <v>0.86799999999999999</v>
      </c>
      <c r="CK23" s="9">
        <v>7.0999999999999994E-2</v>
      </c>
      <c r="CL23" s="22">
        <v>0.63800000000000001</v>
      </c>
      <c r="CM23" s="10" t="s">
        <v>74</v>
      </c>
    </row>
    <row r="24" spans="1:98">
      <c r="A24" s="16" t="s">
        <v>23</v>
      </c>
      <c r="B24" s="28">
        <v>1.17</v>
      </c>
      <c r="C24" s="7">
        <v>1.45</v>
      </c>
      <c r="D24" s="7">
        <v>2.38</v>
      </c>
      <c r="E24" s="7">
        <v>288</v>
      </c>
      <c r="F24" s="7">
        <v>0</v>
      </c>
      <c r="G24" s="7">
        <v>0</v>
      </c>
      <c r="H24" s="7">
        <v>1.43</v>
      </c>
      <c r="I24" s="7">
        <v>1.73</v>
      </c>
      <c r="J24" s="7">
        <v>1.9</v>
      </c>
      <c r="K24" s="7">
        <v>0.156</v>
      </c>
      <c r="L24" s="22">
        <v>1.44</v>
      </c>
      <c r="M24" s="8" t="s">
        <v>74</v>
      </c>
      <c r="O24" s="28">
        <v>0.90900000000000003</v>
      </c>
      <c r="P24" s="7">
        <v>1.1499999999999999</v>
      </c>
      <c r="Q24" s="7">
        <v>1.66</v>
      </c>
      <c r="R24" s="7">
        <v>293</v>
      </c>
      <c r="S24" s="7">
        <v>0</v>
      </c>
      <c r="T24" s="7">
        <v>0</v>
      </c>
      <c r="U24" s="7">
        <v>1.1399999999999999</v>
      </c>
      <c r="V24" s="7">
        <v>1.35</v>
      </c>
      <c r="W24" s="7">
        <v>1.49</v>
      </c>
      <c r="X24" s="7">
        <v>0.111</v>
      </c>
      <c r="Y24" s="22">
        <v>1.1399999999999999</v>
      </c>
      <c r="Z24" s="8" t="s">
        <v>74</v>
      </c>
      <c r="AB24" s="28">
        <v>1.01</v>
      </c>
      <c r="AC24" s="7">
        <v>1.31</v>
      </c>
      <c r="AD24" s="7">
        <v>2.79</v>
      </c>
      <c r="AE24" s="7">
        <v>293</v>
      </c>
      <c r="AF24" s="7">
        <v>0</v>
      </c>
      <c r="AG24" s="7">
        <v>0</v>
      </c>
      <c r="AH24" s="7">
        <v>1.29</v>
      </c>
      <c r="AI24" s="7">
        <v>1.53</v>
      </c>
      <c r="AJ24" s="7">
        <v>1.85</v>
      </c>
      <c r="AK24" s="7">
        <v>0.159</v>
      </c>
      <c r="AL24" s="22">
        <v>1.3</v>
      </c>
      <c r="AM24" s="8" t="s">
        <v>74</v>
      </c>
      <c r="AO24" s="28">
        <v>0.97199999999999998</v>
      </c>
      <c r="AP24" s="7">
        <v>1.22</v>
      </c>
      <c r="AQ24" s="7">
        <v>1.74</v>
      </c>
      <c r="AR24" s="7">
        <v>293</v>
      </c>
      <c r="AS24" s="7">
        <v>0</v>
      </c>
      <c r="AT24" s="7">
        <v>0</v>
      </c>
      <c r="AU24" s="7">
        <v>1.21</v>
      </c>
      <c r="AV24" s="7">
        <v>1.43</v>
      </c>
      <c r="AW24" s="7">
        <v>1.59</v>
      </c>
      <c r="AX24" s="7">
        <v>0.115</v>
      </c>
      <c r="AY24" s="22">
        <v>1.21</v>
      </c>
      <c r="AZ24" s="8" t="s">
        <v>74</v>
      </c>
      <c r="BB24" s="28">
        <v>1</v>
      </c>
      <c r="BC24" s="9">
        <v>1.24</v>
      </c>
      <c r="BD24" s="9">
        <v>1.76</v>
      </c>
      <c r="BE24" s="9">
        <v>294</v>
      </c>
      <c r="BF24" s="9">
        <v>0</v>
      </c>
      <c r="BG24" s="9">
        <v>0</v>
      </c>
      <c r="BH24" s="9">
        <v>1.22</v>
      </c>
      <c r="BI24" s="9">
        <v>1.45</v>
      </c>
      <c r="BJ24" s="9">
        <v>1.64</v>
      </c>
      <c r="BK24" s="9">
        <v>0.12</v>
      </c>
      <c r="BL24" s="22">
        <v>1.23</v>
      </c>
      <c r="BM24" s="10" t="s">
        <v>74</v>
      </c>
      <c r="BO24" s="28">
        <v>0.98199999999999998</v>
      </c>
      <c r="BP24" s="9">
        <v>1.24</v>
      </c>
      <c r="BQ24" s="9">
        <v>1.58</v>
      </c>
      <c r="BR24" s="9">
        <v>293</v>
      </c>
      <c r="BS24" s="9">
        <v>0</v>
      </c>
      <c r="BT24" s="9">
        <v>0</v>
      </c>
      <c r="BU24" s="9">
        <v>1.23</v>
      </c>
      <c r="BV24" s="9">
        <v>1.44</v>
      </c>
      <c r="BW24" s="9">
        <v>1.52</v>
      </c>
      <c r="BX24" s="9">
        <v>0.109</v>
      </c>
      <c r="BY24" s="22">
        <v>1.24</v>
      </c>
      <c r="BZ24" s="10" t="s">
        <v>74</v>
      </c>
      <c r="CB24" s="28">
        <v>0.91600000000000004</v>
      </c>
      <c r="CC24" s="9">
        <v>1.1599999999999999</v>
      </c>
      <c r="CD24" s="9">
        <v>1.58</v>
      </c>
      <c r="CE24" s="9">
        <v>293</v>
      </c>
      <c r="CF24" s="9">
        <v>0</v>
      </c>
      <c r="CG24" s="9">
        <v>0</v>
      </c>
      <c r="CH24" s="9">
        <v>1.1399999999999999</v>
      </c>
      <c r="CI24" s="9">
        <v>1.38</v>
      </c>
      <c r="CJ24" s="9">
        <v>1.54</v>
      </c>
      <c r="CK24" s="9">
        <v>0.113</v>
      </c>
      <c r="CL24" s="22">
        <v>1.1599999999999999</v>
      </c>
      <c r="CM24" s="10" t="s">
        <v>74</v>
      </c>
    </row>
    <row r="25" spans="1:98">
      <c r="A25" s="16" t="s">
        <v>24</v>
      </c>
      <c r="B25" s="28">
        <v>0.48099999999999998</v>
      </c>
      <c r="C25" s="7">
        <v>0.65900000000000003</v>
      </c>
      <c r="D25" s="7">
        <v>1.01</v>
      </c>
      <c r="E25" s="7">
        <v>287</v>
      </c>
      <c r="F25" s="7">
        <v>0</v>
      </c>
      <c r="G25" s="7">
        <v>0</v>
      </c>
      <c r="H25" s="7">
        <v>0.64500000000000002</v>
      </c>
      <c r="I25" s="7">
        <v>0.83</v>
      </c>
      <c r="J25" s="7">
        <v>0.98599999999999999</v>
      </c>
      <c r="K25" s="7">
        <v>8.7999999999999995E-2</v>
      </c>
      <c r="L25" s="22">
        <v>0.65200000000000002</v>
      </c>
      <c r="M25" s="8" t="s">
        <v>74</v>
      </c>
      <c r="O25" s="28">
        <v>0.45400000000000001</v>
      </c>
      <c r="P25" s="7">
        <v>0.59299999999999997</v>
      </c>
      <c r="Q25" s="7">
        <v>0.871</v>
      </c>
      <c r="R25" s="7">
        <v>292</v>
      </c>
      <c r="S25" s="7">
        <v>0</v>
      </c>
      <c r="T25" s="7">
        <v>0</v>
      </c>
      <c r="U25" s="7">
        <v>0.58399999999999996</v>
      </c>
      <c r="V25" s="7">
        <v>0.70699999999999996</v>
      </c>
      <c r="W25" s="7">
        <v>0.79600000000000004</v>
      </c>
      <c r="X25" s="7">
        <v>6.7000000000000004E-2</v>
      </c>
      <c r="Y25" s="22">
        <v>0.59</v>
      </c>
      <c r="Z25" s="8" t="s">
        <v>74</v>
      </c>
      <c r="AB25" s="28">
        <v>0.51700000000000002</v>
      </c>
      <c r="AC25" s="7">
        <v>0.66800000000000004</v>
      </c>
      <c r="AD25" s="7">
        <v>1.03</v>
      </c>
      <c r="AE25" s="7">
        <v>291</v>
      </c>
      <c r="AF25" s="7">
        <v>0</v>
      </c>
      <c r="AG25" s="7">
        <v>0</v>
      </c>
      <c r="AH25" s="7">
        <v>0.65400000000000003</v>
      </c>
      <c r="AI25" s="7">
        <v>0.84899999999999998</v>
      </c>
      <c r="AJ25" s="7">
        <v>0.96199999999999997</v>
      </c>
      <c r="AK25" s="7">
        <v>8.6999999999999994E-2</v>
      </c>
      <c r="AL25" s="22">
        <v>0.66</v>
      </c>
      <c r="AM25" s="8" t="s">
        <v>74</v>
      </c>
      <c r="AO25" s="28">
        <v>0.49399999999999999</v>
      </c>
      <c r="AP25" s="7">
        <v>0.65600000000000003</v>
      </c>
      <c r="AQ25" s="7">
        <v>1.03</v>
      </c>
      <c r="AR25" s="7">
        <v>291</v>
      </c>
      <c r="AS25" s="7">
        <v>0</v>
      </c>
      <c r="AT25" s="7">
        <v>0</v>
      </c>
      <c r="AU25" s="7">
        <v>0.64100000000000001</v>
      </c>
      <c r="AV25" s="7">
        <v>0.79400000000000004</v>
      </c>
      <c r="AW25" s="7">
        <v>0.89200000000000002</v>
      </c>
      <c r="AX25" s="7">
        <v>7.6999999999999999E-2</v>
      </c>
      <c r="AY25" s="22">
        <v>0.65100000000000002</v>
      </c>
      <c r="AZ25" s="8" t="s">
        <v>74</v>
      </c>
      <c r="BB25" s="28">
        <v>0.50700000000000001</v>
      </c>
      <c r="BC25" s="9">
        <v>0.65200000000000002</v>
      </c>
      <c r="BD25" s="9">
        <v>0.92200000000000004</v>
      </c>
      <c r="BE25" s="9">
        <v>291</v>
      </c>
      <c r="BF25" s="9">
        <v>0</v>
      </c>
      <c r="BG25" s="9">
        <v>0</v>
      </c>
      <c r="BH25" s="9">
        <v>0.64800000000000002</v>
      </c>
      <c r="BI25" s="9">
        <v>0.78100000000000003</v>
      </c>
      <c r="BJ25" s="9">
        <v>0.86</v>
      </c>
      <c r="BK25" s="9">
        <v>7.1999999999999995E-2</v>
      </c>
      <c r="BL25" s="22">
        <v>0.64900000000000002</v>
      </c>
      <c r="BM25" s="10" t="s">
        <v>74</v>
      </c>
      <c r="BO25" s="28">
        <v>0.49199999999999999</v>
      </c>
      <c r="BP25" s="9">
        <v>0.64900000000000002</v>
      </c>
      <c r="BQ25" s="9">
        <v>0.90800000000000003</v>
      </c>
      <c r="BR25" s="9">
        <v>291</v>
      </c>
      <c r="BS25" s="9">
        <v>0</v>
      </c>
      <c r="BT25" s="9">
        <v>0</v>
      </c>
      <c r="BU25" s="9">
        <v>0.63900000000000001</v>
      </c>
      <c r="BV25" s="9">
        <v>0.77300000000000002</v>
      </c>
      <c r="BW25" s="9">
        <v>0.86899999999999999</v>
      </c>
      <c r="BX25" s="9">
        <v>7.1999999999999995E-2</v>
      </c>
      <c r="BY25" s="22">
        <v>0.64500000000000002</v>
      </c>
      <c r="BZ25" s="10" t="s">
        <v>74</v>
      </c>
      <c r="CB25" s="28">
        <v>0.47899999999999998</v>
      </c>
      <c r="CC25" s="9">
        <v>0.63500000000000001</v>
      </c>
      <c r="CD25" s="9">
        <v>1.9</v>
      </c>
      <c r="CE25" s="9">
        <v>292</v>
      </c>
      <c r="CF25" s="9">
        <v>0</v>
      </c>
      <c r="CG25" s="9">
        <v>0</v>
      </c>
      <c r="CH25" s="9">
        <v>0.627</v>
      </c>
      <c r="CI25" s="9">
        <v>0.75600000000000001</v>
      </c>
      <c r="CJ25" s="9">
        <v>0.82699999999999996</v>
      </c>
      <c r="CK25" s="9">
        <v>0.10100000000000001</v>
      </c>
      <c r="CL25" s="22">
        <v>0.629</v>
      </c>
      <c r="CM25" s="10" t="s">
        <v>74</v>
      </c>
    </row>
    <row r="26" spans="1:98">
      <c r="A26" s="16" t="s">
        <v>25</v>
      </c>
      <c r="B26" s="28">
        <v>1.18</v>
      </c>
      <c r="C26" s="7">
        <v>1.57</v>
      </c>
      <c r="D26" s="7">
        <v>2.42</v>
      </c>
      <c r="E26" s="7">
        <v>284</v>
      </c>
      <c r="F26" s="7">
        <v>0</v>
      </c>
      <c r="G26" s="7">
        <v>0</v>
      </c>
      <c r="H26" s="7">
        <v>1.54</v>
      </c>
      <c r="I26" s="7">
        <v>1.87</v>
      </c>
      <c r="J26" s="7">
        <v>2.23</v>
      </c>
      <c r="K26" s="7">
        <v>0.17599999999999999</v>
      </c>
      <c r="L26" s="22">
        <v>1.56</v>
      </c>
      <c r="M26" s="8" t="s">
        <v>74</v>
      </c>
      <c r="O26" s="28">
        <v>1.07</v>
      </c>
      <c r="P26" s="7">
        <v>1.31</v>
      </c>
      <c r="Q26" s="7">
        <v>2.1</v>
      </c>
      <c r="R26" s="7">
        <v>289</v>
      </c>
      <c r="S26" s="7">
        <v>0</v>
      </c>
      <c r="T26" s="7">
        <v>0</v>
      </c>
      <c r="U26" s="7">
        <v>1.28</v>
      </c>
      <c r="V26" s="7">
        <v>1.51</v>
      </c>
      <c r="W26" s="7">
        <v>1.73</v>
      </c>
      <c r="X26" s="7">
        <v>0.13200000000000001</v>
      </c>
      <c r="Y26" s="22">
        <v>1.3</v>
      </c>
      <c r="Z26" s="8" t="s">
        <v>74</v>
      </c>
      <c r="AB26" s="28">
        <v>1.1000000000000001</v>
      </c>
      <c r="AC26" s="7">
        <v>1.46</v>
      </c>
      <c r="AD26" s="7">
        <v>2</v>
      </c>
      <c r="AE26" s="7">
        <v>288</v>
      </c>
      <c r="AF26" s="7">
        <v>0</v>
      </c>
      <c r="AG26" s="7">
        <v>0</v>
      </c>
      <c r="AH26" s="7">
        <v>1.44</v>
      </c>
      <c r="AI26" s="7">
        <v>1.75</v>
      </c>
      <c r="AJ26" s="7">
        <v>1.92</v>
      </c>
      <c r="AK26" s="7">
        <v>0.14299999999999999</v>
      </c>
      <c r="AL26" s="22">
        <v>1.45</v>
      </c>
      <c r="AM26" s="8" t="s">
        <v>74</v>
      </c>
      <c r="AO26" s="28">
        <v>1.1200000000000001</v>
      </c>
      <c r="AP26" s="7">
        <v>1.39</v>
      </c>
      <c r="AQ26" s="7">
        <v>4.7699999999999996</v>
      </c>
      <c r="AR26" s="7">
        <v>289</v>
      </c>
      <c r="AS26" s="7">
        <v>1</v>
      </c>
      <c r="AT26" s="7">
        <v>0.3</v>
      </c>
      <c r="AU26" s="7">
        <v>1.37</v>
      </c>
      <c r="AV26" s="7">
        <v>1.62</v>
      </c>
      <c r="AW26" s="7">
        <v>1.8</v>
      </c>
      <c r="AX26" s="7">
        <v>0.23400000000000001</v>
      </c>
      <c r="AY26" s="22">
        <v>1.38</v>
      </c>
      <c r="AZ26" s="8" t="s">
        <v>74</v>
      </c>
      <c r="BB26" s="28">
        <v>1.1100000000000001</v>
      </c>
      <c r="BC26" s="9">
        <v>1.39</v>
      </c>
      <c r="BD26" s="9">
        <v>1.75</v>
      </c>
      <c r="BE26" s="9">
        <v>288</v>
      </c>
      <c r="BF26" s="9">
        <v>0</v>
      </c>
      <c r="BG26" s="9">
        <v>0</v>
      </c>
      <c r="BH26" s="9">
        <v>1.37</v>
      </c>
      <c r="BI26" s="9">
        <v>1.66</v>
      </c>
      <c r="BJ26" s="9">
        <v>1.73</v>
      </c>
      <c r="BK26" s="9">
        <v>0.13500000000000001</v>
      </c>
      <c r="BL26" s="22">
        <v>1.39</v>
      </c>
      <c r="BM26" s="10" t="s">
        <v>74</v>
      </c>
      <c r="BO26" s="28">
        <v>1.1000000000000001</v>
      </c>
      <c r="BP26" s="9">
        <v>1.4</v>
      </c>
      <c r="BQ26" s="9">
        <v>1.97</v>
      </c>
      <c r="BR26" s="9">
        <v>289</v>
      </c>
      <c r="BS26" s="9">
        <v>0</v>
      </c>
      <c r="BT26" s="9">
        <v>0</v>
      </c>
      <c r="BU26" s="9">
        <v>1.39</v>
      </c>
      <c r="BV26" s="9">
        <v>1.66</v>
      </c>
      <c r="BW26" s="9">
        <v>1.92</v>
      </c>
      <c r="BX26" s="9">
        <v>0.13700000000000001</v>
      </c>
      <c r="BY26" s="22">
        <v>1.4</v>
      </c>
      <c r="BZ26" s="10" t="s">
        <v>74</v>
      </c>
      <c r="CB26" s="28">
        <v>1.02</v>
      </c>
      <c r="CC26" s="9">
        <v>1.28</v>
      </c>
      <c r="CD26" s="9">
        <v>1.87</v>
      </c>
      <c r="CE26" s="9">
        <v>289</v>
      </c>
      <c r="CF26" s="9">
        <v>0</v>
      </c>
      <c r="CG26" s="9">
        <v>0</v>
      </c>
      <c r="CH26" s="9">
        <v>1.27</v>
      </c>
      <c r="CI26" s="9">
        <v>1.5</v>
      </c>
      <c r="CJ26" s="9">
        <v>1.61</v>
      </c>
      <c r="CK26" s="9">
        <v>0.11700000000000001</v>
      </c>
      <c r="CL26" s="22">
        <v>1.28</v>
      </c>
      <c r="CM26" s="10" t="s">
        <v>74</v>
      </c>
    </row>
    <row r="27" spans="1:98" ht="15.75" thickBot="1">
      <c r="A27" s="17" t="s">
        <v>26</v>
      </c>
      <c r="B27" s="29">
        <v>0</v>
      </c>
      <c r="C27" s="30">
        <v>0</v>
      </c>
      <c r="D27" s="30">
        <v>0</v>
      </c>
      <c r="E27" s="30">
        <v>30</v>
      </c>
      <c r="F27" s="30">
        <v>0</v>
      </c>
      <c r="G27" s="30">
        <v>0</v>
      </c>
      <c r="H27" s="30" t="s">
        <v>73</v>
      </c>
      <c r="I27" s="30" t="s">
        <v>73</v>
      </c>
      <c r="J27" s="30" t="s">
        <v>73</v>
      </c>
      <c r="K27" s="30" t="s">
        <v>73</v>
      </c>
      <c r="L27" s="31" t="s">
        <v>74</v>
      </c>
      <c r="M27" s="32"/>
      <c r="O27" s="29">
        <v>0</v>
      </c>
      <c r="P27" s="30">
        <v>0</v>
      </c>
      <c r="Q27" s="30">
        <v>0</v>
      </c>
      <c r="R27" s="30">
        <v>30</v>
      </c>
      <c r="S27" s="30">
        <v>0</v>
      </c>
      <c r="T27" s="30">
        <v>0</v>
      </c>
      <c r="U27" s="30" t="s">
        <v>73</v>
      </c>
      <c r="V27" s="30" t="s">
        <v>73</v>
      </c>
      <c r="W27" s="30" t="s">
        <v>73</v>
      </c>
      <c r="X27" s="30" t="s">
        <v>73</v>
      </c>
      <c r="Y27" s="31" t="s">
        <v>74</v>
      </c>
      <c r="Z27" s="32"/>
      <c r="AB27" s="29">
        <v>0</v>
      </c>
      <c r="AC27" s="30">
        <v>0</v>
      </c>
      <c r="AD27" s="30">
        <v>0</v>
      </c>
      <c r="AE27" s="30">
        <v>30</v>
      </c>
      <c r="AF27" s="30">
        <v>0</v>
      </c>
      <c r="AG27" s="30">
        <v>0</v>
      </c>
      <c r="AH27" s="30" t="s">
        <v>73</v>
      </c>
      <c r="AI27" s="30" t="s">
        <v>73</v>
      </c>
      <c r="AJ27" s="30" t="s">
        <v>73</v>
      </c>
      <c r="AK27" s="30" t="s">
        <v>73</v>
      </c>
      <c r="AL27" s="31" t="s">
        <v>74</v>
      </c>
      <c r="AM27" s="32"/>
      <c r="AO27" s="29">
        <v>0</v>
      </c>
      <c r="AP27" s="30">
        <v>0</v>
      </c>
      <c r="AQ27" s="30">
        <v>0</v>
      </c>
      <c r="AR27" s="30">
        <v>30</v>
      </c>
      <c r="AS27" s="30">
        <v>0</v>
      </c>
      <c r="AT27" s="30">
        <v>0</v>
      </c>
      <c r="AU27" s="30" t="s">
        <v>73</v>
      </c>
      <c r="AV27" s="30" t="s">
        <v>73</v>
      </c>
      <c r="AW27" s="30" t="s">
        <v>73</v>
      </c>
      <c r="AX27" s="30" t="s">
        <v>73</v>
      </c>
      <c r="AY27" s="31" t="s">
        <v>74</v>
      </c>
      <c r="AZ27" s="32"/>
      <c r="BB27" s="29">
        <v>0</v>
      </c>
      <c r="BC27" s="30">
        <v>0</v>
      </c>
      <c r="BD27" s="30">
        <v>0</v>
      </c>
      <c r="BE27" s="30">
        <v>30</v>
      </c>
      <c r="BF27" s="30">
        <v>0</v>
      </c>
      <c r="BG27" s="30">
        <v>0</v>
      </c>
      <c r="BH27" s="30" t="s">
        <v>73</v>
      </c>
      <c r="BI27" s="30" t="s">
        <v>73</v>
      </c>
      <c r="BJ27" s="30" t="s">
        <v>73</v>
      </c>
      <c r="BK27" s="30" t="s">
        <v>73</v>
      </c>
      <c r="BL27" s="31" t="s">
        <v>74</v>
      </c>
      <c r="BM27" s="32"/>
      <c r="BO27" s="29">
        <v>0</v>
      </c>
      <c r="BP27" s="30">
        <v>0</v>
      </c>
      <c r="BQ27" s="30">
        <v>0</v>
      </c>
      <c r="BR27" s="30">
        <v>30</v>
      </c>
      <c r="BS27" s="30">
        <v>0</v>
      </c>
      <c r="BT27" s="30">
        <v>0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1" t="s">
        <v>74</v>
      </c>
      <c r="BZ27" s="32"/>
      <c r="CB27" s="29">
        <v>0</v>
      </c>
      <c r="CC27" s="30">
        <v>0</v>
      </c>
      <c r="CD27" s="30">
        <v>0</v>
      </c>
      <c r="CE27" s="30">
        <v>30</v>
      </c>
      <c r="CF27" s="30">
        <v>0</v>
      </c>
      <c r="CG27" s="30">
        <v>0</v>
      </c>
      <c r="CH27" s="30" t="s">
        <v>73</v>
      </c>
      <c r="CI27" s="30" t="s">
        <v>73</v>
      </c>
      <c r="CJ27" s="30" t="s">
        <v>73</v>
      </c>
      <c r="CK27" s="30" t="s">
        <v>73</v>
      </c>
      <c r="CL27" s="31" t="s">
        <v>74</v>
      </c>
      <c r="CM27" s="32"/>
    </row>
    <row r="30" spans="1:98" ht="15.75" thickBot="1"/>
    <row r="31" spans="1:98" ht="21.75" thickBot="1">
      <c r="A31" s="43" t="s">
        <v>35</v>
      </c>
      <c r="B31" s="27" t="s">
        <v>58</v>
      </c>
      <c r="C31" s="18" t="s">
        <v>59</v>
      </c>
      <c r="D31" s="18" t="s">
        <v>60</v>
      </c>
      <c r="E31" s="18" t="s">
        <v>75</v>
      </c>
      <c r="F31" s="18" t="s">
        <v>68</v>
      </c>
      <c r="G31" s="19" t="s">
        <v>67</v>
      </c>
      <c r="O31" s="27" t="s">
        <v>58</v>
      </c>
      <c r="P31" s="18" t="s">
        <v>59</v>
      </c>
      <c r="Q31" s="18" t="s">
        <v>60</v>
      </c>
      <c r="R31" s="18" t="s">
        <v>75</v>
      </c>
      <c r="S31" s="18" t="s">
        <v>68</v>
      </c>
      <c r="T31" s="19" t="s">
        <v>67</v>
      </c>
      <c r="AB31" s="27" t="s">
        <v>58</v>
      </c>
      <c r="AC31" s="18" t="s">
        <v>59</v>
      </c>
      <c r="AD31" s="18" t="s">
        <v>60</v>
      </c>
      <c r="AE31" s="18" t="s">
        <v>75</v>
      </c>
      <c r="AF31" s="18" t="s">
        <v>68</v>
      </c>
      <c r="AG31" s="19" t="s">
        <v>67</v>
      </c>
      <c r="AO31" s="27" t="s">
        <v>58</v>
      </c>
      <c r="AP31" s="18" t="s">
        <v>59</v>
      </c>
      <c r="AQ31" s="18" t="s">
        <v>60</v>
      </c>
      <c r="AR31" s="18" t="s">
        <v>75</v>
      </c>
      <c r="AS31" s="18" t="s">
        <v>68</v>
      </c>
      <c r="AT31" s="19" t="s">
        <v>67</v>
      </c>
      <c r="BB31" s="27" t="s">
        <v>58</v>
      </c>
      <c r="BC31" s="18" t="s">
        <v>59</v>
      </c>
      <c r="BD31" s="18" t="s">
        <v>60</v>
      </c>
      <c r="BE31" s="18" t="s">
        <v>75</v>
      </c>
      <c r="BF31" s="18" t="s">
        <v>68</v>
      </c>
      <c r="BG31" s="19" t="s">
        <v>67</v>
      </c>
      <c r="BO31" s="27" t="s">
        <v>58</v>
      </c>
      <c r="BP31" s="18" t="s">
        <v>59</v>
      </c>
      <c r="BQ31" s="18" t="s">
        <v>60</v>
      </c>
      <c r="BR31" s="18" t="s">
        <v>75</v>
      </c>
      <c r="BS31" s="18" t="s">
        <v>68</v>
      </c>
      <c r="BT31" s="19" t="s">
        <v>67</v>
      </c>
      <c r="CB31" s="27" t="s">
        <v>58</v>
      </c>
      <c r="CC31" s="18" t="s">
        <v>59</v>
      </c>
      <c r="CD31" s="18" t="s">
        <v>60</v>
      </c>
      <c r="CE31" s="18" t="s">
        <v>75</v>
      </c>
      <c r="CF31" s="18" t="s">
        <v>68</v>
      </c>
      <c r="CG31" s="19" t="s">
        <v>67</v>
      </c>
      <c r="CO31" s="27" t="s">
        <v>58</v>
      </c>
      <c r="CP31" s="18" t="s">
        <v>59</v>
      </c>
      <c r="CQ31" s="18" t="s">
        <v>60</v>
      </c>
      <c r="CR31" s="18" t="s">
        <v>75</v>
      </c>
      <c r="CS31" s="18" t="s">
        <v>68</v>
      </c>
      <c r="CT31" s="19" t="s">
        <v>67</v>
      </c>
    </row>
    <row r="32" spans="1:98" ht="42">
      <c r="A32" s="37" t="s">
        <v>36</v>
      </c>
      <c r="B32" s="47">
        <v>0</v>
      </c>
      <c r="C32" s="22">
        <v>4.32</v>
      </c>
      <c r="D32" s="22">
        <v>100</v>
      </c>
      <c r="E32" s="22">
        <v>2</v>
      </c>
      <c r="F32" s="22">
        <v>3.28</v>
      </c>
      <c r="G32" s="48">
        <v>7.02</v>
      </c>
      <c r="O32" s="47">
        <v>0</v>
      </c>
      <c r="P32" s="22">
        <v>4.33</v>
      </c>
      <c r="Q32" s="22">
        <v>100</v>
      </c>
      <c r="R32" s="22">
        <v>2</v>
      </c>
      <c r="S32" s="22">
        <v>3.28</v>
      </c>
      <c r="T32" s="48">
        <v>6.98</v>
      </c>
      <c r="AB32" s="47">
        <v>0</v>
      </c>
      <c r="AC32" s="22">
        <v>4.12</v>
      </c>
      <c r="AD32" s="22">
        <v>100</v>
      </c>
      <c r="AE32" s="22">
        <v>2</v>
      </c>
      <c r="AF32" s="22">
        <v>3.18</v>
      </c>
      <c r="AG32" s="48">
        <v>6.38</v>
      </c>
      <c r="AO32" s="47">
        <v>0</v>
      </c>
      <c r="AP32" s="22">
        <v>4.16</v>
      </c>
      <c r="AQ32" s="22">
        <v>100</v>
      </c>
      <c r="AR32" s="22">
        <v>2</v>
      </c>
      <c r="AS32" s="22">
        <v>3.17</v>
      </c>
      <c r="AT32" s="48">
        <v>6.66</v>
      </c>
      <c r="BB32" s="47">
        <v>0</v>
      </c>
      <c r="BC32" s="22">
        <v>4.21</v>
      </c>
      <c r="BD32" s="22">
        <v>100</v>
      </c>
      <c r="BE32" s="22">
        <v>2</v>
      </c>
      <c r="BF32" s="22">
        <v>3.23</v>
      </c>
      <c r="BG32" s="48">
        <v>6.48</v>
      </c>
      <c r="BO32" s="47">
        <v>0</v>
      </c>
      <c r="BP32" s="22">
        <v>4.04</v>
      </c>
      <c r="BQ32" s="22">
        <v>100</v>
      </c>
      <c r="BR32" s="22">
        <v>2</v>
      </c>
      <c r="BS32" s="22">
        <v>3.02</v>
      </c>
      <c r="BT32" s="48">
        <v>6.54</v>
      </c>
      <c r="CB32" s="47">
        <v>0</v>
      </c>
      <c r="CC32" s="22">
        <v>4.41</v>
      </c>
      <c r="CD32" s="22">
        <v>100</v>
      </c>
      <c r="CE32" s="22">
        <v>2</v>
      </c>
      <c r="CF32" s="22">
        <v>3.42</v>
      </c>
      <c r="CG32" s="48">
        <v>6.72</v>
      </c>
    </row>
    <row r="33" spans="1:85" ht="52.5">
      <c r="A33" s="38" t="s">
        <v>37</v>
      </c>
      <c r="B33" s="47">
        <v>16</v>
      </c>
      <c r="C33" s="71">
        <v>73.599999999999994</v>
      </c>
      <c r="D33" s="22">
        <v>97</v>
      </c>
      <c r="E33" s="22">
        <v>76</v>
      </c>
      <c r="F33" s="22">
        <v>74.900000000000006</v>
      </c>
      <c r="G33" s="48">
        <v>14.3</v>
      </c>
      <c r="O33" s="47">
        <v>19</v>
      </c>
      <c r="P33" s="71">
        <v>74.3</v>
      </c>
      <c r="Q33" s="22">
        <v>97</v>
      </c>
      <c r="R33" s="22">
        <v>77</v>
      </c>
      <c r="S33" s="22">
        <v>75.599999999999994</v>
      </c>
      <c r="T33" s="48">
        <v>14.4</v>
      </c>
      <c r="AB33" s="47">
        <v>20</v>
      </c>
      <c r="AC33" s="71">
        <v>74.099999999999994</v>
      </c>
      <c r="AD33" s="22">
        <v>97</v>
      </c>
      <c r="AE33" s="22">
        <v>76</v>
      </c>
      <c r="AF33" s="22">
        <v>75.3</v>
      </c>
      <c r="AG33" s="48">
        <v>14.1</v>
      </c>
      <c r="AM33" s="55"/>
      <c r="AO33" s="47">
        <v>17</v>
      </c>
      <c r="AP33" s="71">
        <v>74.7</v>
      </c>
      <c r="AQ33" s="22">
        <v>97</v>
      </c>
      <c r="AR33" s="22">
        <v>77</v>
      </c>
      <c r="AS33" s="22">
        <v>76</v>
      </c>
      <c r="AT33" s="48">
        <v>14.3</v>
      </c>
      <c r="BB33" s="47">
        <v>17</v>
      </c>
      <c r="BC33" s="71">
        <v>73.8</v>
      </c>
      <c r="BD33" s="22">
        <v>98</v>
      </c>
      <c r="BE33" s="22">
        <v>76</v>
      </c>
      <c r="BF33" s="22">
        <v>75.099999999999994</v>
      </c>
      <c r="BG33" s="48">
        <v>14.6</v>
      </c>
      <c r="BO33" s="47">
        <v>17</v>
      </c>
      <c r="BP33" s="71">
        <v>74.599999999999994</v>
      </c>
      <c r="BQ33" s="22">
        <v>97</v>
      </c>
      <c r="BR33" s="22">
        <v>77</v>
      </c>
      <c r="BS33" s="22">
        <v>76</v>
      </c>
      <c r="BT33" s="48">
        <v>14.3</v>
      </c>
      <c r="CB33" s="47">
        <v>18</v>
      </c>
      <c r="CC33" s="71">
        <v>74.3</v>
      </c>
      <c r="CD33" s="22">
        <v>96</v>
      </c>
      <c r="CE33" s="22">
        <v>76</v>
      </c>
      <c r="CF33" s="22">
        <v>75.599999999999994</v>
      </c>
      <c r="CG33" s="48">
        <v>14.3</v>
      </c>
    </row>
    <row r="34" spans="1:85" ht="42">
      <c r="A34" s="38" t="s">
        <v>38</v>
      </c>
      <c r="B34" s="28">
        <v>0</v>
      </c>
      <c r="C34" s="7">
        <v>3.16</v>
      </c>
      <c r="D34" s="7">
        <v>25.2</v>
      </c>
      <c r="E34" s="7">
        <v>1.55</v>
      </c>
      <c r="F34" s="7">
        <v>2.5299999999999998</v>
      </c>
      <c r="G34" s="8">
        <v>4.2300000000000004</v>
      </c>
      <c r="O34" s="28">
        <v>0</v>
      </c>
      <c r="P34" s="7">
        <v>3.22</v>
      </c>
      <c r="Q34" s="7">
        <v>34.200000000000003</v>
      </c>
      <c r="R34" s="7">
        <v>1.55</v>
      </c>
      <c r="S34" s="7">
        <v>2.61</v>
      </c>
      <c r="T34" s="8">
        <v>4.2</v>
      </c>
      <c r="AB34" s="28">
        <v>0</v>
      </c>
      <c r="AC34" s="7">
        <v>3.22</v>
      </c>
      <c r="AD34" s="7">
        <v>36.299999999999997</v>
      </c>
      <c r="AE34" s="7">
        <v>1.51</v>
      </c>
      <c r="AF34" s="7">
        <v>2.61</v>
      </c>
      <c r="AG34" s="8">
        <v>4.25</v>
      </c>
      <c r="AO34" s="28">
        <v>0</v>
      </c>
      <c r="AP34" s="7">
        <v>3.22</v>
      </c>
      <c r="AQ34" s="7">
        <v>28.3</v>
      </c>
      <c r="AR34" s="7">
        <v>1.6</v>
      </c>
      <c r="AS34" s="7">
        <v>2.63</v>
      </c>
      <c r="AT34" s="8">
        <v>4.12</v>
      </c>
      <c r="BB34" s="28">
        <v>0</v>
      </c>
      <c r="BC34" s="9">
        <v>3.21</v>
      </c>
      <c r="BD34" s="9">
        <v>29.8</v>
      </c>
      <c r="BE34" s="9">
        <v>1.53</v>
      </c>
      <c r="BF34" s="9">
        <v>2.59</v>
      </c>
      <c r="BG34" s="10">
        <v>4.24</v>
      </c>
      <c r="BO34" s="28">
        <v>0</v>
      </c>
      <c r="BP34" s="9">
        <v>3.21</v>
      </c>
      <c r="BQ34" s="9">
        <v>27.1</v>
      </c>
      <c r="BR34" s="9">
        <v>1.53</v>
      </c>
      <c r="BS34" s="9">
        <v>2.57</v>
      </c>
      <c r="BT34" s="10">
        <v>4.24</v>
      </c>
      <c r="CB34" s="28">
        <v>0</v>
      </c>
      <c r="CC34" s="9">
        <v>3.21</v>
      </c>
      <c r="CD34" s="9">
        <v>31.8</v>
      </c>
      <c r="CE34" s="9">
        <v>1.54</v>
      </c>
      <c r="CF34" s="9">
        <v>2.64</v>
      </c>
      <c r="CG34" s="10">
        <v>4.09</v>
      </c>
    </row>
    <row r="35" spans="1:85" ht="42">
      <c r="A35" s="38" t="s">
        <v>39</v>
      </c>
      <c r="B35" s="28">
        <v>0</v>
      </c>
      <c r="C35" s="7">
        <v>28.5</v>
      </c>
      <c r="D35" s="7">
        <v>30</v>
      </c>
      <c r="E35" s="7">
        <v>30</v>
      </c>
      <c r="F35" s="7">
        <v>29.5</v>
      </c>
      <c r="G35" s="8">
        <v>5.33</v>
      </c>
      <c r="O35" s="28">
        <v>0</v>
      </c>
      <c r="P35" s="7">
        <v>28.5</v>
      </c>
      <c r="Q35" s="7">
        <v>30</v>
      </c>
      <c r="R35" s="7">
        <v>30</v>
      </c>
      <c r="S35" s="7">
        <v>29.5</v>
      </c>
      <c r="T35" s="8">
        <v>5.32</v>
      </c>
      <c r="AB35" s="28">
        <v>0</v>
      </c>
      <c r="AC35" s="7">
        <v>28.6</v>
      </c>
      <c r="AD35" s="7">
        <v>30</v>
      </c>
      <c r="AE35" s="7">
        <v>30</v>
      </c>
      <c r="AF35" s="7">
        <v>29.6</v>
      </c>
      <c r="AG35" s="8">
        <v>5.1100000000000003</v>
      </c>
      <c r="AO35" s="28">
        <v>0</v>
      </c>
      <c r="AP35" s="7">
        <v>28.5</v>
      </c>
      <c r="AQ35" s="7">
        <v>30</v>
      </c>
      <c r="AR35" s="7">
        <v>30</v>
      </c>
      <c r="AS35" s="7">
        <v>29.6</v>
      </c>
      <c r="AT35" s="8">
        <v>5.19</v>
      </c>
      <c r="BB35" s="28">
        <v>0</v>
      </c>
      <c r="BC35" s="9">
        <v>28.4</v>
      </c>
      <c r="BD35" s="9">
        <v>30</v>
      </c>
      <c r="BE35" s="9">
        <v>30</v>
      </c>
      <c r="BF35" s="9">
        <v>29.5</v>
      </c>
      <c r="BG35" s="10">
        <v>5.33</v>
      </c>
      <c r="BO35" s="28">
        <v>0</v>
      </c>
      <c r="BP35" s="9">
        <v>28.5</v>
      </c>
      <c r="BQ35" s="9">
        <v>30</v>
      </c>
      <c r="BR35" s="9">
        <v>30</v>
      </c>
      <c r="BS35" s="9">
        <v>29.6</v>
      </c>
      <c r="BT35" s="10">
        <v>5.28</v>
      </c>
      <c r="CB35" s="28">
        <v>0</v>
      </c>
      <c r="CC35" s="9">
        <v>28.5</v>
      </c>
      <c r="CD35" s="9">
        <v>30</v>
      </c>
      <c r="CE35" s="9">
        <v>30</v>
      </c>
      <c r="CF35" s="9">
        <v>29.5</v>
      </c>
      <c r="CG35" s="10">
        <v>5.32</v>
      </c>
    </row>
    <row r="36" spans="1:85" ht="52.5">
      <c r="A36" s="38" t="s">
        <v>40</v>
      </c>
      <c r="B36" s="28">
        <v>41</v>
      </c>
      <c r="C36" s="7">
        <v>87.9</v>
      </c>
      <c r="D36" s="7">
        <v>91</v>
      </c>
      <c r="E36" s="7">
        <v>89</v>
      </c>
      <c r="F36" s="7">
        <v>89</v>
      </c>
      <c r="G36" s="8">
        <v>5.99</v>
      </c>
      <c r="O36" s="28">
        <v>41</v>
      </c>
      <c r="P36" s="7">
        <v>88</v>
      </c>
      <c r="Q36" s="7">
        <v>90</v>
      </c>
      <c r="R36" s="7">
        <v>90</v>
      </c>
      <c r="S36" s="7">
        <v>89.2</v>
      </c>
      <c r="T36" s="8">
        <v>6.03</v>
      </c>
      <c r="AB36" s="28">
        <v>41</v>
      </c>
      <c r="AC36" s="7">
        <v>88.2</v>
      </c>
      <c r="AD36" s="7">
        <v>90</v>
      </c>
      <c r="AE36" s="7">
        <v>90</v>
      </c>
      <c r="AF36" s="7">
        <v>89.3</v>
      </c>
      <c r="AG36" s="8">
        <v>5.8</v>
      </c>
      <c r="AO36" s="28">
        <v>41</v>
      </c>
      <c r="AP36" s="7">
        <v>88.5</v>
      </c>
      <c r="AQ36" s="7">
        <v>91</v>
      </c>
      <c r="AR36" s="7">
        <v>90</v>
      </c>
      <c r="AS36" s="7">
        <v>89.7</v>
      </c>
      <c r="AT36" s="8">
        <v>5.98</v>
      </c>
      <c r="BB36" s="28">
        <v>41</v>
      </c>
      <c r="BC36" s="9">
        <v>87.9</v>
      </c>
      <c r="BD36" s="9">
        <v>90</v>
      </c>
      <c r="BE36" s="9">
        <v>90</v>
      </c>
      <c r="BF36" s="9">
        <v>89</v>
      </c>
      <c r="BG36" s="10">
        <v>6</v>
      </c>
      <c r="BO36" s="28">
        <v>41</v>
      </c>
      <c r="BP36" s="9">
        <v>88.1</v>
      </c>
      <c r="BQ36" s="9">
        <v>91</v>
      </c>
      <c r="BR36" s="9">
        <v>90</v>
      </c>
      <c r="BS36" s="9">
        <v>89.2</v>
      </c>
      <c r="BT36" s="10">
        <v>6.01</v>
      </c>
      <c r="CB36" s="28">
        <v>41</v>
      </c>
      <c r="CC36" s="9">
        <v>87.6</v>
      </c>
      <c r="CD36" s="9">
        <v>90</v>
      </c>
      <c r="CE36" s="9">
        <v>89</v>
      </c>
      <c r="CF36" s="9">
        <v>88.8</v>
      </c>
      <c r="CG36" s="10">
        <v>5.91</v>
      </c>
    </row>
    <row r="37" spans="1:85" ht="63">
      <c r="A37" s="38" t="s">
        <v>41</v>
      </c>
      <c r="B37" s="28">
        <v>0.1</v>
      </c>
      <c r="C37" s="7">
        <v>0.1</v>
      </c>
      <c r="D37" s="7">
        <v>0.1</v>
      </c>
      <c r="E37" s="7">
        <v>0.1</v>
      </c>
      <c r="F37" s="7">
        <v>0.1</v>
      </c>
      <c r="G37" s="8">
        <v>0</v>
      </c>
      <c r="O37" s="28">
        <v>0.1</v>
      </c>
      <c r="P37" s="7">
        <v>0.1</v>
      </c>
      <c r="Q37" s="7">
        <v>0.1</v>
      </c>
      <c r="R37" s="7">
        <v>0.1</v>
      </c>
      <c r="S37" s="7">
        <v>0.1</v>
      </c>
      <c r="T37" s="8">
        <v>0</v>
      </c>
      <c r="AB37" s="28">
        <v>0.1</v>
      </c>
      <c r="AC37" s="7">
        <v>0.1</v>
      </c>
      <c r="AD37" s="7">
        <v>0.1</v>
      </c>
      <c r="AE37" s="7">
        <v>0.1</v>
      </c>
      <c r="AF37" s="7">
        <v>0.1</v>
      </c>
      <c r="AG37" s="8">
        <v>0</v>
      </c>
      <c r="AO37" s="28">
        <v>0.1</v>
      </c>
      <c r="AP37" s="7">
        <v>0.1</v>
      </c>
      <c r="AQ37" s="7">
        <v>0.1</v>
      </c>
      <c r="AR37" s="7">
        <v>0.1</v>
      </c>
      <c r="AS37" s="7">
        <v>0.1</v>
      </c>
      <c r="AT37" s="8">
        <v>0</v>
      </c>
      <c r="BB37" s="28">
        <v>0.1</v>
      </c>
      <c r="BC37" s="9">
        <v>0.1</v>
      </c>
      <c r="BD37" s="9">
        <v>0.1</v>
      </c>
      <c r="BE37" s="9">
        <v>0.1</v>
      </c>
      <c r="BF37" s="9">
        <v>0.1</v>
      </c>
      <c r="BG37" s="10">
        <v>0</v>
      </c>
      <c r="BO37" s="28">
        <v>0.1</v>
      </c>
      <c r="BP37" s="9">
        <v>0.1</v>
      </c>
      <c r="BQ37" s="9">
        <v>0.1</v>
      </c>
      <c r="BR37" s="9">
        <v>0.1</v>
      </c>
      <c r="BS37" s="9">
        <v>0.1</v>
      </c>
      <c r="BT37" s="10">
        <v>0</v>
      </c>
      <c r="CB37" s="28">
        <v>0.1</v>
      </c>
      <c r="CC37" s="9">
        <v>0.1</v>
      </c>
      <c r="CD37" s="9">
        <v>0.1</v>
      </c>
      <c r="CE37" s="9">
        <v>0.1</v>
      </c>
      <c r="CF37" s="9">
        <v>0.1</v>
      </c>
      <c r="CG37" s="10">
        <v>0</v>
      </c>
    </row>
    <row r="38" spans="1:85" ht="63">
      <c r="A38" s="38" t="s">
        <v>42</v>
      </c>
      <c r="B38" s="28">
        <v>0</v>
      </c>
      <c r="C38" s="7">
        <v>0</v>
      </c>
      <c r="D38" s="7">
        <v>3.3000000000000002E-2</v>
      </c>
      <c r="E38" s="7">
        <v>0</v>
      </c>
      <c r="F38" s="7">
        <v>0</v>
      </c>
      <c r="G38" s="8">
        <v>2E-3</v>
      </c>
      <c r="O38" s="28">
        <v>0</v>
      </c>
      <c r="P38" s="7">
        <v>0</v>
      </c>
      <c r="Q38" s="7">
        <v>8.3000000000000004E-2</v>
      </c>
      <c r="R38" s="7">
        <v>0</v>
      </c>
      <c r="S38" s="7">
        <v>0</v>
      </c>
      <c r="T38" s="8">
        <v>3.0000000000000001E-3</v>
      </c>
      <c r="AB38" s="28">
        <v>0</v>
      </c>
      <c r="AC38" s="7">
        <v>0</v>
      </c>
      <c r="AD38" s="7">
        <v>0.05</v>
      </c>
      <c r="AE38" s="7">
        <v>0</v>
      </c>
      <c r="AF38" s="7">
        <v>0</v>
      </c>
      <c r="AG38" s="8">
        <v>2E-3</v>
      </c>
      <c r="AO38" s="28">
        <v>0</v>
      </c>
      <c r="AP38" s="7">
        <v>0</v>
      </c>
      <c r="AQ38" s="7">
        <v>3.3000000000000002E-2</v>
      </c>
      <c r="AR38" s="7">
        <v>0</v>
      </c>
      <c r="AS38" s="7">
        <v>0</v>
      </c>
      <c r="AT38" s="8">
        <v>2E-3</v>
      </c>
      <c r="BB38" s="28">
        <v>0</v>
      </c>
      <c r="BC38" s="9">
        <v>0</v>
      </c>
      <c r="BD38" s="9">
        <v>0.05</v>
      </c>
      <c r="BE38" s="9">
        <v>0</v>
      </c>
      <c r="BF38" s="9">
        <v>0</v>
      </c>
      <c r="BG38" s="10">
        <v>2E-3</v>
      </c>
      <c r="BO38" s="28">
        <v>0</v>
      </c>
      <c r="BP38" s="9">
        <v>0</v>
      </c>
      <c r="BQ38" s="9">
        <v>1.7000000000000001E-2</v>
      </c>
      <c r="BR38" s="9">
        <v>0</v>
      </c>
      <c r="BS38" s="9">
        <v>0</v>
      </c>
      <c r="BT38" s="10">
        <v>1E-3</v>
      </c>
      <c r="CB38" s="28">
        <v>0</v>
      </c>
      <c r="CC38" s="9">
        <v>0</v>
      </c>
      <c r="CD38" s="9">
        <v>0.1</v>
      </c>
      <c r="CE38" s="9">
        <v>0</v>
      </c>
      <c r="CF38" s="9">
        <v>0</v>
      </c>
      <c r="CG38" s="10">
        <v>3.0000000000000001E-3</v>
      </c>
    </row>
    <row r="39" spans="1:85" ht="63">
      <c r="A39" s="38" t="s">
        <v>43</v>
      </c>
      <c r="B39" s="28">
        <v>0</v>
      </c>
      <c r="C39" s="7">
        <v>0</v>
      </c>
      <c r="D39" s="7">
        <v>0</v>
      </c>
      <c r="E39" s="7">
        <v>0</v>
      </c>
      <c r="F39" s="7">
        <v>0</v>
      </c>
      <c r="G39" s="8" t="s">
        <v>73</v>
      </c>
      <c r="O39" s="28">
        <v>0</v>
      </c>
      <c r="P39" s="7">
        <v>0</v>
      </c>
      <c r="Q39" s="7">
        <v>0</v>
      </c>
      <c r="R39" s="7">
        <v>0</v>
      </c>
      <c r="S39" s="7">
        <v>0</v>
      </c>
      <c r="T39" s="8" t="s">
        <v>73</v>
      </c>
      <c r="AB39" s="28">
        <v>0</v>
      </c>
      <c r="AC39" s="7">
        <v>0</v>
      </c>
      <c r="AD39" s="7">
        <v>0</v>
      </c>
      <c r="AE39" s="7">
        <v>0</v>
      </c>
      <c r="AF39" s="7">
        <v>0</v>
      </c>
      <c r="AG39" s="8" t="s">
        <v>73</v>
      </c>
      <c r="AO39" s="28">
        <v>0</v>
      </c>
      <c r="AP39" s="7">
        <v>0</v>
      </c>
      <c r="AQ39" s="7">
        <v>0</v>
      </c>
      <c r="AR39" s="7">
        <v>0</v>
      </c>
      <c r="AS39" s="7">
        <v>0</v>
      </c>
      <c r="AT39" s="8" t="s">
        <v>73</v>
      </c>
      <c r="BB39" s="28">
        <v>1</v>
      </c>
      <c r="BC39" s="9">
        <v>1</v>
      </c>
      <c r="BD39" s="9">
        <v>1</v>
      </c>
      <c r="BE39" s="9">
        <v>1</v>
      </c>
      <c r="BF39" s="9">
        <v>1</v>
      </c>
      <c r="BG39" s="10">
        <v>0</v>
      </c>
      <c r="BO39" s="28">
        <v>0</v>
      </c>
      <c r="BP39" s="9">
        <v>0</v>
      </c>
      <c r="BQ39" s="9">
        <v>0</v>
      </c>
      <c r="BR39" s="9">
        <v>0</v>
      </c>
      <c r="BS39" s="9">
        <v>0</v>
      </c>
      <c r="BT39" s="10" t="s">
        <v>73</v>
      </c>
      <c r="CB39" s="28">
        <v>1</v>
      </c>
      <c r="CC39" s="9">
        <v>1</v>
      </c>
      <c r="CD39" s="9">
        <v>1</v>
      </c>
      <c r="CE39" s="9">
        <v>1</v>
      </c>
      <c r="CF39" s="9">
        <v>1</v>
      </c>
      <c r="CG39" s="10">
        <v>0</v>
      </c>
    </row>
    <row r="40" spans="1:85" ht="63">
      <c r="A40" s="38" t="s">
        <v>44</v>
      </c>
      <c r="B40" s="28">
        <v>0</v>
      </c>
      <c r="C40" s="7">
        <v>0</v>
      </c>
      <c r="D40" s="7">
        <v>0</v>
      </c>
      <c r="E40" s="7">
        <v>0</v>
      </c>
      <c r="F40" s="7">
        <v>0</v>
      </c>
      <c r="G40" s="8" t="s">
        <v>73</v>
      </c>
      <c r="O40" s="28">
        <v>0</v>
      </c>
      <c r="P40" s="7">
        <v>0</v>
      </c>
      <c r="Q40" s="7">
        <v>0</v>
      </c>
      <c r="R40" s="7">
        <v>0</v>
      </c>
      <c r="S40" s="7">
        <v>0</v>
      </c>
      <c r="T40" s="8" t="s">
        <v>73</v>
      </c>
      <c r="AB40" s="28">
        <v>0</v>
      </c>
      <c r="AC40" s="7">
        <v>0</v>
      </c>
      <c r="AD40" s="7">
        <v>0</v>
      </c>
      <c r="AE40" s="7">
        <v>0</v>
      </c>
      <c r="AF40" s="7">
        <v>0</v>
      </c>
      <c r="AG40" s="8" t="s">
        <v>73</v>
      </c>
      <c r="AO40" s="28">
        <v>0</v>
      </c>
      <c r="AP40" s="7">
        <v>0</v>
      </c>
      <c r="AQ40" s="7">
        <v>0</v>
      </c>
      <c r="AR40" s="7">
        <v>0</v>
      </c>
      <c r="AS40" s="7">
        <v>0</v>
      </c>
      <c r="AT40" s="8" t="s">
        <v>73</v>
      </c>
      <c r="BB40" s="28">
        <v>1</v>
      </c>
      <c r="BC40" s="9">
        <v>1</v>
      </c>
      <c r="BD40" s="9">
        <v>1</v>
      </c>
      <c r="BE40" s="9">
        <v>1</v>
      </c>
      <c r="BF40" s="9">
        <v>1</v>
      </c>
      <c r="BG40" s="10">
        <v>0</v>
      </c>
      <c r="BO40" s="28">
        <v>0</v>
      </c>
      <c r="BP40" s="9">
        <v>0</v>
      </c>
      <c r="BQ40" s="9">
        <v>0</v>
      </c>
      <c r="BR40" s="9">
        <v>0</v>
      </c>
      <c r="BS40" s="9">
        <v>0</v>
      </c>
      <c r="BT40" s="10" t="s">
        <v>73</v>
      </c>
      <c r="CB40" s="28">
        <v>1</v>
      </c>
      <c r="CC40" s="9">
        <v>1</v>
      </c>
      <c r="CD40" s="9">
        <v>1</v>
      </c>
      <c r="CE40" s="9">
        <v>1</v>
      </c>
      <c r="CF40" s="9">
        <v>1</v>
      </c>
      <c r="CG40" s="10">
        <v>0</v>
      </c>
    </row>
    <row r="41" spans="1:85" ht="63">
      <c r="A41" s="38" t="s">
        <v>45</v>
      </c>
      <c r="B41" s="28">
        <v>249</v>
      </c>
      <c r="C41" s="7">
        <v>463.5</v>
      </c>
      <c r="D41" s="7">
        <v>574</v>
      </c>
      <c r="E41" s="7">
        <v>474</v>
      </c>
      <c r="F41" s="7">
        <v>469.9</v>
      </c>
      <c r="G41" s="8">
        <v>73</v>
      </c>
      <c r="O41" s="28">
        <v>235</v>
      </c>
      <c r="P41" s="7">
        <v>417.8</v>
      </c>
      <c r="Q41" s="7">
        <v>735</v>
      </c>
      <c r="R41" s="7">
        <v>469</v>
      </c>
      <c r="S41" s="7">
        <v>419.8</v>
      </c>
      <c r="T41" s="8">
        <v>110.9</v>
      </c>
      <c r="AB41" s="28">
        <v>249</v>
      </c>
      <c r="AC41" s="7">
        <v>466.9</v>
      </c>
      <c r="AD41" s="7">
        <v>660</v>
      </c>
      <c r="AE41" s="7">
        <v>473</v>
      </c>
      <c r="AF41" s="7">
        <v>472.4</v>
      </c>
      <c r="AG41" s="8">
        <v>66.099999999999994</v>
      </c>
      <c r="AO41" s="28">
        <v>238</v>
      </c>
      <c r="AP41" s="7">
        <v>444</v>
      </c>
      <c r="AQ41" s="45">
        <v>1745</v>
      </c>
      <c r="AR41" s="7">
        <v>472</v>
      </c>
      <c r="AS41" s="7">
        <v>441.1</v>
      </c>
      <c r="AT41" s="8">
        <v>141.80000000000001</v>
      </c>
      <c r="BB41" s="28">
        <v>242</v>
      </c>
      <c r="BC41" s="9">
        <v>844.6</v>
      </c>
      <c r="BD41" s="45">
        <v>55040</v>
      </c>
      <c r="BE41" s="9">
        <v>478</v>
      </c>
      <c r="BF41" s="9">
        <v>449.2</v>
      </c>
      <c r="BG41" s="49">
        <v>4663</v>
      </c>
      <c r="BO41" s="28">
        <v>249</v>
      </c>
      <c r="BP41" s="9">
        <v>459.6</v>
      </c>
      <c r="BQ41" s="9">
        <v>603</v>
      </c>
      <c r="BR41" s="9">
        <v>468</v>
      </c>
      <c r="BS41" s="9">
        <v>465.5</v>
      </c>
      <c r="BT41" s="10">
        <v>75.900000000000006</v>
      </c>
      <c r="CB41" s="28">
        <v>239</v>
      </c>
      <c r="CC41" s="9">
        <v>544.1</v>
      </c>
      <c r="CD41" s="45">
        <v>11973</v>
      </c>
      <c r="CE41" s="9">
        <v>491</v>
      </c>
      <c r="CF41" s="9">
        <v>468.6</v>
      </c>
      <c r="CG41" s="10">
        <v>982.8</v>
      </c>
    </row>
    <row r="42" spans="1:85" ht="52.5">
      <c r="A42" s="38" t="s">
        <v>46</v>
      </c>
      <c r="B42" s="28">
        <v>7.97</v>
      </c>
      <c r="C42" s="7">
        <v>154</v>
      </c>
      <c r="D42" s="7">
        <v>936.9</v>
      </c>
      <c r="E42" s="7">
        <v>113.1</v>
      </c>
      <c r="F42" s="7">
        <v>137.19999999999999</v>
      </c>
      <c r="G42" s="8">
        <v>133.4</v>
      </c>
      <c r="O42" s="28">
        <v>7.66</v>
      </c>
      <c r="P42" s="7">
        <v>155.19999999999999</v>
      </c>
      <c r="Q42" s="45">
        <v>1070</v>
      </c>
      <c r="R42" s="7">
        <v>114.7</v>
      </c>
      <c r="S42" s="7">
        <v>139.1</v>
      </c>
      <c r="T42" s="8">
        <v>131.4</v>
      </c>
      <c r="AB42" s="28">
        <v>7.56</v>
      </c>
      <c r="AC42" s="7">
        <v>157.80000000000001</v>
      </c>
      <c r="AD42" s="45">
        <v>1145</v>
      </c>
      <c r="AE42" s="7">
        <v>114.8</v>
      </c>
      <c r="AF42" s="7">
        <v>141.9</v>
      </c>
      <c r="AG42" s="8">
        <v>135.5</v>
      </c>
      <c r="AO42" s="28">
        <v>7.95</v>
      </c>
      <c r="AP42" s="7">
        <v>159</v>
      </c>
      <c r="AQ42" s="7">
        <v>924</v>
      </c>
      <c r="AR42" s="7">
        <v>118.3</v>
      </c>
      <c r="AS42" s="7">
        <v>143.69999999999999</v>
      </c>
      <c r="AT42" s="8">
        <v>132</v>
      </c>
      <c r="BB42" s="28">
        <v>7.29</v>
      </c>
      <c r="BC42" s="9">
        <v>153.4</v>
      </c>
      <c r="BD42" s="9">
        <v>912.7</v>
      </c>
      <c r="BE42" s="9">
        <v>110.9</v>
      </c>
      <c r="BF42" s="9">
        <v>136.80000000000001</v>
      </c>
      <c r="BG42" s="10">
        <v>131.5</v>
      </c>
      <c r="BO42" s="28">
        <v>7.98</v>
      </c>
      <c r="BP42" s="9">
        <v>152</v>
      </c>
      <c r="BQ42" s="9">
        <v>884.2</v>
      </c>
      <c r="BR42" s="9">
        <v>108.2</v>
      </c>
      <c r="BS42" s="9">
        <v>134.6</v>
      </c>
      <c r="BT42" s="10">
        <v>133.4</v>
      </c>
      <c r="CB42" s="28">
        <v>7.92</v>
      </c>
      <c r="CC42" s="9">
        <v>155</v>
      </c>
      <c r="CD42" s="9">
        <v>980.9</v>
      </c>
      <c r="CE42" s="9">
        <v>113.9</v>
      </c>
      <c r="CF42" s="9">
        <v>140</v>
      </c>
      <c r="CG42" s="10">
        <v>128.19999999999999</v>
      </c>
    </row>
    <row r="43" spans="1:85" ht="73.5">
      <c r="A43" s="38" t="s">
        <v>47</v>
      </c>
      <c r="B43" s="28">
        <v>0</v>
      </c>
      <c r="C43" s="7">
        <v>8.0000000000000002E-3</v>
      </c>
      <c r="D43" s="7">
        <v>3.97</v>
      </c>
      <c r="E43" s="7">
        <v>0</v>
      </c>
      <c r="F43" s="7">
        <v>0</v>
      </c>
      <c r="G43" s="8">
        <v>0.109</v>
      </c>
      <c r="O43" s="28">
        <v>0</v>
      </c>
      <c r="P43" s="7">
        <v>1.2999999999999999E-2</v>
      </c>
      <c r="Q43" s="7">
        <v>4.16</v>
      </c>
      <c r="R43" s="7">
        <v>0</v>
      </c>
      <c r="S43" s="7">
        <v>0</v>
      </c>
      <c r="T43" s="8">
        <v>0.16500000000000001</v>
      </c>
      <c r="AB43" s="28">
        <v>0</v>
      </c>
      <c r="AC43" s="7">
        <v>1.7999999999999999E-2</v>
      </c>
      <c r="AD43" s="7">
        <v>15</v>
      </c>
      <c r="AE43" s="7">
        <v>0</v>
      </c>
      <c r="AF43" s="7">
        <v>0</v>
      </c>
      <c r="AG43" s="8">
        <v>0.33200000000000002</v>
      </c>
      <c r="AO43" s="28">
        <v>0</v>
      </c>
      <c r="AP43" s="7">
        <v>6.2E-2</v>
      </c>
      <c r="AQ43" s="7">
        <v>17.600000000000001</v>
      </c>
      <c r="AR43" s="7">
        <v>0</v>
      </c>
      <c r="AS43" s="7">
        <v>0</v>
      </c>
      <c r="AT43" s="8">
        <v>0.63100000000000001</v>
      </c>
      <c r="BB43" s="28">
        <v>0</v>
      </c>
      <c r="BC43" s="9">
        <v>3.9E-2</v>
      </c>
      <c r="BD43" s="9">
        <v>13.2</v>
      </c>
      <c r="BE43" s="9">
        <v>0</v>
      </c>
      <c r="BF43" s="9">
        <v>0</v>
      </c>
      <c r="BG43" s="10">
        <v>0.503</v>
      </c>
      <c r="BO43" s="28">
        <v>0</v>
      </c>
      <c r="BP43" s="9">
        <v>3.1E-2</v>
      </c>
      <c r="BQ43" s="9">
        <v>15</v>
      </c>
      <c r="BR43" s="9">
        <v>0</v>
      </c>
      <c r="BS43" s="9">
        <v>0</v>
      </c>
      <c r="BT43" s="10">
        <v>0.434</v>
      </c>
      <c r="CB43" s="28">
        <v>0</v>
      </c>
      <c r="CC43" s="9">
        <v>5.6000000000000001E-2</v>
      </c>
      <c r="CD43" s="9">
        <v>11</v>
      </c>
      <c r="CE43" s="9">
        <v>0</v>
      </c>
      <c r="CF43" s="9">
        <v>0</v>
      </c>
      <c r="CG43" s="10">
        <v>0.39900000000000002</v>
      </c>
    </row>
    <row r="44" spans="1:85" ht="73.5">
      <c r="A44" s="38" t="s">
        <v>48</v>
      </c>
      <c r="B44" s="28">
        <v>0.01</v>
      </c>
      <c r="C44" s="7">
        <v>3.44</v>
      </c>
      <c r="D44" s="7">
        <v>27</v>
      </c>
      <c r="E44" s="7">
        <v>1.72</v>
      </c>
      <c r="F44" s="7">
        <v>2.77</v>
      </c>
      <c r="G44" s="8">
        <v>4.53</v>
      </c>
      <c r="O44" s="28">
        <v>0.01</v>
      </c>
      <c r="P44" s="7">
        <v>3.5</v>
      </c>
      <c r="Q44" s="7">
        <v>36.6</v>
      </c>
      <c r="R44" s="7">
        <v>1.72</v>
      </c>
      <c r="S44" s="7">
        <v>2.85</v>
      </c>
      <c r="T44" s="8">
        <v>4.49</v>
      </c>
      <c r="AB44" s="28">
        <v>0.01</v>
      </c>
      <c r="AC44" s="7">
        <v>3.5</v>
      </c>
      <c r="AD44" s="7">
        <v>38.9</v>
      </c>
      <c r="AE44" s="7">
        <v>1.68</v>
      </c>
      <c r="AF44" s="7">
        <v>2.86</v>
      </c>
      <c r="AG44" s="8">
        <v>4.55</v>
      </c>
      <c r="AO44" s="28">
        <v>0.01</v>
      </c>
      <c r="AP44" s="7">
        <v>3.5</v>
      </c>
      <c r="AQ44" s="7">
        <v>30.2</v>
      </c>
      <c r="AR44" s="7">
        <v>1.76</v>
      </c>
      <c r="AS44" s="7">
        <v>2.88</v>
      </c>
      <c r="AT44" s="8">
        <v>4.41</v>
      </c>
      <c r="BB44" s="28">
        <v>8.9999999999999993E-3</v>
      </c>
      <c r="BC44" s="9">
        <v>3.5</v>
      </c>
      <c r="BD44" s="9">
        <v>31.9</v>
      </c>
      <c r="BE44" s="9">
        <v>1.7</v>
      </c>
      <c r="BF44" s="9">
        <v>2.83</v>
      </c>
      <c r="BG44" s="10">
        <v>4.54</v>
      </c>
      <c r="BO44" s="28">
        <v>0.01</v>
      </c>
      <c r="BP44" s="9">
        <v>3.49</v>
      </c>
      <c r="BQ44" s="9">
        <v>29.3</v>
      </c>
      <c r="BR44" s="9">
        <v>1.7</v>
      </c>
      <c r="BS44" s="9">
        <v>2.82</v>
      </c>
      <c r="BT44" s="10">
        <v>4.53</v>
      </c>
      <c r="CB44" s="28">
        <v>0.01</v>
      </c>
      <c r="CC44" s="9">
        <v>3.5</v>
      </c>
      <c r="CD44" s="9">
        <v>34.1</v>
      </c>
      <c r="CE44" s="9">
        <v>1.71</v>
      </c>
      <c r="CF44" s="9">
        <v>2.89</v>
      </c>
      <c r="CG44" s="10">
        <v>4.38</v>
      </c>
    </row>
    <row r="45" spans="1:85" ht="74.25" thickBot="1">
      <c r="A45" s="39" t="s">
        <v>49</v>
      </c>
      <c r="B45" s="29">
        <v>2.1999999999999999E-2</v>
      </c>
      <c r="C45" s="30">
        <v>0.29899999999999999</v>
      </c>
      <c r="D45" s="30">
        <v>1.38</v>
      </c>
      <c r="E45" s="30">
        <v>0.27</v>
      </c>
      <c r="F45" s="30">
        <v>0.28399999999999997</v>
      </c>
      <c r="G45" s="42">
        <v>0.20499999999999999</v>
      </c>
      <c r="O45" s="29">
        <v>2.1000000000000001E-2</v>
      </c>
      <c r="P45" s="30">
        <v>0.29699999999999999</v>
      </c>
      <c r="Q45" s="30">
        <v>1.27</v>
      </c>
      <c r="R45" s="30">
        <v>0.24399999999999999</v>
      </c>
      <c r="S45" s="30">
        <v>0.28100000000000003</v>
      </c>
      <c r="T45" s="42">
        <v>0.214</v>
      </c>
      <c r="AB45" s="29">
        <v>2.1000000000000001E-2</v>
      </c>
      <c r="AC45" s="30">
        <v>0.3</v>
      </c>
      <c r="AD45" s="30">
        <v>1.46</v>
      </c>
      <c r="AE45" s="30">
        <v>0.26200000000000001</v>
      </c>
      <c r="AF45" s="30">
        <v>0.28199999999999997</v>
      </c>
      <c r="AG45" s="42">
        <v>0.219</v>
      </c>
      <c r="AO45" s="29">
        <v>2.1999999999999999E-2</v>
      </c>
      <c r="AP45" s="30">
        <v>0.30099999999999999</v>
      </c>
      <c r="AQ45" s="30">
        <v>1.82</v>
      </c>
      <c r="AR45" s="30">
        <v>0.252</v>
      </c>
      <c r="AS45" s="30">
        <v>0.28399999999999997</v>
      </c>
      <c r="AT45" s="42">
        <v>0.216</v>
      </c>
      <c r="BB45" s="29">
        <v>0.02</v>
      </c>
      <c r="BC45" s="30">
        <v>0.29599999999999999</v>
      </c>
      <c r="BD45" s="30">
        <v>1.53</v>
      </c>
      <c r="BE45" s="30">
        <v>0.247</v>
      </c>
      <c r="BF45" s="30">
        <v>0.28000000000000003</v>
      </c>
      <c r="BG45" s="42">
        <v>0.21099999999999999</v>
      </c>
      <c r="BO45" s="29">
        <v>2.1999999999999999E-2</v>
      </c>
      <c r="BP45" s="30">
        <v>0.29699999999999999</v>
      </c>
      <c r="BQ45" s="30">
        <v>1.3</v>
      </c>
      <c r="BR45" s="30">
        <v>0.249</v>
      </c>
      <c r="BS45" s="30">
        <v>0.28000000000000003</v>
      </c>
      <c r="BT45" s="42">
        <v>0.21299999999999999</v>
      </c>
      <c r="CB45" s="29">
        <v>2.1999999999999999E-2</v>
      </c>
      <c r="CC45" s="30">
        <v>0.29799999999999999</v>
      </c>
      <c r="CD45" s="30">
        <v>1.86</v>
      </c>
      <c r="CE45" s="30">
        <v>0.23899999999999999</v>
      </c>
      <c r="CF45" s="30">
        <v>0.28199999999999997</v>
      </c>
      <c r="CG45" s="42">
        <v>0.21</v>
      </c>
    </row>
  </sheetData>
  <mergeCells count="72">
    <mergeCell ref="BO6:BZ6"/>
    <mergeCell ref="BO7:BZ7"/>
    <mergeCell ref="BO8:BZ8"/>
    <mergeCell ref="BO9:BZ9"/>
    <mergeCell ref="BO1:BZ1"/>
    <mergeCell ref="BO2:BZ2"/>
    <mergeCell ref="BO3:BZ3"/>
    <mergeCell ref="BO4:BZ4"/>
    <mergeCell ref="BO5:BZ5"/>
    <mergeCell ref="AO6:AZ6"/>
    <mergeCell ref="AO7:AZ7"/>
    <mergeCell ref="AO8:AZ8"/>
    <mergeCell ref="AO9:AZ9"/>
    <mergeCell ref="BB1:BM1"/>
    <mergeCell ref="BB2:BM2"/>
    <mergeCell ref="BB3:BM3"/>
    <mergeCell ref="BB4:BM4"/>
    <mergeCell ref="BB5:BM5"/>
    <mergeCell ref="BB6:BM6"/>
    <mergeCell ref="BB7:BM7"/>
    <mergeCell ref="BB8:BM8"/>
    <mergeCell ref="BB9:BM9"/>
    <mergeCell ref="AO1:AZ1"/>
    <mergeCell ref="AO2:AZ2"/>
    <mergeCell ref="AO3:AZ3"/>
    <mergeCell ref="O1:Z1"/>
    <mergeCell ref="O2:Z2"/>
    <mergeCell ref="O3:Z3"/>
    <mergeCell ref="O4:Z4"/>
    <mergeCell ref="O5:Z5"/>
    <mergeCell ref="AB1:AM1"/>
    <mergeCell ref="AB2:AM2"/>
    <mergeCell ref="AB3:AM3"/>
    <mergeCell ref="AB4:AM4"/>
    <mergeCell ref="AB5:AM5"/>
    <mergeCell ref="B1:M1"/>
    <mergeCell ref="B2:M2"/>
    <mergeCell ref="B3:M3"/>
    <mergeCell ref="B4:M4"/>
    <mergeCell ref="B5:M5"/>
    <mergeCell ref="CB4:CM4"/>
    <mergeCell ref="CB5:CM5"/>
    <mergeCell ref="B7:M7"/>
    <mergeCell ref="B8:M8"/>
    <mergeCell ref="B9:M9"/>
    <mergeCell ref="B6:M6"/>
    <mergeCell ref="O9:Z9"/>
    <mergeCell ref="AB6:AM6"/>
    <mergeCell ref="AB7:AM7"/>
    <mergeCell ref="AB8:AM8"/>
    <mergeCell ref="AB9:AM9"/>
    <mergeCell ref="AO4:AZ4"/>
    <mergeCell ref="AO5:AZ5"/>
    <mergeCell ref="O6:Z6"/>
    <mergeCell ref="O7:Z7"/>
    <mergeCell ref="O8:Z8"/>
    <mergeCell ref="CB6:CM6"/>
    <mergeCell ref="CB7:CM7"/>
    <mergeCell ref="CB8:CM8"/>
    <mergeCell ref="CB9:CM9"/>
    <mergeCell ref="CO1:CZ1"/>
    <mergeCell ref="CO2:CZ2"/>
    <mergeCell ref="CO3:CZ3"/>
    <mergeCell ref="CO4:CZ4"/>
    <mergeCell ref="CO5:CZ5"/>
    <mergeCell ref="CO6:CZ6"/>
    <mergeCell ref="CO7:CZ7"/>
    <mergeCell ref="CO8:CZ8"/>
    <mergeCell ref="CO9:CZ9"/>
    <mergeCell ref="CB1:CM1"/>
    <mergeCell ref="CB2:CM2"/>
    <mergeCell ref="CB3:CM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Z45"/>
  <sheetViews>
    <sheetView topLeftCell="A23" workbookViewId="0">
      <selection activeCell="A31" sqref="A31"/>
    </sheetView>
  </sheetViews>
  <sheetFormatPr defaultRowHeight="15"/>
  <cols>
    <col min="1" max="1" width="16.140625" bestFit="1" customWidth="1"/>
    <col min="14" max="14" width="0.28515625" customWidth="1"/>
    <col min="27" max="27" width="0.140625" customWidth="1"/>
    <col min="40" max="40" width="0.28515625" customWidth="1"/>
    <col min="53" max="53" width="0.140625" customWidth="1"/>
    <col min="66" max="66" width="0.140625" customWidth="1"/>
    <col min="78" max="78" width="9.140625" customWidth="1"/>
    <col min="79" max="79" width="0.28515625" customWidth="1"/>
    <col min="91" max="91" width="9.140625" customWidth="1"/>
    <col min="92" max="92" width="0.28515625" customWidth="1"/>
  </cols>
  <sheetData>
    <row r="1" spans="1:104" ht="15" customHeight="1">
      <c r="A1" s="23" t="s">
        <v>0</v>
      </c>
      <c r="B1" s="306" t="s">
        <v>82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8"/>
      <c r="O1" s="306" t="s">
        <v>103</v>
      </c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  <c r="AB1" s="306" t="s">
        <v>126</v>
      </c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8"/>
      <c r="AO1" s="306" t="s">
        <v>145</v>
      </c>
      <c r="AP1" s="307"/>
      <c r="AQ1" s="307"/>
      <c r="AR1" s="307"/>
      <c r="AS1" s="307"/>
      <c r="AT1" s="307"/>
      <c r="AU1" s="307"/>
      <c r="AV1" s="307"/>
      <c r="AW1" s="307"/>
      <c r="AX1" s="307"/>
      <c r="AY1" s="307"/>
      <c r="AZ1" s="308"/>
      <c r="BB1" s="306" t="s">
        <v>155</v>
      </c>
      <c r="BC1" s="307"/>
      <c r="BD1" s="307"/>
      <c r="BE1" s="307"/>
      <c r="BF1" s="307"/>
      <c r="BG1" s="307"/>
      <c r="BH1" s="307"/>
      <c r="BI1" s="307"/>
      <c r="BJ1" s="307"/>
      <c r="BK1" s="307"/>
      <c r="BL1" s="307"/>
      <c r="BM1" s="308"/>
      <c r="BO1" s="306" t="s">
        <v>173</v>
      </c>
      <c r="BP1" s="307"/>
      <c r="BQ1" s="307"/>
      <c r="BR1" s="307"/>
      <c r="BS1" s="307"/>
      <c r="BT1" s="307"/>
      <c r="BU1" s="307"/>
      <c r="BV1" s="307"/>
      <c r="BW1" s="307"/>
      <c r="BX1" s="307"/>
      <c r="BY1" s="307"/>
      <c r="BZ1" s="308"/>
      <c r="CB1" s="306" t="s">
        <v>190</v>
      </c>
      <c r="CC1" s="307"/>
      <c r="CD1" s="307"/>
      <c r="CE1" s="307"/>
      <c r="CF1" s="307"/>
      <c r="CG1" s="307"/>
      <c r="CH1" s="307"/>
      <c r="CI1" s="307"/>
      <c r="CJ1" s="307"/>
      <c r="CK1" s="307"/>
      <c r="CL1" s="307"/>
      <c r="CM1" s="308"/>
      <c r="CO1" s="306" t="s">
        <v>126</v>
      </c>
      <c r="CP1" s="307"/>
      <c r="CQ1" s="307"/>
      <c r="CR1" s="307"/>
      <c r="CS1" s="307"/>
      <c r="CT1" s="307"/>
      <c r="CU1" s="307"/>
      <c r="CV1" s="307"/>
      <c r="CW1" s="307"/>
      <c r="CX1" s="307"/>
      <c r="CY1" s="307"/>
      <c r="CZ1" s="308"/>
    </row>
    <row r="2" spans="1:104">
      <c r="A2" s="24" t="s">
        <v>1</v>
      </c>
      <c r="B2" s="309" t="s">
        <v>51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  <c r="O2" s="309" t="s">
        <v>51</v>
      </c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1"/>
      <c r="AB2" s="309" t="s">
        <v>51</v>
      </c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1"/>
      <c r="AO2" s="309" t="s">
        <v>51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1"/>
      <c r="BB2" s="309" t="s">
        <v>51</v>
      </c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1"/>
      <c r="BO2" s="309" t="s">
        <v>51</v>
      </c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1"/>
      <c r="CB2" s="309" t="s">
        <v>51</v>
      </c>
      <c r="CC2" s="310"/>
      <c r="CD2" s="310"/>
      <c r="CE2" s="310"/>
      <c r="CF2" s="310"/>
      <c r="CG2" s="310"/>
      <c r="CH2" s="310"/>
      <c r="CI2" s="310"/>
      <c r="CJ2" s="310"/>
      <c r="CK2" s="310"/>
      <c r="CL2" s="310"/>
      <c r="CM2" s="311"/>
      <c r="CO2" s="309" t="s">
        <v>51</v>
      </c>
      <c r="CP2" s="310"/>
      <c r="CQ2" s="310"/>
      <c r="CR2" s="310"/>
      <c r="CS2" s="310"/>
      <c r="CT2" s="310"/>
      <c r="CU2" s="310"/>
      <c r="CV2" s="310"/>
      <c r="CW2" s="310"/>
      <c r="CX2" s="310"/>
      <c r="CY2" s="310"/>
      <c r="CZ2" s="311"/>
    </row>
    <row r="3" spans="1:104" ht="15" customHeight="1">
      <c r="A3" s="24" t="s">
        <v>2</v>
      </c>
      <c r="B3" s="312" t="s">
        <v>83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4"/>
      <c r="O3" s="312" t="s">
        <v>104</v>
      </c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4"/>
      <c r="AB3" s="312" t="s">
        <v>127</v>
      </c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4"/>
      <c r="AO3" s="312" t="s">
        <v>146</v>
      </c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4"/>
      <c r="BB3" s="312" t="s">
        <v>156</v>
      </c>
      <c r="BC3" s="313"/>
      <c r="BD3" s="313"/>
      <c r="BE3" s="313"/>
      <c r="BF3" s="313"/>
      <c r="BG3" s="313"/>
      <c r="BH3" s="313"/>
      <c r="BI3" s="313"/>
      <c r="BJ3" s="313"/>
      <c r="BK3" s="313"/>
      <c r="BL3" s="313"/>
      <c r="BM3" s="314"/>
      <c r="BO3" s="312" t="s">
        <v>174</v>
      </c>
      <c r="BP3" s="313"/>
      <c r="BQ3" s="313"/>
      <c r="BR3" s="313"/>
      <c r="BS3" s="313"/>
      <c r="BT3" s="313"/>
      <c r="BU3" s="313"/>
      <c r="BV3" s="313"/>
      <c r="BW3" s="313"/>
      <c r="BX3" s="313"/>
      <c r="BY3" s="313"/>
      <c r="BZ3" s="314"/>
      <c r="CB3" s="312" t="s">
        <v>191</v>
      </c>
      <c r="CC3" s="313"/>
      <c r="CD3" s="313"/>
      <c r="CE3" s="313"/>
      <c r="CF3" s="313"/>
      <c r="CG3" s="313"/>
      <c r="CH3" s="313"/>
      <c r="CI3" s="313"/>
      <c r="CJ3" s="313"/>
      <c r="CK3" s="313"/>
      <c r="CL3" s="313"/>
      <c r="CM3" s="314"/>
      <c r="CO3" s="312" t="s">
        <v>127</v>
      </c>
      <c r="CP3" s="313"/>
      <c r="CQ3" s="313"/>
      <c r="CR3" s="313"/>
      <c r="CS3" s="313"/>
      <c r="CT3" s="313"/>
      <c r="CU3" s="313"/>
      <c r="CV3" s="313"/>
      <c r="CW3" s="313"/>
      <c r="CX3" s="313"/>
      <c r="CY3" s="313"/>
      <c r="CZ3" s="314"/>
    </row>
    <row r="4" spans="1:104" ht="15" customHeight="1">
      <c r="A4" s="24" t="s">
        <v>3</v>
      </c>
      <c r="B4" s="312" t="s">
        <v>84</v>
      </c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4"/>
      <c r="O4" s="312" t="s">
        <v>105</v>
      </c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4"/>
      <c r="AB4" s="312" t="s">
        <v>128</v>
      </c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4"/>
      <c r="AO4" s="312" t="s">
        <v>147</v>
      </c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4"/>
      <c r="BB4" s="312" t="s">
        <v>157</v>
      </c>
      <c r="BC4" s="313"/>
      <c r="BD4" s="313"/>
      <c r="BE4" s="313"/>
      <c r="BF4" s="313"/>
      <c r="BG4" s="313"/>
      <c r="BH4" s="313"/>
      <c r="BI4" s="313"/>
      <c r="BJ4" s="313"/>
      <c r="BK4" s="313"/>
      <c r="BL4" s="313"/>
      <c r="BM4" s="314"/>
      <c r="BO4" s="312" t="s">
        <v>175</v>
      </c>
      <c r="BP4" s="313"/>
      <c r="BQ4" s="313"/>
      <c r="BR4" s="313"/>
      <c r="BS4" s="313"/>
      <c r="BT4" s="313"/>
      <c r="BU4" s="313"/>
      <c r="BV4" s="313"/>
      <c r="BW4" s="313"/>
      <c r="BX4" s="313"/>
      <c r="BY4" s="313"/>
      <c r="BZ4" s="314"/>
      <c r="CB4" s="312" t="s">
        <v>192</v>
      </c>
      <c r="CC4" s="313"/>
      <c r="CD4" s="313"/>
      <c r="CE4" s="313"/>
      <c r="CF4" s="313"/>
      <c r="CG4" s="313"/>
      <c r="CH4" s="313"/>
      <c r="CI4" s="313"/>
      <c r="CJ4" s="313"/>
      <c r="CK4" s="313"/>
      <c r="CL4" s="313"/>
      <c r="CM4" s="314"/>
      <c r="CO4" s="312" t="s">
        <v>128</v>
      </c>
      <c r="CP4" s="313"/>
      <c r="CQ4" s="313"/>
      <c r="CR4" s="313"/>
      <c r="CS4" s="313"/>
      <c r="CT4" s="313"/>
      <c r="CU4" s="313"/>
      <c r="CV4" s="313"/>
      <c r="CW4" s="313"/>
      <c r="CX4" s="313"/>
      <c r="CY4" s="313"/>
      <c r="CZ4" s="314"/>
    </row>
    <row r="5" spans="1:104">
      <c r="A5" s="24" t="s">
        <v>4</v>
      </c>
      <c r="B5" s="315">
        <v>5.0219907407407414E-2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7"/>
      <c r="O5" s="315">
        <v>5.0219907407407414E-2</v>
      </c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7"/>
      <c r="AB5" s="315">
        <v>5.0208333333333334E-2</v>
      </c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7"/>
      <c r="AO5" s="315">
        <v>5.0219907407407414E-2</v>
      </c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7"/>
      <c r="BB5" s="315">
        <v>5.0208333333333334E-2</v>
      </c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7"/>
      <c r="BO5" s="315">
        <v>5.019675925925926E-2</v>
      </c>
      <c r="BP5" s="316"/>
      <c r="BQ5" s="316"/>
      <c r="BR5" s="316"/>
      <c r="BS5" s="316"/>
      <c r="BT5" s="316"/>
      <c r="BU5" s="316"/>
      <c r="BV5" s="316"/>
      <c r="BW5" s="316"/>
      <c r="BX5" s="316"/>
      <c r="BY5" s="316"/>
      <c r="BZ5" s="317"/>
      <c r="CB5" s="315">
        <v>5.0208333333333334E-2</v>
      </c>
      <c r="CC5" s="316"/>
      <c r="CD5" s="316"/>
      <c r="CE5" s="316"/>
      <c r="CF5" s="316"/>
      <c r="CG5" s="316"/>
      <c r="CH5" s="316"/>
      <c r="CI5" s="316"/>
      <c r="CJ5" s="316"/>
      <c r="CK5" s="316"/>
      <c r="CL5" s="316"/>
      <c r="CM5" s="317"/>
      <c r="CO5" s="315">
        <v>5.0208333333333334E-2</v>
      </c>
      <c r="CP5" s="316"/>
      <c r="CQ5" s="316"/>
      <c r="CR5" s="316"/>
      <c r="CS5" s="316"/>
      <c r="CT5" s="316"/>
      <c r="CU5" s="316"/>
      <c r="CV5" s="316"/>
      <c r="CW5" s="316"/>
      <c r="CX5" s="316"/>
      <c r="CY5" s="316"/>
      <c r="CZ5" s="317"/>
    </row>
    <row r="6" spans="1:104" ht="15" customHeight="1">
      <c r="A6" s="24" t="s">
        <v>5</v>
      </c>
      <c r="B6" s="294" t="s">
        <v>81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6"/>
      <c r="O6" s="294" t="s">
        <v>101</v>
      </c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6"/>
      <c r="AB6" s="294" t="s">
        <v>125</v>
      </c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6"/>
      <c r="AO6" s="294" t="s">
        <v>135</v>
      </c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6"/>
      <c r="BB6" s="294" t="s">
        <v>125</v>
      </c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96"/>
      <c r="BO6" s="294" t="s">
        <v>154</v>
      </c>
      <c r="BP6" s="295"/>
      <c r="BQ6" s="295"/>
      <c r="BR6" s="295"/>
      <c r="BS6" s="295"/>
      <c r="BT6" s="295"/>
      <c r="BU6" s="295"/>
      <c r="BV6" s="295"/>
      <c r="BW6" s="295"/>
      <c r="BX6" s="295"/>
      <c r="BY6" s="295"/>
      <c r="BZ6" s="296"/>
      <c r="CB6" s="294" t="s">
        <v>189</v>
      </c>
      <c r="CC6" s="295"/>
      <c r="CD6" s="295"/>
      <c r="CE6" s="295"/>
      <c r="CF6" s="295"/>
      <c r="CG6" s="295"/>
      <c r="CH6" s="295"/>
      <c r="CI6" s="295"/>
      <c r="CJ6" s="295"/>
      <c r="CK6" s="295"/>
      <c r="CL6" s="295"/>
      <c r="CM6" s="296"/>
      <c r="CO6" s="294" t="s">
        <v>125</v>
      </c>
      <c r="CP6" s="295"/>
      <c r="CQ6" s="295"/>
      <c r="CR6" s="295"/>
      <c r="CS6" s="295"/>
      <c r="CT6" s="295"/>
      <c r="CU6" s="295"/>
      <c r="CV6" s="295"/>
      <c r="CW6" s="295"/>
      <c r="CX6" s="295"/>
      <c r="CY6" s="295"/>
      <c r="CZ6" s="296"/>
    </row>
    <row r="7" spans="1:104" ht="15" customHeight="1">
      <c r="A7" s="24" t="s">
        <v>6</v>
      </c>
      <c r="B7" s="297" t="s">
        <v>55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9"/>
      <c r="O7" s="297" t="s">
        <v>55</v>
      </c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9"/>
      <c r="AB7" s="297" t="s">
        <v>55</v>
      </c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9"/>
      <c r="AO7" s="297" t="s">
        <v>55</v>
      </c>
      <c r="AP7" s="298"/>
      <c r="AQ7" s="298"/>
      <c r="AR7" s="298"/>
      <c r="AS7" s="298"/>
      <c r="AT7" s="298"/>
      <c r="AU7" s="298"/>
      <c r="AV7" s="298"/>
      <c r="AW7" s="298"/>
      <c r="AX7" s="298"/>
      <c r="AY7" s="298"/>
      <c r="AZ7" s="299"/>
      <c r="BB7" s="297" t="s">
        <v>55</v>
      </c>
      <c r="BC7" s="298"/>
      <c r="BD7" s="298"/>
      <c r="BE7" s="298"/>
      <c r="BF7" s="298"/>
      <c r="BG7" s="298"/>
      <c r="BH7" s="298"/>
      <c r="BI7" s="298"/>
      <c r="BJ7" s="298"/>
      <c r="BK7" s="298"/>
      <c r="BL7" s="298"/>
      <c r="BM7" s="299"/>
      <c r="BO7" s="297" t="s">
        <v>55</v>
      </c>
      <c r="BP7" s="298"/>
      <c r="BQ7" s="298"/>
      <c r="BR7" s="298"/>
      <c r="BS7" s="298"/>
      <c r="BT7" s="298"/>
      <c r="BU7" s="298"/>
      <c r="BV7" s="298"/>
      <c r="BW7" s="298"/>
      <c r="BX7" s="298"/>
      <c r="BY7" s="298"/>
      <c r="BZ7" s="299"/>
      <c r="CB7" s="297" t="s">
        <v>55</v>
      </c>
      <c r="CC7" s="298"/>
      <c r="CD7" s="298"/>
      <c r="CE7" s="298"/>
      <c r="CF7" s="298"/>
      <c r="CG7" s="298"/>
      <c r="CH7" s="298"/>
      <c r="CI7" s="298"/>
      <c r="CJ7" s="298"/>
      <c r="CK7" s="298"/>
      <c r="CL7" s="298"/>
      <c r="CM7" s="299"/>
      <c r="CO7" s="297" t="s">
        <v>55</v>
      </c>
      <c r="CP7" s="298"/>
      <c r="CQ7" s="298"/>
      <c r="CR7" s="298"/>
      <c r="CS7" s="298"/>
      <c r="CT7" s="298"/>
      <c r="CU7" s="298"/>
      <c r="CV7" s="298"/>
      <c r="CW7" s="298"/>
      <c r="CX7" s="298"/>
      <c r="CY7" s="298"/>
      <c r="CZ7" s="299"/>
    </row>
    <row r="8" spans="1:104" ht="15" customHeight="1">
      <c r="A8" s="24" t="s">
        <v>7</v>
      </c>
      <c r="B8" s="300" t="s">
        <v>76</v>
      </c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2"/>
      <c r="O8" s="300" t="s">
        <v>106</v>
      </c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B8" s="300" t="s">
        <v>106</v>
      </c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2"/>
      <c r="AO8" s="300" t="s">
        <v>106</v>
      </c>
      <c r="AP8" s="301"/>
      <c r="AQ8" s="301"/>
      <c r="AR8" s="301"/>
      <c r="AS8" s="301"/>
      <c r="AT8" s="301"/>
      <c r="AU8" s="301"/>
      <c r="AV8" s="301"/>
      <c r="AW8" s="301"/>
      <c r="AX8" s="301"/>
      <c r="AY8" s="301"/>
      <c r="AZ8" s="302"/>
      <c r="BB8" s="300" t="s">
        <v>106</v>
      </c>
      <c r="BC8" s="301"/>
      <c r="BD8" s="301"/>
      <c r="BE8" s="301"/>
      <c r="BF8" s="301"/>
      <c r="BG8" s="301"/>
      <c r="BH8" s="301"/>
      <c r="BI8" s="301"/>
      <c r="BJ8" s="301"/>
      <c r="BK8" s="301"/>
      <c r="BL8" s="301"/>
      <c r="BM8" s="302"/>
      <c r="BO8" s="300" t="s">
        <v>106</v>
      </c>
      <c r="BP8" s="301"/>
      <c r="BQ8" s="301"/>
      <c r="BR8" s="301"/>
      <c r="BS8" s="301"/>
      <c r="BT8" s="301"/>
      <c r="BU8" s="301"/>
      <c r="BV8" s="301"/>
      <c r="BW8" s="301"/>
      <c r="BX8" s="301"/>
      <c r="BY8" s="301"/>
      <c r="BZ8" s="302"/>
      <c r="CB8" s="300" t="s">
        <v>106</v>
      </c>
      <c r="CC8" s="301"/>
      <c r="CD8" s="301"/>
      <c r="CE8" s="301"/>
      <c r="CF8" s="301"/>
      <c r="CG8" s="301"/>
      <c r="CH8" s="301"/>
      <c r="CI8" s="301"/>
      <c r="CJ8" s="301"/>
      <c r="CK8" s="301"/>
      <c r="CL8" s="301"/>
      <c r="CM8" s="302"/>
      <c r="CO8" s="300" t="s">
        <v>106</v>
      </c>
      <c r="CP8" s="301"/>
      <c r="CQ8" s="301"/>
      <c r="CR8" s="301"/>
      <c r="CS8" s="301"/>
      <c r="CT8" s="301"/>
      <c r="CU8" s="301"/>
      <c r="CV8" s="301"/>
      <c r="CW8" s="301"/>
      <c r="CX8" s="301"/>
      <c r="CY8" s="301"/>
      <c r="CZ8" s="302"/>
    </row>
    <row r="9" spans="1:104" ht="21.75" thickBot="1">
      <c r="A9" s="40" t="s">
        <v>8</v>
      </c>
      <c r="B9" s="303" t="s">
        <v>77</v>
      </c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5"/>
      <c r="O9" s="303" t="s">
        <v>77</v>
      </c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5"/>
      <c r="AB9" s="303" t="s">
        <v>77</v>
      </c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5"/>
      <c r="AO9" s="303" t="s">
        <v>77</v>
      </c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5"/>
      <c r="BB9" s="303" t="s">
        <v>77</v>
      </c>
      <c r="BC9" s="304"/>
      <c r="BD9" s="304"/>
      <c r="BE9" s="304"/>
      <c r="BF9" s="304"/>
      <c r="BG9" s="304"/>
      <c r="BH9" s="304"/>
      <c r="BI9" s="304"/>
      <c r="BJ9" s="304"/>
      <c r="BK9" s="304"/>
      <c r="BL9" s="304"/>
      <c r="BM9" s="305"/>
      <c r="BO9" s="303" t="s">
        <v>77</v>
      </c>
      <c r="BP9" s="304"/>
      <c r="BQ9" s="304"/>
      <c r="BR9" s="304"/>
      <c r="BS9" s="304"/>
      <c r="BT9" s="304"/>
      <c r="BU9" s="304"/>
      <c r="BV9" s="304"/>
      <c r="BW9" s="304"/>
      <c r="BX9" s="304"/>
      <c r="BY9" s="304"/>
      <c r="BZ9" s="305"/>
      <c r="CB9" s="303" t="s">
        <v>77</v>
      </c>
      <c r="CC9" s="304"/>
      <c r="CD9" s="304"/>
      <c r="CE9" s="304"/>
      <c r="CF9" s="304"/>
      <c r="CG9" s="304"/>
      <c r="CH9" s="304"/>
      <c r="CI9" s="304"/>
      <c r="CJ9" s="304"/>
      <c r="CK9" s="304"/>
      <c r="CL9" s="304"/>
      <c r="CM9" s="305"/>
      <c r="CO9" s="303" t="s">
        <v>77</v>
      </c>
      <c r="CP9" s="304"/>
      <c r="CQ9" s="304"/>
      <c r="CR9" s="304"/>
      <c r="CS9" s="304"/>
      <c r="CT9" s="304"/>
      <c r="CU9" s="304"/>
      <c r="CV9" s="304"/>
      <c r="CW9" s="304"/>
      <c r="CX9" s="304"/>
      <c r="CY9" s="304"/>
      <c r="CZ9" s="305"/>
    </row>
    <row r="10" spans="1:104" ht="21">
      <c r="A10" s="41" t="s">
        <v>9</v>
      </c>
      <c r="B10" s="27" t="s">
        <v>58</v>
      </c>
      <c r="C10" s="18" t="s">
        <v>59</v>
      </c>
      <c r="D10" s="18" t="s">
        <v>60</v>
      </c>
      <c r="E10" s="18" t="s">
        <v>61</v>
      </c>
      <c r="F10" s="18" t="s">
        <v>62</v>
      </c>
      <c r="G10" s="18" t="s">
        <v>63</v>
      </c>
      <c r="H10" s="18" t="s">
        <v>64</v>
      </c>
      <c r="I10" s="18" t="s">
        <v>65</v>
      </c>
      <c r="J10" s="18" t="s">
        <v>66</v>
      </c>
      <c r="K10" s="18" t="s">
        <v>67</v>
      </c>
      <c r="L10" s="18" t="s">
        <v>68</v>
      </c>
      <c r="M10" s="19" t="s">
        <v>69</v>
      </c>
      <c r="O10" s="27" t="s">
        <v>58</v>
      </c>
      <c r="P10" s="18" t="s">
        <v>59</v>
      </c>
      <c r="Q10" s="18" t="s">
        <v>60</v>
      </c>
      <c r="R10" s="18" t="s">
        <v>61</v>
      </c>
      <c r="S10" s="18" t="s">
        <v>62</v>
      </c>
      <c r="T10" s="18" t="s">
        <v>63</v>
      </c>
      <c r="U10" s="18" t="s">
        <v>64</v>
      </c>
      <c r="V10" s="18" t="s">
        <v>65</v>
      </c>
      <c r="W10" s="18" t="s">
        <v>66</v>
      </c>
      <c r="X10" s="18" t="s">
        <v>67</v>
      </c>
      <c r="Y10" s="18" t="s">
        <v>68</v>
      </c>
      <c r="Z10" s="19" t="s">
        <v>69</v>
      </c>
      <c r="AB10" s="27" t="s">
        <v>58</v>
      </c>
      <c r="AC10" s="18" t="s">
        <v>59</v>
      </c>
      <c r="AD10" s="18" t="s">
        <v>60</v>
      </c>
      <c r="AE10" s="18" t="s">
        <v>61</v>
      </c>
      <c r="AF10" s="18" t="s">
        <v>62</v>
      </c>
      <c r="AG10" s="18" t="s">
        <v>63</v>
      </c>
      <c r="AH10" s="18" t="s">
        <v>64</v>
      </c>
      <c r="AI10" s="18" t="s">
        <v>65</v>
      </c>
      <c r="AJ10" s="18" t="s">
        <v>66</v>
      </c>
      <c r="AK10" s="18" t="s">
        <v>67</v>
      </c>
      <c r="AL10" s="18" t="s">
        <v>68</v>
      </c>
      <c r="AM10" s="19" t="s">
        <v>69</v>
      </c>
      <c r="AO10" s="27" t="s">
        <v>58</v>
      </c>
      <c r="AP10" s="18" t="s">
        <v>59</v>
      </c>
      <c r="AQ10" s="18" t="s">
        <v>60</v>
      </c>
      <c r="AR10" s="18" t="s">
        <v>61</v>
      </c>
      <c r="AS10" s="18" t="s">
        <v>62</v>
      </c>
      <c r="AT10" s="18" t="s">
        <v>63</v>
      </c>
      <c r="AU10" s="18" t="s">
        <v>64</v>
      </c>
      <c r="AV10" s="18" t="s">
        <v>65</v>
      </c>
      <c r="AW10" s="18" t="s">
        <v>66</v>
      </c>
      <c r="AX10" s="18" t="s">
        <v>67</v>
      </c>
      <c r="AY10" s="18" t="s">
        <v>68</v>
      </c>
      <c r="AZ10" s="19" t="s">
        <v>69</v>
      </c>
      <c r="BB10" s="27" t="s">
        <v>58</v>
      </c>
      <c r="BC10" s="18" t="s">
        <v>59</v>
      </c>
      <c r="BD10" s="18" t="s">
        <v>60</v>
      </c>
      <c r="BE10" s="18" t="s">
        <v>61</v>
      </c>
      <c r="BF10" s="18" t="s">
        <v>62</v>
      </c>
      <c r="BG10" s="18" t="s">
        <v>63</v>
      </c>
      <c r="BH10" s="18" t="s">
        <v>64</v>
      </c>
      <c r="BI10" s="18" t="s">
        <v>65</v>
      </c>
      <c r="BJ10" s="18" t="s">
        <v>66</v>
      </c>
      <c r="BK10" s="18" t="s">
        <v>67</v>
      </c>
      <c r="BL10" s="18" t="s">
        <v>68</v>
      </c>
      <c r="BM10" s="19" t="s">
        <v>69</v>
      </c>
      <c r="BO10" s="27" t="s">
        <v>58</v>
      </c>
      <c r="BP10" s="18" t="s">
        <v>59</v>
      </c>
      <c r="BQ10" s="18" t="s">
        <v>60</v>
      </c>
      <c r="BR10" s="18" t="s">
        <v>61</v>
      </c>
      <c r="BS10" s="18" t="s">
        <v>62</v>
      </c>
      <c r="BT10" s="18" t="s">
        <v>63</v>
      </c>
      <c r="BU10" s="18" t="s">
        <v>64</v>
      </c>
      <c r="BV10" s="18" t="s">
        <v>65</v>
      </c>
      <c r="BW10" s="18" t="s">
        <v>66</v>
      </c>
      <c r="BX10" s="18" t="s">
        <v>67</v>
      </c>
      <c r="BY10" s="18" t="s">
        <v>68</v>
      </c>
      <c r="BZ10" s="19" t="s">
        <v>69</v>
      </c>
      <c r="CB10" s="27" t="s">
        <v>58</v>
      </c>
      <c r="CC10" s="18" t="s">
        <v>59</v>
      </c>
      <c r="CD10" s="18" t="s">
        <v>60</v>
      </c>
      <c r="CE10" s="18" t="s">
        <v>61</v>
      </c>
      <c r="CF10" s="18" t="s">
        <v>62</v>
      </c>
      <c r="CG10" s="18" t="s">
        <v>63</v>
      </c>
      <c r="CH10" s="18" t="s">
        <v>64</v>
      </c>
      <c r="CI10" s="18" t="s">
        <v>65</v>
      </c>
      <c r="CJ10" s="18" t="s">
        <v>66</v>
      </c>
      <c r="CK10" s="18" t="s">
        <v>67</v>
      </c>
      <c r="CL10" s="18" t="s">
        <v>68</v>
      </c>
      <c r="CM10" s="19" t="s">
        <v>69</v>
      </c>
      <c r="CO10" s="27" t="s">
        <v>58</v>
      </c>
      <c r="CP10" s="18" t="s">
        <v>59</v>
      </c>
      <c r="CQ10" s="18" t="s">
        <v>60</v>
      </c>
      <c r="CR10" s="18" t="s">
        <v>61</v>
      </c>
      <c r="CS10" s="18" t="s">
        <v>62</v>
      </c>
      <c r="CT10" s="18" t="s">
        <v>63</v>
      </c>
      <c r="CU10" s="18" t="s">
        <v>64</v>
      </c>
      <c r="CV10" s="18" t="s">
        <v>65</v>
      </c>
      <c r="CW10" s="18" t="s">
        <v>66</v>
      </c>
      <c r="CX10" s="18" t="s">
        <v>67</v>
      </c>
      <c r="CY10" s="18" t="s">
        <v>68</v>
      </c>
      <c r="CZ10" s="19" t="s">
        <v>69</v>
      </c>
    </row>
    <row r="11" spans="1:104">
      <c r="A11" s="16" t="s">
        <v>10</v>
      </c>
      <c r="B11" s="7">
        <v>0</v>
      </c>
      <c r="C11" s="7">
        <v>0</v>
      </c>
      <c r="D11" s="7">
        <v>0</v>
      </c>
      <c r="E11" s="7">
        <v>40</v>
      </c>
      <c r="F11" s="7">
        <v>0</v>
      </c>
      <c r="G11" s="7">
        <v>0</v>
      </c>
      <c r="H11" s="7" t="s">
        <v>73</v>
      </c>
      <c r="I11" s="7" t="s">
        <v>73</v>
      </c>
      <c r="J11" s="7" t="s">
        <v>73</v>
      </c>
      <c r="K11" s="7" t="s">
        <v>73</v>
      </c>
      <c r="L11" s="22" t="s">
        <v>74</v>
      </c>
      <c r="M11" s="7" t="s">
        <v>74</v>
      </c>
      <c r="O11" s="28">
        <v>0</v>
      </c>
      <c r="P11" s="7">
        <v>0</v>
      </c>
      <c r="Q11" s="7">
        <v>0</v>
      </c>
      <c r="R11" s="7">
        <v>40</v>
      </c>
      <c r="S11" s="7">
        <v>0</v>
      </c>
      <c r="T11" s="7">
        <v>0</v>
      </c>
      <c r="U11" s="7" t="s">
        <v>73</v>
      </c>
      <c r="V11" s="7" t="s">
        <v>73</v>
      </c>
      <c r="W11" s="7" t="s">
        <v>73</v>
      </c>
      <c r="X11" s="7" t="s">
        <v>73</v>
      </c>
      <c r="Y11" s="22" t="s">
        <v>74</v>
      </c>
      <c r="Z11" s="8" t="s">
        <v>74</v>
      </c>
      <c r="AB11" s="28">
        <v>0</v>
      </c>
      <c r="AC11" s="7">
        <v>0</v>
      </c>
      <c r="AD11" s="7">
        <v>0</v>
      </c>
      <c r="AE11" s="7">
        <v>40</v>
      </c>
      <c r="AF11" s="7">
        <v>0</v>
      </c>
      <c r="AG11" s="7">
        <v>0</v>
      </c>
      <c r="AH11" s="7" t="s">
        <v>73</v>
      </c>
      <c r="AI11" s="7" t="s">
        <v>73</v>
      </c>
      <c r="AJ11" s="7" t="s">
        <v>73</v>
      </c>
      <c r="AK11" s="7" t="s">
        <v>73</v>
      </c>
      <c r="AL11" s="22" t="s">
        <v>74</v>
      </c>
      <c r="AM11" s="8" t="s">
        <v>74</v>
      </c>
      <c r="AO11" s="28">
        <v>0</v>
      </c>
      <c r="AP11" s="9">
        <v>0</v>
      </c>
      <c r="AQ11" s="9">
        <v>0</v>
      </c>
      <c r="AR11" s="9">
        <v>40</v>
      </c>
      <c r="AS11" s="9">
        <v>0</v>
      </c>
      <c r="AT11" s="9">
        <v>0</v>
      </c>
      <c r="AU11" s="9" t="s">
        <v>73</v>
      </c>
      <c r="AV11" s="9" t="s">
        <v>73</v>
      </c>
      <c r="AW11" s="9" t="s">
        <v>73</v>
      </c>
      <c r="AX11" s="9" t="s">
        <v>73</v>
      </c>
      <c r="AY11" s="22" t="s">
        <v>74</v>
      </c>
      <c r="AZ11" s="10" t="s">
        <v>74</v>
      </c>
      <c r="BB11" s="28">
        <v>0</v>
      </c>
      <c r="BC11" s="9">
        <v>0</v>
      </c>
      <c r="BD11" s="9">
        <v>0</v>
      </c>
      <c r="BE11" s="9">
        <v>40</v>
      </c>
      <c r="BF11" s="9">
        <v>0</v>
      </c>
      <c r="BG11" s="9">
        <v>0</v>
      </c>
      <c r="BH11" s="9" t="s">
        <v>73</v>
      </c>
      <c r="BI11" s="9" t="s">
        <v>73</v>
      </c>
      <c r="BJ11" s="9" t="s">
        <v>73</v>
      </c>
      <c r="BK11" s="9" t="s">
        <v>73</v>
      </c>
      <c r="BL11" s="22" t="s">
        <v>74</v>
      </c>
      <c r="BM11" s="10" t="s">
        <v>74</v>
      </c>
      <c r="BO11" s="28">
        <v>0</v>
      </c>
      <c r="BP11" s="9">
        <v>0</v>
      </c>
      <c r="BQ11" s="9">
        <v>0</v>
      </c>
      <c r="BR11" s="9">
        <v>40</v>
      </c>
      <c r="BS11" s="9">
        <v>0</v>
      </c>
      <c r="BT11" s="9">
        <v>0</v>
      </c>
      <c r="BU11" s="9" t="s">
        <v>73</v>
      </c>
      <c r="BV11" s="9" t="s">
        <v>73</v>
      </c>
      <c r="BW11" s="9" t="s">
        <v>73</v>
      </c>
      <c r="BX11" s="9" t="s">
        <v>73</v>
      </c>
      <c r="BY11" s="22" t="s">
        <v>74</v>
      </c>
      <c r="BZ11" s="10" t="s">
        <v>74</v>
      </c>
      <c r="CB11" s="28">
        <v>0</v>
      </c>
      <c r="CC11" s="9">
        <v>0</v>
      </c>
      <c r="CD11" s="9">
        <v>0</v>
      </c>
      <c r="CE11" s="9">
        <v>40</v>
      </c>
      <c r="CF11" s="9">
        <v>0</v>
      </c>
      <c r="CG11" s="9">
        <v>0</v>
      </c>
      <c r="CH11" s="9" t="s">
        <v>73</v>
      </c>
      <c r="CI11" s="9" t="s">
        <v>73</v>
      </c>
      <c r="CJ11" s="9" t="s">
        <v>73</v>
      </c>
      <c r="CK11" s="9" t="s">
        <v>73</v>
      </c>
      <c r="CL11" s="22" t="s">
        <v>74</v>
      </c>
      <c r="CM11" s="10" t="s">
        <v>74</v>
      </c>
    </row>
    <row r="12" spans="1:104">
      <c r="A12" s="16" t="s">
        <v>11</v>
      </c>
      <c r="B12" s="7">
        <v>10.33</v>
      </c>
      <c r="C12" s="7">
        <v>11.7</v>
      </c>
      <c r="D12" s="7">
        <v>17.3</v>
      </c>
      <c r="E12" s="7">
        <v>378</v>
      </c>
      <c r="F12" s="7">
        <v>0</v>
      </c>
      <c r="G12" s="7">
        <v>0</v>
      </c>
      <c r="H12" s="7" t="s">
        <v>73</v>
      </c>
      <c r="I12" s="7" t="s">
        <v>73</v>
      </c>
      <c r="J12" s="7" t="s">
        <v>73</v>
      </c>
      <c r="K12" s="7" t="s">
        <v>73</v>
      </c>
      <c r="L12" s="22" t="s">
        <v>74</v>
      </c>
      <c r="M12" s="7" t="s">
        <v>74</v>
      </c>
      <c r="O12" s="28">
        <v>9.1199999999999992</v>
      </c>
      <c r="P12" s="7">
        <v>10.34</v>
      </c>
      <c r="Q12" s="7">
        <v>13.6</v>
      </c>
      <c r="R12" s="7">
        <v>378</v>
      </c>
      <c r="S12" s="7">
        <v>0</v>
      </c>
      <c r="T12" s="7">
        <v>0</v>
      </c>
      <c r="U12" s="7" t="s">
        <v>73</v>
      </c>
      <c r="V12" s="7" t="s">
        <v>73</v>
      </c>
      <c r="W12" s="7" t="s">
        <v>73</v>
      </c>
      <c r="X12" s="7" t="s">
        <v>73</v>
      </c>
      <c r="Y12" s="22" t="s">
        <v>74</v>
      </c>
      <c r="Z12" s="8" t="s">
        <v>74</v>
      </c>
      <c r="AB12" s="28">
        <v>9.42</v>
      </c>
      <c r="AC12" s="7">
        <v>10.8</v>
      </c>
      <c r="AD12" s="7">
        <v>13.8</v>
      </c>
      <c r="AE12" s="7">
        <v>378</v>
      </c>
      <c r="AF12" s="7">
        <v>0</v>
      </c>
      <c r="AG12" s="7">
        <v>0</v>
      </c>
      <c r="AH12" s="7" t="s">
        <v>73</v>
      </c>
      <c r="AI12" s="7" t="s">
        <v>73</v>
      </c>
      <c r="AJ12" s="7" t="s">
        <v>73</v>
      </c>
      <c r="AK12" s="7" t="s">
        <v>73</v>
      </c>
      <c r="AL12" s="22" t="s">
        <v>74</v>
      </c>
      <c r="AM12" s="8" t="s">
        <v>74</v>
      </c>
      <c r="AO12" s="28">
        <v>9.44</v>
      </c>
      <c r="AP12" s="9">
        <v>10.7</v>
      </c>
      <c r="AQ12" s="9">
        <v>12.8</v>
      </c>
      <c r="AR12" s="9">
        <v>378</v>
      </c>
      <c r="AS12" s="9">
        <v>0</v>
      </c>
      <c r="AT12" s="9">
        <v>0</v>
      </c>
      <c r="AU12" s="9" t="s">
        <v>73</v>
      </c>
      <c r="AV12" s="9" t="s">
        <v>73</v>
      </c>
      <c r="AW12" s="9" t="s">
        <v>73</v>
      </c>
      <c r="AX12" s="9" t="s">
        <v>73</v>
      </c>
      <c r="AY12" s="22" t="s">
        <v>74</v>
      </c>
      <c r="AZ12" s="10" t="s">
        <v>74</v>
      </c>
      <c r="BB12" s="28">
        <v>9.49</v>
      </c>
      <c r="BC12" s="9">
        <v>10.71</v>
      </c>
      <c r="BD12" s="9">
        <v>14.9</v>
      </c>
      <c r="BE12" s="9">
        <v>378</v>
      </c>
      <c r="BF12" s="9">
        <v>0</v>
      </c>
      <c r="BG12" s="9">
        <v>0</v>
      </c>
      <c r="BH12" s="9" t="s">
        <v>73</v>
      </c>
      <c r="BI12" s="9" t="s">
        <v>73</v>
      </c>
      <c r="BJ12" s="9" t="s">
        <v>73</v>
      </c>
      <c r="BK12" s="9" t="s">
        <v>73</v>
      </c>
      <c r="BL12" s="22" t="s">
        <v>74</v>
      </c>
      <c r="BM12" s="10" t="s">
        <v>74</v>
      </c>
      <c r="BO12" s="28">
        <v>8.8699999999999992</v>
      </c>
      <c r="BP12" s="9">
        <v>10.16</v>
      </c>
      <c r="BQ12" s="9">
        <v>25</v>
      </c>
      <c r="BR12" s="9">
        <v>379</v>
      </c>
      <c r="BS12" s="9">
        <v>0</v>
      </c>
      <c r="BT12" s="9">
        <v>0</v>
      </c>
      <c r="BU12" s="9" t="s">
        <v>73</v>
      </c>
      <c r="BV12" s="9" t="s">
        <v>73</v>
      </c>
      <c r="BW12" s="9" t="s">
        <v>73</v>
      </c>
      <c r="BX12" s="9" t="s">
        <v>73</v>
      </c>
      <c r="BY12" s="22" t="s">
        <v>74</v>
      </c>
      <c r="BZ12" s="10" t="s">
        <v>74</v>
      </c>
      <c r="CB12" s="28">
        <v>8.85</v>
      </c>
      <c r="CC12" s="9">
        <v>11.8</v>
      </c>
      <c r="CD12" s="9">
        <v>21.7</v>
      </c>
      <c r="CE12" s="9">
        <v>377</v>
      </c>
      <c r="CF12" s="9">
        <v>0</v>
      </c>
      <c r="CG12" s="9">
        <v>0</v>
      </c>
      <c r="CH12" s="9" t="s">
        <v>73</v>
      </c>
      <c r="CI12" s="9" t="s">
        <v>73</v>
      </c>
      <c r="CJ12" s="9" t="s">
        <v>73</v>
      </c>
      <c r="CK12" s="9" t="s">
        <v>73</v>
      </c>
      <c r="CL12" s="22" t="s">
        <v>74</v>
      </c>
      <c r="CM12" s="10" t="s">
        <v>74</v>
      </c>
    </row>
    <row r="13" spans="1:104">
      <c r="A13" s="16" t="s">
        <v>12</v>
      </c>
      <c r="B13" s="7">
        <v>0.84299999999999997</v>
      </c>
      <c r="C13" s="7">
        <v>1.44</v>
      </c>
      <c r="D13" s="7">
        <v>2.35</v>
      </c>
      <c r="E13" s="7">
        <v>415</v>
      </c>
      <c r="F13" s="7">
        <v>0</v>
      </c>
      <c r="G13" s="7">
        <v>0</v>
      </c>
      <c r="H13" s="7">
        <v>1.42</v>
      </c>
      <c r="I13" s="7">
        <v>1.7</v>
      </c>
      <c r="J13" s="7">
        <v>1.83</v>
      </c>
      <c r="K13" s="7">
        <v>0.16700000000000001</v>
      </c>
      <c r="L13" s="22">
        <v>1.43</v>
      </c>
      <c r="M13" s="7" t="s">
        <v>74</v>
      </c>
      <c r="O13" s="28">
        <v>0.86099999999999999</v>
      </c>
      <c r="P13" s="7">
        <v>1.45</v>
      </c>
      <c r="Q13" s="7">
        <v>4.3099999999999996</v>
      </c>
      <c r="R13" s="7">
        <v>416</v>
      </c>
      <c r="S13" s="7">
        <v>0</v>
      </c>
      <c r="T13" s="7">
        <v>0</v>
      </c>
      <c r="U13" s="7">
        <v>1.43</v>
      </c>
      <c r="V13" s="7">
        <v>1.73</v>
      </c>
      <c r="W13" s="7">
        <v>1.98</v>
      </c>
      <c r="X13" s="7">
        <v>0.22700000000000001</v>
      </c>
      <c r="Y13" s="22">
        <v>1.44</v>
      </c>
      <c r="Z13" s="8" t="s">
        <v>74</v>
      </c>
      <c r="AB13" s="28">
        <v>0.97699999999999998</v>
      </c>
      <c r="AC13" s="7">
        <v>1.42</v>
      </c>
      <c r="AD13" s="7">
        <v>2.67</v>
      </c>
      <c r="AE13" s="7">
        <v>415</v>
      </c>
      <c r="AF13" s="7">
        <v>0</v>
      </c>
      <c r="AG13" s="7">
        <v>0</v>
      </c>
      <c r="AH13" s="7">
        <v>1.4</v>
      </c>
      <c r="AI13" s="7">
        <v>1.7</v>
      </c>
      <c r="AJ13" s="7">
        <v>1.97</v>
      </c>
      <c r="AK13" s="7">
        <v>0.186</v>
      </c>
      <c r="AL13" s="22">
        <v>1.41</v>
      </c>
      <c r="AM13" s="8" t="s">
        <v>74</v>
      </c>
      <c r="AO13" s="28">
        <v>1.01</v>
      </c>
      <c r="AP13" s="9">
        <v>1.45</v>
      </c>
      <c r="AQ13" s="9">
        <v>2.6</v>
      </c>
      <c r="AR13" s="9">
        <v>416</v>
      </c>
      <c r="AS13" s="9">
        <v>0</v>
      </c>
      <c r="AT13" s="9">
        <v>0</v>
      </c>
      <c r="AU13" s="9">
        <v>1.44</v>
      </c>
      <c r="AV13" s="9">
        <v>1.74</v>
      </c>
      <c r="AW13" s="9">
        <v>1.89</v>
      </c>
      <c r="AX13" s="9">
        <v>0.17799999999999999</v>
      </c>
      <c r="AY13" s="22">
        <v>1.45</v>
      </c>
      <c r="AZ13" s="10" t="s">
        <v>74</v>
      </c>
      <c r="BB13" s="28">
        <v>0.91100000000000003</v>
      </c>
      <c r="BC13" s="9">
        <v>1.42</v>
      </c>
      <c r="BD13" s="9">
        <v>4.6500000000000004</v>
      </c>
      <c r="BE13" s="9">
        <v>416</v>
      </c>
      <c r="BF13" s="9">
        <v>0</v>
      </c>
      <c r="BG13" s="9">
        <v>0</v>
      </c>
      <c r="BH13" s="9">
        <v>1.39</v>
      </c>
      <c r="BI13" s="9">
        <v>1.72</v>
      </c>
      <c r="BJ13" s="9">
        <v>1.96</v>
      </c>
      <c r="BK13" s="9">
        <v>0.245</v>
      </c>
      <c r="BL13" s="22">
        <v>1.4</v>
      </c>
      <c r="BM13" s="10" t="s">
        <v>74</v>
      </c>
      <c r="BO13" s="28">
        <v>0.92100000000000004</v>
      </c>
      <c r="BP13" s="9">
        <v>1.35</v>
      </c>
      <c r="BQ13" s="9">
        <v>2.13</v>
      </c>
      <c r="BR13" s="9">
        <v>415</v>
      </c>
      <c r="BS13" s="9">
        <v>0</v>
      </c>
      <c r="BT13" s="9">
        <v>0</v>
      </c>
      <c r="BU13" s="9">
        <v>1.35</v>
      </c>
      <c r="BV13" s="9">
        <v>1.62</v>
      </c>
      <c r="BW13" s="9">
        <v>1.75</v>
      </c>
      <c r="BX13" s="9">
        <v>0.154</v>
      </c>
      <c r="BY13" s="22">
        <v>1.35</v>
      </c>
      <c r="BZ13" s="10" t="s">
        <v>74</v>
      </c>
      <c r="CB13" s="28">
        <v>1.05</v>
      </c>
      <c r="CC13" s="9">
        <v>1.79</v>
      </c>
      <c r="CD13" s="9">
        <v>5.4</v>
      </c>
      <c r="CE13" s="9">
        <v>415</v>
      </c>
      <c r="CF13" s="9">
        <v>0</v>
      </c>
      <c r="CG13" s="9">
        <v>0</v>
      </c>
      <c r="CH13" s="9">
        <v>1.49</v>
      </c>
      <c r="CI13" s="9">
        <v>3.39</v>
      </c>
      <c r="CJ13" s="9">
        <v>3.99</v>
      </c>
      <c r="CK13" s="9">
        <v>0.69699999999999995</v>
      </c>
      <c r="CL13" s="22">
        <v>1.7</v>
      </c>
      <c r="CM13" s="10" t="s">
        <v>74</v>
      </c>
    </row>
    <row r="14" spans="1:104">
      <c r="A14" s="16" t="s">
        <v>13</v>
      </c>
      <c r="B14" s="7">
        <v>2.1999999999999999E-2</v>
      </c>
      <c r="C14" s="7">
        <v>4.7E-2</v>
      </c>
      <c r="D14" s="7">
        <v>0.248</v>
      </c>
      <c r="E14" s="7">
        <v>414</v>
      </c>
      <c r="F14" s="7">
        <v>0</v>
      </c>
      <c r="G14" s="7">
        <v>0</v>
      </c>
      <c r="H14" s="7">
        <v>3.5000000000000003E-2</v>
      </c>
      <c r="I14" s="7">
        <v>0.192</v>
      </c>
      <c r="J14" s="7">
        <v>0.22600000000000001</v>
      </c>
      <c r="K14" s="7">
        <v>4.3999999999999997E-2</v>
      </c>
      <c r="L14" s="22">
        <v>3.7999999999999999E-2</v>
      </c>
      <c r="M14" s="7" t="s">
        <v>74</v>
      </c>
      <c r="O14" s="28">
        <v>2.1999999999999999E-2</v>
      </c>
      <c r="P14" s="7">
        <v>4.3999999999999997E-2</v>
      </c>
      <c r="Q14" s="7">
        <v>0.23499999999999999</v>
      </c>
      <c r="R14" s="7">
        <v>415</v>
      </c>
      <c r="S14" s="7">
        <v>0</v>
      </c>
      <c r="T14" s="7">
        <v>0</v>
      </c>
      <c r="U14" s="7">
        <v>3.3000000000000002E-2</v>
      </c>
      <c r="V14" s="7">
        <v>0.188</v>
      </c>
      <c r="W14" s="7">
        <v>0.20799999999999999</v>
      </c>
      <c r="X14" s="7">
        <v>0.04</v>
      </c>
      <c r="Y14" s="22">
        <v>3.5999999999999997E-2</v>
      </c>
      <c r="Z14" s="8" t="s">
        <v>74</v>
      </c>
      <c r="AB14" s="28">
        <v>2.5999999999999999E-2</v>
      </c>
      <c r="AC14" s="7">
        <v>4.1000000000000002E-2</v>
      </c>
      <c r="AD14" s="7">
        <v>0.22900000000000001</v>
      </c>
      <c r="AE14" s="7">
        <v>415</v>
      </c>
      <c r="AF14" s="7">
        <v>0</v>
      </c>
      <c r="AG14" s="7">
        <v>0</v>
      </c>
      <c r="AH14" s="7">
        <v>3.5000000000000003E-2</v>
      </c>
      <c r="AI14" s="7">
        <v>5.7000000000000002E-2</v>
      </c>
      <c r="AJ14" s="7">
        <v>0.19700000000000001</v>
      </c>
      <c r="AK14" s="7">
        <v>3.2000000000000001E-2</v>
      </c>
      <c r="AL14" s="22">
        <v>3.5000000000000003E-2</v>
      </c>
      <c r="AM14" s="8" t="s">
        <v>74</v>
      </c>
      <c r="AO14" s="28">
        <v>2.5000000000000001E-2</v>
      </c>
      <c r="AP14" s="9">
        <v>4.3999999999999997E-2</v>
      </c>
      <c r="AQ14" s="9">
        <v>0.22900000000000001</v>
      </c>
      <c r="AR14" s="9">
        <v>415</v>
      </c>
      <c r="AS14" s="9">
        <v>0</v>
      </c>
      <c r="AT14" s="9">
        <v>0</v>
      </c>
      <c r="AU14" s="9">
        <v>3.5000000000000003E-2</v>
      </c>
      <c r="AV14" s="9">
        <v>0.188</v>
      </c>
      <c r="AW14" s="9">
        <v>0.20799999999999999</v>
      </c>
      <c r="AX14" s="9">
        <v>3.7999999999999999E-2</v>
      </c>
      <c r="AY14" s="22">
        <v>3.6999999999999998E-2</v>
      </c>
      <c r="AZ14" s="10" t="s">
        <v>74</v>
      </c>
      <c r="BB14" s="28">
        <v>2.5999999999999999E-2</v>
      </c>
      <c r="BC14" s="9">
        <v>4.5999999999999999E-2</v>
      </c>
      <c r="BD14" s="9">
        <v>0.224</v>
      </c>
      <c r="BE14" s="9">
        <v>415</v>
      </c>
      <c r="BF14" s="9">
        <v>0</v>
      </c>
      <c r="BG14" s="9">
        <v>0</v>
      </c>
      <c r="BH14" s="9">
        <v>3.5000000000000003E-2</v>
      </c>
      <c r="BI14" s="9">
        <v>0.183</v>
      </c>
      <c r="BJ14" s="9">
        <v>0.21199999999999999</v>
      </c>
      <c r="BK14" s="9">
        <v>4.2000000000000003E-2</v>
      </c>
      <c r="BL14" s="22">
        <v>3.9E-2</v>
      </c>
      <c r="BM14" s="10" t="s">
        <v>74</v>
      </c>
      <c r="BO14" s="28">
        <v>2.1999999999999999E-2</v>
      </c>
      <c r="BP14" s="9">
        <v>4.1000000000000002E-2</v>
      </c>
      <c r="BQ14" s="9">
        <v>0.215</v>
      </c>
      <c r="BR14" s="9">
        <v>415</v>
      </c>
      <c r="BS14" s="9">
        <v>0</v>
      </c>
      <c r="BT14" s="9">
        <v>0</v>
      </c>
      <c r="BU14" s="9">
        <v>3.2000000000000001E-2</v>
      </c>
      <c r="BV14" s="9">
        <v>0.18099999999999999</v>
      </c>
      <c r="BW14" s="9">
        <v>0.19900000000000001</v>
      </c>
      <c r="BX14" s="9">
        <v>3.6999999999999998E-2</v>
      </c>
      <c r="BY14" s="22">
        <v>3.3000000000000002E-2</v>
      </c>
      <c r="BZ14" s="10" t="s">
        <v>74</v>
      </c>
      <c r="CB14" s="28">
        <v>2.3E-2</v>
      </c>
      <c r="CC14" s="9">
        <v>9.2999999999999999E-2</v>
      </c>
      <c r="CD14" s="9">
        <v>1.61</v>
      </c>
      <c r="CE14" s="9">
        <v>415</v>
      </c>
      <c r="CF14" s="9">
        <v>0</v>
      </c>
      <c r="CG14" s="9">
        <v>0</v>
      </c>
      <c r="CH14" s="9">
        <v>3.5000000000000003E-2</v>
      </c>
      <c r="CI14" s="9">
        <v>0.313</v>
      </c>
      <c r="CJ14" s="9">
        <v>1.28</v>
      </c>
      <c r="CK14" s="9">
        <v>0.21299999999999999</v>
      </c>
      <c r="CL14" s="22">
        <v>5.0999999999999997E-2</v>
      </c>
      <c r="CM14" s="10" t="s">
        <v>74</v>
      </c>
    </row>
    <row r="15" spans="1:104">
      <c r="A15" s="16" t="s">
        <v>14</v>
      </c>
      <c r="B15" s="7">
        <v>1.1599999999999999</v>
      </c>
      <c r="C15" s="7">
        <v>1.46</v>
      </c>
      <c r="D15" s="7">
        <v>7.89</v>
      </c>
      <c r="E15" s="7">
        <v>405</v>
      </c>
      <c r="F15" s="7">
        <v>0</v>
      </c>
      <c r="G15" s="7">
        <v>0</v>
      </c>
      <c r="H15" s="7">
        <v>1.43</v>
      </c>
      <c r="I15" s="7">
        <v>1.7</v>
      </c>
      <c r="J15" s="7">
        <v>1.95</v>
      </c>
      <c r="K15" s="7">
        <v>0.35799999999999998</v>
      </c>
      <c r="L15" s="22">
        <v>1.43</v>
      </c>
      <c r="M15" s="7" t="s">
        <v>74</v>
      </c>
      <c r="O15" s="28">
        <v>1.08</v>
      </c>
      <c r="P15" s="7">
        <v>1.35</v>
      </c>
      <c r="Q15" s="7">
        <v>1.97</v>
      </c>
      <c r="R15" s="7">
        <v>406</v>
      </c>
      <c r="S15" s="7">
        <v>0</v>
      </c>
      <c r="T15" s="7">
        <v>0</v>
      </c>
      <c r="U15" s="7">
        <v>1.33</v>
      </c>
      <c r="V15" s="7">
        <v>1.6</v>
      </c>
      <c r="W15" s="7">
        <v>1.81</v>
      </c>
      <c r="X15" s="7">
        <v>0.14599999999999999</v>
      </c>
      <c r="Y15" s="22">
        <v>1.34</v>
      </c>
      <c r="Z15" s="8" t="s">
        <v>74</v>
      </c>
      <c r="AB15" s="28">
        <v>1.1299999999999999</v>
      </c>
      <c r="AC15" s="7">
        <v>1.41</v>
      </c>
      <c r="AD15" s="7">
        <v>2.2999999999999998</v>
      </c>
      <c r="AE15" s="7">
        <v>405</v>
      </c>
      <c r="AF15" s="7">
        <v>0</v>
      </c>
      <c r="AG15" s="7">
        <v>0</v>
      </c>
      <c r="AH15" s="7">
        <v>1.38</v>
      </c>
      <c r="AI15" s="7">
        <v>1.73</v>
      </c>
      <c r="AJ15" s="7">
        <v>1.87</v>
      </c>
      <c r="AK15" s="7">
        <v>0.16800000000000001</v>
      </c>
      <c r="AL15" s="22">
        <v>1.4</v>
      </c>
      <c r="AM15" s="8" t="s">
        <v>74</v>
      </c>
      <c r="AO15" s="28">
        <v>1.1100000000000001</v>
      </c>
      <c r="AP15" s="9">
        <v>1.39</v>
      </c>
      <c r="AQ15" s="9">
        <v>2.81</v>
      </c>
      <c r="AR15" s="9">
        <v>405</v>
      </c>
      <c r="AS15" s="9">
        <v>0</v>
      </c>
      <c r="AT15" s="9">
        <v>0</v>
      </c>
      <c r="AU15" s="9">
        <v>1.36</v>
      </c>
      <c r="AV15" s="9">
        <v>1.69</v>
      </c>
      <c r="AW15" s="9">
        <v>1.86</v>
      </c>
      <c r="AX15" s="9">
        <v>0.17</v>
      </c>
      <c r="AY15" s="22">
        <v>1.38</v>
      </c>
      <c r="AZ15" s="10" t="s">
        <v>74</v>
      </c>
      <c r="BB15" s="28">
        <v>1.1299999999999999</v>
      </c>
      <c r="BC15" s="9">
        <v>1.38</v>
      </c>
      <c r="BD15" s="9">
        <v>2.0299999999999998</v>
      </c>
      <c r="BE15" s="9">
        <v>405</v>
      </c>
      <c r="BF15" s="9">
        <v>0</v>
      </c>
      <c r="BG15" s="9">
        <v>0</v>
      </c>
      <c r="BH15" s="9">
        <v>1.36</v>
      </c>
      <c r="BI15" s="9">
        <v>1.61</v>
      </c>
      <c r="BJ15" s="9">
        <v>1.86</v>
      </c>
      <c r="BK15" s="9">
        <v>0.13200000000000001</v>
      </c>
      <c r="BL15" s="22">
        <v>1.37</v>
      </c>
      <c r="BM15" s="10" t="s">
        <v>74</v>
      </c>
      <c r="BO15" s="28">
        <v>1.06</v>
      </c>
      <c r="BP15" s="9">
        <v>1.34</v>
      </c>
      <c r="BQ15" s="9">
        <v>16.5</v>
      </c>
      <c r="BR15" s="9">
        <v>406</v>
      </c>
      <c r="BS15" s="9">
        <v>0</v>
      </c>
      <c r="BT15" s="9">
        <v>0</v>
      </c>
      <c r="BU15" s="9">
        <v>1.27</v>
      </c>
      <c r="BV15" s="9">
        <v>1.55</v>
      </c>
      <c r="BW15" s="9">
        <v>1.99</v>
      </c>
      <c r="BX15" s="9">
        <v>0.77700000000000002</v>
      </c>
      <c r="BY15" s="22">
        <v>1.29</v>
      </c>
      <c r="BZ15" s="10" t="s">
        <v>74</v>
      </c>
      <c r="CB15" s="28">
        <v>1.1599999999999999</v>
      </c>
      <c r="CC15" s="9">
        <v>1.5</v>
      </c>
      <c r="CD15" s="9">
        <v>2.65</v>
      </c>
      <c r="CE15" s="9">
        <v>405</v>
      </c>
      <c r="CF15" s="9">
        <v>0</v>
      </c>
      <c r="CG15" s="9">
        <v>0</v>
      </c>
      <c r="CH15" s="9">
        <v>1.43</v>
      </c>
      <c r="CI15" s="9">
        <v>1.98</v>
      </c>
      <c r="CJ15" s="9">
        <v>2.36</v>
      </c>
      <c r="CK15" s="9">
        <v>0.23899999999999999</v>
      </c>
      <c r="CL15" s="22">
        <v>1.48</v>
      </c>
      <c r="CM15" s="10" t="s">
        <v>74</v>
      </c>
    </row>
    <row r="16" spans="1:104">
      <c r="A16" s="16" t="s">
        <v>15</v>
      </c>
      <c r="B16" s="7">
        <v>0.53900000000000003</v>
      </c>
      <c r="C16" s="7">
        <v>0.74</v>
      </c>
      <c r="D16" s="7">
        <v>2.31</v>
      </c>
      <c r="E16" s="7">
        <v>400</v>
      </c>
      <c r="F16" s="7">
        <v>0</v>
      </c>
      <c r="G16" s="7">
        <v>0</v>
      </c>
      <c r="H16" s="7">
        <v>0.71499999999999997</v>
      </c>
      <c r="I16" s="7">
        <v>0.92800000000000005</v>
      </c>
      <c r="J16" s="7">
        <v>1.07</v>
      </c>
      <c r="K16" s="7">
        <v>0.14899999999999999</v>
      </c>
      <c r="L16" s="22">
        <v>0.72599999999999998</v>
      </c>
      <c r="M16" s="7" t="s">
        <v>74</v>
      </c>
      <c r="O16" s="28">
        <v>0.52500000000000002</v>
      </c>
      <c r="P16" s="7">
        <v>0.69599999999999995</v>
      </c>
      <c r="Q16" s="7">
        <v>3.97</v>
      </c>
      <c r="R16" s="7">
        <v>402</v>
      </c>
      <c r="S16" s="7">
        <v>0</v>
      </c>
      <c r="T16" s="7">
        <v>0</v>
      </c>
      <c r="U16" s="7">
        <v>0.66400000000000003</v>
      </c>
      <c r="V16" s="7">
        <v>0.84599999999999997</v>
      </c>
      <c r="W16" s="7">
        <v>1.06</v>
      </c>
      <c r="X16" s="7">
        <v>0.20100000000000001</v>
      </c>
      <c r="Y16" s="22">
        <v>0.67800000000000005</v>
      </c>
      <c r="Z16" s="8" t="s">
        <v>74</v>
      </c>
      <c r="AB16" s="28">
        <v>0.55700000000000005</v>
      </c>
      <c r="AC16" s="7">
        <v>0.71799999999999997</v>
      </c>
      <c r="AD16" s="7">
        <v>3.96</v>
      </c>
      <c r="AE16" s="7">
        <v>401</v>
      </c>
      <c r="AF16" s="7">
        <v>0</v>
      </c>
      <c r="AG16" s="7">
        <v>0</v>
      </c>
      <c r="AH16" s="7">
        <v>0.69399999999999995</v>
      </c>
      <c r="AI16" s="7">
        <v>0.86099999999999999</v>
      </c>
      <c r="AJ16" s="7">
        <v>0.98199999999999998</v>
      </c>
      <c r="AK16" s="7">
        <v>0.184</v>
      </c>
      <c r="AL16" s="22">
        <v>0.70399999999999996</v>
      </c>
      <c r="AM16" s="8" t="s">
        <v>74</v>
      </c>
      <c r="AO16" s="28">
        <v>0.48599999999999999</v>
      </c>
      <c r="AP16" s="9">
        <v>0.73699999999999999</v>
      </c>
      <c r="AQ16" s="9">
        <v>2.39</v>
      </c>
      <c r="AR16" s="9">
        <v>401</v>
      </c>
      <c r="AS16" s="9">
        <v>0</v>
      </c>
      <c r="AT16" s="9">
        <v>0</v>
      </c>
      <c r="AU16" s="9">
        <v>0.70299999999999996</v>
      </c>
      <c r="AV16" s="9">
        <v>0.92300000000000004</v>
      </c>
      <c r="AW16" s="9">
        <v>1.1200000000000001</v>
      </c>
      <c r="AX16" s="9">
        <v>0.17399999999999999</v>
      </c>
      <c r="AY16" s="22">
        <v>0.71899999999999997</v>
      </c>
      <c r="AZ16" s="10" t="s">
        <v>74</v>
      </c>
      <c r="BB16" s="28">
        <v>0.499</v>
      </c>
      <c r="BC16" s="9">
        <v>0.72399999999999998</v>
      </c>
      <c r="BD16" s="9">
        <v>1.1399999999999999</v>
      </c>
      <c r="BE16" s="9">
        <v>401</v>
      </c>
      <c r="BF16" s="9">
        <v>0</v>
      </c>
      <c r="BG16" s="9">
        <v>0</v>
      </c>
      <c r="BH16" s="9">
        <v>0.71299999999999997</v>
      </c>
      <c r="BI16" s="9">
        <v>0.89</v>
      </c>
      <c r="BJ16" s="9">
        <v>0.96499999999999997</v>
      </c>
      <c r="BK16" s="9">
        <v>8.8999999999999996E-2</v>
      </c>
      <c r="BL16" s="22">
        <v>0.72</v>
      </c>
      <c r="BM16" s="10" t="s">
        <v>74</v>
      </c>
      <c r="BO16" s="28">
        <v>0.48499999999999999</v>
      </c>
      <c r="BP16" s="9">
        <v>0.72099999999999997</v>
      </c>
      <c r="BQ16" s="9">
        <v>13.6</v>
      </c>
      <c r="BR16" s="9">
        <v>402</v>
      </c>
      <c r="BS16" s="9">
        <v>0</v>
      </c>
      <c r="BT16" s="9">
        <v>0</v>
      </c>
      <c r="BU16" s="9">
        <v>0.67400000000000004</v>
      </c>
      <c r="BV16" s="9">
        <v>0.86699999999999999</v>
      </c>
      <c r="BW16" s="9">
        <v>0.94199999999999995</v>
      </c>
      <c r="BX16" s="9">
        <v>0.65300000000000002</v>
      </c>
      <c r="BY16" s="22">
        <v>0.68300000000000005</v>
      </c>
      <c r="BZ16" s="10" t="s">
        <v>74</v>
      </c>
      <c r="CB16" s="28">
        <v>0.46300000000000002</v>
      </c>
      <c r="CC16" s="9">
        <v>0.75</v>
      </c>
      <c r="CD16" s="9">
        <v>1.38</v>
      </c>
      <c r="CE16" s="9">
        <v>399</v>
      </c>
      <c r="CF16" s="9">
        <v>0</v>
      </c>
      <c r="CG16" s="9">
        <v>0</v>
      </c>
      <c r="CH16" s="9">
        <v>0.72499999999999998</v>
      </c>
      <c r="CI16" s="9">
        <v>1</v>
      </c>
      <c r="CJ16" s="9">
        <v>1.2</v>
      </c>
      <c r="CK16" s="9">
        <v>0.125</v>
      </c>
      <c r="CL16" s="22">
        <v>0.73899999999999999</v>
      </c>
      <c r="CM16" s="10" t="s">
        <v>74</v>
      </c>
    </row>
    <row r="17" spans="1:98">
      <c r="A17" s="16" t="s">
        <v>16</v>
      </c>
      <c r="B17" s="7">
        <v>0.36</v>
      </c>
      <c r="C17" s="7">
        <v>0.51100000000000001</v>
      </c>
      <c r="D17" s="7">
        <v>2.16</v>
      </c>
      <c r="E17" s="7">
        <v>398</v>
      </c>
      <c r="F17" s="7">
        <v>0</v>
      </c>
      <c r="G17" s="7">
        <v>0</v>
      </c>
      <c r="H17" s="7">
        <v>0.49</v>
      </c>
      <c r="I17" s="7">
        <v>0.66900000000000004</v>
      </c>
      <c r="J17" s="7">
        <v>0.91400000000000003</v>
      </c>
      <c r="K17" s="7">
        <v>0.13</v>
      </c>
      <c r="L17" s="22">
        <v>0.498</v>
      </c>
      <c r="M17" s="7" t="s">
        <v>74</v>
      </c>
      <c r="O17" s="28">
        <v>0.35399999999999998</v>
      </c>
      <c r="P17" s="7">
        <v>0.46400000000000002</v>
      </c>
      <c r="Q17" s="7">
        <v>0.748</v>
      </c>
      <c r="R17" s="7">
        <v>399</v>
      </c>
      <c r="S17" s="7">
        <v>0</v>
      </c>
      <c r="T17" s="7">
        <v>0</v>
      </c>
      <c r="U17" s="7">
        <v>0.44700000000000001</v>
      </c>
      <c r="V17" s="7">
        <v>0.60599999999999998</v>
      </c>
      <c r="W17" s="7">
        <v>0.66800000000000004</v>
      </c>
      <c r="X17" s="7">
        <v>6.6000000000000003E-2</v>
      </c>
      <c r="Y17" s="22">
        <v>0.45900000000000002</v>
      </c>
      <c r="Z17" s="8" t="s">
        <v>74</v>
      </c>
      <c r="AB17" s="28">
        <v>0.38500000000000001</v>
      </c>
      <c r="AC17" s="7">
        <v>0.48399999999999999</v>
      </c>
      <c r="AD17" s="7">
        <v>0.75900000000000001</v>
      </c>
      <c r="AE17" s="7">
        <v>399</v>
      </c>
      <c r="AF17" s="7">
        <v>0</v>
      </c>
      <c r="AG17" s="7">
        <v>0</v>
      </c>
      <c r="AH17" s="7">
        <v>0.47399999999999998</v>
      </c>
      <c r="AI17" s="7">
        <v>0.61099999999999999</v>
      </c>
      <c r="AJ17" s="7">
        <v>0.69399999999999995</v>
      </c>
      <c r="AK17" s="7">
        <v>6.5000000000000002E-2</v>
      </c>
      <c r="AL17" s="22">
        <v>0.47899999999999998</v>
      </c>
      <c r="AM17" s="8" t="s">
        <v>74</v>
      </c>
      <c r="AO17" s="28">
        <v>0.34599999999999997</v>
      </c>
      <c r="AP17" s="9">
        <v>0.495</v>
      </c>
      <c r="AQ17" s="9">
        <v>2.1800000000000002</v>
      </c>
      <c r="AR17" s="9">
        <v>399</v>
      </c>
      <c r="AS17" s="9">
        <v>0</v>
      </c>
      <c r="AT17" s="9">
        <v>0</v>
      </c>
      <c r="AU17" s="9">
        <v>0.47299999999999998</v>
      </c>
      <c r="AV17" s="9">
        <v>0.64300000000000002</v>
      </c>
      <c r="AW17" s="9">
        <v>0.88300000000000001</v>
      </c>
      <c r="AX17" s="9">
        <v>0.121</v>
      </c>
      <c r="AY17" s="22">
        <v>0.48399999999999999</v>
      </c>
      <c r="AZ17" s="10" t="s">
        <v>74</v>
      </c>
      <c r="BB17" s="28">
        <v>0.36399999999999999</v>
      </c>
      <c r="BC17" s="9">
        <v>0.49099999999999999</v>
      </c>
      <c r="BD17" s="9">
        <v>0.90200000000000002</v>
      </c>
      <c r="BE17" s="9">
        <v>399</v>
      </c>
      <c r="BF17" s="9">
        <v>0</v>
      </c>
      <c r="BG17" s="9">
        <v>0</v>
      </c>
      <c r="BH17" s="9">
        <v>0.47499999999999998</v>
      </c>
      <c r="BI17" s="9">
        <v>0.625</v>
      </c>
      <c r="BJ17" s="9">
        <v>0.74299999999999999</v>
      </c>
      <c r="BK17" s="9">
        <v>7.1999999999999995E-2</v>
      </c>
      <c r="BL17" s="22">
        <v>0.48499999999999999</v>
      </c>
      <c r="BM17" s="10" t="s">
        <v>74</v>
      </c>
      <c r="BO17" s="28">
        <v>0.34499999999999997</v>
      </c>
      <c r="BP17" s="9">
        <v>0.45200000000000001</v>
      </c>
      <c r="BQ17" s="9">
        <v>1.75</v>
      </c>
      <c r="BR17" s="9">
        <v>399</v>
      </c>
      <c r="BS17" s="9">
        <v>0</v>
      </c>
      <c r="BT17" s="9">
        <v>0</v>
      </c>
      <c r="BU17" s="9">
        <v>0.432</v>
      </c>
      <c r="BV17" s="9">
        <v>0.58199999999999996</v>
      </c>
      <c r="BW17" s="9">
        <v>0.78200000000000003</v>
      </c>
      <c r="BX17" s="9">
        <v>9.6000000000000002E-2</v>
      </c>
      <c r="BY17" s="22">
        <v>0.442</v>
      </c>
      <c r="BZ17" s="10" t="s">
        <v>74</v>
      </c>
      <c r="CB17" s="28">
        <v>0.35399999999999998</v>
      </c>
      <c r="CC17" s="9">
        <v>0.50700000000000001</v>
      </c>
      <c r="CD17" s="9">
        <v>0.89900000000000002</v>
      </c>
      <c r="CE17" s="9">
        <v>397</v>
      </c>
      <c r="CF17" s="9">
        <v>0</v>
      </c>
      <c r="CG17" s="9">
        <v>0</v>
      </c>
      <c r="CH17" s="9">
        <v>0.47399999999999998</v>
      </c>
      <c r="CI17" s="9">
        <v>0.75800000000000001</v>
      </c>
      <c r="CJ17" s="9">
        <v>0.86699999999999999</v>
      </c>
      <c r="CK17" s="9">
        <v>0.105</v>
      </c>
      <c r="CL17" s="22">
        <v>0.497</v>
      </c>
      <c r="CM17" s="10" t="s">
        <v>74</v>
      </c>
    </row>
    <row r="18" spans="1:98">
      <c r="A18" s="16" t="s">
        <v>17</v>
      </c>
      <c r="B18" s="7">
        <v>0.47199999999999998</v>
      </c>
      <c r="C18" s="7">
        <v>0.65700000000000003</v>
      </c>
      <c r="D18" s="7">
        <v>2.4</v>
      </c>
      <c r="E18" s="7">
        <v>396</v>
      </c>
      <c r="F18" s="7">
        <v>0</v>
      </c>
      <c r="G18" s="7">
        <v>0</v>
      </c>
      <c r="H18" s="7">
        <v>0.61599999999999999</v>
      </c>
      <c r="I18" s="7">
        <v>0.82</v>
      </c>
      <c r="J18" s="7">
        <v>2.2000000000000002</v>
      </c>
      <c r="K18" s="7">
        <v>0.218</v>
      </c>
      <c r="L18" s="22">
        <v>0.627</v>
      </c>
      <c r="M18" s="7" t="s">
        <v>74</v>
      </c>
      <c r="O18" s="28">
        <v>0.45700000000000002</v>
      </c>
      <c r="P18" s="7">
        <v>0.57899999999999996</v>
      </c>
      <c r="Q18" s="7">
        <v>0.90600000000000003</v>
      </c>
      <c r="R18" s="7">
        <v>397</v>
      </c>
      <c r="S18" s="7">
        <v>0</v>
      </c>
      <c r="T18" s="7">
        <v>0</v>
      </c>
      <c r="U18" s="7">
        <v>0.56000000000000005</v>
      </c>
      <c r="V18" s="7">
        <v>0.73699999999999999</v>
      </c>
      <c r="W18" s="7">
        <v>0.85399999999999998</v>
      </c>
      <c r="X18" s="7">
        <v>0.08</v>
      </c>
      <c r="Y18" s="22">
        <v>0.57299999999999995</v>
      </c>
      <c r="Z18" s="8" t="s">
        <v>74</v>
      </c>
      <c r="AB18" s="28">
        <v>0.48599999999999999</v>
      </c>
      <c r="AC18" s="7">
        <v>0.61499999999999999</v>
      </c>
      <c r="AD18" s="7">
        <v>0.98099999999999998</v>
      </c>
      <c r="AE18" s="7">
        <v>397</v>
      </c>
      <c r="AF18" s="7">
        <v>0</v>
      </c>
      <c r="AG18" s="7">
        <v>0</v>
      </c>
      <c r="AH18" s="7">
        <v>0.59899999999999998</v>
      </c>
      <c r="AI18" s="7">
        <v>0.76600000000000001</v>
      </c>
      <c r="AJ18" s="7">
        <v>0.873</v>
      </c>
      <c r="AK18" s="7">
        <v>7.9000000000000001E-2</v>
      </c>
      <c r="AL18" s="22">
        <v>0.60899999999999999</v>
      </c>
      <c r="AM18" s="8" t="s">
        <v>74</v>
      </c>
      <c r="AO18" s="28">
        <v>0.46700000000000003</v>
      </c>
      <c r="AP18" s="9">
        <v>0.625</v>
      </c>
      <c r="AQ18" s="9">
        <v>2.21</v>
      </c>
      <c r="AR18" s="9">
        <v>397</v>
      </c>
      <c r="AS18" s="9">
        <v>0</v>
      </c>
      <c r="AT18" s="9">
        <v>0</v>
      </c>
      <c r="AU18" s="9">
        <v>0.59899999999999998</v>
      </c>
      <c r="AV18" s="9">
        <v>0.81200000000000006</v>
      </c>
      <c r="AW18" s="9">
        <v>0.98099999999999998</v>
      </c>
      <c r="AX18" s="9">
        <v>0.128</v>
      </c>
      <c r="AY18" s="22">
        <v>0.61299999999999999</v>
      </c>
      <c r="AZ18" s="10" t="s">
        <v>74</v>
      </c>
      <c r="BB18" s="28">
        <v>0.46300000000000002</v>
      </c>
      <c r="BC18" s="9">
        <v>0.61399999999999999</v>
      </c>
      <c r="BD18" s="9">
        <v>1.1100000000000001</v>
      </c>
      <c r="BE18" s="9">
        <v>397</v>
      </c>
      <c r="BF18" s="9">
        <v>0</v>
      </c>
      <c r="BG18" s="9">
        <v>0</v>
      </c>
      <c r="BH18" s="9">
        <v>0.60199999999999998</v>
      </c>
      <c r="BI18" s="9">
        <v>0.75600000000000001</v>
      </c>
      <c r="BJ18" s="9">
        <v>0.879</v>
      </c>
      <c r="BK18" s="9">
        <v>0.08</v>
      </c>
      <c r="BL18" s="22">
        <v>0.60899999999999999</v>
      </c>
      <c r="BM18" s="10" t="s">
        <v>74</v>
      </c>
      <c r="BO18" s="28">
        <v>0.43</v>
      </c>
      <c r="BP18" s="9">
        <v>0.56899999999999995</v>
      </c>
      <c r="BQ18" s="9">
        <v>1.87</v>
      </c>
      <c r="BR18" s="9">
        <v>398</v>
      </c>
      <c r="BS18" s="9">
        <v>0</v>
      </c>
      <c r="BT18" s="9">
        <v>0</v>
      </c>
      <c r="BU18" s="9">
        <v>0.54800000000000004</v>
      </c>
      <c r="BV18" s="9">
        <v>0.70499999999999996</v>
      </c>
      <c r="BW18" s="9">
        <v>0.96599999999999997</v>
      </c>
      <c r="BX18" s="9">
        <v>0.11799999999999999</v>
      </c>
      <c r="BY18" s="22">
        <v>0.55800000000000005</v>
      </c>
      <c r="BZ18" s="10" t="s">
        <v>74</v>
      </c>
      <c r="CB18" s="28">
        <v>0.44</v>
      </c>
      <c r="CC18" s="9">
        <v>0.61799999999999999</v>
      </c>
      <c r="CD18" s="9">
        <v>1.1200000000000001</v>
      </c>
      <c r="CE18" s="9">
        <v>396</v>
      </c>
      <c r="CF18" s="9">
        <v>0</v>
      </c>
      <c r="CG18" s="9">
        <v>0</v>
      </c>
      <c r="CH18" s="9">
        <v>0.60099999999999998</v>
      </c>
      <c r="CI18" s="9">
        <v>0.81299999999999994</v>
      </c>
      <c r="CJ18" s="9">
        <v>0.98599999999999999</v>
      </c>
      <c r="CK18" s="9">
        <v>0.10299999999999999</v>
      </c>
      <c r="CL18" s="22">
        <v>0.61</v>
      </c>
      <c r="CM18" s="10" t="s">
        <v>74</v>
      </c>
    </row>
    <row r="19" spans="1:98">
      <c r="A19" s="16" t="s">
        <v>18</v>
      </c>
      <c r="B19" s="7">
        <v>3.3000000000000002E-2</v>
      </c>
      <c r="C19" s="7">
        <v>6.3E-2</v>
      </c>
      <c r="D19" s="7">
        <v>0.22</v>
      </c>
      <c r="E19" s="7">
        <v>394</v>
      </c>
      <c r="F19" s="7">
        <v>0</v>
      </c>
      <c r="G19" s="7">
        <v>0</v>
      </c>
      <c r="H19" s="7">
        <v>5.5E-2</v>
      </c>
      <c r="I19" s="7">
        <v>0.112</v>
      </c>
      <c r="J19" s="7">
        <v>0.189</v>
      </c>
      <c r="K19" s="7">
        <v>3.2000000000000001E-2</v>
      </c>
      <c r="L19" s="22">
        <v>5.8000000000000003E-2</v>
      </c>
      <c r="M19" s="7" t="s">
        <v>74</v>
      </c>
      <c r="O19" s="28">
        <v>3.2000000000000001E-2</v>
      </c>
      <c r="P19" s="7">
        <v>6.8000000000000005E-2</v>
      </c>
      <c r="Q19" s="7">
        <v>0.216</v>
      </c>
      <c r="R19" s="7">
        <v>396</v>
      </c>
      <c r="S19" s="7">
        <v>0</v>
      </c>
      <c r="T19" s="7">
        <v>0</v>
      </c>
      <c r="U19" s="7">
        <v>6.0999999999999999E-2</v>
      </c>
      <c r="V19" s="7">
        <v>0.16400000000000001</v>
      </c>
      <c r="W19" s="7">
        <v>0.19400000000000001</v>
      </c>
      <c r="X19" s="7">
        <v>3.5999999999999997E-2</v>
      </c>
      <c r="Y19" s="22">
        <v>6.4000000000000001E-2</v>
      </c>
      <c r="Z19" s="8" t="s">
        <v>74</v>
      </c>
      <c r="AB19" s="28">
        <v>3.3000000000000002E-2</v>
      </c>
      <c r="AC19" s="7">
        <v>6.7000000000000004E-2</v>
      </c>
      <c r="AD19" s="7">
        <v>0.28100000000000003</v>
      </c>
      <c r="AE19" s="7">
        <v>395</v>
      </c>
      <c r="AF19" s="7">
        <v>0</v>
      </c>
      <c r="AG19" s="7">
        <v>0</v>
      </c>
      <c r="AH19" s="7">
        <v>5.8000000000000003E-2</v>
      </c>
      <c r="AI19" s="7">
        <v>0.115</v>
      </c>
      <c r="AJ19" s="7">
        <v>0.21199999999999999</v>
      </c>
      <c r="AK19" s="7">
        <v>3.5000000000000003E-2</v>
      </c>
      <c r="AL19" s="22">
        <v>6.2E-2</v>
      </c>
      <c r="AM19" s="8" t="s">
        <v>74</v>
      </c>
      <c r="AO19" s="28">
        <v>3.2000000000000001E-2</v>
      </c>
      <c r="AP19" s="9">
        <v>0.06</v>
      </c>
      <c r="AQ19" s="9">
        <v>0.26500000000000001</v>
      </c>
      <c r="AR19" s="9">
        <v>395</v>
      </c>
      <c r="AS19" s="9">
        <v>0</v>
      </c>
      <c r="AT19" s="9">
        <v>0</v>
      </c>
      <c r="AU19" s="9">
        <v>0.05</v>
      </c>
      <c r="AV19" s="9">
        <v>0.105</v>
      </c>
      <c r="AW19" s="9">
        <v>0.22</v>
      </c>
      <c r="AX19" s="9">
        <v>3.3000000000000002E-2</v>
      </c>
      <c r="AY19" s="22">
        <v>5.6000000000000001E-2</v>
      </c>
      <c r="AZ19" s="10" t="s">
        <v>74</v>
      </c>
      <c r="BB19" s="28">
        <v>3.3000000000000002E-2</v>
      </c>
      <c r="BC19" s="9">
        <v>6.2E-2</v>
      </c>
      <c r="BD19" s="9">
        <v>0.26500000000000001</v>
      </c>
      <c r="BE19" s="9">
        <v>395</v>
      </c>
      <c r="BF19" s="9">
        <v>0</v>
      </c>
      <c r="BG19" s="9">
        <v>0</v>
      </c>
      <c r="BH19" s="9">
        <v>5.3999999999999999E-2</v>
      </c>
      <c r="BI19" s="9">
        <v>0.10100000000000001</v>
      </c>
      <c r="BJ19" s="9">
        <v>0.17599999999999999</v>
      </c>
      <c r="BK19" s="9">
        <v>0.03</v>
      </c>
      <c r="BL19" s="22">
        <v>5.8000000000000003E-2</v>
      </c>
      <c r="BM19" s="10" t="s">
        <v>74</v>
      </c>
      <c r="BO19" s="28">
        <v>3.2000000000000001E-2</v>
      </c>
      <c r="BP19" s="9">
        <v>6.4000000000000001E-2</v>
      </c>
      <c r="BQ19" s="9">
        <v>0.29499999999999998</v>
      </c>
      <c r="BR19" s="9">
        <v>397</v>
      </c>
      <c r="BS19" s="9">
        <v>0</v>
      </c>
      <c r="BT19" s="9">
        <v>0</v>
      </c>
      <c r="BU19" s="9">
        <v>5.0999999999999997E-2</v>
      </c>
      <c r="BV19" s="9">
        <v>0.16900000000000001</v>
      </c>
      <c r="BW19" s="9">
        <v>0.218</v>
      </c>
      <c r="BX19" s="9">
        <v>3.9E-2</v>
      </c>
      <c r="BY19" s="22">
        <v>5.8999999999999997E-2</v>
      </c>
      <c r="BZ19" s="10" t="s">
        <v>74</v>
      </c>
      <c r="CB19" s="28">
        <v>3.2000000000000001E-2</v>
      </c>
      <c r="CC19" s="9">
        <v>6.4000000000000001E-2</v>
      </c>
      <c r="CD19" s="9">
        <v>0.27500000000000002</v>
      </c>
      <c r="CE19" s="9">
        <v>394</v>
      </c>
      <c r="CF19" s="9">
        <v>0</v>
      </c>
      <c r="CG19" s="9">
        <v>0</v>
      </c>
      <c r="CH19" s="9">
        <v>5.0999999999999997E-2</v>
      </c>
      <c r="CI19" s="9">
        <v>0.14099999999999999</v>
      </c>
      <c r="CJ19" s="9">
        <v>0.17399999999999999</v>
      </c>
      <c r="CK19" s="9">
        <v>3.4000000000000002E-2</v>
      </c>
      <c r="CL19" s="22">
        <v>0.06</v>
      </c>
      <c r="CM19" s="10" t="s">
        <v>74</v>
      </c>
    </row>
    <row r="20" spans="1:98">
      <c r="A20" s="16" t="s">
        <v>19</v>
      </c>
      <c r="B20" s="7">
        <v>1.9E-2</v>
      </c>
      <c r="C20" s="7">
        <v>2.9000000000000001E-2</v>
      </c>
      <c r="D20" s="7">
        <v>0.20599999999999999</v>
      </c>
      <c r="E20" s="7">
        <v>393</v>
      </c>
      <c r="F20" s="7">
        <v>0</v>
      </c>
      <c r="G20" s="7">
        <v>0</v>
      </c>
      <c r="H20" s="7">
        <v>2.5999999999999999E-2</v>
      </c>
      <c r="I20" s="7">
        <v>3.7999999999999999E-2</v>
      </c>
      <c r="J20" s="7">
        <v>0.10100000000000001</v>
      </c>
      <c r="K20" s="7">
        <v>1.4999999999999999E-2</v>
      </c>
      <c r="L20" s="22">
        <v>2.7E-2</v>
      </c>
      <c r="M20" s="7" t="s">
        <v>74</v>
      </c>
      <c r="O20" s="28">
        <v>0.02</v>
      </c>
      <c r="P20" s="7">
        <v>3.1E-2</v>
      </c>
      <c r="Q20" s="7">
        <v>0.20899999999999999</v>
      </c>
      <c r="R20" s="7">
        <v>394</v>
      </c>
      <c r="S20" s="7">
        <v>0</v>
      </c>
      <c r="T20" s="7">
        <v>0</v>
      </c>
      <c r="U20" s="7">
        <v>2.7E-2</v>
      </c>
      <c r="V20" s="7">
        <v>4.3999999999999997E-2</v>
      </c>
      <c r="W20" s="7">
        <v>0.184</v>
      </c>
      <c r="X20" s="7">
        <v>0.02</v>
      </c>
      <c r="Y20" s="22">
        <v>2.8000000000000001E-2</v>
      </c>
      <c r="Z20" s="8" t="s">
        <v>74</v>
      </c>
      <c r="AB20" s="28">
        <v>0.02</v>
      </c>
      <c r="AC20" s="7">
        <v>3.2000000000000001E-2</v>
      </c>
      <c r="AD20" s="7">
        <v>0.21199999999999999</v>
      </c>
      <c r="AE20" s="7">
        <v>395</v>
      </c>
      <c r="AF20" s="7">
        <v>0</v>
      </c>
      <c r="AG20" s="7">
        <v>0</v>
      </c>
      <c r="AH20" s="7">
        <v>2.7E-2</v>
      </c>
      <c r="AI20" s="7">
        <v>4.3999999999999997E-2</v>
      </c>
      <c r="AJ20" s="7">
        <v>0.19700000000000001</v>
      </c>
      <c r="AK20" s="7">
        <v>2.4E-2</v>
      </c>
      <c r="AL20" s="22">
        <v>2.8000000000000001E-2</v>
      </c>
      <c r="AM20" s="8" t="s">
        <v>74</v>
      </c>
      <c r="AO20" s="28">
        <v>2.1999999999999999E-2</v>
      </c>
      <c r="AP20" s="9">
        <v>3.1E-2</v>
      </c>
      <c r="AQ20" s="9">
        <v>0.193</v>
      </c>
      <c r="AR20" s="9">
        <v>394</v>
      </c>
      <c r="AS20" s="9">
        <v>0</v>
      </c>
      <c r="AT20" s="9">
        <v>0</v>
      </c>
      <c r="AU20" s="9">
        <v>2.8000000000000001E-2</v>
      </c>
      <c r="AV20" s="9">
        <v>4.4999999999999998E-2</v>
      </c>
      <c r="AW20" s="9">
        <v>6.9000000000000006E-2</v>
      </c>
      <c r="AX20" s="9">
        <v>1.4999999999999999E-2</v>
      </c>
      <c r="AY20" s="22">
        <v>2.9000000000000001E-2</v>
      </c>
      <c r="AZ20" s="10" t="s">
        <v>74</v>
      </c>
      <c r="BB20" s="28">
        <v>2.1999999999999999E-2</v>
      </c>
      <c r="BC20" s="9">
        <v>3.1E-2</v>
      </c>
      <c r="BD20" s="9">
        <v>0.2</v>
      </c>
      <c r="BE20" s="9">
        <v>394</v>
      </c>
      <c r="BF20" s="9">
        <v>0</v>
      </c>
      <c r="BG20" s="9">
        <v>0</v>
      </c>
      <c r="BH20" s="9">
        <v>2.8000000000000001E-2</v>
      </c>
      <c r="BI20" s="9">
        <v>3.9E-2</v>
      </c>
      <c r="BJ20" s="9">
        <v>0.18</v>
      </c>
      <c r="BK20" s="9">
        <v>1.9E-2</v>
      </c>
      <c r="BL20" s="22">
        <v>2.8000000000000001E-2</v>
      </c>
      <c r="BM20" s="10" t="s">
        <v>74</v>
      </c>
      <c r="BO20" s="28">
        <v>0.02</v>
      </c>
      <c r="BP20" s="9">
        <v>2.7E-2</v>
      </c>
      <c r="BQ20" s="9">
        <v>0.184</v>
      </c>
      <c r="BR20" s="9">
        <v>395</v>
      </c>
      <c r="BS20" s="9">
        <v>0</v>
      </c>
      <c r="BT20" s="9">
        <v>0</v>
      </c>
      <c r="BU20" s="9">
        <v>2.5000000000000001E-2</v>
      </c>
      <c r="BV20" s="9">
        <v>3.5999999999999997E-2</v>
      </c>
      <c r="BW20" s="9">
        <v>4.9000000000000002E-2</v>
      </c>
      <c r="BX20" s="9">
        <v>1.2E-2</v>
      </c>
      <c r="BY20" s="22">
        <v>2.5000000000000001E-2</v>
      </c>
      <c r="BZ20" s="10" t="s">
        <v>74</v>
      </c>
      <c r="CB20" s="28">
        <v>2.1000000000000001E-2</v>
      </c>
      <c r="CC20" s="9">
        <v>6.5000000000000002E-2</v>
      </c>
      <c r="CD20" s="9">
        <v>0.64800000000000002</v>
      </c>
      <c r="CE20" s="9">
        <v>393</v>
      </c>
      <c r="CF20" s="9">
        <v>0</v>
      </c>
      <c r="CG20" s="9">
        <v>0</v>
      </c>
      <c r="CH20" s="9">
        <v>2.9000000000000001E-2</v>
      </c>
      <c r="CI20" s="9">
        <v>0.30299999999999999</v>
      </c>
      <c r="CJ20" s="9">
        <v>0.52200000000000002</v>
      </c>
      <c r="CK20" s="9">
        <v>0.10299999999999999</v>
      </c>
      <c r="CL20" s="22">
        <v>4.7E-2</v>
      </c>
      <c r="CM20" s="10" t="s">
        <v>74</v>
      </c>
    </row>
    <row r="21" spans="1:98">
      <c r="A21" s="16" t="s">
        <v>20</v>
      </c>
      <c r="B21" s="7">
        <v>0.47299999999999998</v>
      </c>
      <c r="C21" s="7">
        <v>0.62</v>
      </c>
      <c r="D21" s="7">
        <v>2.4700000000000002</v>
      </c>
      <c r="E21" s="7">
        <v>391</v>
      </c>
      <c r="F21" s="7">
        <v>0</v>
      </c>
      <c r="G21" s="7">
        <v>0</v>
      </c>
      <c r="H21" s="7">
        <v>0.59599999999999997</v>
      </c>
      <c r="I21" s="7">
        <v>0.78500000000000003</v>
      </c>
      <c r="J21" s="7">
        <v>0.96799999999999997</v>
      </c>
      <c r="K21" s="7">
        <v>0.13500000000000001</v>
      </c>
      <c r="L21" s="22">
        <v>0.60699999999999998</v>
      </c>
      <c r="M21" s="7" t="s">
        <v>74</v>
      </c>
      <c r="O21" s="28">
        <v>0.46300000000000002</v>
      </c>
      <c r="P21" s="7">
        <v>0.57499999999999996</v>
      </c>
      <c r="Q21" s="7">
        <v>1.1100000000000001</v>
      </c>
      <c r="R21" s="7">
        <v>393</v>
      </c>
      <c r="S21" s="7">
        <v>0</v>
      </c>
      <c r="T21" s="7">
        <v>0</v>
      </c>
      <c r="U21" s="7">
        <v>0.55600000000000005</v>
      </c>
      <c r="V21" s="7">
        <v>0.70399999999999996</v>
      </c>
      <c r="W21" s="7">
        <v>0.84599999999999997</v>
      </c>
      <c r="X21" s="7">
        <v>7.2999999999999995E-2</v>
      </c>
      <c r="Y21" s="22">
        <v>0.56799999999999995</v>
      </c>
      <c r="Z21" s="8" t="s">
        <v>74</v>
      </c>
      <c r="AB21" s="28">
        <v>0.46300000000000002</v>
      </c>
      <c r="AC21" s="7">
        <v>0.59299999999999997</v>
      </c>
      <c r="AD21" s="7">
        <v>0.87</v>
      </c>
      <c r="AE21" s="7">
        <v>393</v>
      </c>
      <c r="AF21" s="7">
        <v>0</v>
      </c>
      <c r="AG21" s="7">
        <v>0</v>
      </c>
      <c r="AH21" s="7">
        <v>0.57799999999999996</v>
      </c>
      <c r="AI21" s="7">
        <v>0.75</v>
      </c>
      <c r="AJ21" s="7">
        <v>0.81899999999999995</v>
      </c>
      <c r="AK21" s="7">
        <v>7.5999999999999998E-2</v>
      </c>
      <c r="AL21" s="22">
        <v>0.58799999999999997</v>
      </c>
      <c r="AM21" s="8" t="s">
        <v>74</v>
      </c>
      <c r="AO21" s="28">
        <v>0.47199999999999998</v>
      </c>
      <c r="AP21" s="9">
        <v>0.60299999999999998</v>
      </c>
      <c r="AQ21" s="9">
        <v>0.91700000000000004</v>
      </c>
      <c r="AR21" s="9">
        <v>393</v>
      </c>
      <c r="AS21" s="9">
        <v>0</v>
      </c>
      <c r="AT21" s="9">
        <v>0</v>
      </c>
      <c r="AU21" s="9">
        <v>0.58199999999999996</v>
      </c>
      <c r="AV21" s="9">
        <v>0.76700000000000002</v>
      </c>
      <c r="AW21" s="9">
        <v>0.84</v>
      </c>
      <c r="AX21" s="9">
        <v>8.3000000000000004E-2</v>
      </c>
      <c r="AY21" s="22">
        <v>0.59699999999999998</v>
      </c>
      <c r="AZ21" s="10" t="s">
        <v>74</v>
      </c>
      <c r="BB21" s="28">
        <v>0.495</v>
      </c>
      <c r="BC21" s="9">
        <v>0.60899999999999999</v>
      </c>
      <c r="BD21" s="9">
        <v>1.47</v>
      </c>
      <c r="BE21" s="9">
        <v>393</v>
      </c>
      <c r="BF21" s="9">
        <v>0</v>
      </c>
      <c r="BG21" s="9">
        <v>0</v>
      </c>
      <c r="BH21" s="9">
        <v>0.58899999999999997</v>
      </c>
      <c r="BI21" s="9">
        <v>0.74</v>
      </c>
      <c r="BJ21" s="9">
        <v>0.90700000000000003</v>
      </c>
      <c r="BK21" s="9">
        <v>8.2000000000000003E-2</v>
      </c>
      <c r="BL21" s="22">
        <v>0.60099999999999998</v>
      </c>
      <c r="BM21" s="10" t="s">
        <v>74</v>
      </c>
      <c r="BO21" s="28">
        <v>0.45700000000000002</v>
      </c>
      <c r="BP21" s="9">
        <v>0.57299999999999995</v>
      </c>
      <c r="BQ21" s="9">
        <v>2.2000000000000002</v>
      </c>
      <c r="BR21" s="9">
        <v>393</v>
      </c>
      <c r="BS21" s="9">
        <v>0</v>
      </c>
      <c r="BT21" s="9">
        <v>0</v>
      </c>
      <c r="BU21" s="9">
        <v>0.53700000000000003</v>
      </c>
      <c r="BV21" s="9">
        <v>0.73399999999999999</v>
      </c>
      <c r="BW21" s="9">
        <v>1.32</v>
      </c>
      <c r="BX21" s="9">
        <v>0.159</v>
      </c>
      <c r="BY21" s="22">
        <v>0.55200000000000005</v>
      </c>
      <c r="BZ21" s="10" t="s">
        <v>74</v>
      </c>
      <c r="CB21" s="28">
        <v>0.47399999999999998</v>
      </c>
      <c r="CC21" s="9">
        <v>0.60099999999999998</v>
      </c>
      <c r="CD21" s="9">
        <v>1.35</v>
      </c>
      <c r="CE21" s="9">
        <v>391</v>
      </c>
      <c r="CF21" s="9">
        <v>0</v>
      </c>
      <c r="CG21" s="9">
        <v>0</v>
      </c>
      <c r="CH21" s="9">
        <v>0.57999999999999996</v>
      </c>
      <c r="CI21" s="9">
        <v>0.76900000000000002</v>
      </c>
      <c r="CJ21" s="9">
        <v>1.02</v>
      </c>
      <c r="CK21" s="9">
        <v>0.10199999999999999</v>
      </c>
      <c r="CL21" s="22">
        <v>0.58899999999999997</v>
      </c>
      <c r="CM21" s="10" t="s">
        <v>74</v>
      </c>
    </row>
    <row r="22" spans="1:98">
      <c r="A22" s="16" t="s">
        <v>21</v>
      </c>
      <c r="B22" s="7">
        <v>1.21</v>
      </c>
      <c r="C22" s="7">
        <v>1.54</v>
      </c>
      <c r="D22" s="7">
        <v>2.92</v>
      </c>
      <c r="E22" s="7">
        <v>387</v>
      </c>
      <c r="F22" s="7">
        <v>0</v>
      </c>
      <c r="G22" s="7">
        <v>0</v>
      </c>
      <c r="H22" s="7">
        <v>1.5</v>
      </c>
      <c r="I22" s="7">
        <v>1.87</v>
      </c>
      <c r="J22" s="7">
        <v>2.31</v>
      </c>
      <c r="K22" s="7">
        <v>0.19600000000000001</v>
      </c>
      <c r="L22" s="22">
        <v>1.52</v>
      </c>
      <c r="M22" s="7" t="s">
        <v>74</v>
      </c>
      <c r="O22" s="28">
        <v>0.94599999999999995</v>
      </c>
      <c r="P22" s="7">
        <v>1.22</v>
      </c>
      <c r="Q22" s="7">
        <v>2.02</v>
      </c>
      <c r="R22" s="7">
        <v>389</v>
      </c>
      <c r="S22" s="7">
        <v>0</v>
      </c>
      <c r="T22" s="7">
        <v>0</v>
      </c>
      <c r="U22" s="7">
        <v>1.2</v>
      </c>
      <c r="V22" s="7">
        <v>1.47</v>
      </c>
      <c r="W22" s="7">
        <v>1.59</v>
      </c>
      <c r="X22" s="7">
        <v>0.13500000000000001</v>
      </c>
      <c r="Y22" s="22">
        <v>1.21</v>
      </c>
      <c r="Z22" s="8" t="s">
        <v>74</v>
      </c>
      <c r="AB22" s="28">
        <v>1.04</v>
      </c>
      <c r="AC22" s="7">
        <v>1.32</v>
      </c>
      <c r="AD22" s="7">
        <v>2.76</v>
      </c>
      <c r="AE22" s="7">
        <v>389</v>
      </c>
      <c r="AF22" s="7">
        <v>0</v>
      </c>
      <c r="AG22" s="7">
        <v>0</v>
      </c>
      <c r="AH22" s="7">
        <v>1.3</v>
      </c>
      <c r="AI22" s="7">
        <v>1.59</v>
      </c>
      <c r="AJ22" s="7">
        <v>1.8</v>
      </c>
      <c r="AK22" s="7">
        <v>0.16400000000000001</v>
      </c>
      <c r="AL22" s="22">
        <v>1.31</v>
      </c>
      <c r="AM22" s="8" t="s">
        <v>74</v>
      </c>
      <c r="AO22" s="28">
        <v>0.92100000000000004</v>
      </c>
      <c r="AP22" s="9">
        <v>1.3</v>
      </c>
      <c r="AQ22" s="9">
        <v>2.06</v>
      </c>
      <c r="AR22" s="9">
        <v>389</v>
      </c>
      <c r="AS22" s="9">
        <v>0</v>
      </c>
      <c r="AT22" s="9">
        <v>0</v>
      </c>
      <c r="AU22" s="9">
        <v>1.28</v>
      </c>
      <c r="AV22" s="9">
        <v>1.65</v>
      </c>
      <c r="AW22" s="9">
        <v>1.93</v>
      </c>
      <c r="AX22" s="9">
        <v>0.17899999999999999</v>
      </c>
      <c r="AY22" s="22">
        <v>1.29</v>
      </c>
      <c r="AZ22" s="10" t="s">
        <v>74</v>
      </c>
      <c r="BB22" s="28">
        <v>1.07</v>
      </c>
      <c r="BC22" s="9">
        <v>1.34</v>
      </c>
      <c r="BD22" s="9">
        <v>1.98</v>
      </c>
      <c r="BE22" s="9">
        <v>389</v>
      </c>
      <c r="BF22" s="9">
        <v>0</v>
      </c>
      <c r="BG22" s="9">
        <v>0</v>
      </c>
      <c r="BH22" s="9">
        <v>1.32</v>
      </c>
      <c r="BI22" s="9">
        <v>1.58</v>
      </c>
      <c r="BJ22" s="9">
        <v>1.71</v>
      </c>
      <c r="BK22" s="9">
        <v>0.129</v>
      </c>
      <c r="BL22" s="22">
        <v>1.33</v>
      </c>
      <c r="BM22" s="10" t="s">
        <v>74</v>
      </c>
      <c r="BO22" s="28">
        <v>0.95899999999999996</v>
      </c>
      <c r="BP22" s="9">
        <v>1.24</v>
      </c>
      <c r="BQ22" s="9">
        <v>2.39</v>
      </c>
      <c r="BR22" s="9">
        <v>390</v>
      </c>
      <c r="BS22" s="9">
        <v>0</v>
      </c>
      <c r="BT22" s="9">
        <v>0</v>
      </c>
      <c r="BU22" s="9">
        <v>1.22</v>
      </c>
      <c r="BV22" s="9">
        <v>1.46</v>
      </c>
      <c r="BW22" s="9">
        <v>1.61</v>
      </c>
      <c r="BX22" s="9">
        <v>0.13600000000000001</v>
      </c>
      <c r="BY22" s="22">
        <v>1.23</v>
      </c>
      <c r="BZ22" s="10" t="s">
        <v>74</v>
      </c>
      <c r="CB22" s="28">
        <v>1.01</v>
      </c>
      <c r="CC22" s="9">
        <v>1.43</v>
      </c>
      <c r="CD22" s="9">
        <v>4.01</v>
      </c>
      <c r="CE22" s="9">
        <v>387</v>
      </c>
      <c r="CF22" s="9">
        <v>0</v>
      </c>
      <c r="CG22" s="9">
        <v>0</v>
      </c>
      <c r="CH22" s="9">
        <v>1.3</v>
      </c>
      <c r="CI22" s="9">
        <v>2.35</v>
      </c>
      <c r="CJ22" s="9">
        <v>3.68</v>
      </c>
      <c r="CK22" s="9">
        <v>0.47599999999999998</v>
      </c>
      <c r="CL22" s="22">
        <v>1.34</v>
      </c>
      <c r="CM22" s="10" t="s">
        <v>74</v>
      </c>
    </row>
    <row r="23" spans="1:98">
      <c r="A23" s="16" t="s">
        <v>22</v>
      </c>
      <c r="B23" s="7">
        <v>0.48799999999999999</v>
      </c>
      <c r="C23" s="7">
        <v>0.69</v>
      </c>
      <c r="D23" s="7">
        <v>2.19</v>
      </c>
      <c r="E23" s="7">
        <v>385</v>
      </c>
      <c r="F23" s="7">
        <v>0</v>
      </c>
      <c r="G23" s="7">
        <v>0</v>
      </c>
      <c r="H23" s="7">
        <v>0.66</v>
      </c>
      <c r="I23" s="7">
        <v>0.89800000000000002</v>
      </c>
      <c r="J23" s="7">
        <v>1.1499999999999999</v>
      </c>
      <c r="K23" s="7">
        <v>0.151</v>
      </c>
      <c r="L23" s="22">
        <v>0.67400000000000004</v>
      </c>
      <c r="M23" s="7" t="s">
        <v>74</v>
      </c>
      <c r="O23" s="28">
        <v>0.47699999999999998</v>
      </c>
      <c r="P23" s="7">
        <v>0.622</v>
      </c>
      <c r="Q23" s="7">
        <v>1.63</v>
      </c>
      <c r="R23" s="7">
        <v>386</v>
      </c>
      <c r="S23" s="7">
        <v>0</v>
      </c>
      <c r="T23" s="7">
        <v>0</v>
      </c>
      <c r="U23" s="7">
        <v>0.60399999999999998</v>
      </c>
      <c r="V23" s="7">
        <v>0.79600000000000004</v>
      </c>
      <c r="W23" s="7">
        <v>1.02</v>
      </c>
      <c r="X23" s="7">
        <v>0.112</v>
      </c>
      <c r="Y23" s="22">
        <v>0.61</v>
      </c>
      <c r="Z23" s="8" t="s">
        <v>74</v>
      </c>
      <c r="AB23" s="28">
        <v>0.5</v>
      </c>
      <c r="AC23" s="7">
        <v>0.67600000000000005</v>
      </c>
      <c r="AD23" s="7">
        <v>1.23</v>
      </c>
      <c r="AE23" s="7">
        <v>386</v>
      </c>
      <c r="AF23" s="7">
        <v>0</v>
      </c>
      <c r="AG23" s="7">
        <v>0</v>
      </c>
      <c r="AH23" s="7">
        <v>0.65500000000000003</v>
      </c>
      <c r="AI23" s="7">
        <v>0.88300000000000001</v>
      </c>
      <c r="AJ23" s="7">
        <v>1.05</v>
      </c>
      <c r="AK23" s="7">
        <v>0.104</v>
      </c>
      <c r="AL23" s="22">
        <v>0.66700000000000004</v>
      </c>
      <c r="AM23" s="8" t="s">
        <v>74</v>
      </c>
      <c r="AO23" s="28">
        <v>0.252</v>
      </c>
      <c r="AP23" s="9">
        <v>0.65300000000000002</v>
      </c>
      <c r="AQ23" s="9">
        <v>1.07</v>
      </c>
      <c r="AR23" s="9">
        <v>386</v>
      </c>
      <c r="AS23" s="9">
        <v>0</v>
      </c>
      <c r="AT23" s="9">
        <v>0</v>
      </c>
      <c r="AU23" s="9">
        <v>0.64</v>
      </c>
      <c r="AV23" s="9">
        <v>0.79400000000000004</v>
      </c>
      <c r="AW23" s="9">
        <v>0.94199999999999995</v>
      </c>
      <c r="AX23" s="9">
        <v>8.5999999999999993E-2</v>
      </c>
      <c r="AY23" s="22">
        <v>0.64800000000000002</v>
      </c>
      <c r="AZ23" s="10" t="s">
        <v>74</v>
      </c>
      <c r="BB23" s="28">
        <v>0.498</v>
      </c>
      <c r="BC23" s="9">
        <v>0.65500000000000003</v>
      </c>
      <c r="BD23" s="9">
        <v>3.91</v>
      </c>
      <c r="BE23" s="9">
        <v>386</v>
      </c>
      <c r="BF23" s="9">
        <v>0</v>
      </c>
      <c r="BG23" s="9">
        <v>0</v>
      </c>
      <c r="BH23" s="9">
        <v>0.63400000000000001</v>
      </c>
      <c r="BI23" s="9">
        <v>0.79200000000000004</v>
      </c>
      <c r="BJ23" s="9">
        <v>0.93100000000000005</v>
      </c>
      <c r="BK23" s="9">
        <v>0.183</v>
      </c>
      <c r="BL23" s="22">
        <v>0.64200000000000002</v>
      </c>
      <c r="BM23" s="10" t="s">
        <v>74</v>
      </c>
      <c r="BO23" s="28">
        <v>0.48</v>
      </c>
      <c r="BP23" s="9">
        <v>0.63500000000000001</v>
      </c>
      <c r="BQ23" s="9">
        <v>1.46</v>
      </c>
      <c r="BR23" s="9">
        <v>386</v>
      </c>
      <c r="BS23" s="9">
        <v>0</v>
      </c>
      <c r="BT23" s="9">
        <v>0</v>
      </c>
      <c r="BU23" s="9">
        <v>0.62</v>
      </c>
      <c r="BV23" s="9">
        <v>0.77400000000000002</v>
      </c>
      <c r="BW23" s="9">
        <v>0.93500000000000005</v>
      </c>
      <c r="BX23" s="9">
        <v>8.6999999999999994E-2</v>
      </c>
      <c r="BY23" s="22">
        <v>0.627</v>
      </c>
      <c r="BZ23" s="10" t="s">
        <v>74</v>
      </c>
      <c r="CB23" s="28">
        <v>0.46500000000000002</v>
      </c>
      <c r="CC23" s="9">
        <v>0.69199999999999995</v>
      </c>
      <c r="CD23" s="9">
        <v>1.41</v>
      </c>
      <c r="CE23" s="9">
        <v>385</v>
      </c>
      <c r="CF23" s="9">
        <v>0</v>
      </c>
      <c r="CG23" s="9">
        <v>0</v>
      </c>
      <c r="CH23" s="9">
        <v>0.64700000000000002</v>
      </c>
      <c r="CI23" s="9">
        <v>1.01</v>
      </c>
      <c r="CJ23" s="9">
        <v>1.27</v>
      </c>
      <c r="CK23" s="9">
        <v>0.14499999999999999</v>
      </c>
      <c r="CL23" s="22">
        <v>0.67500000000000004</v>
      </c>
      <c r="CM23" s="10" t="s">
        <v>74</v>
      </c>
    </row>
    <row r="24" spans="1:98">
      <c r="A24" s="16" t="s">
        <v>23</v>
      </c>
      <c r="B24" s="7">
        <v>1.24</v>
      </c>
      <c r="C24" s="7">
        <v>1.55</v>
      </c>
      <c r="D24" s="7">
        <v>3.27</v>
      </c>
      <c r="E24" s="7">
        <v>382</v>
      </c>
      <c r="F24" s="7">
        <v>0</v>
      </c>
      <c r="G24" s="7">
        <v>0</v>
      </c>
      <c r="H24" s="7">
        <v>1.51</v>
      </c>
      <c r="I24" s="7">
        <v>1.87</v>
      </c>
      <c r="J24" s="7">
        <v>2.17</v>
      </c>
      <c r="K24" s="7">
        <v>0.21</v>
      </c>
      <c r="L24" s="22">
        <v>1.53</v>
      </c>
      <c r="M24" s="7" t="s">
        <v>74</v>
      </c>
      <c r="O24" s="28">
        <v>0.92500000000000004</v>
      </c>
      <c r="P24" s="7">
        <v>1.22</v>
      </c>
      <c r="Q24" s="7">
        <v>2.35</v>
      </c>
      <c r="R24" s="7">
        <v>383</v>
      </c>
      <c r="S24" s="7">
        <v>0</v>
      </c>
      <c r="T24" s="7">
        <v>0</v>
      </c>
      <c r="U24" s="7">
        <v>1.2</v>
      </c>
      <c r="V24" s="7">
        <v>1.46</v>
      </c>
      <c r="W24" s="7">
        <v>1.53</v>
      </c>
      <c r="X24" s="7">
        <v>0.13700000000000001</v>
      </c>
      <c r="Y24" s="22">
        <v>1.21</v>
      </c>
      <c r="Z24" s="8" t="s">
        <v>74</v>
      </c>
      <c r="AB24" s="28">
        <v>1.06</v>
      </c>
      <c r="AC24" s="7">
        <v>1.3</v>
      </c>
      <c r="AD24" s="7">
        <v>2.02</v>
      </c>
      <c r="AE24" s="7">
        <v>383</v>
      </c>
      <c r="AF24" s="7">
        <v>0</v>
      </c>
      <c r="AG24" s="7">
        <v>0</v>
      </c>
      <c r="AH24" s="7">
        <v>1.28</v>
      </c>
      <c r="AI24" s="7">
        <v>1.56</v>
      </c>
      <c r="AJ24" s="7">
        <v>1.86</v>
      </c>
      <c r="AK24" s="7">
        <v>0.14499999999999999</v>
      </c>
      <c r="AL24" s="22">
        <v>1.29</v>
      </c>
      <c r="AM24" s="8" t="s">
        <v>74</v>
      </c>
      <c r="AO24" s="28">
        <v>0.98199999999999998</v>
      </c>
      <c r="AP24" s="9">
        <v>1.24</v>
      </c>
      <c r="AQ24" s="9">
        <v>1.78</v>
      </c>
      <c r="AR24" s="9">
        <v>383</v>
      </c>
      <c r="AS24" s="9">
        <v>0</v>
      </c>
      <c r="AT24" s="9">
        <v>0</v>
      </c>
      <c r="AU24" s="9">
        <v>1.22</v>
      </c>
      <c r="AV24" s="9">
        <v>1.47</v>
      </c>
      <c r="AW24" s="9">
        <v>1.7</v>
      </c>
      <c r="AX24" s="9">
        <v>0.128</v>
      </c>
      <c r="AY24" s="22">
        <v>1.23</v>
      </c>
      <c r="AZ24" s="10" t="s">
        <v>74</v>
      </c>
      <c r="BB24" s="28">
        <v>0.97599999999999998</v>
      </c>
      <c r="BC24" s="9">
        <v>1.27</v>
      </c>
      <c r="BD24" s="9">
        <v>1.88</v>
      </c>
      <c r="BE24" s="9">
        <v>383</v>
      </c>
      <c r="BF24" s="9">
        <v>0</v>
      </c>
      <c r="BG24" s="9">
        <v>0</v>
      </c>
      <c r="BH24" s="9">
        <v>1.25</v>
      </c>
      <c r="BI24" s="9">
        <v>1.53</v>
      </c>
      <c r="BJ24" s="9">
        <v>1.67</v>
      </c>
      <c r="BK24" s="9">
        <v>0.13700000000000001</v>
      </c>
      <c r="BL24" s="22">
        <v>1.26</v>
      </c>
      <c r="BM24" s="10" t="s">
        <v>74</v>
      </c>
      <c r="BO24" s="28">
        <v>0.92500000000000004</v>
      </c>
      <c r="BP24" s="9">
        <v>1.19</v>
      </c>
      <c r="BQ24" s="9">
        <v>2.83</v>
      </c>
      <c r="BR24" s="9">
        <v>383</v>
      </c>
      <c r="BS24" s="9">
        <v>0</v>
      </c>
      <c r="BT24" s="9">
        <v>0</v>
      </c>
      <c r="BU24" s="9">
        <v>1.17</v>
      </c>
      <c r="BV24" s="9">
        <v>1.38</v>
      </c>
      <c r="BW24" s="9">
        <v>1.53</v>
      </c>
      <c r="BX24" s="9">
        <v>0.14899999999999999</v>
      </c>
      <c r="BY24" s="22">
        <v>1.18</v>
      </c>
      <c r="BZ24" s="10" t="s">
        <v>74</v>
      </c>
      <c r="CB24" s="28">
        <v>0.96699999999999997</v>
      </c>
      <c r="CC24" s="9">
        <v>1.41</v>
      </c>
      <c r="CD24" s="9">
        <v>3.23</v>
      </c>
      <c r="CE24" s="9">
        <v>382</v>
      </c>
      <c r="CF24" s="9">
        <v>0</v>
      </c>
      <c r="CG24" s="9">
        <v>0</v>
      </c>
      <c r="CH24" s="9">
        <v>1.23</v>
      </c>
      <c r="CI24" s="9">
        <v>2.58</v>
      </c>
      <c r="CJ24" s="9">
        <v>2.94</v>
      </c>
      <c r="CK24" s="9">
        <v>0.46600000000000003</v>
      </c>
      <c r="CL24" s="22">
        <v>1.35</v>
      </c>
      <c r="CM24" s="10" t="s">
        <v>74</v>
      </c>
    </row>
    <row r="25" spans="1:98">
      <c r="A25" s="16" t="s">
        <v>24</v>
      </c>
      <c r="B25" s="7">
        <v>0.5</v>
      </c>
      <c r="C25" s="7">
        <v>0.68500000000000005</v>
      </c>
      <c r="D25" s="7">
        <v>2.2000000000000002</v>
      </c>
      <c r="E25" s="7">
        <v>381</v>
      </c>
      <c r="F25" s="7">
        <v>0</v>
      </c>
      <c r="G25" s="7">
        <v>0</v>
      </c>
      <c r="H25" s="7">
        <v>0.66500000000000004</v>
      </c>
      <c r="I25" s="7">
        <v>0.875</v>
      </c>
      <c r="J25" s="7">
        <v>1.01</v>
      </c>
      <c r="K25" s="7">
        <v>0.122</v>
      </c>
      <c r="L25" s="22">
        <v>0.67500000000000004</v>
      </c>
      <c r="M25" s="7" t="s">
        <v>74</v>
      </c>
      <c r="O25" s="28">
        <v>0.45500000000000002</v>
      </c>
      <c r="P25" s="7">
        <v>0.63200000000000001</v>
      </c>
      <c r="Q25" s="7">
        <v>1.04</v>
      </c>
      <c r="R25" s="7">
        <v>381</v>
      </c>
      <c r="S25" s="7">
        <v>0</v>
      </c>
      <c r="T25" s="7">
        <v>0</v>
      </c>
      <c r="U25" s="7">
        <v>0.61699999999999999</v>
      </c>
      <c r="V25" s="7">
        <v>0.78600000000000003</v>
      </c>
      <c r="W25" s="7">
        <v>0.90200000000000002</v>
      </c>
      <c r="X25" s="7">
        <v>8.4000000000000005E-2</v>
      </c>
      <c r="Y25" s="22">
        <v>0.625</v>
      </c>
      <c r="Z25" s="8" t="s">
        <v>74</v>
      </c>
      <c r="AB25" s="28">
        <v>0.52</v>
      </c>
      <c r="AC25" s="7">
        <v>0.66700000000000004</v>
      </c>
      <c r="AD25" s="7">
        <v>1.49</v>
      </c>
      <c r="AE25" s="7">
        <v>381</v>
      </c>
      <c r="AF25" s="7">
        <v>0</v>
      </c>
      <c r="AG25" s="7">
        <v>0</v>
      </c>
      <c r="AH25" s="7">
        <v>0.64700000000000002</v>
      </c>
      <c r="AI25" s="7">
        <v>0.84499999999999997</v>
      </c>
      <c r="AJ25" s="7">
        <v>0.99</v>
      </c>
      <c r="AK25" s="7">
        <v>0.10199999999999999</v>
      </c>
      <c r="AL25" s="22">
        <v>0.65700000000000003</v>
      </c>
      <c r="AM25" s="8" t="s">
        <v>74</v>
      </c>
      <c r="AO25" s="28">
        <v>0.46700000000000003</v>
      </c>
      <c r="AP25" s="9">
        <v>0.66400000000000003</v>
      </c>
      <c r="AQ25" s="9">
        <v>2.2200000000000002</v>
      </c>
      <c r="AR25" s="9">
        <v>381</v>
      </c>
      <c r="AS25" s="9">
        <v>0</v>
      </c>
      <c r="AT25" s="9">
        <v>0</v>
      </c>
      <c r="AU25" s="9">
        <v>0.64400000000000002</v>
      </c>
      <c r="AV25" s="9">
        <v>0.81200000000000006</v>
      </c>
      <c r="AW25" s="9">
        <v>1.03</v>
      </c>
      <c r="AX25" s="9">
        <v>0.124</v>
      </c>
      <c r="AY25" s="22">
        <v>0.65300000000000002</v>
      </c>
      <c r="AZ25" s="10" t="s">
        <v>74</v>
      </c>
      <c r="BB25" s="28">
        <v>0.504</v>
      </c>
      <c r="BC25" s="9">
        <v>0.67</v>
      </c>
      <c r="BD25" s="9">
        <v>3.98</v>
      </c>
      <c r="BE25" s="9">
        <v>381</v>
      </c>
      <c r="BF25" s="9">
        <v>0</v>
      </c>
      <c r="BG25" s="9">
        <v>0</v>
      </c>
      <c r="BH25" s="9">
        <v>0.65500000000000003</v>
      </c>
      <c r="BI25" s="9">
        <v>0.81399999999999995</v>
      </c>
      <c r="BJ25" s="9">
        <v>1.01</v>
      </c>
      <c r="BK25" s="9">
        <v>0.19</v>
      </c>
      <c r="BL25" s="22">
        <v>0.65600000000000003</v>
      </c>
      <c r="BM25" s="10" t="s">
        <v>74</v>
      </c>
      <c r="BO25" s="28">
        <v>0.46500000000000002</v>
      </c>
      <c r="BP25" s="9">
        <v>0.61699999999999999</v>
      </c>
      <c r="BQ25" s="9">
        <v>1.7</v>
      </c>
      <c r="BR25" s="9">
        <v>381</v>
      </c>
      <c r="BS25" s="9">
        <v>0</v>
      </c>
      <c r="BT25" s="9">
        <v>0</v>
      </c>
      <c r="BU25" s="9">
        <v>0.59299999999999997</v>
      </c>
      <c r="BV25" s="9">
        <v>0.76200000000000001</v>
      </c>
      <c r="BW25" s="9">
        <v>0.90700000000000003</v>
      </c>
      <c r="BX25" s="9">
        <v>0.112</v>
      </c>
      <c r="BY25" s="22">
        <v>0.60599999999999998</v>
      </c>
      <c r="BZ25" s="10" t="s">
        <v>74</v>
      </c>
      <c r="CB25" s="28">
        <v>0.45800000000000002</v>
      </c>
      <c r="CC25" s="9">
        <v>0.69899999999999995</v>
      </c>
      <c r="CD25" s="9">
        <v>1.63</v>
      </c>
      <c r="CE25" s="9">
        <v>380</v>
      </c>
      <c r="CF25" s="9">
        <v>0</v>
      </c>
      <c r="CG25" s="9">
        <v>0</v>
      </c>
      <c r="CH25" s="9">
        <v>0.64</v>
      </c>
      <c r="CI25" s="9">
        <v>1.1399999999999999</v>
      </c>
      <c r="CJ25" s="9">
        <v>1.48</v>
      </c>
      <c r="CK25" s="9">
        <v>0.192</v>
      </c>
      <c r="CL25" s="22">
        <v>0.67200000000000004</v>
      </c>
      <c r="CM25" s="10" t="s">
        <v>74</v>
      </c>
    </row>
    <row r="26" spans="1:98">
      <c r="A26" s="16" t="s">
        <v>25</v>
      </c>
      <c r="B26" s="7">
        <v>1.33</v>
      </c>
      <c r="C26" s="7">
        <v>1.67</v>
      </c>
      <c r="D26" s="7">
        <v>3.47</v>
      </c>
      <c r="E26" s="7">
        <v>378</v>
      </c>
      <c r="F26" s="7">
        <v>0</v>
      </c>
      <c r="G26" s="7">
        <v>0</v>
      </c>
      <c r="H26" s="7">
        <v>1.64</v>
      </c>
      <c r="I26" s="7">
        <v>2</v>
      </c>
      <c r="J26" s="7">
        <v>2.79</v>
      </c>
      <c r="K26" s="7">
        <v>0.23499999999999999</v>
      </c>
      <c r="L26" s="22">
        <v>1.65</v>
      </c>
      <c r="M26" s="7" t="s">
        <v>74</v>
      </c>
      <c r="O26" s="28">
        <v>1.1100000000000001</v>
      </c>
      <c r="P26" s="7">
        <v>1.38</v>
      </c>
      <c r="Q26" s="7">
        <v>1.91</v>
      </c>
      <c r="R26" s="7">
        <v>378</v>
      </c>
      <c r="S26" s="7">
        <v>0</v>
      </c>
      <c r="T26" s="7">
        <v>0</v>
      </c>
      <c r="U26" s="7">
        <v>1.36</v>
      </c>
      <c r="V26" s="7">
        <v>1.64</v>
      </c>
      <c r="W26" s="7">
        <v>1.87</v>
      </c>
      <c r="X26" s="7">
        <v>0.14099999999999999</v>
      </c>
      <c r="Y26" s="22">
        <v>1.37</v>
      </c>
      <c r="Z26" s="8" t="s">
        <v>74</v>
      </c>
      <c r="AB26" s="28">
        <v>1.1299999999999999</v>
      </c>
      <c r="AC26" s="7">
        <v>1.45</v>
      </c>
      <c r="AD26" s="7">
        <v>2.2799999999999998</v>
      </c>
      <c r="AE26" s="7">
        <v>378</v>
      </c>
      <c r="AF26" s="7">
        <v>0</v>
      </c>
      <c r="AG26" s="7">
        <v>0</v>
      </c>
      <c r="AH26" s="7">
        <v>1.42</v>
      </c>
      <c r="AI26" s="7">
        <v>1.77</v>
      </c>
      <c r="AJ26" s="7">
        <v>1.96</v>
      </c>
      <c r="AK26" s="7">
        <v>0.16300000000000001</v>
      </c>
      <c r="AL26" s="22">
        <v>1.44</v>
      </c>
      <c r="AM26" s="8" t="s">
        <v>74</v>
      </c>
      <c r="AO26" s="28">
        <v>1.1000000000000001</v>
      </c>
      <c r="AP26" s="9">
        <v>1.4</v>
      </c>
      <c r="AQ26" s="9">
        <v>2.99</v>
      </c>
      <c r="AR26" s="9">
        <v>378</v>
      </c>
      <c r="AS26" s="9">
        <v>0</v>
      </c>
      <c r="AT26" s="9">
        <v>0</v>
      </c>
      <c r="AU26" s="9">
        <v>1.38</v>
      </c>
      <c r="AV26" s="9">
        <v>1.65</v>
      </c>
      <c r="AW26" s="9">
        <v>1.82</v>
      </c>
      <c r="AX26" s="9">
        <v>0.158</v>
      </c>
      <c r="AY26" s="22">
        <v>1.39</v>
      </c>
      <c r="AZ26" s="10" t="s">
        <v>74</v>
      </c>
      <c r="BB26" s="28">
        <v>1.0900000000000001</v>
      </c>
      <c r="BC26" s="9">
        <v>1.4</v>
      </c>
      <c r="BD26" s="9">
        <v>1.86</v>
      </c>
      <c r="BE26" s="9">
        <v>378</v>
      </c>
      <c r="BF26" s="9">
        <v>0</v>
      </c>
      <c r="BG26" s="9">
        <v>0</v>
      </c>
      <c r="BH26" s="9">
        <v>1.38</v>
      </c>
      <c r="BI26" s="9">
        <v>1.68</v>
      </c>
      <c r="BJ26" s="9">
        <v>1.79</v>
      </c>
      <c r="BK26" s="9">
        <v>0.14299999999999999</v>
      </c>
      <c r="BL26" s="22">
        <v>1.4</v>
      </c>
      <c r="BM26" s="10" t="s">
        <v>74</v>
      </c>
      <c r="BO26" s="28">
        <v>1</v>
      </c>
      <c r="BP26" s="9">
        <v>1.33</v>
      </c>
      <c r="BQ26" s="9">
        <v>7.59</v>
      </c>
      <c r="BR26" s="9">
        <v>379</v>
      </c>
      <c r="BS26" s="9">
        <v>0</v>
      </c>
      <c r="BT26" s="9">
        <v>0</v>
      </c>
      <c r="BU26" s="9">
        <v>1.29</v>
      </c>
      <c r="BV26" s="9">
        <v>1.54</v>
      </c>
      <c r="BW26" s="9">
        <v>1.74</v>
      </c>
      <c r="BX26" s="9">
        <v>0.35</v>
      </c>
      <c r="BY26" s="22">
        <v>1.3</v>
      </c>
      <c r="BZ26" s="10" t="s">
        <v>74</v>
      </c>
      <c r="CB26" s="28">
        <v>1.01</v>
      </c>
      <c r="CC26" s="9">
        <v>1.46</v>
      </c>
      <c r="CD26" s="9">
        <v>2.85</v>
      </c>
      <c r="CE26" s="9">
        <v>377</v>
      </c>
      <c r="CF26" s="9">
        <v>0</v>
      </c>
      <c r="CG26" s="9">
        <v>0</v>
      </c>
      <c r="CH26" s="9">
        <v>1.34</v>
      </c>
      <c r="CI26" s="9">
        <v>2.35</v>
      </c>
      <c r="CJ26" s="9">
        <v>2.64</v>
      </c>
      <c r="CK26" s="9">
        <v>0.36699999999999999</v>
      </c>
      <c r="CL26" s="22">
        <v>1.42</v>
      </c>
      <c r="CM26" s="10" t="s">
        <v>74</v>
      </c>
    </row>
    <row r="27" spans="1:98" ht="15.75" thickBot="1">
      <c r="A27" s="17" t="s">
        <v>26</v>
      </c>
      <c r="B27" s="7">
        <v>0</v>
      </c>
      <c r="C27" s="7">
        <v>0</v>
      </c>
      <c r="D27" s="7">
        <v>0</v>
      </c>
      <c r="E27" s="7">
        <v>40</v>
      </c>
      <c r="F27" s="7">
        <v>0</v>
      </c>
      <c r="G27" s="7">
        <v>0</v>
      </c>
      <c r="H27" s="7" t="s">
        <v>73</v>
      </c>
      <c r="I27" s="7" t="s">
        <v>73</v>
      </c>
      <c r="J27" s="7" t="s">
        <v>73</v>
      </c>
      <c r="K27" s="7" t="s">
        <v>73</v>
      </c>
      <c r="L27" s="22" t="s">
        <v>74</v>
      </c>
      <c r="M27" s="7" t="s">
        <v>74</v>
      </c>
      <c r="O27" s="29">
        <v>0</v>
      </c>
      <c r="P27" s="30">
        <v>0</v>
      </c>
      <c r="Q27" s="30">
        <v>0</v>
      </c>
      <c r="R27" s="30">
        <v>40</v>
      </c>
      <c r="S27" s="30">
        <v>0</v>
      </c>
      <c r="T27" s="30">
        <v>0</v>
      </c>
      <c r="U27" s="30" t="s">
        <v>73</v>
      </c>
      <c r="V27" s="30" t="s">
        <v>73</v>
      </c>
      <c r="W27" s="30" t="s">
        <v>73</v>
      </c>
      <c r="X27" s="30" t="s">
        <v>73</v>
      </c>
      <c r="Y27" s="31" t="s">
        <v>74</v>
      </c>
      <c r="Z27" s="32"/>
      <c r="AB27" s="29">
        <v>0</v>
      </c>
      <c r="AC27" s="30">
        <v>0</v>
      </c>
      <c r="AD27" s="30">
        <v>0</v>
      </c>
      <c r="AE27" s="30">
        <v>40</v>
      </c>
      <c r="AF27" s="30">
        <v>0</v>
      </c>
      <c r="AG27" s="30">
        <v>0</v>
      </c>
      <c r="AH27" s="30" t="s">
        <v>73</v>
      </c>
      <c r="AI27" s="30" t="s">
        <v>73</v>
      </c>
      <c r="AJ27" s="30" t="s">
        <v>73</v>
      </c>
      <c r="AK27" s="30" t="s">
        <v>73</v>
      </c>
      <c r="AL27" s="31" t="s">
        <v>74</v>
      </c>
      <c r="AM27" s="32"/>
      <c r="AO27" s="29">
        <v>0</v>
      </c>
      <c r="AP27" s="30">
        <v>0</v>
      </c>
      <c r="AQ27" s="30">
        <v>0</v>
      </c>
      <c r="AR27" s="30">
        <v>40</v>
      </c>
      <c r="AS27" s="30">
        <v>0</v>
      </c>
      <c r="AT27" s="30">
        <v>0</v>
      </c>
      <c r="AU27" s="30" t="s">
        <v>73</v>
      </c>
      <c r="AV27" s="30" t="s">
        <v>73</v>
      </c>
      <c r="AW27" s="30" t="s">
        <v>73</v>
      </c>
      <c r="AX27" s="30" t="s">
        <v>73</v>
      </c>
      <c r="AY27" s="31" t="s">
        <v>74</v>
      </c>
      <c r="AZ27" s="32"/>
      <c r="BB27" s="29">
        <v>0</v>
      </c>
      <c r="BC27" s="30">
        <v>0</v>
      </c>
      <c r="BD27" s="30">
        <v>0</v>
      </c>
      <c r="BE27" s="30">
        <v>40</v>
      </c>
      <c r="BF27" s="30">
        <v>0</v>
      </c>
      <c r="BG27" s="30">
        <v>0</v>
      </c>
      <c r="BH27" s="30" t="s">
        <v>73</v>
      </c>
      <c r="BI27" s="30" t="s">
        <v>73</v>
      </c>
      <c r="BJ27" s="30" t="s">
        <v>73</v>
      </c>
      <c r="BK27" s="30" t="s">
        <v>73</v>
      </c>
      <c r="BL27" s="31" t="s">
        <v>74</v>
      </c>
      <c r="BM27" s="32"/>
      <c r="BO27" s="29">
        <v>0</v>
      </c>
      <c r="BP27" s="30">
        <v>0</v>
      </c>
      <c r="BQ27" s="30">
        <v>0</v>
      </c>
      <c r="BR27" s="30">
        <v>40</v>
      </c>
      <c r="BS27" s="30">
        <v>0</v>
      </c>
      <c r="BT27" s="30">
        <v>0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1" t="s">
        <v>74</v>
      </c>
      <c r="BZ27" s="32"/>
      <c r="CB27" s="29">
        <v>0</v>
      </c>
      <c r="CC27" s="30">
        <v>0</v>
      </c>
      <c r="CD27" s="30">
        <v>0</v>
      </c>
      <c r="CE27" s="30">
        <v>40</v>
      </c>
      <c r="CF27" s="30">
        <v>0</v>
      </c>
      <c r="CG27" s="30">
        <v>0</v>
      </c>
      <c r="CH27" s="30" t="s">
        <v>73</v>
      </c>
      <c r="CI27" s="30" t="s">
        <v>73</v>
      </c>
      <c r="CJ27" s="30" t="s">
        <v>73</v>
      </c>
      <c r="CK27" s="30" t="s">
        <v>73</v>
      </c>
      <c r="CL27" s="31" t="s">
        <v>74</v>
      </c>
      <c r="CM27" s="32"/>
    </row>
    <row r="30" spans="1:98" ht="15.75" thickBot="1"/>
    <row r="31" spans="1:98" ht="21.75" thickBot="1">
      <c r="A31" s="43" t="s">
        <v>35</v>
      </c>
      <c r="B31" s="27" t="s">
        <v>58</v>
      </c>
      <c r="C31" s="18" t="s">
        <v>59</v>
      </c>
      <c r="D31" s="18" t="s">
        <v>60</v>
      </c>
      <c r="E31" s="18" t="s">
        <v>75</v>
      </c>
      <c r="F31" s="18" t="s">
        <v>68</v>
      </c>
      <c r="G31" s="19" t="s">
        <v>67</v>
      </c>
      <c r="O31" s="27" t="s">
        <v>58</v>
      </c>
      <c r="P31" s="18" t="s">
        <v>59</v>
      </c>
      <c r="Q31" s="18" t="s">
        <v>60</v>
      </c>
      <c r="R31" s="18" t="s">
        <v>75</v>
      </c>
      <c r="S31" s="18" t="s">
        <v>68</v>
      </c>
      <c r="T31" s="19" t="s">
        <v>67</v>
      </c>
      <c r="AB31" s="27" t="s">
        <v>58</v>
      </c>
      <c r="AC31" s="18" t="s">
        <v>59</v>
      </c>
      <c r="AD31" s="18" t="s">
        <v>60</v>
      </c>
      <c r="AE31" s="18" t="s">
        <v>75</v>
      </c>
      <c r="AF31" s="18" t="s">
        <v>68</v>
      </c>
      <c r="AG31" s="19" t="s">
        <v>67</v>
      </c>
      <c r="AO31" s="27" t="s">
        <v>58</v>
      </c>
      <c r="AP31" s="18" t="s">
        <v>59</v>
      </c>
      <c r="AQ31" s="18" t="s">
        <v>60</v>
      </c>
      <c r="AR31" s="18" t="s">
        <v>75</v>
      </c>
      <c r="AS31" s="18" t="s">
        <v>68</v>
      </c>
      <c r="AT31" s="19" t="s">
        <v>67</v>
      </c>
      <c r="BB31" s="27" t="s">
        <v>58</v>
      </c>
      <c r="BC31" s="18" t="s">
        <v>59</v>
      </c>
      <c r="BD31" s="18" t="s">
        <v>60</v>
      </c>
      <c r="BE31" s="18" t="s">
        <v>75</v>
      </c>
      <c r="BF31" s="18" t="s">
        <v>68</v>
      </c>
      <c r="BG31" s="19" t="s">
        <v>67</v>
      </c>
      <c r="BO31" s="27" t="s">
        <v>58</v>
      </c>
      <c r="BP31" s="18" t="s">
        <v>59</v>
      </c>
      <c r="BQ31" s="18" t="s">
        <v>60</v>
      </c>
      <c r="BR31" s="18" t="s">
        <v>75</v>
      </c>
      <c r="BS31" s="18" t="s">
        <v>68</v>
      </c>
      <c r="BT31" s="19" t="s">
        <v>67</v>
      </c>
      <c r="CB31" s="27" t="s">
        <v>58</v>
      </c>
      <c r="CC31" s="18" t="s">
        <v>59</v>
      </c>
      <c r="CD31" s="18" t="s">
        <v>60</v>
      </c>
      <c r="CE31" s="18" t="s">
        <v>75</v>
      </c>
      <c r="CF31" s="18" t="s">
        <v>68</v>
      </c>
      <c r="CG31" s="19" t="s">
        <v>67</v>
      </c>
      <c r="CO31" s="27" t="s">
        <v>58</v>
      </c>
      <c r="CP31" s="18" t="s">
        <v>59</v>
      </c>
      <c r="CQ31" s="18" t="s">
        <v>60</v>
      </c>
      <c r="CR31" s="18" t="s">
        <v>75</v>
      </c>
      <c r="CS31" s="18" t="s">
        <v>68</v>
      </c>
      <c r="CT31" s="19" t="s">
        <v>67</v>
      </c>
    </row>
    <row r="32" spans="1:98" ht="42">
      <c r="A32" s="37" t="s">
        <v>36</v>
      </c>
      <c r="B32" s="47">
        <v>0</v>
      </c>
      <c r="C32" s="22">
        <v>7.58</v>
      </c>
      <c r="D32" s="22">
        <v>100</v>
      </c>
      <c r="E32" s="22">
        <v>3</v>
      </c>
      <c r="F32" s="22">
        <v>6.23</v>
      </c>
      <c r="G32" s="48">
        <v>10.32</v>
      </c>
      <c r="O32" s="47">
        <v>0</v>
      </c>
      <c r="P32" s="22">
        <v>8.01</v>
      </c>
      <c r="Q32" s="22">
        <v>100</v>
      </c>
      <c r="R32" s="22">
        <v>3</v>
      </c>
      <c r="S32" s="22">
        <v>6.29</v>
      </c>
      <c r="T32" s="48">
        <v>12.1</v>
      </c>
      <c r="AB32" s="22">
        <v>0</v>
      </c>
      <c r="AC32" s="22">
        <v>7.5</v>
      </c>
      <c r="AD32" s="22">
        <v>100</v>
      </c>
      <c r="AE32" s="22">
        <v>3</v>
      </c>
      <c r="AF32" s="22">
        <v>6.11</v>
      </c>
      <c r="AG32" s="22">
        <v>10.38</v>
      </c>
      <c r="AO32" s="47">
        <v>0</v>
      </c>
      <c r="AP32" s="22">
        <v>7.67</v>
      </c>
      <c r="AQ32" s="22">
        <v>99</v>
      </c>
      <c r="AR32" s="22">
        <v>3</v>
      </c>
      <c r="AS32" s="22">
        <v>6.18</v>
      </c>
      <c r="AT32" s="48">
        <v>10.83</v>
      </c>
      <c r="BB32" s="47">
        <v>0</v>
      </c>
      <c r="BC32" s="22">
        <v>7.57</v>
      </c>
      <c r="BD32" s="22">
        <v>100</v>
      </c>
      <c r="BE32" s="22">
        <v>3</v>
      </c>
      <c r="BF32" s="22">
        <v>6.05</v>
      </c>
      <c r="BG32" s="48">
        <v>10.95</v>
      </c>
      <c r="BO32" s="47">
        <v>0</v>
      </c>
      <c r="BP32" s="22">
        <v>7.9</v>
      </c>
      <c r="BQ32" s="22">
        <v>100</v>
      </c>
      <c r="BR32" s="22">
        <v>3</v>
      </c>
      <c r="BS32" s="22">
        <v>6.23</v>
      </c>
      <c r="BT32" s="48">
        <v>11.7</v>
      </c>
      <c r="CB32" s="47">
        <v>0</v>
      </c>
      <c r="CC32" s="22">
        <v>7.81</v>
      </c>
      <c r="CD32" s="22">
        <v>100</v>
      </c>
      <c r="CE32" s="22">
        <v>3</v>
      </c>
      <c r="CF32" s="22">
        <v>6.4</v>
      </c>
      <c r="CG32" s="48">
        <v>10.64</v>
      </c>
      <c r="CH32" s="72"/>
    </row>
    <row r="33" spans="1:86" ht="52.5">
      <c r="A33" s="38" t="s">
        <v>37</v>
      </c>
      <c r="B33" s="47">
        <v>17</v>
      </c>
      <c r="C33" s="71">
        <v>81</v>
      </c>
      <c r="D33" s="22">
        <v>99</v>
      </c>
      <c r="E33" s="22">
        <v>85</v>
      </c>
      <c r="F33" s="22">
        <v>82.9</v>
      </c>
      <c r="G33" s="48">
        <v>16.399999999999999</v>
      </c>
      <c r="O33" s="47">
        <v>17</v>
      </c>
      <c r="P33" s="71">
        <v>81.099999999999994</v>
      </c>
      <c r="Q33" s="22">
        <v>99</v>
      </c>
      <c r="R33" s="22">
        <v>85</v>
      </c>
      <c r="S33" s="22">
        <v>83</v>
      </c>
      <c r="T33" s="48">
        <v>16.600000000000001</v>
      </c>
      <c r="AB33" s="22">
        <v>17</v>
      </c>
      <c r="AC33" s="71">
        <v>80.900000000000006</v>
      </c>
      <c r="AD33" s="22">
        <v>99</v>
      </c>
      <c r="AE33" s="22">
        <v>84</v>
      </c>
      <c r="AF33" s="22">
        <v>82.6</v>
      </c>
      <c r="AG33" s="22">
        <v>15.9</v>
      </c>
      <c r="AO33" s="47">
        <v>17</v>
      </c>
      <c r="AP33" s="71">
        <v>81.8</v>
      </c>
      <c r="AQ33" s="22">
        <v>99</v>
      </c>
      <c r="AR33" s="22">
        <v>85</v>
      </c>
      <c r="AS33" s="22">
        <v>83.6</v>
      </c>
      <c r="AT33" s="48">
        <v>16</v>
      </c>
      <c r="BB33" s="47">
        <v>16</v>
      </c>
      <c r="BC33" s="71">
        <v>81.400000000000006</v>
      </c>
      <c r="BD33" s="22">
        <v>99</v>
      </c>
      <c r="BE33" s="22">
        <v>85</v>
      </c>
      <c r="BF33" s="22">
        <v>83.2</v>
      </c>
      <c r="BG33" s="48">
        <v>16.3</v>
      </c>
      <c r="BO33" s="47">
        <v>20</v>
      </c>
      <c r="BP33" s="71">
        <v>82.2</v>
      </c>
      <c r="BQ33" s="22">
        <v>99</v>
      </c>
      <c r="BR33" s="22">
        <v>86</v>
      </c>
      <c r="BS33" s="22">
        <v>84.1</v>
      </c>
      <c r="BT33" s="48">
        <v>16</v>
      </c>
      <c r="CB33" s="47">
        <v>21</v>
      </c>
      <c r="CC33" s="71">
        <v>81.8</v>
      </c>
      <c r="CD33" s="22">
        <v>99</v>
      </c>
      <c r="CE33" s="22">
        <v>85</v>
      </c>
      <c r="CF33" s="22">
        <v>83.6</v>
      </c>
      <c r="CG33" s="48">
        <v>16</v>
      </c>
      <c r="CH33" s="72"/>
    </row>
    <row r="34" spans="1:86" ht="42">
      <c r="A34" s="38" t="s">
        <v>38</v>
      </c>
      <c r="B34" s="28">
        <v>0</v>
      </c>
      <c r="C34" s="7">
        <v>4.2</v>
      </c>
      <c r="D34" s="7">
        <v>30.2</v>
      </c>
      <c r="E34" s="7">
        <v>2.5099999999999998</v>
      </c>
      <c r="F34" s="7">
        <v>3.67</v>
      </c>
      <c r="G34" s="8">
        <v>4.53</v>
      </c>
      <c r="O34" s="28">
        <v>0</v>
      </c>
      <c r="P34" s="7">
        <v>4.2</v>
      </c>
      <c r="Q34" s="7">
        <v>39.299999999999997</v>
      </c>
      <c r="R34" s="7">
        <v>2.35</v>
      </c>
      <c r="S34" s="7">
        <v>3.58</v>
      </c>
      <c r="T34" s="8">
        <v>4.84</v>
      </c>
      <c r="AB34" s="7">
        <v>0</v>
      </c>
      <c r="AC34" s="7">
        <v>4.21</v>
      </c>
      <c r="AD34" s="7">
        <v>31.2</v>
      </c>
      <c r="AE34" s="7">
        <v>2.38</v>
      </c>
      <c r="AF34" s="7">
        <v>3.61</v>
      </c>
      <c r="AG34" s="7">
        <v>4.75</v>
      </c>
      <c r="AO34" s="28">
        <v>0</v>
      </c>
      <c r="AP34" s="7">
        <v>4.21</v>
      </c>
      <c r="AQ34" s="7">
        <v>31.8</v>
      </c>
      <c r="AR34" s="7">
        <v>2.4700000000000002</v>
      </c>
      <c r="AS34" s="7">
        <v>3.61</v>
      </c>
      <c r="AT34" s="8">
        <v>4.75</v>
      </c>
      <c r="BB34" s="28">
        <v>0</v>
      </c>
      <c r="BC34" s="9">
        <v>4.2</v>
      </c>
      <c r="BD34" s="9">
        <v>34.4</v>
      </c>
      <c r="BE34" s="9">
        <v>2.29</v>
      </c>
      <c r="BF34" s="9">
        <v>3.6</v>
      </c>
      <c r="BG34" s="10">
        <v>4.78</v>
      </c>
      <c r="BO34" s="28">
        <v>0</v>
      </c>
      <c r="BP34" s="9">
        <v>4.2300000000000004</v>
      </c>
      <c r="BQ34" s="9">
        <v>41.3</v>
      </c>
      <c r="BR34" s="9">
        <v>2.19</v>
      </c>
      <c r="BS34" s="9">
        <v>3.54</v>
      </c>
      <c r="BT34" s="10">
        <v>5.0999999999999996</v>
      </c>
      <c r="CB34" s="28">
        <v>0</v>
      </c>
      <c r="CC34" s="9">
        <v>4.2</v>
      </c>
      <c r="CD34" s="9">
        <v>31.5</v>
      </c>
      <c r="CE34" s="9">
        <v>2.59</v>
      </c>
      <c r="CF34" s="9">
        <v>3.64</v>
      </c>
      <c r="CG34" s="10">
        <v>4.55</v>
      </c>
      <c r="CH34" s="72"/>
    </row>
    <row r="35" spans="1:86" ht="42">
      <c r="A35" s="38" t="s">
        <v>39</v>
      </c>
      <c r="B35" s="28">
        <v>0</v>
      </c>
      <c r="C35" s="7">
        <v>37.299999999999997</v>
      </c>
      <c r="D35" s="7">
        <v>40</v>
      </c>
      <c r="E35" s="7">
        <v>40</v>
      </c>
      <c r="F35" s="7">
        <v>38.799999999999997</v>
      </c>
      <c r="G35" s="8">
        <v>8.08</v>
      </c>
      <c r="O35" s="28">
        <v>0</v>
      </c>
      <c r="P35" s="7">
        <v>37.1</v>
      </c>
      <c r="Q35" s="7">
        <v>40</v>
      </c>
      <c r="R35" s="7">
        <v>40</v>
      </c>
      <c r="S35" s="7">
        <v>38.6</v>
      </c>
      <c r="T35" s="8">
        <v>8.3000000000000007</v>
      </c>
      <c r="AB35" s="7">
        <v>0</v>
      </c>
      <c r="AC35" s="7">
        <v>37.4</v>
      </c>
      <c r="AD35" s="7">
        <v>40</v>
      </c>
      <c r="AE35" s="7">
        <v>40</v>
      </c>
      <c r="AF35" s="7">
        <v>38.799999999999997</v>
      </c>
      <c r="AG35" s="7">
        <v>7.91</v>
      </c>
      <c r="AO35" s="28">
        <v>0</v>
      </c>
      <c r="AP35" s="7">
        <v>37.299999999999997</v>
      </c>
      <c r="AQ35" s="7">
        <v>40</v>
      </c>
      <c r="AR35" s="7">
        <v>40</v>
      </c>
      <c r="AS35" s="7">
        <v>38.799999999999997</v>
      </c>
      <c r="AT35" s="8">
        <v>7.91</v>
      </c>
      <c r="BB35" s="28">
        <v>0</v>
      </c>
      <c r="BC35" s="9">
        <v>37.200000000000003</v>
      </c>
      <c r="BD35" s="9">
        <v>40</v>
      </c>
      <c r="BE35" s="9">
        <v>40</v>
      </c>
      <c r="BF35" s="9">
        <v>38.700000000000003</v>
      </c>
      <c r="BG35" s="10">
        <v>8.1300000000000008</v>
      </c>
      <c r="BO35" s="28">
        <v>0</v>
      </c>
      <c r="BP35" s="9">
        <v>37.299999999999997</v>
      </c>
      <c r="BQ35" s="9">
        <v>40</v>
      </c>
      <c r="BR35" s="9">
        <v>40</v>
      </c>
      <c r="BS35" s="9">
        <v>38.700000000000003</v>
      </c>
      <c r="BT35" s="10">
        <v>8.0399999999999991</v>
      </c>
      <c r="CB35" s="28">
        <v>0</v>
      </c>
      <c r="CC35" s="9">
        <v>37.4</v>
      </c>
      <c r="CD35" s="9">
        <v>40</v>
      </c>
      <c r="CE35" s="9">
        <v>40</v>
      </c>
      <c r="CF35" s="9">
        <v>38.9</v>
      </c>
      <c r="CG35" s="10">
        <v>7.89</v>
      </c>
      <c r="CH35" s="72"/>
    </row>
    <row r="36" spans="1:86" ht="52.5">
      <c r="A36" s="38" t="s">
        <v>40</v>
      </c>
      <c r="B36" s="28">
        <v>41</v>
      </c>
      <c r="C36" s="7">
        <v>97.1</v>
      </c>
      <c r="D36" s="7">
        <v>102</v>
      </c>
      <c r="E36" s="7">
        <v>100</v>
      </c>
      <c r="F36" s="7">
        <v>98.7</v>
      </c>
      <c r="G36" s="8">
        <v>8.81</v>
      </c>
      <c r="O36" s="28">
        <v>41</v>
      </c>
      <c r="P36" s="7">
        <v>96.8</v>
      </c>
      <c r="Q36" s="7">
        <v>101</v>
      </c>
      <c r="R36" s="7">
        <v>100</v>
      </c>
      <c r="S36" s="7">
        <v>98.4</v>
      </c>
      <c r="T36" s="8">
        <v>9.06</v>
      </c>
      <c r="AB36" s="7">
        <v>41</v>
      </c>
      <c r="AC36" s="7">
        <v>97.3</v>
      </c>
      <c r="AD36" s="7">
        <v>101</v>
      </c>
      <c r="AE36" s="7">
        <v>100</v>
      </c>
      <c r="AF36" s="7">
        <v>98.9</v>
      </c>
      <c r="AG36" s="7">
        <v>8.7200000000000006</v>
      </c>
      <c r="AO36" s="28">
        <v>42</v>
      </c>
      <c r="AP36" s="7">
        <v>97.6</v>
      </c>
      <c r="AQ36" s="7">
        <v>102</v>
      </c>
      <c r="AR36" s="7">
        <v>100</v>
      </c>
      <c r="AS36" s="7">
        <v>99.2</v>
      </c>
      <c r="AT36" s="8">
        <v>8.73</v>
      </c>
      <c r="BB36" s="28">
        <v>41</v>
      </c>
      <c r="BC36" s="9">
        <v>97.2</v>
      </c>
      <c r="BD36" s="9">
        <v>101</v>
      </c>
      <c r="BE36" s="9">
        <v>100</v>
      </c>
      <c r="BF36" s="9">
        <v>98.8</v>
      </c>
      <c r="BG36" s="10">
        <v>8.9600000000000009</v>
      </c>
      <c r="BO36" s="28">
        <v>21</v>
      </c>
      <c r="BP36" s="9">
        <v>97.2</v>
      </c>
      <c r="BQ36" s="9">
        <v>101</v>
      </c>
      <c r="BR36" s="9">
        <v>100</v>
      </c>
      <c r="BS36" s="9">
        <v>98.8</v>
      </c>
      <c r="BT36" s="10">
        <v>8.9499999999999993</v>
      </c>
      <c r="CB36" s="28">
        <v>41</v>
      </c>
      <c r="CC36" s="9">
        <v>97.5</v>
      </c>
      <c r="CD36" s="9">
        <v>101</v>
      </c>
      <c r="CE36" s="9">
        <v>100</v>
      </c>
      <c r="CF36" s="9">
        <v>99.1</v>
      </c>
      <c r="CG36" s="10">
        <v>8.6999999999999993</v>
      </c>
      <c r="CH36" s="72"/>
    </row>
    <row r="37" spans="1:86" ht="63">
      <c r="A37" s="38" t="s">
        <v>41</v>
      </c>
      <c r="B37" s="28">
        <v>0.1</v>
      </c>
      <c r="C37" s="7">
        <v>0.1</v>
      </c>
      <c r="D37" s="7">
        <v>0.1</v>
      </c>
      <c r="E37" s="7">
        <v>0.1</v>
      </c>
      <c r="F37" s="7">
        <v>0.1</v>
      </c>
      <c r="G37" s="8">
        <v>0</v>
      </c>
      <c r="O37" s="28">
        <v>0.1</v>
      </c>
      <c r="P37" s="7">
        <v>0.1</v>
      </c>
      <c r="Q37" s="7">
        <v>0.1</v>
      </c>
      <c r="R37" s="7">
        <v>0.1</v>
      </c>
      <c r="S37" s="7">
        <v>0.1</v>
      </c>
      <c r="T37" s="8">
        <v>0</v>
      </c>
      <c r="AB37" s="7">
        <v>0.1</v>
      </c>
      <c r="AC37" s="7">
        <v>0.1</v>
      </c>
      <c r="AD37" s="7">
        <v>0.1</v>
      </c>
      <c r="AE37" s="7">
        <v>0.1</v>
      </c>
      <c r="AF37" s="7">
        <v>0.1</v>
      </c>
      <c r="AG37" s="7">
        <v>0</v>
      </c>
      <c r="AO37" s="28">
        <v>0.1</v>
      </c>
      <c r="AP37" s="7">
        <v>0.1</v>
      </c>
      <c r="AQ37" s="7">
        <v>0.1</v>
      </c>
      <c r="AR37" s="7">
        <v>0.1</v>
      </c>
      <c r="AS37" s="7">
        <v>0.1</v>
      </c>
      <c r="AT37" s="8">
        <v>0</v>
      </c>
      <c r="BB37" s="28">
        <v>0.1</v>
      </c>
      <c r="BC37" s="9">
        <v>0.1</v>
      </c>
      <c r="BD37" s="9">
        <v>0.1</v>
      </c>
      <c r="BE37" s="9">
        <v>0.1</v>
      </c>
      <c r="BF37" s="9">
        <v>0.1</v>
      </c>
      <c r="BG37" s="10">
        <v>0</v>
      </c>
      <c r="BO37" s="28">
        <v>0.1</v>
      </c>
      <c r="BP37" s="9">
        <v>0.1</v>
      </c>
      <c r="BQ37" s="9">
        <v>0.1</v>
      </c>
      <c r="BR37" s="9">
        <v>0.1</v>
      </c>
      <c r="BS37" s="9">
        <v>0.1</v>
      </c>
      <c r="BT37" s="10">
        <v>0</v>
      </c>
      <c r="CB37" s="28">
        <v>0.1</v>
      </c>
      <c r="CC37" s="9">
        <v>0.1</v>
      </c>
      <c r="CD37" s="9">
        <v>0.1</v>
      </c>
      <c r="CE37" s="9">
        <v>0.1</v>
      </c>
      <c r="CF37" s="9">
        <v>0.1</v>
      </c>
      <c r="CG37" s="10">
        <v>0</v>
      </c>
      <c r="CH37" s="72"/>
    </row>
    <row r="38" spans="1:86" ht="63">
      <c r="A38" s="38" t="s">
        <v>42</v>
      </c>
      <c r="B38" s="28">
        <v>0</v>
      </c>
      <c r="C38" s="7">
        <v>0</v>
      </c>
      <c r="D38" s="7">
        <v>0.05</v>
      </c>
      <c r="E38" s="7">
        <v>0</v>
      </c>
      <c r="F38" s="7">
        <v>0</v>
      </c>
      <c r="G38" s="8">
        <v>2E-3</v>
      </c>
      <c r="O38" s="28">
        <v>0</v>
      </c>
      <c r="P38" s="7">
        <v>0</v>
      </c>
      <c r="Q38" s="7">
        <v>8.3000000000000004E-2</v>
      </c>
      <c r="R38" s="7">
        <v>0</v>
      </c>
      <c r="S38" s="7">
        <v>0</v>
      </c>
      <c r="T38" s="8">
        <v>3.0000000000000001E-3</v>
      </c>
      <c r="AB38" s="7">
        <v>0</v>
      </c>
      <c r="AC38" s="7">
        <v>0</v>
      </c>
      <c r="AD38" s="7">
        <v>8.3000000000000004E-2</v>
      </c>
      <c r="AE38" s="7">
        <v>0</v>
      </c>
      <c r="AF38" s="7">
        <v>0</v>
      </c>
      <c r="AG38" s="7">
        <v>3.0000000000000001E-3</v>
      </c>
      <c r="AO38" s="28">
        <v>0</v>
      </c>
      <c r="AP38" s="7">
        <v>0</v>
      </c>
      <c r="AQ38" s="7">
        <v>3.3000000000000002E-2</v>
      </c>
      <c r="AR38" s="7">
        <v>0</v>
      </c>
      <c r="AS38" s="7">
        <v>0</v>
      </c>
      <c r="AT38" s="8">
        <v>2E-3</v>
      </c>
      <c r="BB38" s="28">
        <v>0</v>
      </c>
      <c r="BC38" s="9">
        <v>0</v>
      </c>
      <c r="BD38" s="9">
        <v>8.3000000000000004E-2</v>
      </c>
      <c r="BE38" s="9">
        <v>0</v>
      </c>
      <c r="BF38" s="9">
        <v>0</v>
      </c>
      <c r="BG38" s="10">
        <v>3.0000000000000001E-3</v>
      </c>
      <c r="BO38" s="28">
        <v>0</v>
      </c>
      <c r="BP38" s="9">
        <v>0</v>
      </c>
      <c r="BQ38" s="9">
        <v>0.05</v>
      </c>
      <c r="BR38" s="9">
        <v>0</v>
      </c>
      <c r="BS38" s="9">
        <v>0</v>
      </c>
      <c r="BT38" s="10">
        <v>2E-3</v>
      </c>
      <c r="CB38" s="28">
        <v>0</v>
      </c>
      <c r="CC38" s="9">
        <v>0</v>
      </c>
      <c r="CD38" s="9">
        <v>8.3000000000000004E-2</v>
      </c>
      <c r="CE38" s="9">
        <v>0</v>
      </c>
      <c r="CF38" s="9">
        <v>0</v>
      </c>
      <c r="CG38" s="10">
        <v>3.0000000000000001E-3</v>
      </c>
      <c r="CH38" s="72"/>
    </row>
    <row r="39" spans="1:86" ht="63">
      <c r="A39" s="38" t="s">
        <v>43</v>
      </c>
      <c r="B39" s="28">
        <v>0</v>
      </c>
      <c r="C39" s="7">
        <v>0</v>
      </c>
      <c r="D39" s="7">
        <v>0</v>
      </c>
      <c r="E39" s="7">
        <v>0</v>
      </c>
      <c r="F39" s="7">
        <v>0</v>
      </c>
      <c r="G39" s="8" t="s">
        <v>73</v>
      </c>
      <c r="O39" s="28">
        <v>1</v>
      </c>
      <c r="P39" s="7">
        <v>1.86</v>
      </c>
      <c r="Q39" s="7">
        <v>3</v>
      </c>
      <c r="R39" s="7">
        <v>2</v>
      </c>
      <c r="S39" s="7">
        <v>1.86</v>
      </c>
      <c r="T39" s="8">
        <v>0.42799999999999999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 t="s">
        <v>73</v>
      </c>
      <c r="AO39" s="28">
        <v>0</v>
      </c>
      <c r="AP39" s="7">
        <v>0</v>
      </c>
      <c r="AQ39" s="7">
        <v>0</v>
      </c>
      <c r="AR39" s="7">
        <v>0</v>
      </c>
      <c r="AS39" s="7">
        <v>0</v>
      </c>
      <c r="AT39" s="8" t="s">
        <v>73</v>
      </c>
      <c r="BB39" s="28">
        <v>0</v>
      </c>
      <c r="BC39" s="9">
        <v>0</v>
      </c>
      <c r="BD39" s="9">
        <v>0</v>
      </c>
      <c r="BE39" s="9">
        <v>0</v>
      </c>
      <c r="BF39" s="9">
        <v>0</v>
      </c>
      <c r="BG39" s="10" t="s">
        <v>73</v>
      </c>
      <c r="BO39" s="28">
        <v>0</v>
      </c>
      <c r="BP39" s="9">
        <v>0</v>
      </c>
      <c r="BQ39" s="9">
        <v>0</v>
      </c>
      <c r="BR39" s="9">
        <v>0</v>
      </c>
      <c r="BS39" s="9">
        <v>0</v>
      </c>
      <c r="BT39" s="10" t="s">
        <v>73</v>
      </c>
      <c r="CB39" s="28">
        <v>1</v>
      </c>
      <c r="CC39" s="9">
        <v>1</v>
      </c>
      <c r="CD39" s="9">
        <v>1</v>
      </c>
      <c r="CE39" s="9">
        <v>1</v>
      </c>
      <c r="CF39" s="9">
        <v>1</v>
      </c>
      <c r="CG39" s="10">
        <v>0</v>
      </c>
      <c r="CH39" s="72"/>
    </row>
    <row r="40" spans="1:86" ht="63">
      <c r="A40" s="38" t="s">
        <v>44</v>
      </c>
      <c r="B40" s="28">
        <v>0</v>
      </c>
      <c r="C40" s="7">
        <v>0</v>
      </c>
      <c r="D40" s="7">
        <v>0</v>
      </c>
      <c r="E40" s="7">
        <v>0</v>
      </c>
      <c r="F40" s="7">
        <v>0</v>
      </c>
      <c r="G40" s="8" t="s">
        <v>73</v>
      </c>
      <c r="O40" s="28">
        <v>1</v>
      </c>
      <c r="P40" s="7">
        <v>1.86</v>
      </c>
      <c r="Q40" s="7">
        <v>3</v>
      </c>
      <c r="R40" s="7">
        <v>2</v>
      </c>
      <c r="S40" s="7">
        <v>1.86</v>
      </c>
      <c r="T40" s="8">
        <v>0.42799999999999999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 t="s">
        <v>73</v>
      </c>
      <c r="AO40" s="28">
        <v>0</v>
      </c>
      <c r="AP40" s="7">
        <v>0</v>
      </c>
      <c r="AQ40" s="7">
        <v>0</v>
      </c>
      <c r="AR40" s="7">
        <v>0</v>
      </c>
      <c r="AS40" s="7">
        <v>0</v>
      </c>
      <c r="AT40" s="8" t="s">
        <v>73</v>
      </c>
      <c r="BB40" s="28">
        <v>0</v>
      </c>
      <c r="BC40" s="9">
        <v>0</v>
      </c>
      <c r="BD40" s="9">
        <v>0</v>
      </c>
      <c r="BE40" s="9">
        <v>0</v>
      </c>
      <c r="BF40" s="9">
        <v>0</v>
      </c>
      <c r="BG40" s="10" t="s">
        <v>73</v>
      </c>
      <c r="BO40" s="28">
        <v>0</v>
      </c>
      <c r="BP40" s="9">
        <v>0</v>
      </c>
      <c r="BQ40" s="9">
        <v>0</v>
      </c>
      <c r="BR40" s="9">
        <v>0</v>
      </c>
      <c r="BS40" s="9">
        <v>0</v>
      </c>
      <c r="BT40" s="10" t="s">
        <v>73</v>
      </c>
      <c r="CB40" s="28">
        <v>1</v>
      </c>
      <c r="CC40" s="9">
        <v>1</v>
      </c>
      <c r="CD40" s="9">
        <v>1</v>
      </c>
      <c r="CE40" s="9">
        <v>1</v>
      </c>
      <c r="CF40" s="9">
        <v>1</v>
      </c>
      <c r="CG40" s="10">
        <v>0</v>
      </c>
      <c r="CH40" s="72"/>
    </row>
    <row r="41" spans="1:86" ht="63">
      <c r="A41" s="38" t="s">
        <v>45</v>
      </c>
      <c r="B41" s="28">
        <v>239</v>
      </c>
      <c r="C41" s="7">
        <v>427.3</v>
      </c>
      <c r="D41" s="7">
        <v>649</v>
      </c>
      <c r="E41" s="7">
        <v>475</v>
      </c>
      <c r="F41" s="7">
        <v>430.5</v>
      </c>
      <c r="G41" s="8">
        <v>109.2</v>
      </c>
      <c r="O41" s="28">
        <v>260</v>
      </c>
      <c r="P41" s="7">
        <v>695</v>
      </c>
      <c r="Q41" s="45">
        <v>12261</v>
      </c>
      <c r="R41" s="7">
        <v>455</v>
      </c>
      <c r="S41" s="7">
        <v>462.2</v>
      </c>
      <c r="T41" s="49">
        <v>1520</v>
      </c>
      <c r="AB41" s="7">
        <v>255</v>
      </c>
      <c r="AC41" s="7">
        <v>452.4</v>
      </c>
      <c r="AD41" s="7">
        <v>633</v>
      </c>
      <c r="AE41" s="7">
        <v>459</v>
      </c>
      <c r="AF41" s="7">
        <v>455.8</v>
      </c>
      <c r="AG41" s="7">
        <v>70.900000000000006</v>
      </c>
      <c r="AO41" s="28">
        <v>236</v>
      </c>
      <c r="AP41" s="7">
        <v>429.3</v>
      </c>
      <c r="AQ41" s="45">
        <v>1332</v>
      </c>
      <c r="AR41" s="7">
        <v>470</v>
      </c>
      <c r="AS41" s="7">
        <v>422</v>
      </c>
      <c r="AT41" s="8">
        <v>141.19999999999999</v>
      </c>
      <c r="BB41" s="28">
        <v>238</v>
      </c>
      <c r="BC41" s="9">
        <v>453.9</v>
      </c>
      <c r="BD41" s="45">
        <v>1069</v>
      </c>
      <c r="BE41" s="9">
        <v>475</v>
      </c>
      <c r="BF41" s="9">
        <v>446.2</v>
      </c>
      <c r="BG41" s="10">
        <v>137.19999999999999</v>
      </c>
      <c r="BO41" s="28">
        <v>231</v>
      </c>
      <c r="BP41" s="9">
        <v>545.1</v>
      </c>
      <c r="BQ41" s="45">
        <v>7777</v>
      </c>
      <c r="BR41" s="9">
        <v>462</v>
      </c>
      <c r="BS41" s="9">
        <v>441.8</v>
      </c>
      <c r="BT41" s="10">
        <v>830.8</v>
      </c>
      <c r="CB41" s="28">
        <v>236</v>
      </c>
      <c r="CC41" s="9">
        <v>703.6</v>
      </c>
      <c r="CD41" s="45">
        <v>17595</v>
      </c>
      <c r="CE41" s="9">
        <v>492</v>
      </c>
      <c r="CF41" s="9">
        <v>461</v>
      </c>
      <c r="CG41" s="49">
        <v>2060</v>
      </c>
      <c r="CH41" s="73"/>
    </row>
    <row r="42" spans="1:86" ht="52.5">
      <c r="A42" s="38" t="s">
        <v>46</v>
      </c>
      <c r="B42" s="28">
        <v>7.96</v>
      </c>
      <c r="C42" s="7">
        <v>195.4</v>
      </c>
      <c r="D42" s="7">
        <v>953.9</v>
      </c>
      <c r="E42" s="7">
        <v>155.19999999999999</v>
      </c>
      <c r="F42" s="7">
        <v>181.8</v>
      </c>
      <c r="G42" s="8">
        <v>142.6</v>
      </c>
      <c r="O42" s="28">
        <v>7.91</v>
      </c>
      <c r="P42" s="7">
        <v>197.9</v>
      </c>
      <c r="Q42" s="45">
        <v>1249</v>
      </c>
      <c r="R42" s="7">
        <v>153</v>
      </c>
      <c r="S42" s="7">
        <v>182.5</v>
      </c>
      <c r="T42" s="8">
        <v>152.9</v>
      </c>
      <c r="AB42" s="7">
        <v>7.92</v>
      </c>
      <c r="AC42" s="7">
        <v>200.5</v>
      </c>
      <c r="AD42" s="45">
        <v>1049</v>
      </c>
      <c r="AE42" s="7">
        <v>155.6</v>
      </c>
      <c r="AF42" s="7">
        <v>185.5</v>
      </c>
      <c r="AG42" s="7">
        <v>150.1</v>
      </c>
      <c r="AO42" s="28">
        <v>7.99</v>
      </c>
      <c r="AP42" s="7">
        <v>200.8</v>
      </c>
      <c r="AQ42" s="7">
        <v>992.7</v>
      </c>
      <c r="AR42" s="7">
        <v>157.69999999999999</v>
      </c>
      <c r="AS42" s="7">
        <v>185.7</v>
      </c>
      <c r="AT42" s="8">
        <v>150.1</v>
      </c>
      <c r="BB42" s="28">
        <v>7.45</v>
      </c>
      <c r="BC42" s="9">
        <v>195</v>
      </c>
      <c r="BD42" s="45">
        <v>1263</v>
      </c>
      <c r="BE42" s="9">
        <v>146.1</v>
      </c>
      <c r="BF42" s="9">
        <v>179</v>
      </c>
      <c r="BG42" s="10">
        <v>152.4</v>
      </c>
      <c r="BO42" s="28">
        <v>0</v>
      </c>
      <c r="BP42" s="9">
        <v>197.2</v>
      </c>
      <c r="BQ42" s="45">
        <v>1401</v>
      </c>
      <c r="BR42" s="9">
        <v>146.30000000000001</v>
      </c>
      <c r="BS42" s="9">
        <v>178.8</v>
      </c>
      <c r="BT42" s="10">
        <v>162.6</v>
      </c>
      <c r="CB42" s="28">
        <v>8</v>
      </c>
      <c r="CC42" s="9">
        <v>203.2</v>
      </c>
      <c r="CD42" s="9">
        <v>988.3</v>
      </c>
      <c r="CE42" s="9">
        <v>165</v>
      </c>
      <c r="CF42" s="9">
        <v>189.3</v>
      </c>
      <c r="CG42" s="10">
        <v>144.19999999999999</v>
      </c>
      <c r="CH42" s="72"/>
    </row>
    <row r="43" spans="1:86" ht="73.5">
      <c r="A43" s="38" t="s">
        <v>47</v>
      </c>
      <c r="B43" s="28">
        <v>0</v>
      </c>
      <c r="C43" s="7">
        <v>1.2999999999999999E-2</v>
      </c>
      <c r="D43" s="7">
        <v>4</v>
      </c>
      <c r="E43" s="7">
        <v>0</v>
      </c>
      <c r="F43" s="7">
        <v>0</v>
      </c>
      <c r="G43" s="8">
        <v>0.157</v>
      </c>
      <c r="O43" s="28">
        <v>0</v>
      </c>
      <c r="P43" s="7">
        <v>0.04</v>
      </c>
      <c r="Q43" s="7">
        <v>10.89</v>
      </c>
      <c r="R43" s="7">
        <v>0</v>
      </c>
      <c r="S43" s="7">
        <v>0</v>
      </c>
      <c r="T43" s="8">
        <v>0.372</v>
      </c>
      <c r="AB43" s="7">
        <v>0</v>
      </c>
      <c r="AC43" s="7">
        <v>2.4E-2</v>
      </c>
      <c r="AD43" s="7">
        <v>10.01</v>
      </c>
      <c r="AE43" s="7">
        <v>0</v>
      </c>
      <c r="AF43" s="7">
        <v>0</v>
      </c>
      <c r="AG43" s="7">
        <v>0.35199999999999998</v>
      </c>
      <c r="AO43" s="28">
        <v>0</v>
      </c>
      <c r="AP43" s="7">
        <v>2.4E-2</v>
      </c>
      <c r="AQ43" s="7">
        <v>9</v>
      </c>
      <c r="AR43" s="7">
        <v>0</v>
      </c>
      <c r="AS43" s="7">
        <v>0</v>
      </c>
      <c r="AT43" s="8">
        <v>0.28299999999999997</v>
      </c>
      <c r="BB43" s="28">
        <v>0</v>
      </c>
      <c r="BC43" s="9">
        <v>7.2999999999999995E-2</v>
      </c>
      <c r="BD43" s="9">
        <v>17</v>
      </c>
      <c r="BE43" s="9">
        <v>0</v>
      </c>
      <c r="BF43" s="9">
        <v>0</v>
      </c>
      <c r="BG43" s="10">
        <v>0.65100000000000002</v>
      </c>
      <c r="BO43" s="28">
        <v>0</v>
      </c>
      <c r="BP43" s="9">
        <v>0.13</v>
      </c>
      <c r="BQ43" s="9">
        <v>10</v>
      </c>
      <c r="BR43" s="9">
        <v>0</v>
      </c>
      <c r="BS43" s="9">
        <v>0.03</v>
      </c>
      <c r="BT43" s="10">
        <v>0.55600000000000005</v>
      </c>
      <c r="CB43" s="28">
        <v>0</v>
      </c>
      <c r="CC43" s="9">
        <v>0.24099999999999999</v>
      </c>
      <c r="CD43" s="9">
        <v>7.16</v>
      </c>
      <c r="CE43" s="9">
        <v>0</v>
      </c>
      <c r="CF43" s="9">
        <v>0.124</v>
      </c>
      <c r="CG43" s="10">
        <v>0.66800000000000004</v>
      </c>
      <c r="CH43" s="72"/>
    </row>
    <row r="44" spans="1:86" ht="73.5">
      <c r="A44" s="38" t="s">
        <v>48</v>
      </c>
      <c r="B44" s="28">
        <v>0.01</v>
      </c>
      <c r="C44" s="7">
        <v>4.5599999999999996</v>
      </c>
      <c r="D44" s="7">
        <v>32.299999999999997</v>
      </c>
      <c r="E44" s="7">
        <v>2.78</v>
      </c>
      <c r="F44" s="7">
        <v>4</v>
      </c>
      <c r="G44" s="8">
        <v>4.84</v>
      </c>
      <c r="O44" s="28">
        <v>0.01</v>
      </c>
      <c r="P44" s="7">
        <v>4.57</v>
      </c>
      <c r="Q44" s="7">
        <v>41.9</v>
      </c>
      <c r="R44" s="7">
        <v>2.6</v>
      </c>
      <c r="S44" s="7">
        <v>3.91</v>
      </c>
      <c r="T44" s="8">
        <v>5.18</v>
      </c>
      <c r="AB44" s="7">
        <v>0.01</v>
      </c>
      <c r="AC44" s="7">
        <v>4.58</v>
      </c>
      <c r="AD44" s="7">
        <v>33.299999999999997</v>
      </c>
      <c r="AE44" s="7">
        <v>2.62</v>
      </c>
      <c r="AF44" s="7">
        <v>3.94</v>
      </c>
      <c r="AG44" s="7">
        <v>5.07</v>
      </c>
      <c r="AO44" s="28">
        <v>0.01</v>
      </c>
      <c r="AP44" s="7">
        <v>4.58</v>
      </c>
      <c r="AQ44" s="7">
        <v>33.799999999999997</v>
      </c>
      <c r="AR44" s="7">
        <v>2.72</v>
      </c>
      <c r="AS44" s="7">
        <v>3.93</v>
      </c>
      <c r="AT44" s="8">
        <v>5.08</v>
      </c>
      <c r="BB44" s="28">
        <v>0.01</v>
      </c>
      <c r="BC44" s="9">
        <v>4.5599999999999996</v>
      </c>
      <c r="BD44" s="9">
        <v>37</v>
      </c>
      <c r="BE44" s="9">
        <v>2.52</v>
      </c>
      <c r="BF44" s="9">
        <v>3.92</v>
      </c>
      <c r="BG44" s="10">
        <v>5.12</v>
      </c>
      <c r="BO44" s="28">
        <v>0</v>
      </c>
      <c r="BP44" s="9">
        <v>4.5999999999999996</v>
      </c>
      <c r="BQ44" s="9">
        <v>44.6</v>
      </c>
      <c r="BR44" s="9">
        <v>2.4300000000000002</v>
      </c>
      <c r="BS44" s="9">
        <v>3.87</v>
      </c>
      <c r="BT44" s="10">
        <v>5.45</v>
      </c>
      <c r="CB44" s="28">
        <v>0.01</v>
      </c>
      <c r="CC44" s="9">
        <v>4.5599999999999996</v>
      </c>
      <c r="CD44" s="9">
        <v>33.200000000000003</v>
      </c>
      <c r="CE44" s="9">
        <v>2.86</v>
      </c>
      <c r="CF44" s="9">
        <v>3.97</v>
      </c>
      <c r="CG44" s="10">
        <v>4.8600000000000003</v>
      </c>
      <c r="CH44" s="72"/>
    </row>
    <row r="45" spans="1:86" ht="74.25" thickBot="1">
      <c r="A45" s="39" t="s">
        <v>49</v>
      </c>
      <c r="B45" s="29">
        <v>2.1999999999999999E-2</v>
      </c>
      <c r="C45" s="30">
        <v>0.37</v>
      </c>
      <c r="D45" s="30">
        <v>1.66</v>
      </c>
      <c r="E45" s="30">
        <v>0.33300000000000002</v>
      </c>
      <c r="F45" s="30">
        <v>0.35499999999999998</v>
      </c>
      <c r="G45" s="42">
        <v>0.24199999999999999</v>
      </c>
      <c r="O45" s="29">
        <v>2.1999999999999999E-2</v>
      </c>
      <c r="P45" s="30">
        <v>0.37</v>
      </c>
      <c r="Q45" s="30">
        <v>1.69</v>
      </c>
      <c r="R45" s="30">
        <v>0.32</v>
      </c>
      <c r="S45" s="30">
        <v>0.35099999999999998</v>
      </c>
      <c r="T45" s="42">
        <v>0.25800000000000001</v>
      </c>
      <c r="AB45" s="7">
        <v>2.1999999999999999E-2</v>
      </c>
      <c r="AC45" s="7">
        <v>0.371</v>
      </c>
      <c r="AD45" s="7">
        <v>1.72</v>
      </c>
      <c r="AE45" s="7">
        <v>0.32800000000000001</v>
      </c>
      <c r="AF45" s="7">
        <v>0.35299999999999998</v>
      </c>
      <c r="AG45" s="7">
        <v>0.25</v>
      </c>
      <c r="AO45" s="29">
        <v>2.1999999999999999E-2</v>
      </c>
      <c r="AP45" s="30">
        <v>0.372</v>
      </c>
      <c r="AQ45" s="30">
        <v>1.68</v>
      </c>
      <c r="AR45" s="30">
        <v>0.32600000000000001</v>
      </c>
      <c r="AS45" s="30">
        <v>0.35399999999999998</v>
      </c>
      <c r="AT45" s="32"/>
      <c r="BB45" s="29">
        <v>2.1000000000000001E-2</v>
      </c>
      <c r="BC45" s="30">
        <v>0.36499999999999999</v>
      </c>
      <c r="BD45" s="30">
        <v>1.69</v>
      </c>
      <c r="BE45" s="30">
        <v>0.314</v>
      </c>
      <c r="BF45" s="30">
        <v>0.34399999999999997</v>
      </c>
      <c r="BG45" s="42">
        <v>0.26</v>
      </c>
      <c r="BO45" s="29">
        <v>0</v>
      </c>
      <c r="BP45" s="30">
        <v>0.36899999999999999</v>
      </c>
      <c r="BQ45" s="30">
        <v>2.02</v>
      </c>
      <c r="BR45" s="30">
        <v>0.315</v>
      </c>
      <c r="BS45" s="30">
        <v>0.34799999999999998</v>
      </c>
      <c r="BT45" s="42">
        <v>0.26200000000000001</v>
      </c>
      <c r="CB45" s="29">
        <v>2.1999999999999999E-2</v>
      </c>
      <c r="CC45" s="30">
        <v>0.377</v>
      </c>
      <c r="CD45" s="30">
        <v>2.29</v>
      </c>
      <c r="CE45" s="30">
        <v>0.34599999999999997</v>
      </c>
      <c r="CF45" s="30">
        <v>0.36199999999999999</v>
      </c>
      <c r="CG45" s="42">
        <v>0.24199999999999999</v>
      </c>
      <c r="CH45" s="72"/>
    </row>
  </sheetData>
  <mergeCells count="72">
    <mergeCell ref="BB9:BM9"/>
    <mergeCell ref="AO8:AZ8"/>
    <mergeCell ref="AO9:AZ9"/>
    <mergeCell ref="BB1:BM1"/>
    <mergeCell ref="BB2:BM2"/>
    <mergeCell ref="BB3:BM3"/>
    <mergeCell ref="BB4:BM4"/>
    <mergeCell ref="BB5:BM5"/>
    <mergeCell ref="BB6:BM6"/>
    <mergeCell ref="BB7:BM7"/>
    <mergeCell ref="BB8:BM8"/>
    <mergeCell ref="AO1:AZ1"/>
    <mergeCell ref="AO2:AZ2"/>
    <mergeCell ref="AO3:AZ3"/>
    <mergeCell ref="AO4:AZ4"/>
    <mergeCell ref="AO5:AZ5"/>
    <mergeCell ref="B9:M9"/>
    <mergeCell ref="O9:Z9"/>
    <mergeCell ref="AB1:AM1"/>
    <mergeCell ref="AB2:AM2"/>
    <mergeCell ref="AB3:AM3"/>
    <mergeCell ref="AB4:AM4"/>
    <mergeCell ref="AB5:AM5"/>
    <mergeCell ref="AB6:AM6"/>
    <mergeCell ref="O4:Z4"/>
    <mergeCell ref="B5:M5"/>
    <mergeCell ref="O5:Z5"/>
    <mergeCell ref="B6:M6"/>
    <mergeCell ref="O6:Z6"/>
    <mergeCell ref="B7:M7"/>
    <mergeCell ref="AB8:AM8"/>
    <mergeCell ref="AB9:AM9"/>
    <mergeCell ref="AB7:AM7"/>
    <mergeCell ref="BO6:BZ6"/>
    <mergeCell ref="BO7:BZ7"/>
    <mergeCell ref="B8:M8"/>
    <mergeCell ref="O8:Z8"/>
    <mergeCell ref="AO6:AZ6"/>
    <mergeCell ref="AO7:AZ7"/>
    <mergeCell ref="O7:Z7"/>
    <mergeCell ref="B1:M1"/>
    <mergeCell ref="O1:Z1"/>
    <mergeCell ref="B2:M2"/>
    <mergeCell ref="O2:Z2"/>
    <mergeCell ref="B3:M3"/>
    <mergeCell ref="O3:Z3"/>
    <mergeCell ref="B4:M4"/>
    <mergeCell ref="BO8:BZ8"/>
    <mergeCell ref="BO9:BZ9"/>
    <mergeCell ref="CB1:CM1"/>
    <mergeCell ref="CB2:CM2"/>
    <mergeCell ref="CB3:CM3"/>
    <mergeCell ref="CB4:CM4"/>
    <mergeCell ref="CB5:CM5"/>
    <mergeCell ref="CB6:CM6"/>
    <mergeCell ref="CB7:CM7"/>
    <mergeCell ref="CB8:CM8"/>
    <mergeCell ref="CB9:CM9"/>
    <mergeCell ref="BO1:BZ1"/>
    <mergeCell ref="BO2:BZ2"/>
    <mergeCell ref="BO3:BZ3"/>
    <mergeCell ref="BO4:BZ4"/>
    <mergeCell ref="BO5:BZ5"/>
    <mergeCell ref="CO6:CZ6"/>
    <mergeCell ref="CO7:CZ7"/>
    <mergeCell ref="CO8:CZ8"/>
    <mergeCell ref="CO9:CZ9"/>
    <mergeCell ref="CO1:CZ1"/>
    <mergeCell ref="CO2:CZ2"/>
    <mergeCell ref="CO3:CZ3"/>
    <mergeCell ref="CO4:CZ4"/>
    <mergeCell ref="CO5:CZ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M45"/>
  <sheetViews>
    <sheetView topLeftCell="BL1" workbookViewId="0">
      <selection activeCell="BR15" sqref="BR15"/>
    </sheetView>
  </sheetViews>
  <sheetFormatPr defaultRowHeight="15"/>
  <cols>
    <col min="1" max="1" width="16.140625" bestFit="1" customWidth="1"/>
    <col min="14" max="14" width="0.28515625" customWidth="1"/>
    <col min="27" max="27" width="0.28515625" customWidth="1"/>
    <col min="40" max="40" width="0.28515625" customWidth="1"/>
    <col min="53" max="53" width="0.28515625" customWidth="1"/>
    <col min="66" max="66" width="0.140625" customWidth="1"/>
    <col min="79" max="79" width="0.28515625" customWidth="1"/>
  </cols>
  <sheetData>
    <row r="1" spans="1:91" ht="15" customHeight="1">
      <c r="A1" s="23" t="s">
        <v>0</v>
      </c>
      <c r="B1" s="318" t="s">
        <v>85</v>
      </c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20"/>
      <c r="O1" s="306" t="s">
        <v>107</v>
      </c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  <c r="AB1" s="306" t="s">
        <v>129</v>
      </c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8"/>
      <c r="AO1" s="306" t="s">
        <v>148</v>
      </c>
      <c r="AP1" s="307"/>
      <c r="AQ1" s="307"/>
      <c r="AR1" s="307"/>
      <c r="AS1" s="307"/>
      <c r="AT1" s="307"/>
      <c r="AU1" s="307"/>
      <c r="AV1" s="307"/>
      <c r="AW1" s="307"/>
      <c r="AX1" s="307"/>
      <c r="AY1" s="307"/>
      <c r="AZ1" s="308"/>
      <c r="BB1" s="306" t="s">
        <v>158</v>
      </c>
      <c r="BC1" s="307"/>
      <c r="BD1" s="307"/>
      <c r="BE1" s="307"/>
      <c r="BF1" s="307"/>
      <c r="BG1" s="307"/>
      <c r="BH1" s="307"/>
      <c r="BI1" s="307"/>
      <c r="BJ1" s="307"/>
      <c r="BK1" s="307"/>
      <c r="BL1" s="307"/>
      <c r="BM1" s="308"/>
      <c r="BO1" s="306" t="s">
        <v>193</v>
      </c>
      <c r="BP1" s="307"/>
      <c r="BQ1" s="307"/>
      <c r="BR1" s="307"/>
      <c r="BS1" s="307"/>
      <c r="BT1" s="307"/>
      <c r="BU1" s="307"/>
      <c r="BV1" s="307"/>
      <c r="BW1" s="307"/>
      <c r="BX1" s="307"/>
      <c r="BY1" s="307"/>
      <c r="BZ1" s="308"/>
      <c r="CB1" s="306" t="s">
        <v>148</v>
      </c>
      <c r="CC1" s="307"/>
      <c r="CD1" s="307"/>
      <c r="CE1" s="307"/>
      <c r="CF1" s="307"/>
      <c r="CG1" s="307"/>
      <c r="CH1" s="307"/>
      <c r="CI1" s="307"/>
      <c r="CJ1" s="307"/>
      <c r="CK1" s="307"/>
      <c r="CL1" s="307"/>
      <c r="CM1" s="308"/>
    </row>
    <row r="2" spans="1:91">
      <c r="A2" s="24" t="s">
        <v>1</v>
      </c>
      <c r="B2" s="321" t="s">
        <v>51</v>
      </c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3"/>
      <c r="O2" s="309" t="s">
        <v>51</v>
      </c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1"/>
      <c r="AB2" s="309" t="s">
        <v>51</v>
      </c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1"/>
      <c r="AO2" s="309" t="s">
        <v>51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1"/>
      <c r="BB2" s="309" t="s">
        <v>51</v>
      </c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1"/>
      <c r="BO2" s="309" t="s">
        <v>51</v>
      </c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1"/>
      <c r="CB2" s="309" t="s">
        <v>51</v>
      </c>
      <c r="CC2" s="310"/>
      <c r="CD2" s="310"/>
      <c r="CE2" s="310"/>
      <c r="CF2" s="310"/>
      <c r="CG2" s="310"/>
      <c r="CH2" s="310"/>
      <c r="CI2" s="310"/>
      <c r="CJ2" s="310"/>
      <c r="CK2" s="310"/>
      <c r="CL2" s="310"/>
      <c r="CM2" s="311"/>
    </row>
    <row r="3" spans="1:91" ht="15" customHeight="1">
      <c r="A3" s="24" t="s">
        <v>2</v>
      </c>
      <c r="B3" s="324" t="s">
        <v>86</v>
      </c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6"/>
      <c r="O3" s="312" t="s">
        <v>108</v>
      </c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4"/>
      <c r="AB3" s="312" t="s">
        <v>130</v>
      </c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4"/>
      <c r="AO3" s="312" t="s">
        <v>149</v>
      </c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4"/>
      <c r="BB3" s="312" t="s">
        <v>159</v>
      </c>
      <c r="BC3" s="313"/>
      <c r="BD3" s="313"/>
      <c r="BE3" s="313"/>
      <c r="BF3" s="313"/>
      <c r="BG3" s="313"/>
      <c r="BH3" s="313"/>
      <c r="BI3" s="313"/>
      <c r="BJ3" s="313"/>
      <c r="BK3" s="313"/>
      <c r="BL3" s="313"/>
      <c r="BM3" s="314"/>
      <c r="BO3" s="312" t="s">
        <v>194</v>
      </c>
      <c r="BP3" s="313"/>
      <c r="BQ3" s="313"/>
      <c r="BR3" s="313"/>
      <c r="BS3" s="313"/>
      <c r="BT3" s="313"/>
      <c r="BU3" s="313"/>
      <c r="BV3" s="313"/>
      <c r="BW3" s="313"/>
      <c r="BX3" s="313"/>
      <c r="BY3" s="313"/>
      <c r="BZ3" s="314"/>
      <c r="CB3" s="312" t="s">
        <v>149</v>
      </c>
      <c r="CC3" s="313"/>
      <c r="CD3" s="313"/>
      <c r="CE3" s="313"/>
      <c r="CF3" s="313"/>
      <c r="CG3" s="313"/>
      <c r="CH3" s="313"/>
      <c r="CI3" s="313"/>
      <c r="CJ3" s="313"/>
      <c r="CK3" s="313"/>
      <c r="CL3" s="313"/>
      <c r="CM3" s="314"/>
    </row>
    <row r="4" spans="1:91" ht="15" customHeight="1">
      <c r="A4" s="24" t="s">
        <v>3</v>
      </c>
      <c r="B4" s="324" t="s">
        <v>87</v>
      </c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6"/>
      <c r="O4" s="312" t="s">
        <v>109</v>
      </c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4"/>
      <c r="AB4" s="312" t="s">
        <v>131</v>
      </c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4"/>
      <c r="AO4" s="312" t="s">
        <v>150</v>
      </c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4"/>
      <c r="BB4" s="312" t="s">
        <v>160</v>
      </c>
      <c r="BC4" s="313"/>
      <c r="BD4" s="313"/>
      <c r="BE4" s="313"/>
      <c r="BF4" s="313"/>
      <c r="BG4" s="313"/>
      <c r="BH4" s="313"/>
      <c r="BI4" s="313"/>
      <c r="BJ4" s="313"/>
      <c r="BK4" s="313"/>
      <c r="BL4" s="313"/>
      <c r="BM4" s="314"/>
      <c r="BO4" s="312" t="s">
        <v>195</v>
      </c>
      <c r="BP4" s="313"/>
      <c r="BQ4" s="313"/>
      <c r="BR4" s="313"/>
      <c r="BS4" s="313"/>
      <c r="BT4" s="313"/>
      <c r="BU4" s="313"/>
      <c r="BV4" s="313"/>
      <c r="BW4" s="313"/>
      <c r="BX4" s="313"/>
      <c r="BY4" s="313"/>
      <c r="BZ4" s="314"/>
      <c r="CB4" s="312" t="s">
        <v>150</v>
      </c>
      <c r="CC4" s="313"/>
      <c r="CD4" s="313"/>
      <c r="CE4" s="313"/>
      <c r="CF4" s="313"/>
      <c r="CG4" s="313"/>
      <c r="CH4" s="313"/>
      <c r="CI4" s="313"/>
      <c r="CJ4" s="313"/>
      <c r="CK4" s="313"/>
      <c r="CL4" s="313"/>
      <c r="CM4" s="314"/>
    </row>
    <row r="5" spans="1:91">
      <c r="A5" s="24" t="s">
        <v>4</v>
      </c>
      <c r="B5" s="330">
        <v>5.0208333333333334E-2</v>
      </c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2"/>
      <c r="O5" s="315">
        <v>5.0231481481481481E-2</v>
      </c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7"/>
      <c r="AB5" s="315">
        <v>5.0219907407407414E-2</v>
      </c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7"/>
      <c r="AO5" s="315">
        <v>5.0219907407407414E-2</v>
      </c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7"/>
      <c r="BB5" s="315">
        <v>5.0219907407407414E-2</v>
      </c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7"/>
      <c r="BO5" s="315">
        <v>5.0219907407407414E-2</v>
      </c>
      <c r="BP5" s="316"/>
      <c r="BQ5" s="316"/>
      <c r="BR5" s="316"/>
      <c r="BS5" s="316"/>
      <c r="BT5" s="316"/>
      <c r="BU5" s="316"/>
      <c r="BV5" s="316"/>
      <c r="BW5" s="316"/>
      <c r="BX5" s="316"/>
      <c r="BY5" s="316"/>
      <c r="BZ5" s="317"/>
      <c r="CB5" s="315">
        <v>5.0219907407407414E-2</v>
      </c>
      <c r="CC5" s="316"/>
      <c r="CD5" s="316"/>
      <c r="CE5" s="316"/>
      <c r="CF5" s="316"/>
      <c r="CG5" s="316"/>
      <c r="CH5" s="316"/>
      <c r="CI5" s="316"/>
      <c r="CJ5" s="316"/>
      <c r="CK5" s="316"/>
      <c r="CL5" s="316"/>
      <c r="CM5" s="317"/>
    </row>
    <row r="6" spans="1:91" ht="15" customHeight="1">
      <c r="A6" s="24" t="s">
        <v>5</v>
      </c>
      <c r="B6" s="333" t="s">
        <v>81</v>
      </c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5"/>
      <c r="O6" s="294" t="s">
        <v>110</v>
      </c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6"/>
      <c r="AB6" s="294" t="s">
        <v>125</v>
      </c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6"/>
      <c r="AO6" s="294" t="s">
        <v>135</v>
      </c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6"/>
      <c r="BB6" s="294" t="s">
        <v>154</v>
      </c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96"/>
      <c r="BO6" s="294" t="s">
        <v>189</v>
      </c>
      <c r="BP6" s="295"/>
      <c r="BQ6" s="295"/>
      <c r="BR6" s="295"/>
      <c r="BS6" s="295"/>
      <c r="BT6" s="295"/>
      <c r="BU6" s="295"/>
      <c r="BV6" s="295"/>
      <c r="BW6" s="295"/>
      <c r="BX6" s="295"/>
      <c r="BY6" s="295"/>
      <c r="BZ6" s="296"/>
      <c r="CB6" s="294" t="s">
        <v>135</v>
      </c>
      <c r="CC6" s="295"/>
      <c r="CD6" s="295"/>
      <c r="CE6" s="295"/>
      <c r="CF6" s="295"/>
      <c r="CG6" s="295"/>
      <c r="CH6" s="295"/>
      <c r="CI6" s="295"/>
      <c r="CJ6" s="295"/>
      <c r="CK6" s="295"/>
      <c r="CL6" s="295"/>
      <c r="CM6" s="296"/>
    </row>
    <row r="7" spans="1:91" ht="15" customHeight="1">
      <c r="A7" s="24" t="s">
        <v>6</v>
      </c>
      <c r="B7" s="336" t="s">
        <v>55</v>
      </c>
      <c r="C7" s="337"/>
      <c r="D7" s="337"/>
      <c r="E7" s="337"/>
      <c r="F7" s="337"/>
      <c r="G7" s="337"/>
      <c r="H7" s="337"/>
      <c r="I7" s="337"/>
      <c r="J7" s="337"/>
      <c r="K7" s="337"/>
      <c r="L7" s="337"/>
      <c r="M7" s="338"/>
      <c r="O7" s="297" t="s">
        <v>55</v>
      </c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9"/>
      <c r="AB7" s="297" t="s">
        <v>55</v>
      </c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9"/>
      <c r="AO7" s="297" t="s">
        <v>55</v>
      </c>
      <c r="AP7" s="298"/>
      <c r="AQ7" s="298"/>
      <c r="AR7" s="298"/>
      <c r="AS7" s="298"/>
      <c r="AT7" s="298"/>
      <c r="AU7" s="298"/>
      <c r="AV7" s="298"/>
      <c r="AW7" s="298"/>
      <c r="AX7" s="298"/>
      <c r="AY7" s="298"/>
      <c r="AZ7" s="299"/>
      <c r="BB7" s="297" t="s">
        <v>55</v>
      </c>
      <c r="BC7" s="298"/>
      <c r="BD7" s="298"/>
      <c r="BE7" s="298"/>
      <c r="BF7" s="298"/>
      <c r="BG7" s="298"/>
      <c r="BH7" s="298"/>
      <c r="BI7" s="298"/>
      <c r="BJ7" s="298"/>
      <c r="BK7" s="298"/>
      <c r="BL7" s="298"/>
      <c r="BM7" s="299"/>
      <c r="BO7" s="297" t="s">
        <v>55</v>
      </c>
      <c r="BP7" s="298"/>
      <c r="BQ7" s="298"/>
      <c r="BR7" s="298"/>
      <c r="BS7" s="298"/>
      <c r="BT7" s="298"/>
      <c r="BU7" s="298"/>
      <c r="BV7" s="298"/>
      <c r="BW7" s="298"/>
      <c r="BX7" s="298"/>
      <c r="BY7" s="298"/>
      <c r="BZ7" s="299"/>
      <c r="CB7" s="297" t="s">
        <v>55</v>
      </c>
      <c r="CC7" s="298"/>
      <c r="CD7" s="298"/>
      <c r="CE7" s="298"/>
      <c r="CF7" s="298"/>
      <c r="CG7" s="298"/>
      <c r="CH7" s="298"/>
      <c r="CI7" s="298"/>
      <c r="CJ7" s="298"/>
      <c r="CK7" s="298"/>
      <c r="CL7" s="298"/>
      <c r="CM7" s="299"/>
    </row>
    <row r="8" spans="1:91" ht="15" customHeight="1">
      <c r="A8" s="24" t="s">
        <v>7</v>
      </c>
      <c r="B8" s="339" t="s">
        <v>56</v>
      </c>
      <c r="C8" s="340"/>
      <c r="D8" s="340"/>
      <c r="E8" s="340"/>
      <c r="F8" s="340"/>
      <c r="G8" s="340"/>
      <c r="H8" s="340"/>
      <c r="I8" s="340"/>
      <c r="J8" s="340"/>
      <c r="K8" s="340"/>
      <c r="L8" s="340"/>
      <c r="M8" s="341"/>
      <c r="O8" s="300" t="s">
        <v>111</v>
      </c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B8" s="300" t="s">
        <v>111</v>
      </c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2"/>
      <c r="AO8" s="300" t="s">
        <v>111</v>
      </c>
      <c r="AP8" s="301"/>
      <c r="AQ8" s="301"/>
      <c r="AR8" s="301"/>
      <c r="AS8" s="301"/>
      <c r="AT8" s="301"/>
      <c r="AU8" s="301"/>
      <c r="AV8" s="301"/>
      <c r="AW8" s="301"/>
      <c r="AX8" s="301"/>
      <c r="AY8" s="301"/>
      <c r="AZ8" s="302"/>
      <c r="BB8" s="300" t="s">
        <v>111</v>
      </c>
      <c r="BC8" s="301"/>
      <c r="BD8" s="301"/>
      <c r="BE8" s="301"/>
      <c r="BF8" s="301"/>
      <c r="BG8" s="301"/>
      <c r="BH8" s="301"/>
      <c r="BI8" s="301"/>
      <c r="BJ8" s="301"/>
      <c r="BK8" s="301"/>
      <c r="BL8" s="301"/>
      <c r="BM8" s="302"/>
      <c r="BO8" s="300" t="s">
        <v>111</v>
      </c>
      <c r="BP8" s="301"/>
      <c r="BQ8" s="301"/>
      <c r="BR8" s="301"/>
      <c r="BS8" s="301"/>
      <c r="BT8" s="301"/>
      <c r="BU8" s="301"/>
      <c r="BV8" s="301"/>
      <c r="BW8" s="301"/>
      <c r="BX8" s="301"/>
      <c r="BY8" s="301"/>
      <c r="BZ8" s="302"/>
      <c r="CB8" s="300" t="s">
        <v>111</v>
      </c>
      <c r="CC8" s="301"/>
      <c r="CD8" s="301"/>
      <c r="CE8" s="301"/>
      <c r="CF8" s="301"/>
      <c r="CG8" s="301"/>
      <c r="CH8" s="301"/>
      <c r="CI8" s="301"/>
      <c r="CJ8" s="301"/>
      <c r="CK8" s="301"/>
      <c r="CL8" s="301"/>
      <c r="CM8" s="302"/>
    </row>
    <row r="9" spans="1:91" ht="21.75" thickBot="1">
      <c r="A9" s="40" t="s">
        <v>8</v>
      </c>
      <c r="B9" s="327" t="s">
        <v>57</v>
      </c>
      <c r="C9" s="328"/>
      <c r="D9" s="328"/>
      <c r="E9" s="328"/>
      <c r="F9" s="328"/>
      <c r="G9" s="328"/>
      <c r="H9" s="328"/>
      <c r="I9" s="328"/>
      <c r="J9" s="328"/>
      <c r="K9" s="328"/>
      <c r="L9" s="328"/>
      <c r="M9" s="329"/>
      <c r="O9" s="303" t="s">
        <v>57</v>
      </c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5"/>
      <c r="AB9" s="303" t="s">
        <v>57</v>
      </c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5"/>
      <c r="AO9" s="303" t="s">
        <v>57</v>
      </c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5"/>
      <c r="BB9" s="303" t="s">
        <v>57</v>
      </c>
      <c r="BC9" s="304"/>
      <c r="BD9" s="304"/>
      <c r="BE9" s="304"/>
      <c r="BF9" s="304"/>
      <c r="BG9" s="304"/>
      <c r="BH9" s="304"/>
      <c r="BI9" s="304"/>
      <c r="BJ9" s="304"/>
      <c r="BK9" s="304"/>
      <c r="BL9" s="304"/>
      <c r="BM9" s="305"/>
      <c r="BO9" s="303" t="s">
        <v>57</v>
      </c>
      <c r="BP9" s="304"/>
      <c r="BQ9" s="304"/>
      <c r="BR9" s="304"/>
      <c r="BS9" s="304"/>
      <c r="BT9" s="304"/>
      <c r="BU9" s="304"/>
      <c r="BV9" s="304"/>
      <c r="BW9" s="304"/>
      <c r="BX9" s="304"/>
      <c r="BY9" s="304"/>
      <c r="BZ9" s="305"/>
      <c r="CB9" s="303" t="s">
        <v>57</v>
      </c>
      <c r="CC9" s="304"/>
      <c r="CD9" s="304"/>
      <c r="CE9" s="304"/>
      <c r="CF9" s="304"/>
      <c r="CG9" s="304"/>
      <c r="CH9" s="304"/>
      <c r="CI9" s="304"/>
      <c r="CJ9" s="304"/>
      <c r="CK9" s="304"/>
      <c r="CL9" s="304"/>
      <c r="CM9" s="305"/>
    </row>
    <row r="10" spans="1:91" ht="21.75" thickBot="1">
      <c r="A10" s="41" t="s">
        <v>9</v>
      </c>
      <c r="B10" s="27" t="s">
        <v>58</v>
      </c>
      <c r="C10" s="18" t="s">
        <v>59</v>
      </c>
      <c r="D10" s="18" t="s">
        <v>60</v>
      </c>
      <c r="E10" s="18" t="s">
        <v>61</v>
      </c>
      <c r="F10" s="18" t="s">
        <v>62</v>
      </c>
      <c r="G10" s="18" t="s">
        <v>63</v>
      </c>
      <c r="H10" s="18" t="s">
        <v>64</v>
      </c>
      <c r="I10" s="18" t="s">
        <v>65</v>
      </c>
      <c r="J10" s="18" t="s">
        <v>66</v>
      </c>
      <c r="K10" s="18" t="s">
        <v>67</v>
      </c>
      <c r="L10" s="18" t="s">
        <v>68</v>
      </c>
      <c r="M10" s="19" t="s">
        <v>69</v>
      </c>
      <c r="O10" s="27" t="s">
        <v>58</v>
      </c>
      <c r="P10" s="18" t="s">
        <v>59</v>
      </c>
      <c r="Q10" s="18" t="s">
        <v>60</v>
      </c>
      <c r="R10" s="18" t="s">
        <v>61</v>
      </c>
      <c r="S10" s="18" t="s">
        <v>62</v>
      </c>
      <c r="T10" s="18" t="s">
        <v>63</v>
      </c>
      <c r="U10" s="18" t="s">
        <v>64</v>
      </c>
      <c r="V10" s="18" t="s">
        <v>65</v>
      </c>
      <c r="W10" s="18" t="s">
        <v>66</v>
      </c>
      <c r="X10" s="18" t="s">
        <v>67</v>
      </c>
      <c r="Y10" s="18" t="s">
        <v>68</v>
      </c>
      <c r="Z10" s="19" t="s">
        <v>69</v>
      </c>
      <c r="AB10" s="27" t="s">
        <v>58</v>
      </c>
      <c r="AC10" s="18" t="s">
        <v>59</v>
      </c>
      <c r="AD10" s="18" t="s">
        <v>60</v>
      </c>
      <c r="AE10" s="18" t="s">
        <v>61</v>
      </c>
      <c r="AF10" s="18" t="s">
        <v>62</v>
      </c>
      <c r="AG10" s="18" t="s">
        <v>63</v>
      </c>
      <c r="AH10" s="18" t="s">
        <v>64</v>
      </c>
      <c r="AI10" s="18" t="s">
        <v>65</v>
      </c>
      <c r="AJ10" s="18" t="s">
        <v>66</v>
      </c>
      <c r="AK10" s="18" t="s">
        <v>67</v>
      </c>
      <c r="AL10" s="18" t="s">
        <v>68</v>
      </c>
      <c r="AM10" s="19" t="s">
        <v>69</v>
      </c>
      <c r="AO10" s="27" t="s">
        <v>58</v>
      </c>
      <c r="AP10" s="18" t="s">
        <v>59</v>
      </c>
      <c r="AQ10" s="18" t="s">
        <v>60</v>
      </c>
      <c r="AR10" s="18" t="s">
        <v>61</v>
      </c>
      <c r="AS10" s="18" t="s">
        <v>62</v>
      </c>
      <c r="AT10" s="18" t="s">
        <v>63</v>
      </c>
      <c r="AU10" s="18" t="s">
        <v>64</v>
      </c>
      <c r="AV10" s="18" t="s">
        <v>65</v>
      </c>
      <c r="AW10" s="18" t="s">
        <v>66</v>
      </c>
      <c r="AX10" s="18" t="s">
        <v>67</v>
      </c>
      <c r="AY10" s="18" t="s">
        <v>68</v>
      </c>
      <c r="AZ10" s="19" t="s">
        <v>69</v>
      </c>
      <c r="BB10" s="27" t="s">
        <v>58</v>
      </c>
      <c r="BC10" s="18" t="s">
        <v>59</v>
      </c>
      <c r="BD10" s="18" t="s">
        <v>60</v>
      </c>
      <c r="BE10" s="18" t="s">
        <v>61</v>
      </c>
      <c r="BF10" s="18" t="s">
        <v>62</v>
      </c>
      <c r="BG10" s="18" t="s">
        <v>63</v>
      </c>
      <c r="BH10" s="18" t="s">
        <v>64</v>
      </c>
      <c r="BI10" s="18" t="s">
        <v>65</v>
      </c>
      <c r="BJ10" s="18" t="s">
        <v>66</v>
      </c>
      <c r="BK10" s="18" t="s">
        <v>67</v>
      </c>
      <c r="BL10" s="18" t="s">
        <v>68</v>
      </c>
      <c r="BM10" s="19" t="s">
        <v>69</v>
      </c>
      <c r="BO10" s="27" t="s">
        <v>58</v>
      </c>
      <c r="BP10" s="18" t="s">
        <v>59</v>
      </c>
      <c r="BQ10" s="18" t="s">
        <v>60</v>
      </c>
      <c r="BR10" s="18" t="s">
        <v>61</v>
      </c>
      <c r="BS10" s="18" t="s">
        <v>62</v>
      </c>
      <c r="BT10" s="18" t="s">
        <v>63</v>
      </c>
      <c r="BU10" s="18" t="s">
        <v>64</v>
      </c>
      <c r="BV10" s="18" t="s">
        <v>65</v>
      </c>
      <c r="BW10" s="18" t="s">
        <v>66</v>
      </c>
      <c r="BX10" s="18" t="s">
        <v>67</v>
      </c>
      <c r="BY10" s="18" t="s">
        <v>68</v>
      </c>
      <c r="BZ10" s="19" t="s">
        <v>69</v>
      </c>
      <c r="CB10" s="27" t="s">
        <v>58</v>
      </c>
      <c r="CC10" s="18" t="s">
        <v>59</v>
      </c>
      <c r="CD10" s="18" t="s">
        <v>60</v>
      </c>
      <c r="CE10" s="18" t="s">
        <v>61</v>
      </c>
      <c r="CF10" s="18" t="s">
        <v>62</v>
      </c>
      <c r="CG10" s="18" t="s">
        <v>63</v>
      </c>
      <c r="CH10" s="18" t="s">
        <v>64</v>
      </c>
      <c r="CI10" s="18" t="s">
        <v>65</v>
      </c>
      <c r="CJ10" s="18" t="s">
        <v>66</v>
      </c>
      <c r="CK10" s="18" t="s">
        <v>67</v>
      </c>
      <c r="CL10" s="18" t="s">
        <v>68</v>
      </c>
      <c r="CM10" s="19" t="s">
        <v>69</v>
      </c>
    </row>
    <row r="11" spans="1:91">
      <c r="A11" s="16" t="s">
        <v>10</v>
      </c>
      <c r="B11" s="28">
        <v>0</v>
      </c>
      <c r="C11" s="7">
        <v>0</v>
      </c>
      <c r="D11" s="7">
        <v>0</v>
      </c>
      <c r="E11" s="7">
        <v>50</v>
      </c>
      <c r="F11" s="7">
        <v>0</v>
      </c>
      <c r="G11" s="7">
        <v>0</v>
      </c>
      <c r="H11" s="7" t="s">
        <v>73</v>
      </c>
      <c r="I11" s="7" t="s">
        <v>73</v>
      </c>
      <c r="J11" s="7" t="s">
        <v>73</v>
      </c>
      <c r="K11" s="7" t="s">
        <v>73</v>
      </c>
      <c r="L11" s="22" t="s">
        <v>74</v>
      </c>
      <c r="M11" s="8" t="s">
        <v>74</v>
      </c>
      <c r="O11" s="28">
        <v>0</v>
      </c>
      <c r="P11" s="7">
        <v>0</v>
      </c>
      <c r="Q11" s="7">
        <v>0</v>
      </c>
      <c r="R11" s="7">
        <v>50</v>
      </c>
      <c r="S11" s="7">
        <v>0</v>
      </c>
      <c r="T11" s="7">
        <v>0</v>
      </c>
      <c r="U11" s="7" t="s">
        <v>73</v>
      </c>
      <c r="V11" s="7" t="s">
        <v>73</v>
      </c>
      <c r="W11" s="7" t="s">
        <v>73</v>
      </c>
      <c r="X11" s="7" t="s">
        <v>73</v>
      </c>
      <c r="Y11" s="22" t="s">
        <v>74</v>
      </c>
      <c r="Z11" s="8" t="s">
        <v>74</v>
      </c>
      <c r="AB11" s="28">
        <v>0</v>
      </c>
      <c r="AC11" s="7">
        <v>0</v>
      </c>
      <c r="AD11" s="7">
        <v>1E-3</v>
      </c>
      <c r="AE11" s="7">
        <v>50</v>
      </c>
      <c r="AF11" s="7">
        <v>0</v>
      </c>
      <c r="AG11" s="7">
        <v>0</v>
      </c>
      <c r="AH11" s="7" t="s">
        <v>73</v>
      </c>
      <c r="AI11" s="7" t="s">
        <v>73</v>
      </c>
      <c r="AJ11" s="7" t="s">
        <v>73</v>
      </c>
      <c r="AK11" s="7" t="s">
        <v>73</v>
      </c>
      <c r="AL11" s="21" t="s">
        <v>74</v>
      </c>
      <c r="AM11" s="8" t="s">
        <v>74</v>
      </c>
      <c r="AO11" s="28">
        <v>0</v>
      </c>
      <c r="AP11" s="9">
        <v>0</v>
      </c>
      <c r="AQ11" s="9">
        <v>0</v>
      </c>
      <c r="AR11" s="9">
        <v>50</v>
      </c>
      <c r="AS11" s="9">
        <v>0</v>
      </c>
      <c r="AT11" s="9">
        <v>0</v>
      </c>
      <c r="AU11" s="9" t="s">
        <v>73</v>
      </c>
      <c r="AV11" s="9" t="s">
        <v>73</v>
      </c>
      <c r="AW11" s="9" t="s">
        <v>73</v>
      </c>
      <c r="AX11" s="9" t="s">
        <v>73</v>
      </c>
      <c r="AY11" s="22" t="s">
        <v>74</v>
      </c>
      <c r="AZ11" s="10" t="s">
        <v>74</v>
      </c>
      <c r="BB11" s="67">
        <v>0</v>
      </c>
      <c r="BC11" s="68">
        <v>0</v>
      </c>
      <c r="BD11" s="68">
        <v>0</v>
      </c>
      <c r="BE11" s="68">
        <v>50</v>
      </c>
      <c r="BF11" s="68">
        <v>0</v>
      </c>
      <c r="BG11" s="68">
        <v>0</v>
      </c>
      <c r="BH11" s="68" t="s">
        <v>73</v>
      </c>
      <c r="BI11" s="68" t="s">
        <v>73</v>
      </c>
      <c r="BJ11" s="68" t="s">
        <v>73</v>
      </c>
      <c r="BK11" s="68" t="s">
        <v>73</v>
      </c>
      <c r="BL11" s="51" t="s">
        <v>74</v>
      </c>
      <c r="BM11" s="69" t="s">
        <v>74</v>
      </c>
      <c r="BO11" s="28">
        <v>0</v>
      </c>
      <c r="BP11" s="9">
        <v>0</v>
      </c>
      <c r="BQ11" s="9">
        <v>0</v>
      </c>
      <c r="BR11" s="9">
        <v>50</v>
      </c>
      <c r="BS11" s="9">
        <v>0</v>
      </c>
      <c r="BT11" s="9">
        <v>0</v>
      </c>
      <c r="BU11" s="9" t="s">
        <v>73</v>
      </c>
      <c r="BV11" s="9" t="s">
        <v>73</v>
      </c>
      <c r="BW11" s="9" t="s">
        <v>73</v>
      </c>
      <c r="BX11" s="9" t="s">
        <v>73</v>
      </c>
      <c r="BY11" s="22" t="s">
        <v>74</v>
      </c>
      <c r="BZ11" s="10" t="s">
        <v>74</v>
      </c>
    </row>
    <row r="12" spans="1:91">
      <c r="A12" s="16" t="s">
        <v>11</v>
      </c>
      <c r="B12" s="28">
        <v>9.9600000000000009</v>
      </c>
      <c r="C12" s="7">
        <v>12</v>
      </c>
      <c r="D12" s="7">
        <v>25</v>
      </c>
      <c r="E12" s="7">
        <v>461</v>
      </c>
      <c r="F12" s="7">
        <v>0</v>
      </c>
      <c r="G12" s="7">
        <v>0</v>
      </c>
      <c r="H12" s="7" t="s">
        <v>73</v>
      </c>
      <c r="I12" s="7" t="s">
        <v>73</v>
      </c>
      <c r="J12" s="7" t="s">
        <v>73</v>
      </c>
      <c r="K12" s="7" t="s">
        <v>73</v>
      </c>
      <c r="L12" s="22" t="s">
        <v>74</v>
      </c>
      <c r="M12" s="8" t="s">
        <v>74</v>
      </c>
      <c r="O12" s="28">
        <v>9.4499999999999993</v>
      </c>
      <c r="P12" s="7">
        <v>11.2</v>
      </c>
      <c r="Q12" s="7">
        <v>14.1</v>
      </c>
      <c r="R12" s="7">
        <v>461</v>
      </c>
      <c r="S12" s="7">
        <v>0</v>
      </c>
      <c r="T12" s="7">
        <v>0</v>
      </c>
      <c r="U12" s="7" t="s">
        <v>73</v>
      </c>
      <c r="V12" s="7" t="s">
        <v>73</v>
      </c>
      <c r="W12" s="7" t="s">
        <v>73</v>
      </c>
      <c r="X12" s="7" t="s">
        <v>73</v>
      </c>
      <c r="Y12" s="22" t="s">
        <v>74</v>
      </c>
      <c r="Z12" s="8" t="s">
        <v>74</v>
      </c>
      <c r="AB12" s="28">
        <v>9.18</v>
      </c>
      <c r="AC12" s="7">
        <v>10.84</v>
      </c>
      <c r="AD12" s="7">
        <v>12.8</v>
      </c>
      <c r="AE12" s="7">
        <v>463</v>
      </c>
      <c r="AF12" s="7">
        <v>0</v>
      </c>
      <c r="AG12" s="7">
        <v>0</v>
      </c>
      <c r="AH12" s="7" t="s">
        <v>73</v>
      </c>
      <c r="AI12" s="7" t="s">
        <v>73</v>
      </c>
      <c r="AJ12" s="7" t="s">
        <v>73</v>
      </c>
      <c r="AK12" s="7" t="s">
        <v>73</v>
      </c>
      <c r="AL12" s="21" t="s">
        <v>74</v>
      </c>
      <c r="AM12" s="8" t="s">
        <v>74</v>
      </c>
      <c r="AO12" s="28">
        <v>9.2200000000000006</v>
      </c>
      <c r="AP12" s="9">
        <v>11.2</v>
      </c>
      <c r="AQ12" s="9">
        <v>16.7</v>
      </c>
      <c r="AR12" s="9">
        <v>462</v>
      </c>
      <c r="AS12" s="9">
        <v>0</v>
      </c>
      <c r="AT12" s="9">
        <v>0</v>
      </c>
      <c r="AU12" s="9" t="s">
        <v>73</v>
      </c>
      <c r="AV12" s="9" t="s">
        <v>73</v>
      </c>
      <c r="AW12" s="9" t="s">
        <v>73</v>
      </c>
      <c r="AX12" s="9" t="s">
        <v>73</v>
      </c>
      <c r="AY12" s="22" t="s">
        <v>74</v>
      </c>
      <c r="AZ12" s="10" t="s">
        <v>74</v>
      </c>
      <c r="BB12" s="28">
        <v>9.69</v>
      </c>
      <c r="BC12" s="9">
        <v>11.2</v>
      </c>
      <c r="BD12" s="9">
        <v>19.399999999999999</v>
      </c>
      <c r="BE12" s="9">
        <v>461</v>
      </c>
      <c r="BF12" s="9">
        <v>0</v>
      </c>
      <c r="BG12" s="9">
        <v>0</v>
      </c>
      <c r="BH12" s="9" t="s">
        <v>73</v>
      </c>
      <c r="BI12" s="9" t="s">
        <v>73</v>
      </c>
      <c r="BJ12" s="9" t="s">
        <v>73</v>
      </c>
      <c r="BK12" s="9" t="s">
        <v>73</v>
      </c>
      <c r="BL12" s="22" t="s">
        <v>74</v>
      </c>
      <c r="BM12" s="10" t="s">
        <v>74</v>
      </c>
      <c r="BO12" s="28">
        <v>9.2799999999999994</v>
      </c>
      <c r="BP12" s="9">
        <v>10.97</v>
      </c>
      <c r="BQ12" s="9">
        <v>12.9</v>
      </c>
      <c r="BR12" s="9">
        <v>461</v>
      </c>
      <c r="BS12" s="9">
        <v>0</v>
      </c>
      <c r="BT12" s="9">
        <v>0</v>
      </c>
      <c r="BU12" s="9" t="s">
        <v>73</v>
      </c>
      <c r="BV12" s="9" t="s">
        <v>73</v>
      </c>
      <c r="BW12" s="9" t="s">
        <v>73</v>
      </c>
      <c r="BX12" s="9" t="s">
        <v>73</v>
      </c>
      <c r="BY12" s="22" t="s">
        <v>74</v>
      </c>
      <c r="BZ12" s="10" t="s">
        <v>74</v>
      </c>
    </row>
    <row r="13" spans="1:91">
      <c r="A13" s="16" t="s">
        <v>12</v>
      </c>
      <c r="B13" s="28">
        <v>1.01</v>
      </c>
      <c r="C13" s="7">
        <v>1.77</v>
      </c>
      <c r="D13" s="7">
        <v>8.57</v>
      </c>
      <c r="E13" s="7">
        <v>505</v>
      </c>
      <c r="F13" s="7">
        <v>0</v>
      </c>
      <c r="G13" s="7">
        <v>0</v>
      </c>
      <c r="H13" s="7">
        <v>1.69</v>
      </c>
      <c r="I13" s="7">
        <v>2.34</v>
      </c>
      <c r="J13" s="7">
        <v>2.92</v>
      </c>
      <c r="K13" s="7">
        <v>0.625</v>
      </c>
      <c r="L13" s="22">
        <v>1.71</v>
      </c>
      <c r="M13" s="8" t="s">
        <v>74</v>
      </c>
      <c r="O13" s="28">
        <v>1.04</v>
      </c>
      <c r="P13" s="7">
        <v>1.78</v>
      </c>
      <c r="Q13" s="7">
        <v>3.38</v>
      </c>
      <c r="R13" s="7">
        <v>507</v>
      </c>
      <c r="S13" s="7">
        <v>0</v>
      </c>
      <c r="T13" s="7">
        <v>0</v>
      </c>
      <c r="U13" s="7">
        <v>1.74</v>
      </c>
      <c r="V13" s="7">
        <v>2.38</v>
      </c>
      <c r="W13" s="7">
        <v>2.64</v>
      </c>
      <c r="X13" s="7">
        <v>0.33500000000000002</v>
      </c>
      <c r="Y13" s="22">
        <v>1.76</v>
      </c>
      <c r="Z13" s="8" t="s">
        <v>74</v>
      </c>
      <c r="AB13" s="28">
        <v>0.91200000000000003</v>
      </c>
      <c r="AC13" s="7">
        <v>1.63</v>
      </c>
      <c r="AD13" s="7">
        <v>2.76</v>
      </c>
      <c r="AE13" s="7">
        <v>507</v>
      </c>
      <c r="AF13" s="7">
        <v>0</v>
      </c>
      <c r="AG13" s="7">
        <v>0</v>
      </c>
      <c r="AH13" s="7">
        <v>1.59</v>
      </c>
      <c r="AI13" s="7">
        <v>2.14</v>
      </c>
      <c r="AJ13" s="7">
        <v>2.56</v>
      </c>
      <c r="AK13" s="7">
        <v>0.27900000000000003</v>
      </c>
      <c r="AL13" s="21">
        <v>1.61</v>
      </c>
      <c r="AM13" s="8" t="s">
        <v>74</v>
      </c>
      <c r="AO13" s="28">
        <v>0.90700000000000003</v>
      </c>
      <c r="AP13" s="9">
        <v>1.76</v>
      </c>
      <c r="AQ13" s="9">
        <v>3.57</v>
      </c>
      <c r="AR13" s="9">
        <v>507</v>
      </c>
      <c r="AS13" s="9">
        <v>0</v>
      </c>
      <c r="AT13" s="9">
        <v>0</v>
      </c>
      <c r="AU13" s="9">
        <v>1.72</v>
      </c>
      <c r="AV13" s="9">
        <v>2.37</v>
      </c>
      <c r="AW13" s="9">
        <v>2.91</v>
      </c>
      <c r="AX13" s="9">
        <v>0.35899999999999999</v>
      </c>
      <c r="AY13" s="22">
        <v>1.74</v>
      </c>
      <c r="AZ13" s="10" t="s">
        <v>74</v>
      </c>
      <c r="BB13" s="28">
        <v>1.07</v>
      </c>
      <c r="BC13" s="9">
        <v>1.7</v>
      </c>
      <c r="BD13" s="9">
        <v>3</v>
      </c>
      <c r="BE13" s="9">
        <v>506</v>
      </c>
      <c r="BF13" s="9">
        <v>0</v>
      </c>
      <c r="BG13" s="9">
        <v>0</v>
      </c>
      <c r="BH13" s="9">
        <v>1.64</v>
      </c>
      <c r="BI13" s="9">
        <v>2.29</v>
      </c>
      <c r="BJ13" s="9">
        <v>2.75</v>
      </c>
      <c r="BK13" s="9">
        <v>0.33400000000000002</v>
      </c>
      <c r="BL13" s="22">
        <v>1.68</v>
      </c>
      <c r="BM13" s="10" t="s">
        <v>74</v>
      </c>
      <c r="BO13" s="28">
        <v>0.88200000000000001</v>
      </c>
      <c r="BP13" s="9">
        <v>1.79</v>
      </c>
      <c r="BQ13" s="9">
        <v>3.2</v>
      </c>
      <c r="BR13" s="9">
        <v>507</v>
      </c>
      <c r="BS13" s="9">
        <v>0</v>
      </c>
      <c r="BT13" s="9">
        <v>0</v>
      </c>
      <c r="BU13" s="9">
        <v>1.74</v>
      </c>
      <c r="BV13" s="9">
        <v>2.52</v>
      </c>
      <c r="BW13" s="9">
        <v>2.95</v>
      </c>
      <c r="BX13" s="9">
        <v>0.40600000000000003</v>
      </c>
      <c r="BY13" s="22">
        <v>1.77</v>
      </c>
      <c r="BZ13" s="10" t="s">
        <v>74</v>
      </c>
    </row>
    <row r="14" spans="1:91">
      <c r="A14" s="16" t="s">
        <v>13</v>
      </c>
      <c r="B14" s="28">
        <v>2.5000000000000001E-2</v>
      </c>
      <c r="C14" s="7">
        <v>6.4000000000000001E-2</v>
      </c>
      <c r="D14" s="7">
        <v>0.67200000000000004</v>
      </c>
      <c r="E14" s="7">
        <v>505</v>
      </c>
      <c r="F14" s="7">
        <v>0</v>
      </c>
      <c r="G14" s="7">
        <v>0</v>
      </c>
      <c r="H14" s="7">
        <v>3.6999999999999998E-2</v>
      </c>
      <c r="I14" s="7">
        <v>0.22</v>
      </c>
      <c r="J14" s="7">
        <v>0.253</v>
      </c>
      <c r="K14" s="7">
        <v>7.1999999999999995E-2</v>
      </c>
      <c r="L14" s="22">
        <v>5.5E-2</v>
      </c>
      <c r="M14" s="8" t="s">
        <v>74</v>
      </c>
      <c r="O14" s="28">
        <v>2.5000000000000001E-2</v>
      </c>
      <c r="P14" s="7">
        <v>6.9000000000000006E-2</v>
      </c>
      <c r="Q14" s="7">
        <v>0.25800000000000001</v>
      </c>
      <c r="R14" s="7">
        <v>505</v>
      </c>
      <c r="S14" s="7">
        <v>0</v>
      </c>
      <c r="T14" s="7">
        <v>0</v>
      </c>
      <c r="U14" s="7">
        <v>3.5999999999999997E-2</v>
      </c>
      <c r="V14" s="7">
        <v>0.22500000000000001</v>
      </c>
      <c r="W14" s="7">
        <v>0.24</v>
      </c>
      <c r="X14" s="7">
        <v>7.0999999999999994E-2</v>
      </c>
      <c r="Y14" s="22">
        <v>6.2E-2</v>
      </c>
      <c r="Z14" s="8" t="s">
        <v>74</v>
      </c>
      <c r="AB14" s="28">
        <v>2.4E-2</v>
      </c>
      <c r="AC14" s="7">
        <v>5.8000000000000003E-2</v>
      </c>
      <c r="AD14" s="7">
        <v>0.253</v>
      </c>
      <c r="AE14" s="7">
        <v>507</v>
      </c>
      <c r="AF14" s="7">
        <v>0</v>
      </c>
      <c r="AG14" s="7">
        <v>0</v>
      </c>
      <c r="AH14" s="7">
        <v>3.5000000000000003E-2</v>
      </c>
      <c r="AI14" s="7">
        <v>0.21299999999999999</v>
      </c>
      <c r="AJ14" s="7">
        <v>0.23300000000000001</v>
      </c>
      <c r="AK14" s="7">
        <v>0.06</v>
      </c>
      <c r="AL14" s="21">
        <v>0.05</v>
      </c>
      <c r="AM14" s="8" t="s">
        <v>74</v>
      </c>
      <c r="AO14" s="28">
        <v>2.4E-2</v>
      </c>
      <c r="AP14" s="9">
        <v>6.8000000000000005E-2</v>
      </c>
      <c r="AQ14" s="9">
        <v>0.24099999999999999</v>
      </c>
      <c r="AR14" s="9">
        <v>505</v>
      </c>
      <c r="AS14" s="9">
        <v>0</v>
      </c>
      <c r="AT14" s="9">
        <v>0</v>
      </c>
      <c r="AU14" s="9">
        <v>3.5999999999999997E-2</v>
      </c>
      <c r="AV14" s="9">
        <v>0.22</v>
      </c>
      <c r="AW14" s="9">
        <v>0.23499999999999999</v>
      </c>
      <c r="AX14" s="9">
        <v>7.0000000000000007E-2</v>
      </c>
      <c r="AY14" s="22">
        <v>6.2E-2</v>
      </c>
      <c r="AZ14" s="10" t="s">
        <v>74</v>
      </c>
      <c r="BB14" s="28">
        <v>2.7E-2</v>
      </c>
      <c r="BC14" s="9">
        <v>6.8000000000000005E-2</v>
      </c>
      <c r="BD14" s="9">
        <v>0.27400000000000002</v>
      </c>
      <c r="BE14" s="9">
        <v>506</v>
      </c>
      <c r="BF14" s="9">
        <v>0</v>
      </c>
      <c r="BG14" s="9">
        <v>0</v>
      </c>
      <c r="BH14" s="9">
        <v>3.5999999999999997E-2</v>
      </c>
      <c r="BI14" s="9">
        <v>0.21299999999999999</v>
      </c>
      <c r="BJ14" s="9">
        <v>0.251</v>
      </c>
      <c r="BK14" s="9">
        <v>6.9000000000000006E-2</v>
      </c>
      <c r="BL14" s="22">
        <v>0.06</v>
      </c>
      <c r="BM14" s="10" t="s">
        <v>74</v>
      </c>
      <c r="BO14" s="28">
        <v>2.5000000000000001E-2</v>
      </c>
      <c r="BP14" s="9">
        <v>7.0999999999999994E-2</v>
      </c>
      <c r="BQ14" s="9">
        <v>0.26100000000000001</v>
      </c>
      <c r="BR14" s="9">
        <v>507</v>
      </c>
      <c r="BS14" s="9">
        <v>0</v>
      </c>
      <c r="BT14" s="9">
        <v>0</v>
      </c>
      <c r="BU14" s="9">
        <v>3.5999999999999997E-2</v>
      </c>
      <c r="BV14" s="9">
        <v>0.222</v>
      </c>
      <c r="BW14" s="9">
        <v>0.23699999999999999</v>
      </c>
      <c r="BX14" s="9">
        <v>7.1999999999999995E-2</v>
      </c>
      <c r="BY14" s="22">
        <v>6.4000000000000001E-2</v>
      </c>
      <c r="BZ14" s="10" t="s">
        <v>74</v>
      </c>
    </row>
    <row r="15" spans="1:91">
      <c r="A15" s="16" t="s">
        <v>14</v>
      </c>
      <c r="B15" s="28">
        <v>1.1000000000000001</v>
      </c>
      <c r="C15" s="7">
        <v>1.44</v>
      </c>
      <c r="D15" s="7">
        <v>2.16</v>
      </c>
      <c r="E15" s="7">
        <v>493</v>
      </c>
      <c r="F15" s="7">
        <v>0</v>
      </c>
      <c r="G15" s="7">
        <v>0</v>
      </c>
      <c r="H15" s="7">
        <v>1.4</v>
      </c>
      <c r="I15" s="7">
        <v>1.73</v>
      </c>
      <c r="J15" s="7">
        <v>1.89</v>
      </c>
      <c r="K15" s="7">
        <v>0.16200000000000001</v>
      </c>
      <c r="L15" s="22">
        <v>1.43</v>
      </c>
      <c r="M15" s="8" t="s">
        <v>74</v>
      </c>
      <c r="O15" s="28">
        <v>1.1000000000000001</v>
      </c>
      <c r="P15" s="7">
        <v>1.44</v>
      </c>
      <c r="Q15" s="7">
        <v>2.2400000000000002</v>
      </c>
      <c r="R15" s="7">
        <v>493</v>
      </c>
      <c r="S15" s="7">
        <v>0</v>
      </c>
      <c r="T15" s="7">
        <v>0</v>
      </c>
      <c r="U15" s="7">
        <v>1.41</v>
      </c>
      <c r="V15" s="7">
        <v>1.77</v>
      </c>
      <c r="W15" s="7">
        <v>1.9</v>
      </c>
      <c r="X15" s="7">
        <v>0.17299999999999999</v>
      </c>
      <c r="Y15" s="22">
        <v>1.43</v>
      </c>
      <c r="Z15" s="8" t="s">
        <v>74</v>
      </c>
      <c r="AB15" s="28">
        <v>1.1000000000000001</v>
      </c>
      <c r="AC15" s="7">
        <v>1.37</v>
      </c>
      <c r="AD15" s="7">
        <v>1.92</v>
      </c>
      <c r="AE15" s="7">
        <v>495</v>
      </c>
      <c r="AF15" s="7">
        <v>0</v>
      </c>
      <c r="AG15" s="7">
        <v>0</v>
      </c>
      <c r="AH15" s="7">
        <v>1.34</v>
      </c>
      <c r="AI15" s="7">
        <v>1.66</v>
      </c>
      <c r="AJ15" s="7">
        <v>1.8</v>
      </c>
      <c r="AK15" s="7">
        <v>0.14799999999999999</v>
      </c>
      <c r="AL15" s="21">
        <v>1.36</v>
      </c>
      <c r="AM15" s="8" t="s">
        <v>74</v>
      </c>
      <c r="AO15" s="28">
        <v>1.07</v>
      </c>
      <c r="AP15" s="9">
        <v>1.43</v>
      </c>
      <c r="AQ15" s="9">
        <v>2.56</v>
      </c>
      <c r="AR15" s="9">
        <v>494</v>
      </c>
      <c r="AS15" s="9">
        <v>0</v>
      </c>
      <c r="AT15" s="9">
        <v>0</v>
      </c>
      <c r="AU15" s="9">
        <v>1.4</v>
      </c>
      <c r="AV15" s="9">
        <v>1.73</v>
      </c>
      <c r="AW15" s="9">
        <v>2.0699999999999998</v>
      </c>
      <c r="AX15" s="9">
        <v>0.184</v>
      </c>
      <c r="AY15" s="22">
        <v>1.42</v>
      </c>
      <c r="AZ15" s="10" t="s">
        <v>74</v>
      </c>
      <c r="BB15" s="28">
        <v>1.1200000000000001</v>
      </c>
      <c r="BC15" s="9">
        <v>1.44</v>
      </c>
      <c r="BD15" s="9">
        <v>8.2799999999999994</v>
      </c>
      <c r="BE15" s="9">
        <v>493</v>
      </c>
      <c r="BF15" s="9">
        <v>0</v>
      </c>
      <c r="BG15" s="9">
        <v>0</v>
      </c>
      <c r="BH15" s="9">
        <v>1.41</v>
      </c>
      <c r="BI15" s="9">
        <v>1.73</v>
      </c>
      <c r="BJ15" s="9">
        <v>1.9</v>
      </c>
      <c r="BK15" s="9">
        <v>0.34599999999999997</v>
      </c>
      <c r="BL15" s="22">
        <v>1.42</v>
      </c>
      <c r="BM15" s="10" t="s">
        <v>74</v>
      </c>
      <c r="BO15" s="28">
        <v>1.1200000000000001</v>
      </c>
      <c r="BP15" s="9">
        <v>1.44</v>
      </c>
      <c r="BQ15" s="9">
        <v>2.13</v>
      </c>
      <c r="BR15" s="9">
        <v>493</v>
      </c>
      <c r="BS15" s="9">
        <v>0</v>
      </c>
      <c r="BT15" s="9">
        <v>0</v>
      </c>
      <c r="BU15" s="9">
        <v>1.42</v>
      </c>
      <c r="BV15" s="9">
        <v>1.71</v>
      </c>
      <c r="BW15" s="9">
        <v>1.91</v>
      </c>
      <c r="BX15" s="9">
        <v>0.153</v>
      </c>
      <c r="BY15" s="22">
        <v>1.44</v>
      </c>
      <c r="BZ15" s="10" t="s">
        <v>74</v>
      </c>
    </row>
    <row r="16" spans="1:91">
      <c r="A16" s="16" t="s">
        <v>15</v>
      </c>
      <c r="B16" s="28">
        <v>0.51600000000000001</v>
      </c>
      <c r="C16" s="7">
        <v>0.73199999999999998</v>
      </c>
      <c r="D16" s="7">
        <v>1.24</v>
      </c>
      <c r="E16" s="7">
        <v>489</v>
      </c>
      <c r="F16" s="7">
        <v>0</v>
      </c>
      <c r="G16" s="7">
        <v>0</v>
      </c>
      <c r="H16" s="7">
        <v>0.70899999999999996</v>
      </c>
      <c r="I16" s="7">
        <v>0.94099999999999995</v>
      </c>
      <c r="J16" s="7">
        <v>1.1200000000000001</v>
      </c>
      <c r="K16" s="7">
        <v>0.115</v>
      </c>
      <c r="L16" s="22">
        <v>0.72399999999999998</v>
      </c>
      <c r="M16" s="8" t="s">
        <v>74</v>
      </c>
      <c r="O16" s="28">
        <v>0.53300000000000003</v>
      </c>
      <c r="P16" s="7">
        <v>0.72299999999999998</v>
      </c>
      <c r="Q16" s="7">
        <v>1.32</v>
      </c>
      <c r="R16" s="7">
        <v>490</v>
      </c>
      <c r="S16" s="7">
        <v>0</v>
      </c>
      <c r="T16" s="7">
        <v>0</v>
      </c>
      <c r="U16" s="7">
        <v>0.7</v>
      </c>
      <c r="V16" s="7">
        <v>0.94199999999999995</v>
      </c>
      <c r="W16" s="7">
        <v>1.06</v>
      </c>
      <c r="X16" s="7">
        <v>0.112</v>
      </c>
      <c r="Y16" s="22">
        <v>0.71499999999999997</v>
      </c>
      <c r="Z16" s="8" t="s">
        <v>74</v>
      </c>
      <c r="AB16" s="28">
        <v>0.505</v>
      </c>
      <c r="AC16" s="7">
        <v>0.70599999999999996</v>
      </c>
      <c r="AD16" s="7">
        <v>1.4</v>
      </c>
      <c r="AE16" s="7">
        <v>491</v>
      </c>
      <c r="AF16" s="7">
        <v>0</v>
      </c>
      <c r="AG16" s="7">
        <v>0</v>
      </c>
      <c r="AH16" s="7">
        <v>0.68899999999999995</v>
      </c>
      <c r="AI16" s="7">
        <v>0.87</v>
      </c>
      <c r="AJ16" s="7">
        <v>1.06</v>
      </c>
      <c r="AK16" s="7">
        <v>0.10299999999999999</v>
      </c>
      <c r="AL16" s="21">
        <v>0.69799999999999995</v>
      </c>
      <c r="AM16" s="8" t="s">
        <v>74</v>
      </c>
      <c r="AO16" s="28">
        <v>0.55300000000000005</v>
      </c>
      <c r="AP16" s="9">
        <v>0.73099999999999998</v>
      </c>
      <c r="AQ16" s="9">
        <v>1.33</v>
      </c>
      <c r="AR16" s="9">
        <v>490</v>
      </c>
      <c r="AS16" s="9">
        <v>0</v>
      </c>
      <c r="AT16" s="9">
        <v>0</v>
      </c>
      <c r="AU16" s="9">
        <v>0.71099999999999997</v>
      </c>
      <c r="AV16" s="9">
        <v>0.94699999999999995</v>
      </c>
      <c r="AW16" s="9">
        <v>1.06</v>
      </c>
      <c r="AX16" s="9">
        <v>0.108</v>
      </c>
      <c r="AY16" s="22">
        <v>0.72299999999999998</v>
      </c>
      <c r="AZ16" s="10" t="s">
        <v>74</v>
      </c>
      <c r="BB16" s="28">
        <v>0.52800000000000002</v>
      </c>
      <c r="BC16" s="9">
        <v>0.749</v>
      </c>
      <c r="BD16" s="9">
        <v>1.23</v>
      </c>
      <c r="BE16" s="9">
        <v>491</v>
      </c>
      <c r="BF16" s="9">
        <v>0</v>
      </c>
      <c r="BG16" s="9">
        <v>0</v>
      </c>
      <c r="BH16" s="9">
        <v>0.72499999999999998</v>
      </c>
      <c r="BI16" s="9">
        <v>0.96299999999999997</v>
      </c>
      <c r="BJ16" s="9">
        <v>1.1200000000000001</v>
      </c>
      <c r="BK16" s="9">
        <v>0.111</v>
      </c>
      <c r="BL16" s="22">
        <v>0.74</v>
      </c>
      <c r="BM16" s="10" t="s">
        <v>74</v>
      </c>
      <c r="BO16" s="28">
        <v>0.54800000000000004</v>
      </c>
      <c r="BP16" s="9">
        <v>0.73299999999999998</v>
      </c>
      <c r="BQ16" s="9">
        <v>1.22</v>
      </c>
      <c r="BR16" s="9">
        <v>491</v>
      </c>
      <c r="BS16" s="9">
        <v>0</v>
      </c>
      <c r="BT16" s="9">
        <v>0</v>
      </c>
      <c r="BU16" s="9">
        <v>0.71199999999999997</v>
      </c>
      <c r="BV16" s="9">
        <v>0.94799999999999995</v>
      </c>
      <c r="BW16" s="9">
        <v>1.1000000000000001</v>
      </c>
      <c r="BX16" s="9">
        <v>0.111</v>
      </c>
      <c r="BY16" s="22">
        <v>0.72399999999999998</v>
      </c>
      <c r="BZ16" s="10" t="s">
        <v>74</v>
      </c>
    </row>
    <row r="17" spans="1:78">
      <c r="A17" s="16" t="s">
        <v>16</v>
      </c>
      <c r="B17" s="28">
        <v>0.35599999999999998</v>
      </c>
      <c r="C17" s="7">
        <v>0.48899999999999999</v>
      </c>
      <c r="D17" s="7">
        <v>0.96299999999999997</v>
      </c>
      <c r="E17" s="7">
        <v>487</v>
      </c>
      <c r="F17" s="7">
        <v>0</v>
      </c>
      <c r="G17" s="7">
        <v>0</v>
      </c>
      <c r="H17" s="7">
        <v>0.47199999999999998</v>
      </c>
      <c r="I17" s="7">
        <v>0.63</v>
      </c>
      <c r="J17" s="7">
        <v>0.76600000000000001</v>
      </c>
      <c r="K17" s="7">
        <v>7.9000000000000001E-2</v>
      </c>
      <c r="L17" s="22">
        <v>0.48299999999999998</v>
      </c>
      <c r="M17" s="8" t="s">
        <v>74</v>
      </c>
      <c r="O17" s="28">
        <v>0.36599999999999999</v>
      </c>
      <c r="P17" s="7">
        <v>0.49399999999999999</v>
      </c>
      <c r="Q17" s="7">
        <v>0.92800000000000005</v>
      </c>
      <c r="R17" s="7">
        <v>487</v>
      </c>
      <c r="S17" s="7">
        <v>0</v>
      </c>
      <c r="T17" s="7">
        <v>0</v>
      </c>
      <c r="U17" s="7">
        <v>0.47399999999999998</v>
      </c>
      <c r="V17" s="7">
        <v>0.67200000000000004</v>
      </c>
      <c r="W17" s="7">
        <v>0.78800000000000003</v>
      </c>
      <c r="X17" s="7">
        <v>8.7999999999999995E-2</v>
      </c>
      <c r="Y17" s="22">
        <v>0.48599999999999999</v>
      </c>
      <c r="Z17" s="8" t="s">
        <v>74</v>
      </c>
      <c r="AB17" s="28">
        <v>0.35599999999999998</v>
      </c>
      <c r="AC17" s="7">
        <v>0.47199999999999998</v>
      </c>
      <c r="AD17" s="7">
        <v>0.86199999999999999</v>
      </c>
      <c r="AE17" s="7">
        <v>488</v>
      </c>
      <c r="AF17" s="7">
        <v>0</v>
      </c>
      <c r="AG17" s="7">
        <v>0</v>
      </c>
      <c r="AH17" s="7">
        <v>0.45200000000000001</v>
      </c>
      <c r="AI17" s="7">
        <v>0.64</v>
      </c>
      <c r="AJ17" s="7">
        <v>0.73199999999999998</v>
      </c>
      <c r="AK17" s="7">
        <v>7.8E-2</v>
      </c>
      <c r="AL17" s="21">
        <v>0.46500000000000002</v>
      </c>
      <c r="AM17" s="8" t="s">
        <v>74</v>
      </c>
      <c r="AO17" s="28">
        <v>0.35099999999999998</v>
      </c>
      <c r="AP17" s="9">
        <v>0.49199999999999999</v>
      </c>
      <c r="AQ17" s="9">
        <v>1.57</v>
      </c>
      <c r="AR17" s="9">
        <v>488</v>
      </c>
      <c r="AS17" s="9">
        <v>0</v>
      </c>
      <c r="AT17" s="9">
        <v>0</v>
      </c>
      <c r="AU17" s="9">
        <v>0.47399999999999998</v>
      </c>
      <c r="AV17" s="9">
        <v>0.66100000000000003</v>
      </c>
      <c r="AW17" s="9">
        <v>0.78900000000000003</v>
      </c>
      <c r="AX17" s="9">
        <v>9.6000000000000002E-2</v>
      </c>
      <c r="AY17" s="22">
        <v>0.48299999999999998</v>
      </c>
      <c r="AZ17" s="10" t="s">
        <v>74</v>
      </c>
      <c r="BB17" s="28">
        <v>0.36399999999999999</v>
      </c>
      <c r="BC17" s="9">
        <v>0.505</v>
      </c>
      <c r="BD17" s="9">
        <v>2.1800000000000002</v>
      </c>
      <c r="BE17" s="9">
        <v>487</v>
      </c>
      <c r="BF17" s="9">
        <v>0</v>
      </c>
      <c r="BG17" s="9">
        <v>0</v>
      </c>
      <c r="BH17" s="9">
        <v>0.48099999999999998</v>
      </c>
      <c r="BI17" s="9">
        <v>0.67500000000000004</v>
      </c>
      <c r="BJ17" s="9">
        <v>0.77700000000000002</v>
      </c>
      <c r="BK17" s="9">
        <v>0.114</v>
      </c>
      <c r="BL17" s="22">
        <v>0.496</v>
      </c>
      <c r="BM17" s="10" t="s">
        <v>74</v>
      </c>
      <c r="BO17" s="28">
        <v>0.36199999999999999</v>
      </c>
      <c r="BP17" s="9">
        <v>0.47799999999999998</v>
      </c>
      <c r="BQ17" s="9">
        <v>2.0499999999999998</v>
      </c>
      <c r="BR17" s="9">
        <v>488</v>
      </c>
      <c r="BS17" s="9">
        <v>0</v>
      </c>
      <c r="BT17" s="9">
        <v>0</v>
      </c>
      <c r="BU17" s="9">
        <v>0.45900000000000002</v>
      </c>
      <c r="BV17" s="9">
        <v>0.61699999999999999</v>
      </c>
      <c r="BW17" s="9">
        <v>0.71399999999999997</v>
      </c>
      <c r="BX17" s="9">
        <v>0.10100000000000001</v>
      </c>
      <c r="BY17" s="22">
        <v>0.47</v>
      </c>
      <c r="BZ17" s="10" t="s">
        <v>74</v>
      </c>
    </row>
    <row r="18" spans="1:78">
      <c r="A18" s="16" t="s">
        <v>17</v>
      </c>
      <c r="B18" s="28">
        <v>0.434</v>
      </c>
      <c r="C18" s="7">
        <v>0.63900000000000001</v>
      </c>
      <c r="D18" s="7">
        <v>3.91</v>
      </c>
      <c r="E18" s="7">
        <v>485</v>
      </c>
      <c r="F18" s="7">
        <v>0</v>
      </c>
      <c r="G18" s="7">
        <v>0</v>
      </c>
      <c r="H18" s="7">
        <v>0.61199999999999999</v>
      </c>
      <c r="I18" s="7">
        <v>0.83399999999999996</v>
      </c>
      <c r="J18" s="7">
        <v>0.93400000000000005</v>
      </c>
      <c r="K18" s="7">
        <v>0.17799999999999999</v>
      </c>
      <c r="L18" s="22">
        <v>0.626</v>
      </c>
      <c r="M18" s="8" t="s">
        <v>74</v>
      </c>
      <c r="O18" s="28">
        <v>0.47</v>
      </c>
      <c r="P18" s="7">
        <v>0.60299999999999998</v>
      </c>
      <c r="Q18" s="7">
        <v>0.98499999999999999</v>
      </c>
      <c r="R18" s="7">
        <v>485</v>
      </c>
      <c r="S18" s="7">
        <v>0</v>
      </c>
      <c r="T18" s="7">
        <v>0</v>
      </c>
      <c r="U18" s="7">
        <v>0.58599999999999997</v>
      </c>
      <c r="V18" s="7">
        <v>0.78100000000000003</v>
      </c>
      <c r="W18" s="7">
        <v>0.90800000000000003</v>
      </c>
      <c r="X18" s="7">
        <v>8.5000000000000006E-2</v>
      </c>
      <c r="Y18" s="22">
        <v>0.59499999999999997</v>
      </c>
      <c r="Z18" s="8" t="s">
        <v>74</v>
      </c>
      <c r="AB18" s="28">
        <v>0.433</v>
      </c>
      <c r="AC18" s="7">
        <v>0.60699999999999998</v>
      </c>
      <c r="AD18" s="7">
        <v>0.97899999999999998</v>
      </c>
      <c r="AE18" s="7">
        <v>487</v>
      </c>
      <c r="AF18" s="7">
        <v>0</v>
      </c>
      <c r="AG18" s="7">
        <v>0</v>
      </c>
      <c r="AH18" s="7">
        <v>0.59099999999999997</v>
      </c>
      <c r="AI18" s="7">
        <v>0.79</v>
      </c>
      <c r="AJ18" s="7">
        <v>0.872</v>
      </c>
      <c r="AK18" s="7">
        <v>9.0999999999999998E-2</v>
      </c>
      <c r="AL18" s="21">
        <v>0.60099999999999998</v>
      </c>
      <c r="AM18" s="8" t="s">
        <v>74</v>
      </c>
      <c r="AO18" s="28">
        <v>0.45600000000000002</v>
      </c>
      <c r="AP18" s="9">
        <v>0.60899999999999999</v>
      </c>
      <c r="AQ18" s="9">
        <v>1.8</v>
      </c>
      <c r="AR18" s="9">
        <v>485</v>
      </c>
      <c r="AS18" s="9">
        <v>0</v>
      </c>
      <c r="AT18" s="9">
        <v>0</v>
      </c>
      <c r="AU18" s="9">
        <v>0.59299999999999997</v>
      </c>
      <c r="AV18" s="9">
        <v>0.76900000000000002</v>
      </c>
      <c r="AW18" s="9">
        <v>0.88800000000000001</v>
      </c>
      <c r="AX18" s="9">
        <v>0.10299999999999999</v>
      </c>
      <c r="AY18" s="22">
        <v>0.6</v>
      </c>
      <c r="AZ18" s="10" t="s">
        <v>74</v>
      </c>
      <c r="BB18" s="28">
        <v>0.42199999999999999</v>
      </c>
      <c r="BC18" s="9">
        <v>0.63400000000000001</v>
      </c>
      <c r="BD18" s="9">
        <v>7.07</v>
      </c>
      <c r="BE18" s="9">
        <v>486</v>
      </c>
      <c r="BF18" s="9">
        <v>0</v>
      </c>
      <c r="BG18" s="9">
        <v>0</v>
      </c>
      <c r="BH18" s="9">
        <v>0.60199999999999998</v>
      </c>
      <c r="BI18" s="9">
        <v>0.83099999999999996</v>
      </c>
      <c r="BJ18" s="9">
        <v>0.93600000000000005</v>
      </c>
      <c r="BK18" s="9">
        <v>0.309</v>
      </c>
      <c r="BL18" s="22">
        <v>0.61299999999999999</v>
      </c>
      <c r="BM18" s="10" t="s">
        <v>74</v>
      </c>
      <c r="BO18" s="28">
        <v>0.443</v>
      </c>
      <c r="BP18" s="9">
        <v>0.60199999999999998</v>
      </c>
      <c r="BQ18" s="9">
        <v>1.0900000000000001</v>
      </c>
      <c r="BR18" s="9">
        <v>487</v>
      </c>
      <c r="BS18" s="9">
        <v>0</v>
      </c>
      <c r="BT18" s="9">
        <v>0</v>
      </c>
      <c r="BU18" s="9">
        <v>0.57899999999999996</v>
      </c>
      <c r="BV18" s="9">
        <v>0.78800000000000003</v>
      </c>
      <c r="BW18" s="9">
        <v>0.90500000000000003</v>
      </c>
      <c r="BX18" s="9">
        <v>9.7000000000000003E-2</v>
      </c>
      <c r="BY18" s="22">
        <v>0.59499999999999997</v>
      </c>
      <c r="BZ18" s="10" t="s">
        <v>74</v>
      </c>
    </row>
    <row r="19" spans="1:78">
      <c r="A19" s="16" t="s">
        <v>18</v>
      </c>
      <c r="B19" s="28">
        <v>3.2000000000000001E-2</v>
      </c>
      <c r="C19" s="7">
        <v>6.8000000000000005E-2</v>
      </c>
      <c r="D19" s="7">
        <v>0.318</v>
      </c>
      <c r="E19" s="7">
        <v>482</v>
      </c>
      <c r="F19" s="7">
        <v>0</v>
      </c>
      <c r="G19" s="7">
        <v>0</v>
      </c>
      <c r="H19" s="7">
        <v>5.1999999999999998E-2</v>
      </c>
      <c r="I19" s="7">
        <v>0.17299999999999999</v>
      </c>
      <c r="J19" s="7">
        <v>0.24299999999999999</v>
      </c>
      <c r="K19" s="7">
        <v>4.3999999999999997E-2</v>
      </c>
      <c r="L19" s="22">
        <v>6.2E-2</v>
      </c>
      <c r="M19" s="8" t="s">
        <v>74</v>
      </c>
      <c r="O19" s="28">
        <v>3.2000000000000001E-2</v>
      </c>
      <c r="P19" s="7">
        <v>6.7000000000000004E-2</v>
      </c>
      <c r="Q19" s="7">
        <v>0.28499999999999998</v>
      </c>
      <c r="R19" s="7">
        <v>485</v>
      </c>
      <c r="S19" s="7">
        <v>0</v>
      </c>
      <c r="T19" s="7">
        <v>0</v>
      </c>
      <c r="U19" s="7">
        <v>5.5E-2</v>
      </c>
      <c r="V19" s="7">
        <v>0.16800000000000001</v>
      </c>
      <c r="W19" s="7">
        <v>0.219</v>
      </c>
      <c r="X19" s="7">
        <v>3.9E-2</v>
      </c>
      <c r="Y19" s="22">
        <v>6.0999999999999999E-2</v>
      </c>
      <c r="Z19" s="8" t="s">
        <v>74</v>
      </c>
      <c r="AB19" s="28">
        <v>3.2000000000000001E-2</v>
      </c>
      <c r="AC19" s="7">
        <v>6.3E-2</v>
      </c>
      <c r="AD19" s="7">
        <v>0.26700000000000002</v>
      </c>
      <c r="AE19" s="7">
        <v>485</v>
      </c>
      <c r="AF19" s="7">
        <v>0</v>
      </c>
      <c r="AG19" s="7">
        <v>0</v>
      </c>
      <c r="AH19" s="7">
        <v>0.05</v>
      </c>
      <c r="AI19" s="7">
        <v>0.16</v>
      </c>
      <c r="AJ19" s="7">
        <v>0.224</v>
      </c>
      <c r="AK19" s="7">
        <v>3.6999999999999998E-2</v>
      </c>
      <c r="AL19" s="21">
        <v>5.7000000000000002E-2</v>
      </c>
      <c r="AM19" s="8" t="s">
        <v>74</v>
      </c>
      <c r="AO19" s="28">
        <v>3.2000000000000001E-2</v>
      </c>
      <c r="AP19" s="9">
        <v>6.4000000000000001E-2</v>
      </c>
      <c r="AQ19" s="9">
        <v>0.28100000000000003</v>
      </c>
      <c r="AR19" s="9">
        <v>485</v>
      </c>
      <c r="AS19" s="9">
        <v>0</v>
      </c>
      <c r="AT19" s="9">
        <v>0</v>
      </c>
      <c r="AU19" s="9">
        <v>4.8000000000000001E-2</v>
      </c>
      <c r="AV19" s="9">
        <v>0.16800000000000001</v>
      </c>
      <c r="AW19" s="9">
        <v>0.23699999999999999</v>
      </c>
      <c r="AX19" s="9">
        <v>0.04</v>
      </c>
      <c r="AY19" s="22">
        <v>5.7000000000000002E-2</v>
      </c>
      <c r="AZ19" s="10" t="s">
        <v>74</v>
      </c>
      <c r="BB19" s="28">
        <v>3.2000000000000001E-2</v>
      </c>
      <c r="BC19" s="9">
        <v>7.0000000000000007E-2</v>
      </c>
      <c r="BD19" s="9">
        <v>0.374</v>
      </c>
      <c r="BE19" s="9">
        <v>485</v>
      </c>
      <c r="BF19" s="9">
        <v>0</v>
      </c>
      <c r="BG19" s="9">
        <v>0</v>
      </c>
      <c r="BH19" s="9">
        <v>5.8999999999999997E-2</v>
      </c>
      <c r="BI19" s="9">
        <v>0.185</v>
      </c>
      <c r="BJ19" s="9">
        <v>0.246</v>
      </c>
      <c r="BK19" s="9">
        <v>4.4999999999999998E-2</v>
      </c>
      <c r="BL19" s="22">
        <v>6.3E-2</v>
      </c>
      <c r="BM19" s="10" t="s">
        <v>74</v>
      </c>
      <c r="BO19" s="28">
        <v>3.1E-2</v>
      </c>
      <c r="BP19" s="9">
        <v>6.4000000000000001E-2</v>
      </c>
      <c r="BQ19" s="9">
        <v>0.28199999999999997</v>
      </c>
      <c r="BR19" s="9">
        <v>485</v>
      </c>
      <c r="BS19" s="9">
        <v>0</v>
      </c>
      <c r="BT19" s="9">
        <v>0</v>
      </c>
      <c r="BU19" s="9">
        <v>0.05</v>
      </c>
      <c r="BV19" s="9">
        <v>0.16800000000000001</v>
      </c>
      <c r="BW19" s="9">
        <v>0.24399999999999999</v>
      </c>
      <c r="BX19" s="9">
        <v>4.1000000000000002E-2</v>
      </c>
      <c r="BY19" s="22">
        <v>5.8000000000000003E-2</v>
      </c>
      <c r="BZ19" s="10" t="s">
        <v>74</v>
      </c>
    </row>
    <row r="20" spans="1:78">
      <c r="A20" s="16" t="s">
        <v>19</v>
      </c>
      <c r="B20" s="28">
        <v>0.02</v>
      </c>
      <c r="C20" s="7">
        <v>3.3000000000000002E-2</v>
      </c>
      <c r="D20" s="7">
        <v>0.23599999999999999</v>
      </c>
      <c r="E20" s="7">
        <v>482</v>
      </c>
      <c r="F20" s="7">
        <v>0</v>
      </c>
      <c r="G20" s="7">
        <v>0</v>
      </c>
      <c r="H20" s="7">
        <v>2.7E-2</v>
      </c>
      <c r="I20" s="7">
        <v>4.2000000000000003E-2</v>
      </c>
      <c r="J20" s="7">
        <v>0.215</v>
      </c>
      <c r="K20" s="7">
        <v>3.2000000000000001E-2</v>
      </c>
      <c r="L20" s="22">
        <v>2.7E-2</v>
      </c>
      <c r="M20" s="8" t="s">
        <v>74</v>
      </c>
      <c r="O20" s="28">
        <v>2.1999999999999999E-2</v>
      </c>
      <c r="P20" s="7">
        <v>3.5999999999999997E-2</v>
      </c>
      <c r="Q20" s="7">
        <v>0.224</v>
      </c>
      <c r="R20" s="7">
        <v>483</v>
      </c>
      <c r="S20" s="7">
        <v>0</v>
      </c>
      <c r="T20" s="7">
        <v>0</v>
      </c>
      <c r="U20" s="7">
        <v>2.8000000000000001E-2</v>
      </c>
      <c r="V20" s="7">
        <v>5.0999999999999997E-2</v>
      </c>
      <c r="W20" s="7">
        <v>0.20799999999999999</v>
      </c>
      <c r="X20" s="7">
        <v>3.3000000000000002E-2</v>
      </c>
      <c r="Y20" s="22">
        <v>2.9000000000000001E-2</v>
      </c>
      <c r="Z20" s="8" t="s">
        <v>74</v>
      </c>
      <c r="AB20" s="28">
        <v>0.02</v>
      </c>
      <c r="AC20" s="7">
        <v>3.4000000000000002E-2</v>
      </c>
      <c r="AD20" s="7">
        <v>0.224</v>
      </c>
      <c r="AE20" s="7">
        <v>483</v>
      </c>
      <c r="AF20" s="7">
        <v>0</v>
      </c>
      <c r="AG20" s="7">
        <v>0</v>
      </c>
      <c r="AH20" s="7">
        <v>2.7E-2</v>
      </c>
      <c r="AI20" s="7">
        <v>4.4999999999999998E-2</v>
      </c>
      <c r="AJ20" s="7">
        <v>0.21299999999999999</v>
      </c>
      <c r="AK20" s="7">
        <v>3.2000000000000001E-2</v>
      </c>
      <c r="AL20" s="21">
        <v>2.8000000000000001E-2</v>
      </c>
      <c r="AM20" s="8" t="s">
        <v>74</v>
      </c>
      <c r="AO20" s="28">
        <v>2.1000000000000001E-2</v>
      </c>
      <c r="AP20" s="9">
        <v>3.5999999999999997E-2</v>
      </c>
      <c r="AQ20" s="9">
        <v>0.22500000000000001</v>
      </c>
      <c r="AR20" s="9">
        <v>483</v>
      </c>
      <c r="AS20" s="9">
        <v>0</v>
      </c>
      <c r="AT20" s="9">
        <v>0</v>
      </c>
      <c r="AU20" s="9">
        <v>2.9000000000000001E-2</v>
      </c>
      <c r="AV20" s="9">
        <v>5.2999999999999999E-2</v>
      </c>
      <c r="AW20" s="9">
        <v>0.20799999999999999</v>
      </c>
      <c r="AX20" s="9">
        <v>3.3000000000000002E-2</v>
      </c>
      <c r="AY20" s="22">
        <v>0.03</v>
      </c>
      <c r="AZ20" s="10" t="s">
        <v>74</v>
      </c>
      <c r="BB20" s="28">
        <v>0.02</v>
      </c>
      <c r="BC20" s="9">
        <v>3.6999999999999998E-2</v>
      </c>
      <c r="BD20" s="9">
        <v>0.41599999999999998</v>
      </c>
      <c r="BE20" s="9">
        <v>483</v>
      </c>
      <c r="BF20" s="9">
        <v>0</v>
      </c>
      <c r="BG20" s="9">
        <v>0</v>
      </c>
      <c r="BH20" s="9">
        <v>2.9000000000000001E-2</v>
      </c>
      <c r="BI20" s="9">
        <v>5.1999999999999998E-2</v>
      </c>
      <c r="BJ20" s="9">
        <v>0.216</v>
      </c>
      <c r="BK20" s="9">
        <v>3.9E-2</v>
      </c>
      <c r="BL20" s="22">
        <v>0.03</v>
      </c>
      <c r="BM20" s="10" t="s">
        <v>74</v>
      </c>
      <c r="BO20" s="28">
        <v>0.02</v>
      </c>
      <c r="BP20" s="9">
        <v>3.5999999999999997E-2</v>
      </c>
      <c r="BQ20" s="9">
        <v>0.22600000000000001</v>
      </c>
      <c r="BR20" s="9">
        <v>483</v>
      </c>
      <c r="BS20" s="9">
        <v>0</v>
      </c>
      <c r="BT20" s="9">
        <v>0</v>
      </c>
      <c r="BU20" s="9">
        <v>2.8000000000000001E-2</v>
      </c>
      <c r="BV20" s="9">
        <v>5.8000000000000003E-2</v>
      </c>
      <c r="BW20" s="9">
        <v>0.20699999999999999</v>
      </c>
      <c r="BX20" s="9">
        <v>3.5000000000000003E-2</v>
      </c>
      <c r="BY20" s="22">
        <v>2.9000000000000001E-2</v>
      </c>
      <c r="BZ20" s="10" t="s">
        <v>74</v>
      </c>
    </row>
    <row r="21" spans="1:78">
      <c r="A21" s="16" t="s">
        <v>20</v>
      </c>
      <c r="B21" s="28">
        <v>0.44600000000000001</v>
      </c>
      <c r="C21" s="7">
        <v>0.64600000000000002</v>
      </c>
      <c r="D21" s="7">
        <v>13.8</v>
      </c>
      <c r="E21" s="7">
        <v>481</v>
      </c>
      <c r="F21" s="7">
        <v>0</v>
      </c>
      <c r="G21" s="7">
        <v>0</v>
      </c>
      <c r="H21" s="7">
        <v>0.59099999999999997</v>
      </c>
      <c r="I21" s="7">
        <v>0.82699999999999996</v>
      </c>
      <c r="J21" s="7">
        <v>0.95399999999999996</v>
      </c>
      <c r="K21" s="7">
        <v>0.61099999999999999</v>
      </c>
      <c r="L21" s="22">
        <v>0.60899999999999999</v>
      </c>
      <c r="M21" s="8" t="s">
        <v>74</v>
      </c>
      <c r="O21" s="28">
        <v>0.45200000000000001</v>
      </c>
      <c r="P21" s="7">
        <v>0.59899999999999998</v>
      </c>
      <c r="Q21" s="7">
        <v>1.4</v>
      </c>
      <c r="R21" s="7">
        <v>481</v>
      </c>
      <c r="S21" s="7">
        <v>0</v>
      </c>
      <c r="T21" s="7">
        <v>0</v>
      </c>
      <c r="U21" s="7">
        <v>0.57699999999999996</v>
      </c>
      <c r="V21" s="7">
        <v>0.79200000000000004</v>
      </c>
      <c r="W21" s="7">
        <v>0.91300000000000003</v>
      </c>
      <c r="X21" s="7">
        <v>9.4E-2</v>
      </c>
      <c r="Y21" s="22">
        <v>0.58899999999999997</v>
      </c>
      <c r="Z21" s="8" t="s">
        <v>74</v>
      </c>
      <c r="AB21" s="28">
        <v>0.44700000000000001</v>
      </c>
      <c r="AC21" s="7">
        <v>0.58599999999999997</v>
      </c>
      <c r="AD21" s="7">
        <v>1.07</v>
      </c>
      <c r="AE21" s="7">
        <v>481</v>
      </c>
      <c r="AF21" s="7">
        <v>0</v>
      </c>
      <c r="AG21" s="7">
        <v>0</v>
      </c>
      <c r="AH21" s="7">
        <v>0.56599999999999995</v>
      </c>
      <c r="AI21" s="7">
        <v>0.75600000000000001</v>
      </c>
      <c r="AJ21" s="7">
        <v>0.88900000000000001</v>
      </c>
      <c r="AK21" s="7">
        <v>0.09</v>
      </c>
      <c r="AL21" s="21">
        <v>0.57799999999999996</v>
      </c>
      <c r="AM21" s="8" t="s">
        <v>74</v>
      </c>
      <c r="AO21" s="28">
        <v>0.46600000000000003</v>
      </c>
      <c r="AP21" s="9">
        <v>0.61299999999999999</v>
      </c>
      <c r="AQ21" s="9">
        <v>1.02</v>
      </c>
      <c r="AR21" s="9">
        <v>481</v>
      </c>
      <c r="AS21" s="9">
        <v>0</v>
      </c>
      <c r="AT21" s="9">
        <v>0</v>
      </c>
      <c r="AU21" s="9">
        <v>0.58699999999999997</v>
      </c>
      <c r="AV21" s="9">
        <v>0.82299999999999995</v>
      </c>
      <c r="AW21" s="9">
        <v>0.91</v>
      </c>
      <c r="AX21" s="9">
        <v>9.9000000000000005E-2</v>
      </c>
      <c r="AY21" s="22">
        <v>0.60499999999999998</v>
      </c>
      <c r="AZ21" s="10" t="s">
        <v>74</v>
      </c>
      <c r="BB21" s="28">
        <v>0.47699999999999998</v>
      </c>
      <c r="BC21" s="9">
        <v>0.61099999999999999</v>
      </c>
      <c r="BD21" s="9">
        <v>1.19</v>
      </c>
      <c r="BE21" s="9">
        <v>481</v>
      </c>
      <c r="BF21" s="9">
        <v>0</v>
      </c>
      <c r="BG21" s="9">
        <v>0</v>
      </c>
      <c r="BH21" s="9">
        <v>0.58299999999999996</v>
      </c>
      <c r="BI21" s="9">
        <v>0.76500000000000001</v>
      </c>
      <c r="BJ21" s="9">
        <v>0.95699999999999996</v>
      </c>
      <c r="BK21" s="9">
        <v>9.1999999999999998E-2</v>
      </c>
      <c r="BL21" s="22">
        <v>0.60199999999999998</v>
      </c>
      <c r="BM21" s="10" t="s">
        <v>74</v>
      </c>
      <c r="BO21" s="28">
        <v>0.47299999999999998</v>
      </c>
      <c r="BP21" s="9">
        <v>0.59899999999999998</v>
      </c>
      <c r="BQ21" s="9">
        <v>0.96099999999999997</v>
      </c>
      <c r="BR21" s="9">
        <v>481</v>
      </c>
      <c r="BS21" s="9">
        <v>0</v>
      </c>
      <c r="BT21" s="9">
        <v>0</v>
      </c>
      <c r="BU21" s="9">
        <v>0.57699999999999996</v>
      </c>
      <c r="BV21" s="9">
        <v>0.77300000000000002</v>
      </c>
      <c r="BW21" s="9">
        <v>0.878</v>
      </c>
      <c r="BX21" s="9">
        <v>8.5000000000000006E-2</v>
      </c>
      <c r="BY21" s="22">
        <v>0.59199999999999997</v>
      </c>
      <c r="BZ21" s="10" t="s">
        <v>74</v>
      </c>
    </row>
    <row r="22" spans="1:78">
      <c r="A22" s="16" t="s">
        <v>21</v>
      </c>
      <c r="B22" s="28">
        <v>1.04</v>
      </c>
      <c r="C22" s="7">
        <v>1.49</v>
      </c>
      <c r="D22" s="7">
        <v>3.04</v>
      </c>
      <c r="E22" s="7">
        <v>477</v>
      </c>
      <c r="F22" s="7">
        <v>0</v>
      </c>
      <c r="G22" s="7">
        <v>0</v>
      </c>
      <c r="H22" s="7">
        <v>1.46</v>
      </c>
      <c r="I22" s="7">
        <v>1.85</v>
      </c>
      <c r="J22" s="7">
        <v>2.13</v>
      </c>
      <c r="K22" s="7">
        <v>0.214</v>
      </c>
      <c r="L22" s="22">
        <v>1.48</v>
      </c>
      <c r="M22" s="8" t="s">
        <v>74</v>
      </c>
      <c r="O22" s="28">
        <v>0.95699999999999996</v>
      </c>
      <c r="P22" s="7">
        <v>1.31</v>
      </c>
      <c r="Q22" s="7">
        <v>1.98</v>
      </c>
      <c r="R22" s="7">
        <v>477</v>
      </c>
      <c r="S22" s="7">
        <v>0</v>
      </c>
      <c r="T22" s="7">
        <v>0</v>
      </c>
      <c r="U22" s="7">
        <v>1.29</v>
      </c>
      <c r="V22" s="7">
        <v>1.6</v>
      </c>
      <c r="W22" s="7">
        <v>1.73</v>
      </c>
      <c r="X22" s="7">
        <v>0.154</v>
      </c>
      <c r="Y22" s="22">
        <v>1.31</v>
      </c>
      <c r="Z22" s="8" t="s">
        <v>74</v>
      </c>
      <c r="AB22" s="28">
        <v>0.89</v>
      </c>
      <c r="AC22" s="7">
        <v>1.28</v>
      </c>
      <c r="AD22" s="7">
        <v>2.75</v>
      </c>
      <c r="AE22" s="7">
        <v>478</v>
      </c>
      <c r="AF22" s="7">
        <v>0</v>
      </c>
      <c r="AG22" s="7">
        <v>0</v>
      </c>
      <c r="AH22" s="7">
        <v>1.26</v>
      </c>
      <c r="AI22" s="7">
        <v>1.56</v>
      </c>
      <c r="AJ22" s="7">
        <v>1.8</v>
      </c>
      <c r="AK22" s="7">
        <v>0.17199999999999999</v>
      </c>
      <c r="AL22" s="21">
        <v>1.27</v>
      </c>
      <c r="AM22" s="8" t="s">
        <v>74</v>
      </c>
      <c r="AO22" s="28">
        <v>0.99</v>
      </c>
      <c r="AP22" s="9">
        <v>1.3</v>
      </c>
      <c r="AQ22" s="9">
        <v>2.16</v>
      </c>
      <c r="AR22" s="9">
        <v>477</v>
      </c>
      <c r="AS22" s="9">
        <v>0</v>
      </c>
      <c r="AT22" s="9">
        <v>0</v>
      </c>
      <c r="AU22" s="9">
        <v>1.28</v>
      </c>
      <c r="AV22" s="9">
        <v>1.59</v>
      </c>
      <c r="AW22" s="9">
        <v>1.8</v>
      </c>
      <c r="AX22" s="9">
        <v>0.16300000000000001</v>
      </c>
      <c r="AY22" s="22">
        <v>1.29</v>
      </c>
      <c r="AZ22" s="10" t="s">
        <v>74</v>
      </c>
      <c r="BB22" s="28">
        <v>1.04</v>
      </c>
      <c r="BC22" s="9">
        <v>1.37</v>
      </c>
      <c r="BD22" s="9">
        <v>2.42</v>
      </c>
      <c r="BE22" s="9">
        <v>477</v>
      </c>
      <c r="BF22" s="9">
        <v>0</v>
      </c>
      <c r="BG22" s="9">
        <v>0</v>
      </c>
      <c r="BH22" s="9">
        <v>1.34</v>
      </c>
      <c r="BI22" s="9">
        <v>1.68</v>
      </c>
      <c r="BJ22" s="9">
        <v>1.93</v>
      </c>
      <c r="BK22" s="9">
        <v>0.17599999999999999</v>
      </c>
      <c r="BL22" s="22">
        <v>1.36</v>
      </c>
      <c r="BM22" s="10" t="s">
        <v>74</v>
      </c>
      <c r="BO22" s="28">
        <v>1.02</v>
      </c>
      <c r="BP22" s="9">
        <v>1.34</v>
      </c>
      <c r="BQ22" s="9">
        <v>2.2000000000000002</v>
      </c>
      <c r="BR22" s="9">
        <v>478</v>
      </c>
      <c r="BS22" s="9">
        <v>0</v>
      </c>
      <c r="BT22" s="9">
        <v>0</v>
      </c>
      <c r="BU22" s="9">
        <v>1.32</v>
      </c>
      <c r="BV22" s="9">
        <v>1.63</v>
      </c>
      <c r="BW22" s="9">
        <v>1.86</v>
      </c>
      <c r="BX22" s="9">
        <v>0.16400000000000001</v>
      </c>
      <c r="BY22" s="22">
        <v>1.33</v>
      </c>
      <c r="BZ22" s="10" t="s">
        <v>74</v>
      </c>
    </row>
    <row r="23" spans="1:78">
      <c r="A23" s="16" t="s">
        <v>22</v>
      </c>
      <c r="B23" s="28">
        <v>0.44700000000000001</v>
      </c>
      <c r="C23" s="7">
        <v>0.67</v>
      </c>
      <c r="D23" s="7">
        <v>1.06</v>
      </c>
      <c r="E23" s="7">
        <v>475</v>
      </c>
      <c r="F23" s="7">
        <v>0</v>
      </c>
      <c r="G23" s="7">
        <v>0</v>
      </c>
      <c r="H23" s="7">
        <v>0.65200000000000002</v>
      </c>
      <c r="I23" s="7">
        <v>0.85299999999999998</v>
      </c>
      <c r="J23" s="7">
        <v>0.98099999999999998</v>
      </c>
      <c r="K23" s="7">
        <v>9.2999999999999999E-2</v>
      </c>
      <c r="L23" s="22">
        <v>0.66300000000000003</v>
      </c>
      <c r="M23" s="8" t="s">
        <v>74</v>
      </c>
      <c r="O23" s="28">
        <v>0.48</v>
      </c>
      <c r="P23" s="7">
        <v>0.64700000000000002</v>
      </c>
      <c r="Q23" s="7">
        <v>1.06</v>
      </c>
      <c r="R23" s="7">
        <v>475</v>
      </c>
      <c r="S23" s="7">
        <v>0</v>
      </c>
      <c r="T23" s="7">
        <v>0</v>
      </c>
      <c r="U23" s="7">
        <v>0.627</v>
      </c>
      <c r="V23" s="7">
        <v>0.81599999999999995</v>
      </c>
      <c r="W23" s="7">
        <v>0.91600000000000004</v>
      </c>
      <c r="X23" s="7">
        <v>0.09</v>
      </c>
      <c r="Y23" s="22">
        <v>0.64100000000000001</v>
      </c>
      <c r="Z23" s="8" t="s">
        <v>74</v>
      </c>
      <c r="AB23" s="28">
        <v>0.498</v>
      </c>
      <c r="AC23" s="7">
        <v>0.65500000000000003</v>
      </c>
      <c r="AD23" s="7">
        <v>1.3</v>
      </c>
      <c r="AE23" s="7">
        <v>475</v>
      </c>
      <c r="AF23" s="7">
        <v>0</v>
      </c>
      <c r="AG23" s="7">
        <v>0</v>
      </c>
      <c r="AH23" s="7">
        <v>0.63200000000000001</v>
      </c>
      <c r="AI23" s="7">
        <v>0.82699999999999996</v>
      </c>
      <c r="AJ23" s="7">
        <v>0.94199999999999995</v>
      </c>
      <c r="AK23" s="7">
        <v>9.2999999999999999E-2</v>
      </c>
      <c r="AL23" s="21">
        <v>0.64800000000000002</v>
      </c>
      <c r="AM23" s="8" t="s">
        <v>74</v>
      </c>
      <c r="AO23" s="28">
        <v>0.47499999999999998</v>
      </c>
      <c r="AP23" s="9">
        <v>0.66500000000000004</v>
      </c>
      <c r="AQ23" s="9">
        <v>2.2799999999999998</v>
      </c>
      <c r="AR23" s="9">
        <v>475</v>
      </c>
      <c r="AS23" s="9">
        <v>0</v>
      </c>
      <c r="AT23" s="9">
        <v>0</v>
      </c>
      <c r="AU23" s="9">
        <v>0.64200000000000002</v>
      </c>
      <c r="AV23" s="9">
        <v>0.84299999999999997</v>
      </c>
      <c r="AW23" s="9">
        <v>0.94399999999999995</v>
      </c>
      <c r="AX23" s="9">
        <v>0.11799999999999999</v>
      </c>
      <c r="AY23" s="22">
        <v>0.65600000000000003</v>
      </c>
      <c r="AZ23" s="10" t="s">
        <v>74</v>
      </c>
      <c r="BB23" s="28">
        <v>0.48599999999999999</v>
      </c>
      <c r="BC23" s="9">
        <v>0.66700000000000004</v>
      </c>
      <c r="BD23" s="9">
        <v>2.54</v>
      </c>
      <c r="BE23" s="9">
        <v>475</v>
      </c>
      <c r="BF23" s="9">
        <v>0</v>
      </c>
      <c r="BG23" s="9">
        <v>0</v>
      </c>
      <c r="BH23" s="9">
        <v>0.64200000000000002</v>
      </c>
      <c r="BI23" s="9">
        <v>0.85599999999999998</v>
      </c>
      <c r="BJ23" s="9">
        <v>0.95199999999999996</v>
      </c>
      <c r="BK23" s="9">
        <v>0.128</v>
      </c>
      <c r="BL23" s="22">
        <v>0.65700000000000003</v>
      </c>
      <c r="BM23" s="10" t="s">
        <v>74</v>
      </c>
      <c r="BO23" s="28">
        <v>0.496</v>
      </c>
      <c r="BP23" s="9">
        <v>0.66400000000000003</v>
      </c>
      <c r="BQ23" s="9">
        <v>1.87</v>
      </c>
      <c r="BR23" s="9">
        <v>475</v>
      </c>
      <c r="BS23" s="9">
        <v>0</v>
      </c>
      <c r="BT23" s="9">
        <v>0</v>
      </c>
      <c r="BU23" s="9">
        <v>0.64100000000000001</v>
      </c>
      <c r="BV23" s="9">
        <v>0.85599999999999998</v>
      </c>
      <c r="BW23" s="9">
        <v>1.01</v>
      </c>
      <c r="BX23" s="9">
        <v>0.11</v>
      </c>
      <c r="BY23" s="22">
        <v>0.65400000000000003</v>
      </c>
      <c r="BZ23" s="10" t="s">
        <v>74</v>
      </c>
    </row>
    <row r="24" spans="1:78">
      <c r="A24" s="16" t="s">
        <v>23</v>
      </c>
      <c r="B24" s="28">
        <v>0.93899999999999995</v>
      </c>
      <c r="C24" s="7">
        <v>1.56</v>
      </c>
      <c r="D24" s="7">
        <v>3.66</v>
      </c>
      <c r="E24" s="7">
        <v>470</v>
      </c>
      <c r="F24" s="7">
        <v>0</v>
      </c>
      <c r="G24" s="7">
        <v>0</v>
      </c>
      <c r="H24" s="7">
        <v>1.5</v>
      </c>
      <c r="I24" s="7">
        <v>2.0099999999999998</v>
      </c>
      <c r="J24" s="7">
        <v>2.35</v>
      </c>
      <c r="K24" s="7">
        <v>0.25600000000000001</v>
      </c>
      <c r="L24" s="22">
        <v>1.53</v>
      </c>
      <c r="M24" s="8" t="s">
        <v>74</v>
      </c>
      <c r="O24" s="28">
        <v>0.995</v>
      </c>
      <c r="P24" s="7">
        <v>1.31</v>
      </c>
      <c r="Q24" s="7">
        <v>1.96</v>
      </c>
      <c r="R24" s="7">
        <v>471</v>
      </c>
      <c r="S24" s="7">
        <v>0</v>
      </c>
      <c r="T24" s="7">
        <v>0</v>
      </c>
      <c r="U24" s="7">
        <v>1.3</v>
      </c>
      <c r="V24" s="7">
        <v>1.55</v>
      </c>
      <c r="W24" s="7">
        <v>1.73</v>
      </c>
      <c r="X24" s="7">
        <v>0.14199999999999999</v>
      </c>
      <c r="Y24" s="22">
        <v>1.3</v>
      </c>
      <c r="Z24" s="8" t="s">
        <v>74</v>
      </c>
      <c r="AB24" s="28">
        <v>0.98199999999999998</v>
      </c>
      <c r="AC24" s="7">
        <v>1.28</v>
      </c>
      <c r="AD24" s="7">
        <v>1.89</v>
      </c>
      <c r="AE24" s="7">
        <v>471</v>
      </c>
      <c r="AF24" s="7">
        <v>0</v>
      </c>
      <c r="AG24" s="7">
        <v>0</v>
      </c>
      <c r="AH24" s="7">
        <v>1.26</v>
      </c>
      <c r="AI24" s="7">
        <v>1.51</v>
      </c>
      <c r="AJ24" s="7">
        <v>1.65</v>
      </c>
      <c r="AK24" s="7">
        <v>0.13400000000000001</v>
      </c>
      <c r="AL24" s="21">
        <v>1.27</v>
      </c>
      <c r="AM24" s="8" t="s">
        <v>74</v>
      </c>
      <c r="AO24" s="28">
        <v>0.93400000000000005</v>
      </c>
      <c r="AP24" s="9">
        <v>1.27</v>
      </c>
      <c r="AQ24" s="9">
        <v>7.82</v>
      </c>
      <c r="AR24" s="9">
        <v>471</v>
      </c>
      <c r="AS24" s="9">
        <v>0</v>
      </c>
      <c r="AT24" s="9">
        <v>0</v>
      </c>
      <c r="AU24" s="9">
        <v>1.25</v>
      </c>
      <c r="AV24" s="9">
        <v>1.53</v>
      </c>
      <c r="AW24" s="9">
        <v>1.69</v>
      </c>
      <c r="AX24" s="9">
        <v>0.33500000000000002</v>
      </c>
      <c r="AY24" s="22">
        <v>1.25</v>
      </c>
      <c r="AZ24" s="10" t="s">
        <v>74</v>
      </c>
      <c r="BB24" s="28">
        <v>1.03</v>
      </c>
      <c r="BC24" s="9">
        <v>1.29</v>
      </c>
      <c r="BD24" s="9">
        <v>1.87</v>
      </c>
      <c r="BE24" s="9">
        <v>471</v>
      </c>
      <c r="BF24" s="9">
        <v>0</v>
      </c>
      <c r="BG24" s="9">
        <v>0</v>
      </c>
      <c r="BH24" s="9">
        <v>1.26</v>
      </c>
      <c r="BI24" s="9">
        <v>1.56</v>
      </c>
      <c r="BJ24" s="9">
        <v>1.69</v>
      </c>
      <c r="BK24" s="9">
        <v>0.14599999999999999</v>
      </c>
      <c r="BL24" s="22">
        <v>1.28</v>
      </c>
      <c r="BM24" s="10" t="s">
        <v>74</v>
      </c>
      <c r="BO24" s="28">
        <v>0.92400000000000004</v>
      </c>
      <c r="BP24" s="9">
        <v>1.22</v>
      </c>
      <c r="BQ24" s="9">
        <v>1.75</v>
      </c>
      <c r="BR24" s="9">
        <v>471</v>
      </c>
      <c r="BS24" s="9">
        <v>0</v>
      </c>
      <c r="BT24" s="9">
        <v>0</v>
      </c>
      <c r="BU24" s="9">
        <v>1.2</v>
      </c>
      <c r="BV24" s="9">
        <v>1.5</v>
      </c>
      <c r="BW24" s="9">
        <v>1.65</v>
      </c>
      <c r="BX24" s="9">
        <v>0.14699999999999999</v>
      </c>
      <c r="BY24" s="22">
        <v>1.21</v>
      </c>
      <c r="BZ24" s="10" t="s">
        <v>74</v>
      </c>
    </row>
    <row r="25" spans="1:78">
      <c r="A25" s="16" t="s">
        <v>24</v>
      </c>
      <c r="B25" s="28">
        <v>0.50800000000000001</v>
      </c>
      <c r="C25" s="7">
        <v>0.68200000000000005</v>
      </c>
      <c r="D25" s="7">
        <v>1.18</v>
      </c>
      <c r="E25" s="7">
        <v>467</v>
      </c>
      <c r="F25" s="7">
        <v>0</v>
      </c>
      <c r="G25" s="7">
        <v>0</v>
      </c>
      <c r="H25" s="7">
        <v>0.65800000000000003</v>
      </c>
      <c r="I25" s="7">
        <v>0.89200000000000002</v>
      </c>
      <c r="J25" s="7">
        <v>1.03</v>
      </c>
      <c r="K25" s="7">
        <v>0.107</v>
      </c>
      <c r="L25" s="22">
        <v>0.67500000000000004</v>
      </c>
      <c r="M25" s="8" t="s">
        <v>74</v>
      </c>
      <c r="O25" s="28">
        <v>0.45200000000000001</v>
      </c>
      <c r="P25" s="7">
        <v>0.66300000000000003</v>
      </c>
      <c r="Q25" s="7">
        <v>1.17</v>
      </c>
      <c r="R25" s="7">
        <v>467</v>
      </c>
      <c r="S25" s="7">
        <v>0</v>
      </c>
      <c r="T25" s="7">
        <v>0</v>
      </c>
      <c r="U25" s="7">
        <v>0.63900000000000001</v>
      </c>
      <c r="V25" s="7">
        <v>0.879</v>
      </c>
      <c r="W25" s="7">
        <v>1.01</v>
      </c>
      <c r="X25" s="7">
        <v>0.113</v>
      </c>
      <c r="Y25" s="22">
        <v>0.65500000000000003</v>
      </c>
      <c r="Z25" s="8" t="s">
        <v>74</v>
      </c>
      <c r="AB25" s="28">
        <v>0.48399999999999999</v>
      </c>
      <c r="AC25" s="7">
        <v>0.65500000000000003</v>
      </c>
      <c r="AD25" s="7">
        <v>1.22</v>
      </c>
      <c r="AE25" s="7">
        <v>469</v>
      </c>
      <c r="AF25" s="7">
        <v>0</v>
      </c>
      <c r="AG25" s="7">
        <v>0</v>
      </c>
      <c r="AH25" s="7">
        <v>0.63500000000000001</v>
      </c>
      <c r="AI25" s="7">
        <v>0.82499999999999996</v>
      </c>
      <c r="AJ25" s="7">
        <v>1.01</v>
      </c>
      <c r="AK25" s="7">
        <v>9.7000000000000003E-2</v>
      </c>
      <c r="AL25" s="21">
        <v>0.64700000000000002</v>
      </c>
      <c r="AM25" s="8" t="s">
        <v>74</v>
      </c>
      <c r="AO25" s="28">
        <v>0.47399999999999998</v>
      </c>
      <c r="AP25" s="9">
        <v>0.66800000000000004</v>
      </c>
      <c r="AQ25" s="9">
        <v>2.2599999999999998</v>
      </c>
      <c r="AR25" s="9">
        <v>467</v>
      </c>
      <c r="AS25" s="9">
        <v>0</v>
      </c>
      <c r="AT25" s="9">
        <v>0</v>
      </c>
      <c r="AU25" s="9">
        <v>0.64400000000000002</v>
      </c>
      <c r="AV25" s="9">
        <v>0.878</v>
      </c>
      <c r="AW25" s="9">
        <v>1.02</v>
      </c>
      <c r="AX25" s="9">
        <v>0.127</v>
      </c>
      <c r="AY25" s="22">
        <v>0.65700000000000003</v>
      </c>
      <c r="AZ25" s="10" t="s">
        <v>74</v>
      </c>
      <c r="BB25" s="28">
        <v>0.47199999999999998</v>
      </c>
      <c r="BC25" s="9">
        <v>0.68899999999999995</v>
      </c>
      <c r="BD25" s="9">
        <v>3.79</v>
      </c>
      <c r="BE25" s="9">
        <v>468</v>
      </c>
      <c r="BF25" s="9">
        <v>0</v>
      </c>
      <c r="BG25" s="9">
        <v>0</v>
      </c>
      <c r="BH25" s="9">
        <v>0.65900000000000003</v>
      </c>
      <c r="BI25" s="9">
        <v>0.88900000000000001</v>
      </c>
      <c r="BJ25" s="9">
        <v>1.2</v>
      </c>
      <c r="BK25" s="9">
        <v>0.191</v>
      </c>
      <c r="BL25" s="22">
        <v>0.67100000000000004</v>
      </c>
      <c r="BM25" s="10" t="s">
        <v>74</v>
      </c>
      <c r="BO25" s="28">
        <v>0.47799999999999998</v>
      </c>
      <c r="BP25" s="9">
        <v>0.64700000000000002</v>
      </c>
      <c r="BQ25" s="9">
        <v>1.4</v>
      </c>
      <c r="BR25" s="9">
        <v>467</v>
      </c>
      <c r="BS25" s="9">
        <v>0</v>
      </c>
      <c r="BT25" s="9">
        <v>0</v>
      </c>
      <c r="BU25" s="9">
        <v>0.621</v>
      </c>
      <c r="BV25" s="9">
        <v>0.84499999999999997</v>
      </c>
      <c r="BW25" s="9">
        <v>0.98599999999999999</v>
      </c>
      <c r="BX25" s="9">
        <v>0.109</v>
      </c>
      <c r="BY25" s="22">
        <v>0.63800000000000001</v>
      </c>
      <c r="BZ25" s="10" t="s">
        <v>74</v>
      </c>
    </row>
    <row r="26" spans="1:78">
      <c r="A26" s="16" t="s">
        <v>25</v>
      </c>
      <c r="B26" s="28">
        <v>1.24</v>
      </c>
      <c r="C26" s="7">
        <v>1.7</v>
      </c>
      <c r="D26" s="7">
        <v>14.7</v>
      </c>
      <c r="E26" s="7">
        <v>461</v>
      </c>
      <c r="F26" s="7">
        <v>0</v>
      </c>
      <c r="G26" s="7">
        <v>0</v>
      </c>
      <c r="H26" s="7">
        <v>1.63</v>
      </c>
      <c r="I26" s="7">
        <v>2.09</v>
      </c>
      <c r="J26" s="7">
        <v>2.5</v>
      </c>
      <c r="K26" s="7">
        <v>0.66600000000000004</v>
      </c>
      <c r="L26" s="22">
        <v>1.65</v>
      </c>
      <c r="M26" s="8" t="s">
        <v>74</v>
      </c>
      <c r="O26" s="28">
        <v>1.1499999999999999</v>
      </c>
      <c r="P26" s="7">
        <v>1.48</v>
      </c>
      <c r="Q26" s="7">
        <v>2.1800000000000002</v>
      </c>
      <c r="R26" s="7">
        <v>461</v>
      </c>
      <c r="S26" s="7">
        <v>0</v>
      </c>
      <c r="T26" s="7">
        <v>0</v>
      </c>
      <c r="U26" s="7">
        <v>1.45</v>
      </c>
      <c r="V26" s="7">
        <v>1.8</v>
      </c>
      <c r="W26" s="7">
        <v>1.94</v>
      </c>
      <c r="X26" s="7">
        <v>0.16200000000000001</v>
      </c>
      <c r="Y26" s="22">
        <v>1.47</v>
      </c>
      <c r="Z26" s="8" t="s">
        <v>74</v>
      </c>
      <c r="AB26" s="28">
        <v>1.08</v>
      </c>
      <c r="AC26" s="7">
        <v>1.44</v>
      </c>
      <c r="AD26" s="7">
        <v>2.17</v>
      </c>
      <c r="AE26" s="7">
        <v>463</v>
      </c>
      <c r="AF26" s="7">
        <v>0</v>
      </c>
      <c r="AG26" s="7">
        <v>0</v>
      </c>
      <c r="AH26" s="7">
        <v>1.41</v>
      </c>
      <c r="AI26" s="7">
        <v>1.77</v>
      </c>
      <c r="AJ26" s="7">
        <v>1.93</v>
      </c>
      <c r="AK26" s="7">
        <v>0.17199999999999999</v>
      </c>
      <c r="AL26" s="21">
        <v>1.43</v>
      </c>
      <c r="AM26" s="8" t="s">
        <v>74</v>
      </c>
      <c r="AO26" s="28">
        <v>1.1100000000000001</v>
      </c>
      <c r="AP26" s="9">
        <v>1.44</v>
      </c>
      <c r="AQ26" s="9">
        <v>2.2200000000000002</v>
      </c>
      <c r="AR26" s="9">
        <v>462</v>
      </c>
      <c r="AS26" s="9">
        <v>0</v>
      </c>
      <c r="AT26" s="9">
        <v>0</v>
      </c>
      <c r="AU26" s="9">
        <v>1.43</v>
      </c>
      <c r="AV26" s="9">
        <v>1.74</v>
      </c>
      <c r="AW26" s="9">
        <v>2.0099999999999998</v>
      </c>
      <c r="AX26" s="9">
        <v>0.16600000000000001</v>
      </c>
      <c r="AY26" s="22">
        <v>1.43</v>
      </c>
      <c r="AZ26" s="10" t="s">
        <v>74</v>
      </c>
      <c r="BB26" s="28">
        <v>1.08</v>
      </c>
      <c r="BC26" s="9">
        <v>1.41</v>
      </c>
      <c r="BD26" s="9">
        <v>1.96</v>
      </c>
      <c r="BE26" s="9">
        <v>461</v>
      </c>
      <c r="BF26" s="9">
        <v>0</v>
      </c>
      <c r="BG26" s="9">
        <v>0</v>
      </c>
      <c r="BH26" s="9">
        <v>1.38</v>
      </c>
      <c r="BI26" s="9">
        <v>1.72</v>
      </c>
      <c r="BJ26" s="9">
        <v>1.91</v>
      </c>
      <c r="BK26" s="9">
        <v>0.16</v>
      </c>
      <c r="BL26" s="22">
        <v>1.4</v>
      </c>
      <c r="BM26" s="10" t="s">
        <v>74</v>
      </c>
      <c r="BO26" s="28">
        <v>1.02</v>
      </c>
      <c r="BP26" s="9">
        <v>1.3</v>
      </c>
      <c r="BQ26" s="9">
        <v>1.85</v>
      </c>
      <c r="BR26" s="9">
        <v>461</v>
      </c>
      <c r="BS26" s="9">
        <v>0</v>
      </c>
      <c r="BT26" s="9">
        <v>0</v>
      </c>
      <c r="BU26" s="9">
        <v>1.28</v>
      </c>
      <c r="BV26" s="9">
        <v>1.55</v>
      </c>
      <c r="BW26" s="9">
        <v>1.71</v>
      </c>
      <c r="BX26" s="9">
        <v>0.14299999999999999</v>
      </c>
      <c r="BY26" s="22">
        <v>1.29</v>
      </c>
      <c r="BZ26" s="10" t="s">
        <v>74</v>
      </c>
    </row>
    <row r="27" spans="1:78" ht="15.75" thickBot="1">
      <c r="A27" s="17" t="s">
        <v>26</v>
      </c>
      <c r="B27" s="29">
        <v>0</v>
      </c>
      <c r="C27" s="30">
        <v>0</v>
      </c>
      <c r="D27" s="30">
        <v>0</v>
      </c>
      <c r="E27" s="30">
        <v>50</v>
      </c>
      <c r="F27" s="30">
        <v>0</v>
      </c>
      <c r="G27" s="30">
        <v>0</v>
      </c>
      <c r="H27" s="30" t="s">
        <v>73</v>
      </c>
      <c r="I27" s="30" t="s">
        <v>73</v>
      </c>
      <c r="J27" s="30" t="s">
        <v>73</v>
      </c>
      <c r="K27" s="30" t="s">
        <v>73</v>
      </c>
      <c r="L27" s="31" t="s">
        <v>74</v>
      </c>
      <c r="M27" s="32"/>
      <c r="O27" s="29">
        <v>0</v>
      </c>
      <c r="P27" s="30">
        <v>0</v>
      </c>
      <c r="Q27" s="30">
        <v>0</v>
      </c>
      <c r="R27" s="30">
        <v>50</v>
      </c>
      <c r="S27" s="30">
        <v>0</v>
      </c>
      <c r="T27" s="30">
        <v>0</v>
      </c>
      <c r="U27" s="30" t="s">
        <v>73</v>
      </c>
      <c r="V27" s="30" t="s">
        <v>73</v>
      </c>
      <c r="W27" s="30" t="s">
        <v>73</v>
      </c>
      <c r="X27" s="30" t="s">
        <v>73</v>
      </c>
      <c r="Y27" s="31" t="s">
        <v>74</v>
      </c>
      <c r="Z27" s="32"/>
      <c r="AB27" s="29">
        <v>0</v>
      </c>
      <c r="AC27" s="30">
        <v>0</v>
      </c>
      <c r="AD27" s="30">
        <v>0</v>
      </c>
      <c r="AE27" s="30">
        <v>50</v>
      </c>
      <c r="AF27" s="30">
        <v>0</v>
      </c>
      <c r="AG27" s="30">
        <v>0</v>
      </c>
      <c r="AH27" s="30" t="s">
        <v>73</v>
      </c>
      <c r="AI27" s="30" t="s">
        <v>73</v>
      </c>
      <c r="AJ27" s="30" t="s">
        <v>73</v>
      </c>
      <c r="AK27" s="30" t="s">
        <v>73</v>
      </c>
      <c r="AL27" s="44" t="s">
        <v>74</v>
      </c>
      <c r="AM27" s="32"/>
      <c r="AO27" s="29">
        <v>0</v>
      </c>
      <c r="AP27" s="30">
        <v>0</v>
      </c>
      <c r="AQ27" s="30">
        <v>0</v>
      </c>
      <c r="AR27" s="30">
        <v>50</v>
      </c>
      <c r="AS27" s="30">
        <v>0</v>
      </c>
      <c r="AT27" s="30">
        <v>0</v>
      </c>
      <c r="AU27" s="30" t="s">
        <v>73</v>
      </c>
      <c r="AV27" s="30" t="s">
        <v>73</v>
      </c>
      <c r="AW27" s="30" t="s">
        <v>73</v>
      </c>
      <c r="AX27" s="30" t="s">
        <v>73</v>
      </c>
      <c r="AY27" s="31" t="s">
        <v>74</v>
      </c>
      <c r="AZ27" s="32"/>
      <c r="BB27" s="29">
        <v>0</v>
      </c>
      <c r="BC27" s="30">
        <v>0</v>
      </c>
      <c r="BD27" s="30">
        <v>0</v>
      </c>
      <c r="BE27" s="30">
        <v>50</v>
      </c>
      <c r="BF27" s="30">
        <v>0</v>
      </c>
      <c r="BG27" s="30">
        <v>0</v>
      </c>
      <c r="BH27" s="30" t="s">
        <v>73</v>
      </c>
      <c r="BI27" s="30" t="s">
        <v>73</v>
      </c>
      <c r="BJ27" s="30" t="s">
        <v>73</v>
      </c>
      <c r="BK27" s="30" t="s">
        <v>73</v>
      </c>
      <c r="BL27" s="31" t="s">
        <v>74</v>
      </c>
      <c r="BM27" s="32"/>
      <c r="BO27" s="29">
        <v>0</v>
      </c>
      <c r="BP27" s="30">
        <v>0</v>
      </c>
      <c r="BQ27" s="30">
        <v>0</v>
      </c>
      <c r="BR27" s="30">
        <v>50</v>
      </c>
      <c r="BS27" s="30">
        <v>0</v>
      </c>
      <c r="BT27" s="30">
        <v>0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1" t="s">
        <v>74</v>
      </c>
      <c r="BZ27" s="32"/>
    </row>
    <row r="30" spans="1:78" ht="15.75" thickBot="1"/>
    <row r="31" spans="1:78" ht="21.75" thickBot="1">
      <c r="A31" s="43" t="s">
        <v>35</v>
      </c>
      <c r="B31" s="27" t="s">
        <v>58</v>
      </c>
      <c r="C31" s="18" t="s">
        <v>59</v>
      </c>
      <c r="D31" s="18" t="s">
        <v>60</v>
      </c>
      <c r="E31" s="18" t="s">
        <v>75</v>
      </c>
      <c r="F31" s="18" t="s">
        <v>68</v>
      </c>
      <c r="G31" s="19" t="s">
        <v>67</v>
      </c>
      <c r="O31" s="27" t="s">
        <v>58</v>
      </c>
      <c r="P31" s="18" t="s">
        <v>59</v>
      </c>
      <c r="Q31" s="18" t="s">
        <v>60</v>
      </c>
      <c r="R31" s="18" t="s">
        <v>75</v>
      </c>
      <c r="S31" s="18" t="s">
        <v>68</v>
      </c>
      <c r="T31" s="19" t="s">
        <v>67</v>
      </c>
      <c r="AB31" s="27" t="s">
        <v>58</v>
      </c>
      <c r="AC31" s="18" t="s">
        <v>59</v>
      </c>
      <c r="AD31" s="18" t="s">
        <v>60</v>
      </c>
      <c r="AE31" s="18" t="s">
        <v>75</v>
      </c>
      <c r="AF31" s="18" t="s">
        <v>68</v>
      </c>
      <c r="AG31" s="19" t="s">
        <v>67</v>
      </c>
      <c r="AO31" s="27" t="s">
        <v>58</v>
      </c>
      <c r="AP31" s="18" t="s">
        <v>59</v>
      </c>
      <c r="AQ31" s="18" t="s">
        <v>60</v>
      </c>
      <c r="AR31" s="18" t="s">
        <v>75</v>
      </c>
      <c r="AS31" s="18" t="s">
        <v>68</v>
      </c>
      <c r="AT31" s="19" t="s">
        <v>67</v>
      </c>
      <c r="BB31" s="27" t="s">
        <v>58</v>
      </c>
      <c r="BC31" s="18" t="s">
        <v>59</v>
      </c>
      <c r="BD31" s="18" t="s">
        <v>60</v>
      </c>
      <c r="BE31" s="18" t="s">
        <v>75</v>
      </c>
      <c r="BF31" s="18" t="s">
        <v>68</v>
      </c>
      <c r="BG31" s="19" t="s">
        <v>67</v>
      </c>
      <c r="BO31" s="27" t="s">
        <v>58</v>
      </c>
      <c r="BP31" s="18" t="s">
        <v>59</v>
      </c>
      <c r="BQ31" s="18" t="s">
        <v>60</v>
      </c>
      <c r="BR31" s="18" t="s">
        <v>75</v>
      </c>
      <c r="BS31" s="18" t="s">
        <v>68</v>
      </c>
      <c r="BT31" s="19" t="s">
        <v>67</v>
      </c>
    </row>
    <row r="32" spans="1:78" ht="42">
      <c r="A32" s="37" t="s">
        <v>36</v>
      </c>
      <c r="B32" s="47">
        <v>0</v>
      </c>
      <c r="C32" s="22">
        <v>14.5</v>
      </c>
      <c r="D32" s="22">
        <v>100</v>
      </c>
      <c r="E32" s="22">
        <v>6</v>
      </c>
      <c r="F32" s="22">
        <v>11.9</v>
      </c>
      <c r="G32" s="48">
        <v>18.8</v>
      </c>
      <c r="O32" s="50">
        <v>0</v>
      </c>
      <c r="P32" s="51">
        <v>15.3</v>
      </c>
      <c r="Q32" s="51">
        <v>100</v>
      </c>
      <c r="R32" s="51">
        <v>6</v>
      </c>
      <c r="S32" s="51">
        <v>12.8</v>
      </c>
      <c r="T32" s="52">
        <v>19.100000000000001</v>
      </c>
      <c r="AB32" s="47">
        <v>0</v>
      </c>
      <c r="AC32" s="22">
        <v>12.8</v>
      </c>
      <c r="AD32" s="22">
        <v>100</v>
      </c>
      <c r="AE32" s="22">
        <v>5</v>
      </c>
      <c r="AF32" s="22">
        <v>10.66</v>
      </c>
      <c r="AG32" s="48">
        <v>16.600000000000001</v>
      </c>
      <c r="AO32" s="53">
        <v>0</v>
      </c>
      <c r="AP32" s="21">
        <v>15</v>
      </c>
      <c r="AQ32" s="21">
        <v>100</v>
      </c>
      <c r="AR32" s="21">
        <v>6</v>
      </c>
      <c r="AS32" s="21">
        <v>12.4</v>
      </c>
      <c r="AT32" s="54">
        <v>19.399999999999999</v>
      </c>
      <c r="BB32" s="50">
        <v>0</v>
      </c>
      <c r="BC32" s="51">
        <v>14.4</v>
      </c>
      <c r="BD32" s="51">
        <v>100</v>
      </c>
      <c r="BE32" s="51">
        <v>5</v>
      </c>
      <c r="BF32" s="51">
        <v>12</v>
      </c>
      <c r="BG32" s="52">
        <v>18.5</v>
      </c>
      <c r="BO32" s="47">
        <v>0</v>
      </c>
      <c r="BP32" s="22">
        <v>16.100000000000001</v>
      </c>
      <c r="BQ32" s="22">
        <v>100</v>
      </c>
      <c r="BR32" s="22">
        <v>6</v>
      </c>
      <c r="BS32" s="22">
        <v>13.2</v>
      </c>
      <c r="BT32" s="48">
        <v>21</v>
      </c>
    </row>
    <row r="33" spans="1:72" ht="52.5">
      <c r="A33" s="38" t="s">
        <v>37</v>
      </c>
      <c r="B33" s="47">
        <v>17</v>
      </c>
      <c r="C33" s="71">
        <v>87.1</v>
      </c>
      <c r="D33" s="22">
        <v>99</v>
      </c>
      <c r="E33" s="22">
        <v>93</v>
      </c>
      <c r="F33" s="22">
        <v>89.5</v>
      </c>
      <c r="G33" s="48">
        <v>17.3</v>
      </c>
      <c r="O33" s="47">
        <v>18</v>
      </c>
      <c r="P33" s="71">
        <v>87.3</v>
      </c>
      <c r="Q33" s="22">
        <v>99</v>
      </c>
      <c r="R33" s="22">
        <v>93</v>
      </c>
      <c r="S33" s="22">
        <v>89.8</v>
      </c>
      <c r="T33" s="48">
        <v>17.2</v>
      </c>
      <c r="AB33" s="47">
        <v>17</v>
      </c>
      <c r="AC33" s="71">
        <v>86.6</v>
      </c>
      <c r="AD33" s="22">
        <v>99</v>
      </c>
      <c r="AE33" s="22">
        <v>92</v>
      </c>
      <c r="AF33" s="22">
        <v>89</v>
      </c>
      <c r="AG33" s="48">
        <v>17</v>
      </c>
      <c r="AO33" s="53">
        <v>17</v>
      </c>
      <c r="AP33" s="71">
        <v>87.8</v>
      </c>
      <c r="AQ33" s="21">
        <v>99</v>
      </c>
      <c r="AR33" s="21">
        <v>94</v>
      </c>
      <c r="AS33" s="21">
        <v>90.3</v>
      </c>
      <c r="AT33" s="54">
        <v>17</v>
      </c>
      <c r="BB33" s="47">
        <v>20</v>
      </c>
      <c r="BC33" s="71">
        <v>87.3</v>
      </c>
      <c r="BD33" s="22">
        <v>99</v>
      </c>
      <c r="BE33" s="22">
        <v>93</v>
      </c>
      <c r="BF33" s="22">
        <v>89.8</v>
      </c>
      <c r="BG33" s="48">
        <v>17.3</v>
      </c>
      <c r="BO33" s="47">
        <v>18</v>
      </c>
      <c r="BP33" s="71">
        <v>87.8</v>
      </c>
      <c r="BQ33" s="22">
        <v>99</v>
      </c>
      <c r="BR33" s="22">
        <v>94</v>
      </c>
      <c r="BS33" s="22">
        <v>90.3</v>
      </c>
      <c r="BT33" s="48">
        <v>17.2</v>
      </c>
    </row>
    <row r="34" spans="1:72" ht="42">
      <c r="A34" s="38" t="s">
        <v>38</v>
      </c>
      <c r="B34" s="28">
        <v>0</v>
      </c>
      <c r="C34" s="7">
        <v>5.13</v>
      </c>
      <c r="D34" s="7">
        <v>31.4</v>
      </c>
      <c r="E34" s="7">
        <v>3.48</v>
      </c>
      <c r="F34" s="7">
        <v>4.58</v>
      </c>
      <c r="G34" s="8">
        <v>5.01</v>
      </c>
      <c r="O34" s="28">
        <v>0</v>
      </c>
      <c r="P34" s="7">
        <v>5.13</v>
      </c>
      <c r="Q34" s="7">
        <v>30.6</v>
      </c>
      <c r="R34" s="7">
        <v>3.83</v>
      </c>
      <c r="S34" s="7">
        <v>4.67</v>
      </c>
      <c r="T34" s="8">
        <v>4.74</v>
      </c>
      <c r="AB34" s="28">
        <v>0</v>
      </c>
      <c r="AC34" s="7">
        <v>5.12</v>
      </c>
      <c r="AD34" s="7">
        <v>30.9</v>
      </c>
      <c r="AE34" s="7">
        <v>3.53</v>
      </c>
      <c r="AF34" s="7">
        <v>4.57</v>
      </c>
      <c r="AG34" s="8">
        <v>5.05</v>
      </c>
      <c r="AO34" s="57">
        <v>0</v>
      </c>
      <c r="AP34" s="56">
        <v>5.15</v>
      </c>
      <c r="AQ34" s="56">
        <v>29.9</v>
      </c>
      <c r="AR34" s="56">
        <v>3.69</v>
      </c>
      <c r="AS34" s="56">
        <v>4.62</v>
      </c>
      <c r="AT34" s="58">
        <v>4.9800000000000004</v>
      </c>
      <c r="BB34" s="28">
        <v>0</v>
      </c>
      <c r="BC34" s="9">
        <v>5.13</v>
      </c>
      <c r="BD34" s="9">
        <v>30.6</v>
      </c>
      <c r="BE34" s="9">
        <v>3.52</v>
      </c>
      <c r="BF34" s="9">
        <v>4.6100000000000003</v>
      </c>
      <c r="BG34" s="10">
        <v>4.9800000000000004</v>
      </c>
      <c r="BO34" s="28">
        <v>0</v>
      </c>
      <c r="BP34" s="9">
        <v>5.12</v>
      </c>
      <c r="BQ34" s="9">
        <v>28.9</v>
      </c>
      <c r="BR34" s="9">
        <v>3.63</v>
      </c>
      <c r="BS34" s="9">
        <v>4.62</v>
      </c>
      <c r="BT34" s="10">
        <v>4.92</v>
      </c>
    </row>
    <row r="35" spans="1:72" ht="42">
      <c r="A35" s="38" t="s">
        <v>39</v>
      </c>
      <c r="B35" s="28">
        <v>0</v>
      </c>
      <c r="C35" s="7">
        <v>45.7</v>
      </c>
      <c r="D35" s="7">
        <v>50</v>
      </c>
      <c r="E35" s="7">
        <v>50</v>
      </c>
      <c r="F35" s="7">
        <v>47.6</v>
      </c>
      <c r="G35" s="8">
        <v>11.2</v>
      </c>
      <c r="O35" s="28">
        <v>0</v>
      </c>
      <c r="P35" s="7">
        <v>45.6</v>
      </c>
      <c r="Q35" s="7">
        <v>50</v>
      </c>
      <c r="R35" s="7">
        <v>50</v>
      </c>
      <c r="S35" s="7">
        <v>47.5</v>
      </c>
      <c r="T35" s="8">
        <v>11.2</v>
      </c>
      <c r="AB35" s="28">
        <v>0</v>
      </c>
      <c r="AC35" s="7">
        <v>45.8</v>
      </c>
      <c r="AD35" s="7">
        <v>50</v>
      </c>
      <c r="AE35" s="7">
        <v>50</v>
      </c>
      <c r="AF35" s="7">
        <v>47.7</v>
      </c>
      <c r="AG35" s="8">
        <v>11.2</v>
      </c>
      <c r="AO35" s="57">
        <v>0</v>
      </c>
      <c r="AP35" s="56">
        <v>45.9</v>
      </c>
      <c r="AQ35" s="56">
        <v>50</v>
      </c>
      <c r="AR35" s="56">
        <v>50</v>
      </c>
      <c r="AS35" s="56">
        <v>47.8</v>
      </c>
      <c r="AT35" s="58">
        <v>10.86</v>
      </c>
      <c r="BB35" s="28">
        <v>0</v>
      </c>
      <c r="BC35" s="9">
        <v>45.7</v>
      </c>
      <c r="BD35" s="9">
        <v>50</v>
      </c>
      <c r="BE35" s="9">
        <v>50</v>
      </c>
      <c r="BF35" s="9">
        <v>47.6</v>
      </c>
      <c r="BG35" s="10">
        <v>11.2</v>
      </c>
      <c r="BO35" s="28">
        <v>0</v>
      </c>
      <c r="BP35" s="9">
        <v>45.7</v>
      </c>
      <c r="BQ35" s="9">
        <v>50</v>
      </c>
      <c r="BR35" s="9">
        <v>50</v>
      </c>
      <c r="BS35" s="9">
        <v>47.6</v>
      </c>
      <c r="BT35" s="10">
        <v>11.2</v>
      </c>
    </row>
    <row r="36" spans="1:72" ht="52.5">
      <c r="A36" s="38" t="s">
        <v>40</v>
      </c>
      <c r="B36" s="28">
        <v>41</v>
      </c>
      <c r="C36" s="7">
        <v>106.5</v>
      </c>
      <c r="D36" s="7">
        <v>113</v>
      </c>
      <c r="E36" s="7">
        <v>111</v>
      </c>
      <c r="F36" s="7">
        <v>108.4</v>
      </c>
      <c r="G36" s="8">
        <v>12.3</v>
      </c>
      <c r="O36" s="28">
        <v>41</v>
      </c>
      <c r="P36" s="7">
        <v>106</v>
      </c>
      <c r="Q36" s="7">
        <v>111</v>
      </c>
      <c r="R36" s="7">
        <v>111</v>
      </c>
      <c r="S36" s="7">
        <v>108</v>
      </c>
      <c r="T36" s="8">
        <v>12.2</v>
      </c>
      <c r="AB36" s="28">
        <v>41</v>
      </c>
      <c r="AC36" s="7">
        <v>106.3</v>
      </c>
      <c r="AD36" s="7">
        <v>112</v>
      </c>
      <c r="AE36" s="7">
        <v>111</v>
      </c>
      <c r="AF36" s="7">
        <v>108.4</v>
      </c>
      <c r="AG36" s="8">
        <v>12.2</v>
      </c>
      <c r="AO36" s="57">
        <v>41</v>
      </c>
      <c r="AP36" s="56">
        <v>106.6</v>
      </c>
      <c r="AQ36" s="56">
        <v>112</v>
      </c>
      <c r="AR36" s="56">
        <v>111</v>
      </c>
      <c r="AS36" s="56">
        <v>108.6</v>
      </c>
      <c r="AT36" s="58">
        <v>11.9</v>
      </c>
      <c r="BB36" s="28">
        <v>41</v>
      </c>
      <c r="BC36" s="9">
        <v>106.3</v>
      </c>
      <c r="BD36" s="9">
        <v>113</v>
      </c>
      <c r="BE36" s="9">
        <v>111</v>
      </c>
      <c r="BF36" s="9">
        <v>108.3</v>
      </c>
      <c r="BG36" s="10">
        <v>12.4</v>
      </c>
      <c r="BO36" s="28">
        <v>41</v>
      </c>
      <c r="BP36" s="9">
        <v>106.2</v>
      </c>
      <c r="BQ36" s="9">
        <v>112</v>
      </c>
      <c r="BR36" s="9">
        <v>111</v>
      </c>
      <c r="BS36" s="9">
        <v>108.2</v>
      </c>
      <c r="BT36" s="10">
        <v>12.2</v>
      </c>
    </row>
    <row r="37" spans="1:72" ht="63">
      <c r="A37" s="38" t="s">
        <v>41</v>
      </c>
      <c r="B37" s="28">
        <v>0.1</v>
      </c>
      <c r="C37" s="7">
        <v>0.1</v>
      </c>
      <c r="D37" s="7">
        <v>0.1</v>
      </c>
      <c r="E37" s="7">
        <v>0.1</v>
      </c>
      <c r="F37" s="7">
        <v>0.1</v>
      </c>
      <c r="G37" s="8">
        <v>0</v>
      </c>
      <c r="O37" s="28">
        <v>0.1</v>
      </c>
      <c r="P37" s="7">
        <v>0.1</v>
      </c>
      <c r="Q37" s="7">
        <v>0.1</v>
      </c>
      <c r="R37" s="7">
        <v>0.1</v>
      </c>
      <c r="S37" s="7">
        <v>0.1</v>
      </c>
      <c r="T37" s="8">
        <v>0</v>
      </c>
      <c r="AB37" s="28">
        <v>0.1</v>
      </c>
      <c r="AC37" s="7">
        <v>0.1</v>
      </c>
      <c r="AD37" s="7">
        <v>0.1</v>
      </c>
      <c r="AE37" s="7">
        <v>0.1</v>
      </c>
      <c r="AF37" s="7">
        <v>0.1</v>
      </c>
      <c r="AG37" s="8">
        <v>0</v>
      </c>
      <c r="AO37" s="57">
        <v>0.1</v>
      </c>
      <c r="AP37" s="56">
        <v>0.1</v>
      </c>
      <c r="AQ37" s="56">
        <v>0.1</v>
      </c>
      <c r="AR37" s="56">
        <v>0.1</v>
      </c>
      <c r="AS37" s="56">
        <v>0.1</v>
      </c>
      <c r="AT37" s="58">
        <v>0</v>
      </c>
      <c r="BB37" s="28">
        <v>0.1</v>
      </c>
      <c r="BC37" s="9">
        <v>0.1</v>
      </c>
      <c r="BD37" s="9">
        <v>0.1</v>
      </c>
      <c r="BE37" s="9">
        <v>0.1</v>
      </c>
      <c r="BF37" s="9">
        <v>0.1</v>
      </c>
      <c r="BG37" s="10">
        <v>0</v>
      </c>
      <c r="BO37" s="28">
        <v>0.1</v>
      </c>
      <c r="BP37" s="9">
        <v>0.1</v>
      </c>
      <c r="BQ37" s="9">
        <v>0.1</v>
      </c>
      <c r="BR37" s="9">
        <v>0.1</v>
      </c>
      <c r="BS37" s="9">
        <v>0.1</v>
      </c>
      <c r="BT37" s="10">
        <v>0</v>
      </c>
    </row>
    <row r="38" spans="1:72" ht="63">
      <c r="A38" s="38" t="s">
        <v>42</v>
      </c>
      <c r="B38" s="28">
        <v>0</v>
      </c>
      <c r="C38" s="7">
        <v>0</v>
      </c>
      <c r="D38" s="7">
        <v>8.3000000000000004E-2</v>
      </c>
      <c r="E38" s="7">
        <v>0</v>
      </c>
      <c r="F38" s="7">
        <v>0</v>
      </c>
      <c r="G38" s="8">
        <v>3.0000000000000001E-3</v>
      </c>
      <c r="O38" s="28">
        <v>0</v>
      </c>
      <c r="P38" s="7">
        <v>0</v>
      </c>
      <c r="Q38" s="7">
        <v>8.3000000000000004E-2</v>
      </c>
      <c r="R38" s="7">
        <v>0</v>
      </c>
      <c r="S38" s="7">
        <v>0</v>
      </c>
      <c r="T38" s="8">
        <v>3.0000000000000001E-3</v>
      </c>
      <c r="AB38" s="28">
        <v>0</v>
      </c>
      <c r="AC38" s="7">
        <v>0</v>
      </c>
      <c r="AD38" s="7">
        <v>8.3000000000000004E-2</v>
      </c>
      <c r="AE38" s="7">
        <v>0</v>
      </c>
      <c r="AF38" s="7">
        <v>0</v>
      </c>
      <c r="AG38" s="8">
        <v>3.0000000000000001E-3</v>
      </c>
      <c r="AO38" s="57">
        <v>0</v>
      </c>
      <c r="AP38" s="56">
        <v>0</v>
      </c>
      <c r="AQ38" s="56">
        <v>6.7000000000000004E-2</v>
      </c>
      <c r="AR38" s="56">
        <v>0</v>
      </c>
      <c r="AS38" s="56">
        <v>0</v>
      </c>
      <c r="AT38" s="58">
        <v>3.0000000000000001E-3</v>
      </c>
      <c r="BB38" s="28">
        <v>0</v>
      </c>
      <c r="BC38" s="9">
        <v>0</v>
      </c>
      <c r="BD38" s="9">
        <v>6.7000000000000004E-2</v>
      </c>
      <c r="BE38" s="9">
        <v>0</v>
      </c>
      <c r="BF38" s="9">
        <v>0</v>
      </c>
      <c r="BG38" s="10">
        <v>3.0000000000000001E-3</v>
      </c>
      <c r="BO38" s="28">
        <v>0</v>
      </c>
      <c r="BP38" s="9">
        <v>0</v>
      </c>
      <c r="BQ38" s="9">
        <v>6.7000000000000004E-2</v>
      </c>
      <c r="BR38" s="9">
        <v>0</v>
      </c>
      <c r="BS38" s="9">
        <v>0</v>
      </c>
      <c r="BT38" s="10">
        <v>3.0000000000000001E-3</v>
      </c>
    </row>
    <row r="39" spans="1:72" ht="63">
      <c r="A39" s="38" t="s">
        <v>43</v>
      </c>
      <c r="B39" s="28">
        <v>0</v>
      </c>
      <c r="C39" s="7">
        <v>0</v>
      </c>
      <c r="D39" s="7">
        <v>0</v>
      </c>
      <c r="E39" s="7">
        <v>0</v>
      </c>
      <c r="F39" s="7">
        <v>0</v>
      </c>
      <c r="G39" s="8" t="s">
        <v>73</v>
      </c>
      <c r="O39" s="28">
        <v>0</v>
      </c>
      <c r="P39" s="7">
        <v>0</v>
      </c>
      <c r="Q39" s="7">
        <v>0</v>
      </c>
      <c r="R39" s="7">
        <v>0</v>
      </c>
      <c r="S39" s="7">
        <v>0</v>
      </c>
      <c r="T39" s="8" t="s">
        <v>73</v>
      </c>
      <c r="AB39" s="28">
        <v>1</v>
      </c>
      <c r="AC39" s="7">
        <v>1</v>
      </c>
      <c r="AD39" s="7">
        <v>1</v>
      </c>
      <c r="AE39" s="7">
        <v>1</v>
      </c>
      <c r="AF39" s="7">
        <v>1</v>
      </c>
      <c r="AG39" s="8">
        <v>0</v>
      </c>
      <c r="AO39" s="57">
        <v>0</v>
      </c>
      <c r="AP39" s="56">
        <v>0</v>
      </c>
      <c r="AQ39" s="56">
        <v>0</v>
      </c>
      <c r="AR39" s="56">
        <v>0</v>
      </c>
      <c r="AS39" s="56">
        <v>0</v>
      </c>
      <c r="AT39" s="58" t="s">
        <v>73</v>
      </c>
      <c r="BB39" s="28">
        <v>0</v>
      </c>
      <c r="BC39" s="9">
        <v>0</v>
      </c>
      <c r="BD39" s="9">
        <v>0</v>
      </c>
      <c r="BE39" s="9">
        <v>0</v>
      </c>
      <c r="BF39" s="9">
        <v>0</v>
      </c>
      <c r="BG39" s="10" t="s">
        <v>73</v>
      </c>
      <c r="BO39" s="28">
        <v>0</v>
      </c>
      <c r="BP39" s="9">
        <v>0</v>
      </c>
      <c r="BQ39" s="9">
        <v>0</v>
      </c>
      <c r="BR39" s="9">
        <v>0</v>
      </c>
      <c r="BS39" s="9">
        <v>0</v>
      </c>
      <c r="BT39" s="10" t="s">
        <v>73</v>
      </c>
    </row>
    <row r="40" spans="1:72" ht="63">
      <c r="A40" s="38" t="s">
        <v>44</v>
      </c>
      <c r="B40" s="28">
        <v>0</v>
      </c>
      <c r="C40" s="7">
        <v>0</v>
      </c>
      <c r="D40" s="7">
        <v>0</v>
      </c>
      <c r="E40" s="7">
        <v>0</v>
      </c>
      <c r="F40" s="7">
        <v>0</v>
      </c>
      <c r="G40" s="8" t="s">
        <v>73</v>
      </c>
      <c r="O40" s="28">
        <v>0</v>
      </c>
      <c r="P40" s="7">
        <v>0</v>
      </c>
      <c r="Q40" s="7">
        <v>0</v>
      </c>
      <c r="R40" s="7">
        <v>0</v>
      </c>
      <c r="S40" s="7">
        <v>0</v>
      </c>
      <c r="T40" s="8" t="s">
        <v>73</v>
      </c>
      <c r="AB40" s="28">
        <v>1</v>
      </c>
      <c r="AC40" s="7">
        <v>1</v>
      </c>
      <c r="AD40" s="7">
        <v>1</v>
      </c>
      <c r="AE40" s="7">
        <v>1</v>
      </c>
      <c r="AF40" s="7">
        <v>1</v>
      </c>
      <c r="AG40" s="8">
        <v>0</v>
      </c>
      <c r="AO40" s="57">
        <v>0</v>
      </c>
      <c r="AP40" s="56">
        <v>0</v>
      </c>
      <c r="AQ40" s="56">
        <v>0</v>
      </c>
      <c r="AR40" s="56">
        <v>0</v>
      </c>
      <c r="AS40" s="56">
        <v>0</v>
      </c>
      <c r="AT40" s="58" t="s">
        <v>73</v>
      </c>
      <c r="BB40" s="28">
        <v>0</v>
      </c>
      <c r="BC40" s="9">
        <v>0</v>
      </c>
      <c r="BD40" s="9">
        <v>0</v>
      </c>
      <c r="BE40" s="9">
        <v>0</v>
      </c>
      <c r="BF40" s="9">
        <v>0</v>
      </c>
      <c r="BG40" s="10" t="s">
        <v>73</v>
      </c>
      <c r="BO40" s="28">
        <v>0</v>
      </c>
      <c r="BP40" s="9">
        <v>0</v>
      </c>
      <c r="BQ40" s="9">
        <v>0</v>
      </c>
      <c r="BR40" s="9">
        <v>0</v>
      </c>
      <c r="BS40" s="9">
        <v>0</v>
      </c>
      <c r="BT40" s="10" t="s">
        <v>73</v>
      </c>
    </row>
    <row r="41" spans="1:72" ht="63">
      <c r="A41" s="38" t="s">
        <v>45</v>
      </c>
      <c r="B41" s="28">
        <v>255</v>
      </c>
      <c r="C41" s="7">
        <v>447.7</v>
      </c>
      <c r="D41" s="7">
        <v>697</v>
      </c>
      <c r="E41" s="7">
        <v>455</v>
      </c>
      <c r="F41" s="7">
        <v>449.9</v>
      </c>
      <c r="G41" s="8">
        <v>84.2</v>
      </c>
      <c r="O41" s="28">
        <v>250</v>
      </c>
      <c r="P41" s="7">
        <v>469.6</v>
      </c>
      <c r="Q41" s="45">
        <v>1647</v>
      </c>
      <c r="R41" s="7">
        <v>465</v>
      </c>
      <c r="S41" s="7">
        <v>458.1</v>
      </c>
      <c r="T41" s="8">
        <v>162.9</v>
      </c>
      <c r="AB41" s="28">
        <v>255</v>
      </c>
      <c r="AC41" s="7">
        <v>592.4</v>
      </c>
      <c r="AD41" s="45">
        <v>18495</v>
      </c>
      <c r="AE41" s="7">
        <v>460</v>
      </c>
      <c r="AF41" s="7">
        <v>463.4</v>
      </c>
      <c r="AG41" s="49">
        <v>1431</v>
      </c>
      <c r="AO41" s="57">
        <v>252</v>
      </c>
      <c r="AP41" s="56">
        <v>459.4</v>
      </c>
      <c r="AQ41" s="56">
        <v>744</v>
      </c>
      <c r="AR41" s="56">
        <v>461</v>
      </c>
      <c r="AS41" s="56">
        <v>461.9</v>
      </c>
      <c r="AT41" s="58">
        <v>73</v>
      </c>
      <c r="BB41" s="28">
        <v>250</v>
      </c>
      <c r="BC41" s="9">
        <v>449.9</v>
      </c>
      <c r="BD41" s="9">
        <v>683</v>
      </c>
      <c r="BE41" s="9">
        <v>467</v>
      </c>
      <c r="BF41" s="9">
        <v>450.5</v>
      </c>
      <c r="BG41" s="10">
        <v>73.7</v>
      </c>
      <c r="BO41" s="28">
        <v>245</v>
      </c>
      <c r="BP41" s="9">
        <v>473.1</v>
      </c>
      <c r="BQ41" s="9">
        <v>687</v>
      </c>
      <c r="BR41" s="9">
        <v>482</v>
      </c>
      <c r="BS41" s="9">
        <v>476.9</v>
      </c>
      <c r="BT41" s="10">
        <v>75.8</v>
      </c>
    </row>
    <row r="42" spans="1:72" ht="52.5">
      <c r="A42" s="38" t="s">
        <v>46</v>
      </c>
      <c r="B42" s="28">
        <v>7.48</v>
      </c>
      <c r="C42" s="7">
        <v>235</v>
      </c>
      <c r="D42" s="45">
        <v>1055</v>
      </c>
      <c r="E42" s="7">
        <v>192</v>
      </c>
      <c r="F42" s="7">
        <v>222.5</v>
      </c>
      <c r="G42" s="8">
        <v>157.80000000000001</v>
      </c>
      <c r="O42" s="28">
        <v>7.9</v>
      </c>
      <c r="P42" s="7">
        <v>241.3</v>
      </c>
      <c r="Q42" s="45">
        <v>1063</v>
      </c>
      <c r="R42" s="7">
        <v>208.6</v>
      </c>
      <c r="S42" s="7">
        <v>231.1</v>
      </c>
      <c r="T42" s="8">
        <v>153.5</v>
      </c>
      <c r="AB42" s="28">
        <v>7.82</v>
      </c>
      <c r="AC42" s="7">
        <v>239.3</v>
      </c>
      <c r="AD42" s="45">
        <v>1031</v>
      </c>
      <c r="AE42" s="7">
        <v>198</v>
      </c>
      <c r="AF42" s="7">
        <v>226.8</v>
      </c>
      <c r="AG42" s="8">
        <v>161.5</v>
      </c>
      <c r="AO42" s="57">
        <v>7.76</v>
      </c>
      <c r="AP42" s="56">
        <v>241.1</v>
      </c>
      <c r="AQ42" s="56">
        <v>965</v>
      </c>
      <c r="AR42" s="56">
        <v>201.2</v>
      </c>
      <c r="AS42" s="56">
        <v>229.1</v>
      </c>
      <c r="AT42" s="58">
        <v>160.19999999999999</v>
      </c>
      <c r="BB42" s="28">
        <v>7.84</v>
      </c>
      <c r="BC42" s="9">
        <v>235.2</v>
      </c>
      <c r="BD42" s="45">
        <v>1068</v>
      </c>
      <c r="BE42" s="9">
        <v>192.2</v>
      </c>
      <c r="BF42" s="9">
        <v>223.5</v>
      </c>
      <c r="BG42" s="10">
        <v>159.19999999999999</v>
      </c>
      <c r="BO42" s="28">
        <v>7.93</v>
      </c>
      <c r="BP42" s="9">
        <v>238.5</v>
      </c>
      <c r="BQ42" s="9">
        <v>995.9</v>
      </c>
      <c r="BR42" s="9">
        <v>199.4</v>
      </c>
      <c r="BS42" s="9">
        <v>226.8</v>
      </c>
      <c r="BT42" s="10">
        <v>158.4</v>
      </c>
    </row>
    <row r="43" spans="1:72" ht="73.5">
      <c r="A43" s="38" t="s">
        <v>47</v>
      </c>
      <c r="B43" s="28">
        <v>0</v>
      </c>
      <c r="C43" s="7">
        <v>0.13900000000000001</v>
      </c>
      <c r="D43" s="7">
        <v>11</v>
      </c>
      <c r="E43" s="7">
        <v>0</v>
      </c>
      <c r="F43" s="7">
        <v>6.7000000000000004E-2</v>
      </c>
      <c r="G43" s="8">
        <v>0.46700000000000003</v>
      </c>
      <c r="O43" s="28">
        <v>0</v>
      </c>
      <c r="P43" s="7">
        <v>5.8000000000000003E-2</v>
      </c>
      <c r="Q43" s="7">
        <v>6.36</v>
      </c>
      <c r="R43" s="7">
        <v>0</v>
      </c>
      <c r="S43" s="7">
        <v>0</v>
      </c>
      <c r="T43" s="8">
        <v>0.34899999999999998</v>
      </c>
      <c r="AB43" s="28">
        <v>0</v>
      </c>
      <c r="AC43" s="7">
        <v>0.06</v>
      </c>
      <c r="AD43" s="7">
        <v>15</v>
      </c>
      <c r="AE43" s="7">
        <v>0</v>
      </c>
      <c r="AF43" s="7">
        <v>0</v>
      </c>
      <c r="AG43" s="8">
        <v>0.56100000000000005</v>
      </c>
      <c r="AO43" s="57">
        <v>0</v>
      </c>
      <c r="AP43" s="56">
        <v>4.2999999999999997E-2</v>
      </c>
      <c r="AQ43" s="56">
        <v>16.600000000000001</v>
      </c>
      <c r="AR43" s="56">
        <v>0</v>
      </c>
      <c r="AS43" s="56">
        <v>0</v>
      </c>
      <c r="AT43" s="58">
        <v>0.60399999999999998</v>
      </c>
      <c r="BB43" s="28">
        <v>0</v>
      </c>
      <c r="BC43" s="9">
        <v>5.6000000000000001E-2</v>
      </c>
      <c r="BD43" s="9">
        <v>19</v>
      </c>
      <c r="BE43" s="9">
        <v>0</v>
      </c>
      <c r="BF43" s="9">
        <v>0</v>
      </c>
      <c r="BG43" s="10">
        <v>0.57399999999999995</v>
      </c>
      <c r="BO43" s="28">
        <v>0</v>
      </c>
      <c r="BP43" s="9">
        <v>3.6999999999999998E-2</v>
      </c>
      <c r="BQ43" s="9">
        <v>3.11</v>
      </c>
      <c r="BR43" s="9">
        <v>0</v>
      </c>
      <c r="BS43" s="9">
        <v>0</v>
      </c>
      <c r="BT43" s="10">
        <v>0.26700000000000002</v>
      </c>
    </row>
    <row r="44" spans="1:72" ht="73.5">
      <c r="A44" s="38" t="s">
        <v>48</v>
      </c>
      <c r="B44" s="28">
        <v>0.01</v>
      </c>
      <c r="C44" s="7">
        <v>5.57</v>
      </c>
      <c r="D44" s="7">
        <v>32.700000000000003</v>
      </c>
      <c r="E44" s="7">
        <v>3.84</v>
      </c>
      <c r="F44" s="7">
        <v>4.99</v>
      </c>
      <c r="G44" s="8">
        <v>5.35</v>
      </c>
      <c r="O44" s="28">
        <v>0.01</v>
      </c>
      <c r="P44" s="7">
        <v>5.58</v>
      </c>
      <c r="Q44" s="7">
        <v>33.4</v>
      </c>
      <c r="R44" s="7">
        <v>4.21</v>
      </c>
      <c r="S44" s="7">
        <v>5.08</v>
      </c>
      <c r="T44" s="8">
        <v>5.05</v>
      </c>
      <c r="AB44" s="28">
        <v>0.01</v>
      </c>
      <c r="AC44" s="7">
        <v>5.56</v>
      </c>
      <c r="AD44" s="7">
        <v>32.799999999999997</v>
      </c>
      <c r="AE44" s="7">
        <v>3.89</v>
      </c>
      <c r="AF44" s="7">
        <v>4.9800000000000004</v>
      </c>
      <c r="AG44" s="8">
        <v>5.38</v>
      </c>
      <c r="AO44" s="57">
        <v>0.01</v>
      </c>
      <c r="AP44" s="56">
        <v>5.59</v>
      </c>
      <c r="AQ44" s="56">
        <v>31.6</v>
      </c>
      <c r="AR44" s="56">
        <v>4.03</v>
      </c>
      <c r="AS44" s="56">
        <v>5.03</v>
      </c>
      <c r="AT44" s="58">
        <v>5.33</v>
      </c>
      <c r="BB44" s="28">
        <v>0.01</v>
      </c>
      <c r="BC44" s="9">
        <v>5.57</v>
      </c>
      <c r="BD44" s="9">
        <v>33</v>
      </c>
      <c r="BE44" s="9">
        <v>3.87</v>
      </c>
      <c r="BF44" s="9">
        <v>5.03</v>
      </c>
      <c r="BG44" s="10">
        <v>5.32</v>
      </c>
      <c r="BO44" s="28">
        <v>0.01</v>
      </c>
      <c r="BP44" s="9">
        <v>5.57</v>
      </c>
      <c r="BQ44" s="9">
        <v>31.2</v>
      </c>
      <c r="BR44" s="9">
        <v>3.99</v>
      </c>
      <c r="BS44" s="9">
        <v>5.03</v>
      </c>
      <c r="BT44" s="10">
        <v>5.26</v>
      </c>
    </row>
    <row r="45" spans="1:72" ht="74.25" thickBot="1">
      <c r="A45" s="39" t="s">
        <v>49</v>
      </c>
      <c r="B45" s="29">
        <v>2.1000000000000001E-2</v>
      </c>
      <c r="C45" s="30">
        <v>0.435</v>
      </c>
      <c r="D45" s="30">
        <v>1.88</v>
      </c>
      <c r="E45" s="30">
        <v>0.38700000000000001</v>
      </c>
      <c r="F45" s="30">
        <v>0.41599999999999998</v>
      </c>
      <c r="G45" s="42">
        <v>0.28299999999999997</v>
      </c>
      <c r="O45" s="29">
        <v>2.1999999999999999E-2</v>
      </c>
      <c r="P45" s="30">
        <v>0.437</v>
      </c>
      <c r="Q45" s="30">
        <v>1.99</v>
      </c>
      <c r="R45" s="30">
        <v>0.39600000000000002</v>
      </c>
      <c r="S45" s="30">
        <v>0.41799999999999998</v>
      </c>
      <c r="T45" s="42">
        <v>0.28399999999999997</v>
      </c>
      <c r="AB45" s="29">
        <v>2.1999999999999999E-2</v>
      </c>
      <c r="AC45" s="30">
        <v>0.434</v>
      </c>
      <c r="AD45" s="30">
        <v>2.15</v>
      </c>
      <c r="AE45" s="30">
        <v>0.38200000000000001</v>
      </c>
      <c r="AF45" s="30">
        <v>0.41399999999999998</v>
      </c>
      <c r="AG45" s="42">
        <v>0.28999999999999998</v>
      </c>
      <c r="AO45" s="59">
        <v>2.1999999999999999E-2</v>
      </c>
      <c r="AP45" s="60">
        <v>0.437</v>
      </c>
      <c r="AQ45" s="60">
        <v>2.02</v>
      </c>
      <c r="AR45" s="60">
        <v>0.38900000000000001</v>
      </c>
      <c r="AS45" s="60">
        <v>0.41899999999999998</v>
      </c>
      <c r="AT45" s="61"/>
      <c r="BB45" s="29">
        <v>2.1999999999999999E-2</v>
      </c>
      <c r="BC45" s="30">
        <v>0.435</v>
      </c>
      <c r="BD45" s="30">
        <v>1.82</v>
      </c>
      <c r="BE45" s="30">
        <v>0.39200000000000002</v>
      </c>
      <c r="BF45" s="30">
        <v>0.41599999999999998</v>
      </c>
      <c r="BG45" s="42">
        <v>0.28399999999999997</v>
      </c>
      <c r="BO45" s="29">
        <v>2.1999999999999999E-2</v>
      </c>
      <c r="BP45" s="30">
        <v>0.432</v>
      </c>
      <c r="BQ45" s="30">
        <v>2.0099999999999998</v>
      </c>
      <c r="BR45" s="30">
        <v>0.38400000000000001</v>
      </c>
      <c r="BS45" s="30">
        <v>0.41199999999999998</v>
      </c>
      <c r="BT45" s="42">
        <v>0.28399999999999997</v>
      </c>
    </row>
  </sheetData>
  <mergeCells count="63">
    <mergeCell ref="AB9:AM9"/>
    <mergeCell ref="AO1:AZ1"/>
    <mergeCell ref="AO2:AZ2"/>
    <mergeCell ref="AO3:AZ3"/>
    <mergeCell ref="AO4:AZ4"/>
    <mergeCell ref="AO5:AZ5"/>
    <mergeCell ref="AO6:AZ6"/>
    <mergeCell ref="AO7:AZ7"/>
    <mergeCell ref="AO8:AZ8"/>
    <mergeCell ref="AO9:AZ9"/>
    <mergeCell ref="AB1:AM1"/>
    <mergeCell ref="AB2:AM2"/>
    <mergeCell ref="AB3:AM3"/>
    <mergeCell ref="AB4:AM4"/>
    <mergeCell ref="AB5:AM5"/>
    <mergeCell ref="AB6:AM6"/>
    <mergeCell ref="AB7:AM7"/>
    <mergeCell ref="AB8:AM8"/>
    <mergeCell ref="B7:M7"/>
    <mergeCell ref="O7:Z7"/>
    <mergeCell ref="B8:M8"/>
    <mergeCell ref="O8:Z8"/>
    <mergeCell ref="B9:M9"/>
    <mergeCell ref="O9:Z9"/>
    <mergeCell ref="B4:M4"/>
    <mergeCell ref="O4:Z4"/>
    <mergeCell ref="B5:M5"/>
    <mergeCell ref="O5:Z5"/>
    <mergeCell ref="B6:M6"/>
    <mergeCell ref="O6:Z6"/>
    <mergeCell ref="BB4:BM4"/>
    <mergeCell ref="BB5:BM5"/>
    <mergeCell ref="B1:M1"/>
    <mergeCell ref="O1:Z1"/>
    <mergeCell ref="B2:M2"/>
    <mergeCell ref="O2:Z2"/>
    <mergeCell ref="B3:M3"/>
    <mergeCell ref="O3:Z3"/>
    <mergeCell ref="BB6:BM6"/>
    <mergeCell ref="BB7:BM7"/>
    <mergeCell ref="BB8:BM8"/>
    <mergeCell ref="BB9:BM9"/>
    <mergeCell ref="BO1:BZ1"/>
    <mergeCell ref="BO2:BZ2"/>
    <mergeCell ref="BO3:BZ3"/>
    <mergeCell ref="BO4:BZ4"/>
    <mergeCell ref="BO5:BZ5"/>
    <mergeCell ref="BO6:BZ6"/>
    <mergeCell ref="BO7:BZ7"/>
    <mergeCell ref="BO8:BZ8"/>
    <mergeCell ref="BO9:BZ9"/>
    <mergeCell ref="BB1:BM1"/>
    <mergeCell ref="BB2:BM2"/>
    <mergeCell ref="BB3:BM3"/>
    <mergeCell ref="CB6:CM6"/>
    <mergeCell ref="CB7:CM7"/>
    <mergeCell ref="CB8:CM8"/>
    <mergeCell ref="CB9:CM9"/>
    <mergeCell ref="CB1:CM1"/>
    <mergeCell ref="CB2:CM2"/>
    <mergeCell ref="CB3:CM3"/>
    <mergeCell ref="CB4:CM4"/>
    <mergeCell ref="CB5:CM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Z43"/>
  <sheetViews>
    <sheetView workbookViewId="0">
      <pane xSplit="1" ySplit="10" topLeftCell="BK29" activePane="bottomRight" state="frozen"/>
      <selection pane="topRight" activeCell="B1" sqref="B1"/>
      <selection pane="bottomLeft" activeCell="A11" sqref="A11"/>
      <selection pane="bottomRight" activeCell="BD33" sqref="BD33"/>
    </sheetView>
  </sheetViews>
  <sheetFormatPr defaultRowHeight="15"/>
  <cols>
    <col min="1" max="1" width="16.140625" bestFit="1" customWidth="1"/>
    <col min="14" max="14" width="0.28515625" customWidth="1"/>
    <col min="27" max="27" width="0.140625" customWidth="1"/>
    <col min="40" max="40" width="0.140625" customWidth="1"/>
    <col min="53" max="53" width="0.28515625" customWidth="1"/>
    <col min="66" max="66" width="0.140625" customWidth="1"/>
  </cols>
  <sheetData>
    <row r="1" spans="1:78">
      <c r="A1" s="23" t="s">
        <v>0</v>
      </c>
      <c r="B1" s="306" t="s">
        <v>301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8"/>
      <c r="O1" s="306" t="s">
        <v>310</v>
      </c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  <c r="AB1" s="306" t="s">
        <v>319</v>
      </c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8"/>
      <c r="AO1" s="306" t="s">
        <v>328</v>
      </c>
      <c r="AP1" s="307"/>
      <c r="AQ1" s="307"/>
      <c r="AR1" s="307"/>
      <c r="AS1" s="307"/>
      <c r="AT1" s="307"/>
      <c r="AU1" s="307"/>
      <c r="AV1" s="307"/>
      <c r="AW1" s="307"/>
      <c r="AX1" s="307"/>
      <c r="AY1" s="307"/>
      <c r="AZ1" s="308"/>
      <c r="BB1" s="306" t="s">
        <v>334</v>
      </c>
      <c r="BC1" s="307"/>
      <c r="BD1" s="307"/>
      <c r="BE1" s="307"/>
      <c r="BF1" s="307"/>
      <c r="BG1" s="307"/>
      <c r="BH1" s="307"/>
      <c r="BI1" s="307"/>
      <c r="BJ1" s="307"/>
      <c r="BK1" s="307"/>
      <c r="BL1" s="307"/>
      <c r="BM1" s="308"/>
      <c r="BO1" s="306" t="s">
        <v>343</v>
      </c>
      <c r="BP1" s="307"/>
      <c r="BQ1" s="307"/>
      <c r="BR1" s="307"/>
      <c r="BS1" s="307"/>
      <c r="BT1" s="307"/>
      <c r="BU1" s="307"/>
      <c r="BV1" s="307"/>
      <c r="BW1" s="307"/>
      <c r="BX1" s="307"/>
      <c r="BY1" s="307"/>
      <c r="BZ1" s="308"/>
    </row>
    <row r="2" spans="1:78">
      <c r="A2" s="24" t="s">
        <v>1</v>
      </c>
      <c r="B2" s="309" t="s">
        <v>51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  <c r="O2" s="309" t="s">
        <v>51</v>
      </c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1"/>
      <c r="AB2" s="309" t="s">
        <v>51</v>
      </c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1"/>
      <c r="AO2" s="309" t="s">
        <v>51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1"/>
      <c r="BB2" s="309" t="s">
        <v>51</v>
      </c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1"/>
      <c r="BO2" s="309" t="s">
        <v>51</v>
      </c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1"/>
    </row>
    <row r="3" spans="1:78">
      <c r="A3" s="24" t="s">
        <v>2</v>
      </c>
      <c r="B3" s="312" t="s">
        <v>302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4"/>
      <c r="O3" s="312" t="s">
        <v>311</v>
      </c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4"/>
      <c r="AB3" s="312" t="s">
        <v>320</v>
      </c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4"/>
      <c r="AO3" s="312" t="s">
        <v>329</v>
      </c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4"/>
      <c r="BB3" s="312" t="s">
        <v>335</v>
      </c>
      <c r="BC3" s="313"/>
      <c r="BD3" s="313"/>
      <c r="BE3" s="313"/>
      <c r="BF3" s="313"/>
      <c r="BG3" s="313"/>
      <c r="BH3" s="313"/>
      <c r="BI3" s="313"/>
      <c r="BJ3" s="313"/>
      <c r="BK3" s="313"/>
      <c r="BL3" s="313"/>
      <c r="BM3" s="314"/>
      <c r="BO3" s="312" t="s">
        <v>344</v>
      </c>
      <c r="BP3" s="313"/>
      <c r="BQ3" s="313"/>
      <c r="BR3" s="313"/>
      <c r="BS3" s="313"/>
      <c r="BT3" s="313"/>
      <c r="BU3" s="313"/>
      <c r="BV3" s="313"/>
      <c r="BW3" s="313"/>
      <c r="BX3" s="313"/>
      <c r="BY3" s="313"/>
      <c r="BZ3" s="314"/>
    </row>
    <row r="4" spans="1:78">
      <c r="A4" s="24" t="s">
        <v>3</v>
      </c>
      <c r="B4" s="312" t="s">
        <v>303</v>
      </c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4"/>
      <c r="O4" s="312" t="s">
        <v>312</v>
      </c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4"/>
      <c r="AB4" s="312" t="s">
        <v>321</v>
      </c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4"/>
      <c r="AO4" s="312" t="s">
        <v>330</v>
      </c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4"/>
      <c r="BB4" s="312" t="s">
        <v>336</v>
      </c>
      <c r="BC4" s="313"/>
      <c r="BD4" s="313"/>
      <c r="BE4" s="313"/>
      <c r="BF4" s="313"/>
      <c r="BG4" s="313"/>
      <c r="BH4" s="313"/>
      <c r="BI4" s="313"/>
      <c r="BJ4" s="313"/>
      <c r="BK4" s="313"/>
      <c r="BL4" s="313"/>
      <c r="BM4" s="314"/>
      <c r="BO4" s="312" t="s">
        <v>345</v>
      </c>
      <c r="BP4" s="313"/>
      <c r="BQ4" s="313"/>
      <c r="BR4" s="313"/>
      <c r="BS4" s="313"/>
      <c r="BT4" s="313"/>
      <c r="BU4" s="313"/>
      <c r="BV4" s="313"/>
      <c r="BW4" s="313"/>
      <c r="BX4" s="313"/>
      <c r="BY4" s="313"/>
      <c r="BZ4" s="314"/>
    </row>
    <row r="5" spans="1:78">
      <c r="A5" s="24" t="s">
        <v>4</v>
      </c>
      <c r="B5" s="315">
        <v>5.0173611111111106E-2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7"/>
      <c r="O5" s="315">
        <v>5.0173611111111106E-2</v>
      </c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7"/>
      <c r="AB5" s="315">
        <v>5.0173611111111106E-2</v>
      </c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7"/>
      <c r="AO5" s="315" t="s">
        <v>222</v>
      </c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7"/>
      <c r="BB5" s="315">
        <v>5.0173611111111106E-2</v>
      </c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7"/>
      <c r="BO5" s="315">
        <v>5.0173611111111106E-2</v>
      </c>
      <c r="BP5" s="316"/>
      <c r="BQ5" s="316"/>
      <c r="BR5" s="316"/>
      <c r="BS5" s="316"/>
      <c r="BT5" s="316"/>
      <c r="BU5" s="316"/>
      <c r="BV5" s="316"/>
      <c r="BW5" s="316"/>
      <c r="BX5" s="316"/>
      <c r="BY5" s="316"/>
      <c r="BZ5" s="317"/>
    </row>
    <row r="6" spans="1:78">
      <c r="A6" s="24" t="s">
        <v>5</v>
      </c>
      <c r="B6" s="294" t="s">
        <v>222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6"/>
      <c r="O6" s="294" t="s">
        <v>222</v>
      </c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6"/>
      <c r="AB6" s="294" t="s">
        <v>222</v>
      </c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6"/>
      <c r="AO6" s="294" t="s">
        <v>222</v>
      </c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6"/>
      <c r="BB6" s="294" t="s">
        <v>222</v>
      </c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96"/>
      <c r="BO6" s="294" t="s">
        <v>222</v>
      </c>
      <c r="BP6" s="295"/>
      <c r="BQ6" s="295"/>
      <c r="BR6" s="295"/>
      <c r="BS6" s="295"/>
      <c r="BT6" s="295"/>
      <c r="BU6" s="295"/>
      <c r="BV6" s="295"/>
      <c r="BW6" s="295"/>
      <c r="BX6" s="295"/>
      <c r="BY6" s="295"/>
      <c r="BZ6" s="296"/>
    </row>
    <row r="7" spans="1:78">
      <c r="A7" s="24" t="s">
        <v>6</v>
      </c>
      <c r="B7" s="297" t="s">
        <v>55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9"/>
      <c r="O7" s="297" t="s">
        <v>55</v>
      </c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9"/>
      <c r="AB7" s="297" t="s">
        <v>55</v>
      </c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9"/>
      <c r="AO7" s="297" t="s">
        <v>55</v>
      </c>
      <c r="AP7" s="298"/>
      <c r="AQ7" s="298"/>
      <c r="AR7" s="298"/>
      <c r="AS7" s="298"/>
      <c r="AT7" s="298"/>
      <c r="AU7" s="298"/>
      <c r="AV7" s="298"/>
      <c r="AW7" s="298"/>
      <c r="AX7" s="298"/>
      <c r="AY7" s="298"/>
      <c r="AZ7" s="299"/>
      <c r="BB7" s="297" t="s">
        <v>55</v>
      </c>
      <c r="BC7" s="298"/>
      <c r="BD7" s="298"/>
      <c r="BE7" s="298"/>
      <c r="BF7" s="298"/>
      <c r="BG7" s="298"/>
      <c r="BH7" s="298"/>
      <c r="BI7" s="298"/>
      <c r="BJ7" s="298"/>
      <c r="BK7" s="298"/>
      <c r="BL7" s="298"/>
      <c r="BM7" s="299"/>
      <c r="BO7" s="297" t="s">
        <v>55</v>
      </c>
      <c r="BP7" s="298"/>
      <c r="BQ7" s="298"/>
      <c r="BR7" s="298"/>
      <c r="BS7" s="298"/>
      <c r="BT7" s="298"/>
      <c r="BU7" s="298"/>
      <c r="BV7" s="298"/>
      <c r="BW7" s="298"/>
      <c r="BX7" s="298"/>
      <c r="BY7" s="298"/>
      <c r="BZ7" s="299"/>
    </row>
    <row r="8" spans="1:78">
      <c r="A8" s="24" t="s">
        <v>7</v>
      </c>
      <c r="B8" s="300" t="s">
        <v>102</v>
      </c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2"/>
      <c r="O8" s="300" t="s">
        <v>102</v>
      </c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B8" s="300" t="s">
        <v>102</v>
      </c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2"/>
      <c r="AO8" s="300" t="s">
        <v>102</v>
      </c>
      <c r="AP8" s="301"/>
      <c r="AQ8" s="301"/>
      <c r="AR8" s="301"/>
      <c r="AS8" s="301"/>
      <c r="AT8" s="301"/>
      <c r="AU8" s="301"/>
      <c r="AV8" s="301"/>
      <c r="AW8" s="301"/>
      <c r="AX8" s="301"/>
      <c r="AY8" s="301"/>
      <c r="AZ8" s="302"/>
      <c r="BB8" s="300" t="s">
        <v>102</v>
      </c>
      <c r="BC8" s="301"/>
      <c r="BD8" s="301"/>
      <c r="BE8" s="301"/>
      <c r="BF8" s="301"/>
      <c r="BG8" s="301"/>
      <c r="BH8" s="301"/>
      <c r="BI8" s="301"/>
      <c r="BJ8" s="301"/>
      <c r="BK8" s="301"/>
      <c r="BL8" s="301"/>
      <c r="BM8" s="302"/>
      <c r="BO8" s="300" t="s">
        <v>102</v>
      </c>
      <c r="BP8" s="301"/>
      <c r="BQ8" s="301"/>
      <c r="BR8" s="301"/>
      <c r="BS8" s="301"/>
      <c r="BT8" s="301"/>
      <c r="BU8" s="301"/>
      <c r="BV8" s="301"/>
      <c r="BW8" s="301"/>
      <c r="BX8" s="301"/>
      <c r="BY8" s="301"/>
      <c r="BZ8" s="302"/>
    </row>
    <row r="9" spans="1:78" ht="21.75" thickBot="1">
      <c r="A9" s="40" t="s">
        <v>8</v>
      </c>
      <c r="B9" s="303" t="s">
        <v>72</v>
      </c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5"/>
      <c r="O9" s="303" t="s">
        <v>72</v>
      </c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5"/>
      <c r="AB9" s="303" t="s">
        <v>72</v>
      </c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5"/>
      <c r="AO9" s="303" t="s">
        <v>72</v>
      </c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5"/>
      <c r="BB9" s="303" t="s">
        <v>72</v>
      </c>
      <c r="BC9" s="304"/>
      <c r="BD9" s="304"/>
      <c r="BE9" s="304"/>
      <c r="BF9" s="304"/>
      <c r="BG9" s="304"/>
      <c r="BH9" s="304"/>
      <c r="BI9" s="304"/>
      <c r="BJ9" s="304"/>
      <c r="BK9" s="304"/>
      <c r="BL9" s="304"/>
      <c r="BM9" s="305"/>
      <c r="BO9" s="303" t="s">
        <v>72</v>
      </c>
      <c r="BP9" s="304"/>
      <c r="BQ9" s="304"/>
      <c r="BR9" s="304"/>
      <c r="BS9" s="304"/>
      <c r="BT9" s="304"/>
      <c r="BU9" s="304"/>
      <c r="BV9" s="304"/>
      <c r="BW9" s="304"/>
      <c r="BX9" s="304"/>
      <c r="BY9" s="304"/>
      <c r="BZ9" s="305"/>
    </row>
    <row r="10" spans="1:78" ht="21">
      <c r="A10" s="41" t="s">
        <v>9</v>
      </c>
      <c r="B10" s="27" t="s">
        <v>58</v>
      </c>
      <c r="C10" s="18" t="s">
        <v>59</v>
      </c>
      <c r="D10" s="18" t="s">
        <v>60</v>
      </c>
      <c r="E10" s="18" t="s">
        <v>61</v>
      </c>
      <c r="F10" s="18" t="s">
        <v>62</v>
      </c>
      <c r="G10" s="18" t="s">
        <v>63</v>
      </c>
      <c r="H10" s="18" t="s">
        <v>64</v>
      </c>
      <c r="I10" s="18" t="s">
        <v>65</v>
      </c>
      <c r="J10" s="18" t="s">
        <v>66</v>
      </c>
      <c r="K10" s="18" t="s">
        <v>67</v>
      </c>
      <c r="L10" s="18" t="s">
        <v>68</v>
      </c>
      <c r="M10" s="19" t="s">
        <v>69</v>
      </c>
      <c r="O10" s="27" t="s">
        <v>58</v>
      </c>
      <c r="P10" s="18" t="s">
        <v>59</v>
      </c>
      <c r="Q10" s="18" t="s">
        <v>60</v>
      </c>
      <c r="R10" s="18" t="s">
        <v>61</v>
      </c>
      <c r="S10" s="18" t="s">
        <v>62</v>
      </c>
      <c r="T10" s="18" t="s">
        <v>63</v>
      </c>
      <c r="U10" s="18" t="s">
        <v>64</v>
      </c>
      <c r="V10" s="18" t="s">
        <v>65</v>
      </c>
      <c r="W10" s="18" t="s">
        <v>66</v>
      </c>
      <c r="X10" s="18" t="s">
        <v>67</v>
      </c>
      <c r="Y10" s="18" t="s">
        <v>68</v>
      </c>
      <c r="Z10" s="19" t="s">
        <v>69</v>
      </c>
      <c r="AB10" s="27" t="s">
        <v>58</v>
      </c>
      <c r="AC10" s="18" t="s">
        <v>59</v>
      </c>
      <c r="AD10" s="18" t="s">
        <v>60</v>
      </c>
      <c r="AE10" s="18" t="s">
        <v>61</v>
      </c>
      <c r="AF10" s="18" t="s">
        <v>62</v>
      </c>
      <c r="AG10" s="18" t="s">
        <v>63</v>
      </c>
      <c r="AH10" s="18" t="s">
        <v>64</v>
      </c>
      <c r="AI10" s="18" t="s">
        <v>65</v>
      </c>
      <c r="AJ10" s="18" t="s">
        <v>66</v>
      </c>
      <c r="AK10" s="18" t="s">
        <v>67</v>
      </c>
      <c r="AL10" s="18" t="s">
        <v>68</v>
      </c>
      <c r="AM10" s="19" t="s">
        <v>69</v>
      </c>
      <c r="AO10" s="27" t="s">
        <v>58</v>
      </c>
      <c r="AP10" s="18" t="s">
        <v>59</v>
      </c>
      <c r="AQ10" s="18" t="s">
        <v>60</v>
      </c>
      <c r="AR10" s="18" t="s">
        <v>61</v>
      </c>
      <c r="AS10" s="18" t="s">
        <v>62</v>
      </c>
      <c r="AT10" s="18" t="s">
        <v>63</v>
      </c>
      <c r="AU10" s="18" t="s">
        <v>64</v>
      </c>
      <c r="AV10" s="18" t="s">
        <v>65</v>
      </c>
      <c r="AW10" s="18" t="s">
        <v>66</v>
      </c>
      <c r="AX10" s="18" t="s">
        <v>67</v>
      </c>
      <c r="AY10" s="18" t="s">
        <v>68</v>
      </c>
      <c r="AZ10" s="19" t="s">
        <v>69</v>
      </c>
      <c r="BB10" s="27" t="s">
        <v>58</v>
      </c>
      <c r="BC10" s="18" t="s">
        <v>59</v>
      </c>
      <c r="BD10" s="18" t="s">
        <v>60</v>
      </c>
      <c r="BE10" s="18" t="s">
        <v>61</v>
      </c>
      <c r="BF10" s="18" t="s">
        <v>62</v>
      </c>
      <c r="BG10" s="18" t="s">
        <v>63</v>
      </c>
      <c r="BH10" s="18" t="s">
        <v>64</v>
      </c>
      <c r="BI10" s="18" t="s">
        <v>65</v>
      </c>
      <c r="BJ10" s="18" t="s">
        <v>66</v>
      </c>
      <c r="BK10" s="18" t="s">
        <v>67</v>
      </c>
      <c r="BL10" s="18" t="s">
        <v>68</v>
      </c>
      <c r="BM10" s="19" t="s">
        <v>69</v>
      </c>
      <c r="BO10" s="27" t="s">
        <v>58</v>
      </c>
      <c r="BP10" s="18" t="s">
        <v>59</v>
      </c>
      <c r="BQ10" s="18" t="s">
        <v>60</v>
      </c>
      <c r="BR10" s="18" t="s">
        <v>61</v>
      </c>
      <c r="BS10" s="18" t="s">
        <v>62</v>
      </c>
      <c r="BT10" s="18" t="s">
        <v>63</v>
      </c>
      <c r="BU10" s="18" t="s">
        <v>64</v>
      </c>
      <c r="BV10" s="18" t="s">
        <v>65</v>
      </c>
      <c r="BW10" s="18" t="s">
        <v>66</v>
      </c>
      <c r="BX10" s="18" t="s">
        <v>67</v>
      </c>
      <c r="BY10" s="18" t="s">
        <v>68</v>
      </c>
      <c r="BZ10" s="19" t="s">
        <v>69</v>
      </c>
    </row>
    <row r="11" spans="1:78">
      <c r="A11" s="16" t="s">
        <v>10</v>
      </c>
      <c r="B11" s="28">
        <v>0</v>
      </c>
      <c r="C11" s="9">
        <v>0</v>
      </c>
      <c r="D11" s="9">
        <v>0</v>
      </c>
      <c r="E11" s="9">
        <v>30</v>
      </c>
      <c r="F11" s="9">
        <v>0</v>
      </c>
      <c r="G11" s="9">
        <v>0</v>
      </c>
      <c r="H11" s="9" t="s">
        <v>73</v>
      </c>
      <c r="I11" s="9" t="s">
        <v>73</v>
      </c>
      <c r="J11" s="9" t="s">
        <v>73</v>
      </c>
      <c r="K11" s="9" t="s">
        <v>73</v>
      </c>
      <c r="L11" s="22" t="s">
        <v>74</v>
      </c>
      <c r="M11" s="10" t="s">
        <v>74</v>
      </c>
      <c r="O11" s="28">
        <v>0</v>
      </c>
      <c r="P11" s="9">
        <v>0</v>
      </c>
      <c r="Q11" s="9">
        <v>0</v>
      </c>
      <c r="R11" s="9">
        <v>30</v>
      </c>
      <c r="S11" s="9">
        <v>0</v>
      </c>
      <c r="T11" s="9">
        <v>0</v>
      </c>
      <c r="U11" s="9" t="s">
        <v>73</v>
      </c>
      <c r="V11" s="9" t="s">
        <v>73</v>
      </c>
      <c r="W11" s="9" t="s">
        <v>73</v>
      </c>
      <c r="X11" s="9" t="s">
        <v>73</v>
      </c>
      <c r="Y11" s="22" t="s">
        <v>74</v>
      </c>
      <c r="Z11" s="10" t="s">
        <v>74</v>
      </c>
      <c r="AB11" s="28">
        <v>0</v>
      </c>
      <c r="AC11" s="9">
        <v>0</v>
      </c>
      <c r="AD11" s="9">
        <v>0</v>
      </c>
      <c r="AE11" s="9">
        <v>30</v>
      </c>
      <c r="AF11" s="9">
        <v>0</v>
      </c>
      <c r="AG11" s="9">
        <v>0</v>
      </c>
      <c r="AH11" s="9" t="s">
        <v>73</v>
      </c>
      <c r="AI11" s="9" t="s">
        <v>73</v>
      </c>
      <c r="AJ11" s="9" t="s">
        <v>73</v>
      </c>
      <c r="AK11" s="9" t="s">
        <v>73</v>
      </c>
      <c r="AL11" s="22" t="s">
        <v>74</v>
      </c>
      <c r="AM11" s="10" t="s">
        <v>74</v>
      </c>
      <c r="AO11" s="28">
        <v>0</v>
      </c>
      <c r="AP11" s="9">
        <v>0</v>
      </c>
      <c r="AQ11" s="9">
        <v>0</v>
      </c>
      <c r="AR11" s="9">
        <v>30</v>
      </c>
      <c r="AS11" s="9">
        <v>0</v>
      </c>
      <c r="AT11" s="9">
        <v>0</v>
      </c>
      <c r="AU11" s="9" t="s">
        <v>73</v>
      </c>
      <c r="AV11" s="9" t="s">
        <v>73</v>
      </c>
      <c r="AW11" s="9" t="s">
        <v>73</v>
      </c>
      <c r="AX11" s="9" t="s">
        <v>73</v>
      </c>
      <c r="AY11" s="22" t="s">
        <v>74</v>
      </c>
      <c r="AZ11" s="10" t="s">
        <v>74</v>
      </c>
      <c r="BB11" s="28">
        <v>0</v>
      </c>
      <c r="BC11" s="9">
        <v>0</v>
      </c>
      <c r="BD11" s="9">
        <v>0</v>
      </c>
      <c r="BE11" s="9">
        <v>30</v>
      </c>
      <c r="BF11" s="9">
        <v>0</v>
      </c>
      <c r="BG11" s="9">
        <v>0</v>
      </c>
      <c r="BH11" s="9" t="s">
        <v>73</v>
      </c>
      <c r="BI11" s="9" t="s">
        <v>73</v>
      </c>
      <c r="BJ11" s="9" t="s">
        <v>73</v>
      </c>
      <c r="BK11" s="9" t="s">
        <v>73</v>
      </c>
      <c r="BL11" s="22" t="s">
        <v>74</v>
      </c>
      <c r="BM11" s="10" t="s">
        <v>74</v>
      </c>
      <c r="BO11" s="28">
        <v>0</v>
      </c>
      <c r="BP11" s="9">
        <v>0</v>
      </c>
      <c r="BQ11" s="9">
        <v>0</v>
      </c>
      <c r="BR11" s="9">
        <v>30</v>
      </c>
      <c r="BS11" s="9">
        <v>0</v>
      </c>
      <c r="BT11" s="9">
        <v>0</v>
      </c>
      <c r="BU11" s="9" t="s">
        <v>73</v>
      </c>
      <c r="BV11" s="9" t="s">
        <v>73</v>
      </c>
      <c r="BW11" s="9" t="s">
        <v>73</v>
      </c>
      <c r="BX11" s="9" t="s">
        <v>73</v>
      </c>
      <c r="BY11" s="22" t="s">
        <v>74</v>
      </c>
      <c r="BZ11" s="10" t="s">
        <v>74</v>
      </c>
    </row>
    <row r="12" spans="1:78">
      <c r="A12" s="16" t="s">
        <v>11</v>
      </c>
      <c r="B12" s="28">
        <v>9.7799999999999994</v>
      </c>
      <c r="C12" s="9">
        <v>10.79</v>
      </c>
      <c r="D12" s="9">
        <v>15.3</v>
      </c>
      <c r="E12" s="9">
        <v>288</v>
      </c>
      <c r="F12" s="9">
        <v>0</v>
      </c>
      <c r="G12" s="9">
        <v>0</v>
      </c>
      <c r="H12" s="9" t="s">
        <v>73</v>
      </c>
      <c r="I12" s="9" t="s">
        <v>73</v>
      </c>
      <c r="J12" s="9" t="s">
        <v>73</v>
      </c>
      <c r="K12" s="9" t="s">
        <v>73</v>
      </c>
      <c r="L12" s="22" t="s">
        <v>74</v>
      </c>
      <c r="M12" s="10" t="s">
        <v>74</v>
      </c>
      <c r="O12" s="28">
        <v>8.5299999999999994</v>
      </c>
      <c r="P12" s="9">
        <v>9.5</v>
      </c>
      <c r="Q12" s="9">
        <v>12.1</v>
      </c>
      <c r="R12" s="9">
        <v>289</v>
      </c>
      <c r="S12" s="9">
        <v>0</v>
      </c>
      <c r="T12" s="9">
        <v>0</v>
      </c>
      <c r="U12" s="9" t="s">
        <v>73</v>
      </c>
      <c r="V12" s="9" t="s">
        <v>73</v>
      </c>
      <c r="W12" s="9" t="s">
        <v>73</v>
      </c>
      <c r="X12" s="9" t="s">
        <v>73</v>
      </c>
      <c r="Y12" s="22" t="s">
        <v>74</v>
      </c>
      <c r="Z12" s="10" t="s">
        <v>74</v>
      </c>
      <c r="AB12" s="28">
        <v>8.24</v>
      </c>
      <c r="AC12" s="9">
        <v>9.51</v>
      </c>
      <c r="AD12" s="9">
        <v>14.7</v>
      </c>
      <c r="AE12" s="9">
        <v>289</v>
      </c>
      <c r="AF12" s="9">
        <v>0</v>
      </c>
      <c r="AG12" s="9">
        <v>0</v>
      </c>
      <c r="AH12" s="9" t="s">
        <v>73</v>
      </c>
      <c r="AI12" s="9" t="s">
        <v>73</v>
      </c>
      <c r="AJ12" s="9" t="s">
        <v>73</v>
      </c>
      <c r="AK12" s="9" t="s">
        <v>73</v>
      </c>
      <c r="AL12" s="22" t="s">
        <v>74</v>
      </c>
      <c r="AM12" s="10" t="s">
        <v>74</v>
      </c>
      <c r="AO12" s="28">
        <v>8.5399999999999991</v>
      </c>
      <c r="AP12" s="9">
        <v>9.52</v>
      </c>
      <c r="AQ12" s="9">
        <v>13.4</v>
      </c>
      <c r="AR12" s="9">
        <v>289</v>
      </c>
      <c r="AS12" s="9">
        <v>0</v>
      </c>
      <c r="AT12" s="9">
        <v>0</v>
      </c>
      <c r="AU12" s="9" t="s">
        <v>73</v>
      </c>
      <c r="AV12" s="9" t="s">
        <v>73</v>
      </c>
      <c r="AW12" s="9" t="s">
        <v>73</v>
      </c>
      <c r="AX12" s="9" t="s">
        <v>73</v>
      </c>
      <c r="AY12" s="22" t="s">
        <v>74</v>
      </c>
      <c r="AZ12" s="10" t="s">
        <v>74</v>
      </c>
      <c r="BB12" s="28">
        <v>8.07</v>
      </c>
      <c r="BC12" s="9">
        <v>8.99</v>
      </c>
      <c r="BD12" s="9">
        <v>11.2</v>
      </c>
      <c r="BE12" s="9">
        <v>289</v>
      </c>
      <c r="BF12" s="9">
        <v>0</v>
      </c>
      <c r="BG12" s="9">
        <v>0</v>
      </c>
      <c r="BH12" s="9" t="s">
        <v>73</v>
      </c>
      <c r="BI12" s="9" t="s">
        <v>73</v>
      </c>
      <c r="BJ12" s="9" t="s">
        <v>73</v>
      </c>
      <c r="BK12" s="9" t="s">
        <v>73</v>
      </c>
      <c r="BL12" s="22" t="s">
        <v>74</v>
      </c>
      <c r="BM12" s="10" t="s">
        <v>74</v>
      </c>
      <c r="BO12" s="28">
        <v>8.35</v>
      </c>
      <c r="BP12" s="9">
        <v>9.17</v>
      </c>
      <c r="BQ12" s="9">
        <v>12.2</v>
      </c>
      <c r="BR12" s="9">
        <v>289</v>
      </c>
      <c r="BS12" s="9">
        <v>0</v>
      </c>
      <c r="BT12" s="9">
        <v>0</v>
      </c>
      <c r="BU12" s="9" t="s">
        <v>73</v>
      </c>
      <c r="BV12" s="9" t="s">
        <v>73</v>
      </c>
      <c r="BW12" s="9" t="s">
        <v>73</v>
      </c>
      <c r="BX12" s="9" t="s">
        <v>73</v>
      </c>
      <c r="BY12" s="22" t="s">
        <v>74</v>
      </c>
      <c r="BZ12" s="10" t="s">
        <v>74</v>
      </c>
    </row>
    <row r="13" spans="1:78">
      <c r="A13" s="16" t="s">
        <v>12</v>
      </c>
      <c r="B13" s="28">
        <v>0.84</v>
      </c>
      <c r="C13" s="9">
        <v>1.21</v>
      </c>
      <c r="D13" s="9">
        <v>2.1800000000000002</v>
      </c>
      <c r="E13" s="9">
        <v>316</v>
      </c>
      <c r="F13" s="9">
        <v>0</v>
      </c>
      <c r="G13" s="9">
        <v>0</v>
      </c>
      <c r="H13" s="9">
        <v>1.2</v>
      </c>
      <c r="I13" s="9">
        <v>1.41</v>
      </c>
      <c r="J13" s="9">
        <v>1.63</v>
      </c>
      <c r="K13" s="9">
        <v>0.13600000000000001</v>
      </c>
      <c r="L13" s="22">
        <v>1.2</v>
      </c>
      <c r="M13" s="10" t="s">
        <v>74</v>
      </c>
      <c r="O13" s="28">
        <v>0.78500000000000003</v>
      </c>
      <c r="P13" s="9">
        <v>1.18</v>
      </c>
      <c r="Q13" s="9">
        <v>2.21</v>
      </c>
      <c r="R13" s="9">
        <v>317</v>
      </c>
      <c r="S13" s="9">
        <v>0</v>
      </c>
      <c r="T13" s="9">
        <v>0</v>
      </c>
      <c r="U13" s="9">
        <v>1.17</v>
      </c>
      <c r="V13" s="9">
        <v>1.38</v>
      </c>
      <c r="W13" s="9">
        <v>1.58</v>
      </c>
      <c r="X13" s="9">
        <v>0.125</v>
      </c>
      <c r="Y13" s="22">
        <v>1.18</v>
      </c>
      <c r="Z13" s="10" t="s">
        <v>74</v>
      </c>
      <c r="AB13" s="28">
        <v>0.77200000000000002</v>
      </c>
      <c r="AC13" s="9">
        <v>1.19</v>
      </c>
      <c r="AD13" s="9">
        <v>5.91</v>
      </c>
      <c r="AE13" s="9">
        <v>317</v>
      </c>
      <c r="AF13" s="9">
        <v>0</v>
      </c>
      <c r="AG13" s="9">
        <v>0</v>
      </c>
      <c r="AH13" s="9">
        <v>1.1599999999999999</v>
      </c>
      <c r="AI13" s="9">
        <v>1.34</v>
      </c>
      <c r="AJ13" s="9">
        <v>1.5</v>
      </c>
      <c r="AK13" s="9">
        <v>0.28999999999999998</v>
      </c>
      <c r="AL13" s="22">
        <v>1.17</v>
      </c>
      <c r="AM13" s="10" t="s">
        <v>74</v>
      </c>
      <c r="AO13" s="28">
        <v>0.78</v>
      </c>
      <c r="AP13" s="9">
        <v>1.19</v>
      </c>
      <c r="AQ13" s="9">
        <v>2.14</v>
      </c>
      <c r="AR13" s="9">
        <v>317</v>
      </c>
      <c r="AS13" s="9">
        <v>0</v>
      </c>
      <c r="AT13" s="9">
        <v>0</v>
      </c>
      <c r="AU13" s="9">
        <v>1.18</v>
      </c>
      <c r="AV13" s="9">
        <v>1.39</v>
      </c>
      <c r="AW13" s="9">
        <v>1.54</v>
      </c>
      <c r="AX13" s="9">
        <v>0.12</v>
      </c>
      <c r="AY13" s="22">
        <v>1.19</v>
      </c>
      <c r="AZ13" s="10" t="s">
        <v>74</v>
      </c>
      <c r="BB13" s="28">
        <v>0.81799999999999995</v>
      </c>
      <c r="BC13" s="9">
        <v>1.19</v>
      </c>
      <c r="BD13" s="9">
        <v>2.16</v>
      </c>
      <c r="BE13" s="9">
        <v>317</v>
      </c>
      <c r="BF13" s="9">
        <v>0</v>
      </c>
      <c r="BG13" s="9">
        <v>0</v>
      </c>
      <c r="BH13" s="9">
        <v>1.18</v>
      </c>
      <c r="BI13" s="9">
        <v>1.36</v>
      </c>
      <c r="BJ13" s="9">
        <v>1.51</v>
      </c>
      <c r="BK13" s="9">
        <v>0.12</v>
      </c>
      <c r="BL13" s="22">
        <v>1.19</v>
      </c>
      <c r="BM13" s="10" t="s">
        <v>74</v>
      </c>
      <c r="BO13" s="28">
        <v>0.78500000000000003</v>
      </c>
      <c r="BP13" s="9">
        <v>1.1299999999999999</v>
      </c>
      <c r="BQ13" s="9">
        <v>2.02</v>
      </c>
      <c r="BR13" s="9">
        <v>317</v>
      </c>
      <c r="BS13" s="9">
        <v>0</v>
      </c>
      <c r="BT13" s="9">
        <v>0</v>
      </c>
      <c r="BU13" s="9">
        <v>1.1200000000000001</v>
      </c>
      <c r="BV13" s="9">
        <v>1.28</v>
      </c>
      <c r="BW13" s="9">
        <v>1.42</v>
      </c>
      <c r="BX13" s="9">
        <v>0.109</v>
      </c>
      <c r="BY13" s="22">
        <v>1.1299999999999999</v>
      </c>
      <c r="BZ13" s="10" t="s">
        <v>74</v>
      </c>
    </row>
    <row r="14" spans="1:78">
      <c r="A14" s="16" t="s">
        <v>13</v>
      </c>
      <c r="B14" s="28">
        <v>0.02</v>
      </c>
      <c r="C14" s="9">
        <v>3.4000000000000002E-2</v>
      </c>
      <c r="D14" s="9">
        <v>0.27700000000000002</v>
      </c>
      <c r="E14" s="9">
        <v>315</v>
      </c>
      <c r="F14" s="9">
        <v>0</v>
      </c>
      <c r="G14" s="9">
        <v>0</v>
      </c>
      <c r="H14" s="9">
        <v>3.3000000000000002E-2</v>
      </c>
      <c r="I14" s="9">
        <v>4.7E-2</v>
      </c>
      <c r="J14" s="9">
        <v>7.6999999999999999E-2</v>
      </c>
      <c r="K14" s="9">
        <v>1.9E-2</v>
      </c>
      <c r="L14" s="22">
        <v>3.2000000000000001E-2</v>
      </c>
      <c r="M14" s="10" t="s">
        <v>74</v>
      </c>
      <c r="O14" s="28">
        <v>1.7000000000000001E-2</v>
      </c>
      <c r="P14" s="9">
        <v>3.7999999999999999E-2</v>
      </c>
      <c r="Q14" s="9">
        <v>1.2</v>
      </c>
      <c r="R14" s="9">
        <v>316</v>
      </c>
      <c r="S14" s="9">
        <v>0</v>
      </c>
      <c r="T14" s="9">
        <v>0</v>
      </c>
      <c r="U14" s="9">
        <v>3.4000000000000002E-2</v>
      </c>
      <c r="V14" s="9">
        <v>4.4999999999999998E-2</v>
      </c>
      <c r="W14" s="9">
        <v>9.0999999999999998E-2</v>
      </c>
      <c r="X14" s="9">
        <v>7.0999999999999994E-2</v>
      </c>
      <c r="Y14" s="22">
        <v>3.2000000000000001E-2</v>
      </c>
      <c r="Z14" s="10" t="s">
        <v>74</v>
      </c>
      <c r="AB14" s="28">
        <v>1.9E-2</v>
      </c>
      <c r="AC14" s="9">
        <v>3.2000000000000001E-2</v>
      </c>
      <c r="AD14" s="9">
        <v>6.3E-2</v>
      </c>
      <c r="AE14" s="9">
        <v>316</v>
      </c>
      <c r="AF14" s="9">
        <v>0</v>
      </c>
      <c r="AG14" s="9">
        <v>0</v>
      </c>
      <c r="AH14" s="9">
        <v>3.4000000000000002E-2</v>
      </c>
      <c r="AI14" s="9">
        <v>4.3999999999999997E-2</v>
      </c>
      <c r="AJ14" s="9">
        <v>5.7000000000000002E-2</v>
      </c>
      <c r="AK14" s="9">
        <v>8.0000000000000002E-3</v>
      </c>
      <c r="AL14" s="22">
        <v>3.2000000000000001E-2</v>
      </c>
      <c r="AM14" s="10" t="s">
        <v>74</v>
      </c>
      <c r="AO14" s="28">
        <v>1.7999999999999999E-2</v>
      </c>
      <c r="AP14" s="9">
        <v>3.5000000000000003E-2</v>
      </c>
      <c r="AQ14" s="9">
        <v>0.44500000000000001</v>
      </c>
      <c r="AR14" s="9">
        <v>316</v>
      </c>
      <c r="AS14" s="9">
        <v>0</v>
      </c>
      <c r="AT14" s="9">
        <v>0</v>
      </c>
      <c r="AU14" s="9">
        <v>3.5999999999999997E-2</v>
      </c>
      <c r="AV14" s="9">
        <v>4.2000000000000003E-2</v>
      </c>
      <c r="AW14" s="9">
        <v>8.5000000000000006E-2</v>
      </c>
      <c r="AX14" s="9">
        <v>2.5000000000000001E-2</v>
      </c>
      <c r="AY14" s="22">
        <v>3.3000000000000002E-2</v>
      </c>
      <c r="AZ14" s="10" t="s">
        <v>74</v>
      </c>
      <c r="BB14" s="28">
        <v>0.02</v>
      </c>
      <c r="BC14" s="9">
        <v>3.4000000000000002E-2</v>
      </c>
      <c r="BD14" s="9">
        <v>9.9000000000000005E-2</v>
      </c>
      <c r="BE14" s="9">
        <v>317</v>
      </c>
      <c r="BF14" s="9">
        <v>0</v>
      </c>
      <c r="BG14" s="9">
        <v>0</v>
      </c>
      <c r="BH14" s="9">
        <v>3.5000000000000003E-2</v>
      </c>
      <c r="BI14" s="9">
        <v>4.5999999999999999E-2</v>
      </c>
      <c r="BJ14" s="9">
        <v>6.4000000000000001E-2</v>
      </c>
      <c r="BK14" s="9">
        <v>8.9999999999999993E-3</v>
      </c>
      <c r="BL14" s="22">
        <v>3.3000000000000002E-2</v>
      </c>
      <c r="BM14" s="10" t="s">
        <v>74</v>
      </c>
      <c r="BO14" s="28">
        <v>1.7999999999999999E-2</v>
      </c>
      <c r="BP14" s="9">
        <v>2.9000000000000001E-2</v>
      </c>
      <c r="BQ14" s="9">
        <v>6.6000000000000003E-2</v>
      </c>
      <c r="BR14" s="9">
        <v>316</v>
      </c>
      <c r="BS14" s="9">
        <v>0</v>
      </c>
      <c r="BT14" s="9">
        <v>0</v>
      </c>
      <c r="BU14" s="9">
        <v>2.7E-2</v>
      </c>
      <c r="BV14" s="9">
        <v>3.9E-2</v>
      </c>
      <c r="BW14" s="9">
        <v>5.2999999999999999E-2</v>
      </c>
      <c r="BX14" s="9">
        <v>7.0000000000000001E-3</v>
      </c>
      <c r="BY14" s="22">
        <v>2.8000000000000001E-2</v>
      </c>
      <c r="BZ14" s="10" t="s">
        <v>74</v>
      </c>
    </row>
    <row r="15" spans="1:78">
      <c r="A15" s="16" t="s">
        <v>14</v>
      </c>
      <c r="B15" s="28">
        <v>1.1000000000000001</v>
      </c>
      <c r="C15" s="9">
        <v>1.35</v>
      </c>
      <c r="D15" s="9">
        <v>1.75</v>
      </c>
      <c r="E15" s="9">
        <v>309</v>
      </c>
      <c r="F15" s="9">
        <v>0</v>
      </c>
      <c r="G15" s="9">
        <v>0</v>
      </c>
      <c r="H15" s="9">
        <v>1.33</v>
      </c>
      <c r="I15" s="9">
        <v>1.61</v>
      </c>
      <c r="J15" s="9">
        <v>1.69</v>
      </c>
      <c r="K15" s="9">
        <v>0.126</v>
      </c>
      <c r="L15" s="22">
        <v>1.34</v>
      </c>
      <c r="M15" s="10" t="s">
        <v>74</v>
      </c>
      <c r="O15" s="28">
        <v>1.02</v>
      </c>
      <c r="P15" s="9">
        <v>1.32</v>
      </c>
      <c r="Q15" s="9">
        <v>1.85</v>
      </c>
      <c r="R15" s="9">
        <v>310</v>
      </c>
      <c r="S15" s="9">
        <v>0</v>
      </c>
      <c r="T15" s="9">
        <v>0</v>
      </c>
      <c r="U15" s="9">
        <v>1.31</v>
      </c>
      <c r="V15" s="9">
        <v>1.53</v>
      </c>
      <c r="W15" s="9">
        <v>1.66</v>
      </c>
      <c r="X15" s="9">
        <v>0.11799999999999999</v>
      </c>
      <c r="Y15" s="22">
        <v>1.32</v>
      </c>
      <c r="Z15" s="10" t="s">
        <v>74</v>
      </c>
      <c r="AB15" s="28">
        <v>1.05</v>
      </c>
      <c r="AC15" s="9">
        <v>1.26</v>
      </c>
      <c r="AD15" s="9">
        <v>1.65</v>
      </c>
      <c r="AE15" s="9">
        <v>310</v>
      </c>
      <c r="AF15" s="9">
        <v>0</v>
      </c>
      <c r="AG15" s="9">
        <v>0</v>
      </c>
      <c r="AH15" s="9">
        <v>1.25</v>
      </c>
      <c r="AI15" s="9">
        <v>1.46</v>
      </c>
      <c r="AJ15" s="9">
        <v>1.57</v>
      </c>
      <c r="AK15" s="9">
        <v>0.109</v>
      </c>
      <c r="AL15" s="22">
        <v>1.26</v>
      </c>
      <c r="AM15" s="10" t="s">
        <v>74</v>
      </c>
      <c r="AO15" s="28">
        <v>1.06</v>
      </c>
      <c r="AP15" s="9">
        <v>1.31</v>
      </c>
      <c r="AQ15" s="9">
        <v>1.81</v>
      </c>
      <c r="AR15" s="9">
        <v>310</v>
      </c>
      <c r="AS15" s="9">
        <v>0</v>
      </c>
      <c r="AT15" s="9">
        <v>0</v>
      </c>
      <c r="AU15" s="9">
        <v>1.29</v>
      </c>
      <c r="AV15" s="9">
        <v>1.53</v>
      </c>
      <c r="AW15" s="9">
        <v>1.6</v>
      </c>
      <c r="AX15" s="9">
        <v>0.113</v>
      </c>
      <c r="AY15" s="22">
        <v>1.3</v>
      </c>
      <c r="AZ15" s="10" t="s">
        <v>74</v>
      </c>
      <c r="BB15" s="28">
        <v>1.01</v>
      </c>
      <c r="BC15" s="9">
        <v>1.23</v>
      </c>
      <c r="BD15" s="9">
        <v>1.63</v>
      </c>
      <c r="BE15" s="9">
        <v>310</v>
      </c>
      <c r="BF15" s="9">
        <v>0</v>
      </c>
      <c r="BG15" s="9">
        <v>0</v>
      </c>
      <c r="BH15" s="9">
        <v>1.22</v>
      </c>
      <c r="BI15" s="9">
        <v>1.4</v>
      </c>
      <c r="BJ15" s="9">
        <v>1.51</v>
      </c>
      <c r="BK15" s="9">
        <v>0.1</v>
      </c>
      <c r="BL15" s="22">
        <v>1.22</v>
      </c>
      <c r="BM15" s="10" t="s">
        <v>74</v>
      </c>
      <c r="BO15" s="28">
        <v>1.1100000000000001</v>
      </c>
      <c r="BP15" s="9">
        <v>1.31</v>
      </c>
      <c r="BQ15" s="9">
        <v>1.75</v>
      </c>
      <c r="BR15" s="9">
        <v>310</v>
      </c>
      <c r="BS15" s="9">
        <v>0</v>
      </c>
      <c r="BT15" s="9">
        <v>0</v>
      </c>
      <c r="BU15" s="9">
        <v>1.31</v>
      </c>
      <c r="BV15" s="9">
        <v>1.5</v>
      </c>
      <c r="BW15" s="9">
        <v>1.58</v>
      </c>
      <c r="BX15" s="9">
        <v>0.105</v>
      </c>
      <c r="BY15" s="22">
        <v>1.31</v>
      </c>
      <c r="BZ15" s="10" t="s">
        <v>74</v>
      </c>
    </row>
    <row r="16" spans="1:78">
      <c r="A16" s="16" t="s">
        <v>15</v>
      </c>
      <c r="B16" s="28">
        <v>0.52500000000000002</v>
      </c>
      <c r="C16" s="9">
        <v>0.68300000000000005</v>
      </c>
      <c r="D16" s="9">
        <v>1.01</v>
      </c>
      <c r="E16" s="9">
        <v>307</v>
      </c>
      <c r="F16" s="9">
        <v>0</v>
      </c>
      <c r="G16" s="9">
        <v>0</v>
      </c>
      <c r="H16" s="9">
        <v>0.67100000000000004</v>
      </c>
      <c r="I16" s="9">
        <v>0.82399999999999995</v>
      </c>
      <c r="J16" s="9">
        <v>0.89600000000000002</v>
      </c>
      <c r="K16" s="9">
        <v>7.6999999999999999E-2</v>
      </c>
      <c r="L16" s="22">
        <v>0.67900000000000005</v>
      </c>
      <c r="M16" s="10" t="s">
        <v>74</v>
      </c>
      <c r="O16" s="28">
        <v>0.49</v>
      </c>
      <c r="P16" s="9">
        <v>0.66900000000000004</v>
      </c>
      <c r="Q16" s="9">
        <v>0.94699999999999995</v>
      </c>
      <c r="R16" s="9">
        <v>308</v>
      </c>
      <c r="S16" s="9">
        <v>0</v>
      </c>
      <c r="T16" s="9">
        <v>0</v>
      </c>
      <c r="U16" s="9">
        <v>0.65700000000000003</v>
      </c>
      <c r="V16" s="9">
        <v>0.82</v>
      </c>
      <c r="W16" s="9">
        <v>0.85199999999999998</v>
      </c>
      <c r="X16" s="9">
        <v>7.8E-2</v>
      </c>
      <c r="Y16" s="22">
        <v>0.66500000000000004</v>
      </c>
      <c r="Z16" s="10" t="s">
        <v>74</v>
      </c>
      <c r="AB16" s="28">
        <v>0.5</v>
      </c>
      <c r="AC16" s="9">
        <v>0.65</v>
      </c>
      <c r="AD16" s="9">
        <v>1.08</v>
      </c>
      <c r="AE16" s="9">
        <v>308</v>
      </c>
      <c r="AF16" s="9">
        <v>0</v>
      </c>
      <c r="AG16" s="9">
        <v>0</v>
      </c>
      <c r="AH16" s="9">
        <v>0.63700000000000001</v>
      </c>
      <c r="AI16" s="9">
        <v>0.78600000000000003</v>
      </c>
      <c r="AJ16" s="9">
        <v>0.90800000000000003</v>
      </c>
      <c r="AK16" s="9">
        <v>7.9000000000000001E-2</v>
      </c>
      <c r="AL16" s="22">
        <v>0.64400000000000002</v>
      </c>
      <c r="AM16" s="10" t="s">
        <v>74</v>
      </c>
      <c r="AO16" s="28">
        <v>0.51100000000000001</v>
      </c>
      <c r="AP16" s="9">
        <v>0.66700000000000004</v>
      </c>
      <c r="AQ16" s="9">
        <v>1.01</v>
      </c>
      <c r="AR16" s="9">
        <v>308</v>
      </c>
      <c r="AS16" s="9">
        <v>0</v>
      </c>
      <c r="AT16" s="9">
        <v>0</v>
      </c>
      <c r="AU16" s="9">
        <v>0.65900000000000003</v>
      </c>
      <c r="AV16" s="9">
        <v>0.80400000000000005</v>
      </c>
      <c r="AW16" s="9">
        <v>0.84899999999999998</v>
      </c>
      <c r="AX16" s="9">
        <v>7.4999999999999997E-2</v>
      </c>
      <c r="AY16" s="22">
        <v>0.66400000000000003</v>
      </c>
      <c r="AZ16" s="10" t="s">
        <v>74</v>
      </c>
      <c r="BB16" s="28">
        <v>0.44800000000000001</v>
      </c>
      <c r="BC16" s="9">
        <v>0.61299999999999999</v>
      </c>
      <c r="BD16" s="9">
        <v>1.04</v>
      </c>
      <c r="BE16" s="9">
        <v>309</v>
      </c>
      <c r="BF16" s="9">
        <v>0</v>
      </c>
      <c r="BG16" s="9">
        <v>0</v>
      </c>
      <c r="BH16" s="9">
        <v>0.60599999999999998</v>
      </c>
      <c r="BI16" s="9">
        <v>0.72399999999999998</v>
      </c>
      <c r="BJ16" s="9">
        <v>0.79500000000000004</v>
      </c>
      <c r="BK16" s="9">
        <v>6.4000000000000001E-2</v>
      </c>
      <c r="BL16" s="22">
        <v>0.60899999999999999</v>
      </c>
      <c r="BM16" s="10" t="s">
        <v>74</v>
      </c>
      <c r="BO16" s="28">
        <v>0.49299999999999999</v>
      </c>
      <c r="BP16" s="9">
        <v>0.66900000000000004</v>
      </c>
      <c r="BQ16" s="9">
        <v>1.1100000000000001</v>
      </c>
      <c r="BR16" s="9">
        <v>308</v>
      </c>
      <c r="BS16" s="9">
        <v>0</v>
      </c>
      <c r="BT16" s="9">
        <v>0</v>
      </c>
      <c r="BU16" s="9">
        <v>0.66400000000000003</v>
      </c>
      <c r="BV16" s="9">
        <v>0.79900000000000004</v>
      </c>
      <c r="BW16" s="9">
        <v>0.97</v>
      </c>
      <c r="BX16" s="9">
        <v>8.3000000000000004E-2</v>
      </c>
      <c r="BY16" s="22">
        <v>0.66300000000000003</v>
      </c>
      <c r="BZ16" s="10" t="s">
        <v>74</v>
      </c>
    </row>
    <row r="17" spans="1:78">
      <c r="A17" s="16" t="s">
        <v>16</v>
      </c>
      <c r="B17" s="28">
        <v>0.36</v>
      </c>
      <c r="C17" s="9">
        <v>0.45600000000000002</v>
      </c>
      <c r="D17" s="9">
        <v>0.67400000000000004</v>
      </c>
      <c r="E17" s="9">
        <v>306</v>
      </c>
      <c r="F17" s="9">
        <v>0</v>
      </c>
      <c r="G17" s="9">
        <v>0</v>
      </c>
      <c r="H17" s="9">
        <v>0.44600000000000001</v>
      </c>
      <c r="I17" s="9">
        <v>0.55000000000000004</v>
      </c>
      <c r="J17" s="9">
        <v>0.61299999999999999</v>
      </c>
      <c r="K17" s="9">
        <v>5.1999999999999998E-2</v>
      </c>
      <c r="L17" s="22">
        <v>0.45200000000000001</v>
      </c>
      <c r="M17" s="10" t="s">
        <v>74</v>
      </c>
      <c r="O17" s="28">
        <v>0.33700000000000002</v>
      </c>
      <c r="P17" s="9">
        <v>0.42699999999999999</v>
      </c>
      <c r="Q17" s="9">
        <v>0.61499999999999999</v>
      </c>
      <c r="R17" s="9">
        <v>307</v>
      </c>
      <c r="S17" s="9">
        <v>0</v>
      </c>
      <c r="T17" s="9">
        <v>0</v>
      </c>
      <c r="U17" s="9">
        <v>0.41699999999999998</v>
      </c>
      <c r="V17" s="9">
        <v>0.51600000000000001</v>
      </c>
      <c r="W17" s="9">
        <v>0.59099999999999997</v>
      </c>
      <c r="X17" s="9">
        <v>4.9000000000000002E-2</v>
      </c>
      <c r="Y17" s="22">
        <v>0.42399999999999999</v>
      </c>
      <c r="Z17" s="10" t="s">
        <v>74</v>
      </c>
      <c r="AB17" s="28">
        <v>0.34799999999999998</v>
      </c>
      <c r="AC17" s="9">
        <v>0.435</v>
      </c>
      <c r="AD17" s="9">
        <v>0.77800000000000002</v>
      </c>
      <c r="AE17" s="9">
        <v>307</v>
      </c>
      <c r="AF17" s="9">
        <v>0</v>
      </c>
      <c r="AG17" s="9">
        <v>0</v>
      </c>
      <c r="AH17" s="9">
        <v>0.42799999999999999</v>
      </c>
      <c r="AI17" s="9">
        <v>0.52500000000000002</v>
      </c>
      <c r="AJ17" s="9">
        <v>0.59499999999999997</v>
      </c>
      <c r="AK17" s="9">
        <v>5.2999999999999999E-2</v>
      </c>
      <c r="AL17" s="22">
        <v>0.43099999999999999</v>
      </c>
      <c r="AM17" s="10" t="s">
        <v>74</v>
      </c>
      <c r="AO17" s="28">
        <v>0.33600000000000002</v>
      </c>
      <c r="AP17" s="9">
        <v>0.44</v>
      </c>
      <c r="AQ17" s="9">
        <v>0.65400000000000003</v>
      </c>
      <c r="AR17" s="9">
        <v>307</v>
      </c>
      <c r="AS17" s="9">
        <v>0</v>
      </c>
      <c r="AT17" s="9">
        <v>0</v>
      </c>
      <c r="AU17" s="9">
        <v>0.432</v>
      </c>
      <c r="AV17" s="9">
        <v>0.53800000000000003</v>
      </c>
      <c r="AW17" s="9">
        <v>0.57799999999999996</v>
      </c>
      <c r="AX17" s="9">
        <v>0.05</v>
      </c>
      <c r="AY17" s="22">
        <v>0.437</v>
      </c>
      <c r="AZ17" s="10" t="s">
        <v>74</v>
      </c>
      <c r="BB17" s="28">
        <v>0.32600000000000001</v>
      </c>
      <c r="BC17" s="9">
        <v>0.41899999999999998</v>
      </c>
      <c r="BD17" s="9">
        <v>0.69699999999999995</v>
      </c>
      <c r="BE17" s="9">
        <v>307</v>
      </c>
      <c r="BF17" s="9">
        <v>0</v>
      </c>
      <c r="BG17" s="9">
        <v>0</v>
      </c>
      <c r="BH17" s="9">
        <v>0.40799999999999997</v>
      </c>
      <c r="BI17" s="9">
        <v>0.50900000000000001</v>
      </c>
      <c r="BJ17" s="9">
        <v>0.62</v>
      </c>
      <c r="BK17" s="9">
        <v>5.0999999999999997E-2</v>
      </c>
      <c r="BL17" s="22">
        <v>0.41399999999999998</v>
      </c>
      <c r="BM17" s="10" t="s">
        <v>74</v>
      </c>
      <c r="BO17" s="28">
        <v>0.33800000000000002</v>
      </c>
      <c r="BP17" s="9">
        <v>0.42299999999999999</v>
      </c>
      <c r="BQ17" s="9">
        <v>0.60899999999999999</v>
      </c>
      <c r="BR17" s="9">
        <v>307</v>
      </c>
      <c r="BS17" s="9">
        <v>0</v>
      </c>
      <c r="BT17" s="9">
        <v>0</v>
      </c>
      <c r="BU17" s="9">
        <v>0.41699999999999998</v>
      </c>
      <c r="BV17" s="9">
        <v>0.51300000000000001</v>
      </c>
      <c r="BW17" s="9">
        <v>0.58099999999999996</v>
      </c>
      <c r="BX17" s="9">
        <v>4.7E-2</v>
      </c>
      <c r="BY17" s="22">
        <v>0.42</v>
      </c>
      <c r="BZ17" s="10" t="s">
        <v>74</v>
      </c>
    </row>
    <row r="18" spans="1:78">
      <c r="A18" s="16" t="s">
        <v>17</v>
      </c>
      <c r="B18" s="28">
        <v>0.46300000000000002</v>
      </c>
      <c r="C18" s="9">
        <v>0.58499999999999996</v>
      </c>
      <c r="D18" s="9">
        <v>1.01</v>
      </c>
      <c r="E18" s="9">
        <v>305</v>
      </c>
      <c r="F18" s="9">
        <v>0</v>
      </c>
      <c r="G18" s="9">
        <v>0</v>
      </c>
      <c r="H18" s="9">
        <v>0.57299999999999995</v>
      </c>
      <c r="I18" s="9">
        <v>0.72799999999999998</v>
      </c>
      <c r="J18" s="9">
        <v>0.84799999999999998</v>
      </c>
      <c r="K18" s="9">
        <v>7.4999999999999997E-2</v>
      </c>
      <c r="L18" s="22">
        <v>0.57799999999999996</v>
      </c>
      <c r="M18" s="10" t="s">
        <v>74</v>
      </c>
      <c r="O18" s="28">
        <v>0.45300000000000001</v>
      </c>
      <c r="P18" s="9">
        <v>0.55100000000000005</v>
      </c>
      <c r="Q18" s="9">
        <v>0.84399999999999997</v>
      </c>
      <c r="R18" s="9">
        <v>306</v>
      </c>
      <c r="S18" s="9">
        <v>0</v>
      </c>
      <c r="T18" s="9">
        <v>0</v>
      </c>
      <c r="U18" s="9">
        <v>0.53900000000000003</v>
      </c>
      <c r="V18" s="9">
        <v>0.66400000000000003</v>
      </c>
      <c r="W18" s="9">
        <v>0.81299999999999994</v>
      </c>
      <c r="X18" s="9">
        <v>6.0999999999999999E-2</v>
      </c>
      <c r="Y18" s="22">
        <v>0.54500000000000004</v>
      </c>
      <c r="Z18" s="10" t="s">
        <v>74</v>
      </c>
      <c r="AB18" s="28">
        <v>0.44400000000000001</v>
      </c>
      <c r="AC18" s="9">
        <v>0.54900000000000004</v>
      </c>
      <c r="AD18" s="9">
        <v>0.80700000000000005</v>
      </c>
      <c r="AE18" s="9">
        <v>306</v>
      </c>
      <c r="AF18" s="9">
        <v>0</v>
      </c>
      <c r="AG18" s="9">
        <v>0</v>
      </c>
      <c r="AH18" s="9">
        <v>0.54200000000000004</v>
      </c>
      <c r="AI18" s="9">
        <v>0.64900000000000002</v>
      </c>
      <c r="AJ18" s="9">
        <v>0.70799999999999996</v>
      </c>
      <c r="AK18" s="9">
        <v>5.7000000000000002E-2</v>
      </c>
      <c r="AL18" s="22">
        <v>0.54500000000000004</v>
      </c>
      <c r="AM18" s="10" t="s">
        <v>74</v>
      </c>
      <c r="AO18" s="28">
        <v>0.438</v>
      </c>
      <c r="AP18" s="9">
        <v>0.55100000000000005</v>
      </c>
      <c r="AQ18" s="9">
        <v>0.93200000000000005</v>
      </c>
      <c r="AR18" s="9">
        <v>306</v>
      </c>
      <c r="AS18" s="9">
        <v>0</v>
      </c>
      <c r="AT18" s="9">
        <v>0</v>
      </c>
      <c r="AU18" s="9">
        <v>0.54200000000000004</v>
      </c>
      <c r="AV18" s="9">
        <v>0.65500000000000003</v>
      </c>
      <c r="AW18" s="9">
        <v>0.76700000000000002</v>
      </c>
      <c r="AX18" s="9">
        <v>6.3E-2</v>
      </c>
      <c r="AY18" s="22">
        <v>0.54700000000000004</v>
      </c>
      <c r="AZ18" s="10" t="s">
        <v>74</v>
      </c>
      <c r="BB18" s="28">
        <v>0.439</v>
      </c>
      <c r="BC18" s="9">
        <v>0.51600000000000001</v>
      </c>
      <c r="BD18" s="9">
        <v>0.68600000000000005</v>
      </c>
      <c r="BE18" s="9">
        <v>306</v>
      </c>
      <c r="BF18" s="9">
        <v>0</v>
      </c>
      <c r="BG18" s="9">
        <v>0</v>
      </c>
      <c r="BH18" s="9">
        <v>0.50700000000000001</v>
      </c>
      <c r="BI18" s="9">
        <v>0.60599999999999998</v>
      </c>
      <c r="BJ18" s="9">
        <v>0.64600000000000002</v>
      </c>
      <c r="BK18" s="9">
        <v>4.5999999999999999E-2</v>
      </c>
      <c r="BL18" s="22">
        <v>0.51300000000000001</v>
      </c>
      <c r="BM18" s="10" t="s">
        <v>74</v>
      </c>
      <c r="BO18" s="28">
        <v>0.40100000000000002</v>
      </c>
      <c r="BP18" s="9">
        <v>0.55500000000000005</v>
      </c>
      <c r="BQ18" s="9">
        <v>1.53</v>
      </c>
      <c r="BR18" s="9">
        <v>306</v>
      </c>
      <c r="BS18" s="9">
        <v>0</v>
      </c>
      <c r="BT18" s="9">
        <v>0</v>
      </c>
      <c r="BU18" s="9">
        <v>0.53900000000000003</v>
      </c>
      <c r="BV18" s="9">
        <v>0.70099999999999996</v>
      </c>
      <c r="BW18" s="9">
        <v>0.76700000000000002</v>
      </c>
      <c r="BX18" s="9">
        <v>9.1999999999999998E-2</v>
      </c>
      <c r="BY18" s="22">
        <v>0.54800000000000004</v>
      </c>
      <c r="BZ18" s="10" t="s">
        <v>74</v>
      </c>
    </row>
    <row r="19" spans="1:78">
      <c r="A19" s="16" t="s">
        <v>18</v>
      </c>
      <c r="B19" s="28">
        <v>3.3000000000000002E-2</v>
      </c>
      <c r="C19" s="9">
        <v>5.8999999999999997E-2</v>
      </c>
      <c r="D19" s="9">
        <v>0.17699999999999999</v>
      </c>
      <c r="E19" s="9">
        <v>304</v>
      </c>
      <c r="F19" s="9">
        <v>0</v>
      </c>
      <c r="G19" s="9">
        <v>0</v>
      </c>
      <c r="H19" s="9">
        <v>0.05</v>
      </c>
      <c r="I19" s="9">
        <v>0.1</v>
      </c>
      <c r="J19" s="9">
        <v>0.17299999999999999</v>
      </c>
      <c r="K19" s="9">
        <v>2.7E-2</v>
      </c>
      <c r="L19" s="22">
        <v>5.6000000000000001E-2</v>
      </c>
      <c r="M19" s="10" t="s">
        <v>74</v>
      </c>
      <c r="O19" s="28">
        <v>3.2000000000000001E-2</v>
      </c>
      <c r="P19" s="9">
        <v>6.8000000000000005E-2</v>
      </c>
      <c r="Q19" s="9">
        <v>0.251</v>
      </c>
      <c r="R19" s="9">
        <v>305</v>
      </c>
      <c r="S19" s="9">
        <v>0</v>
      </c>
      <c r="T19" s="9">
        <v>0</v>
      </c>
      <c r="U19" s="9">
        <v>5.8999999999999997E-2</v>
      </c>
      <c r="V19" s="9">
        <v>0.16300000000000001</v>
      </c>
      <c r="W19" s="9">
        <v>0.17199999999999999</v>
      </c>
      <c r="X19" s="9">
        <v>3.6999999999999998E-2</v>
      </c>
      <c r="Y19" s="22">
        <v>6.4000000000000001E-2</v>
      </c>
      <c r="Z19" s="10" t="s">
        <v>74</v>
      </c>
      <c r="AB19" s="28">
        <v>0.03</v>
      </c>
      <c r="AC19" s="9">
        <v>6.9000000000000006E-2</v>
      </c>
      <c r="AD19" s="9">
        <v>0.19500000000000001</v>
      </c>
      <c r="AE19" s="9">
        <v>305</v>
      </c>
      <c r="AF19" s="9">
        <v>0</v>
      </c>
      <c r="AG19" s="9">
        <v>0</v>
      </c>
      <c r="AH19" s="9">
        <v>5.8000000000000003E-2</v>
      </c>
      <c r="AI19" s="9">
        <v>0.16900000000000001</v>
      </c>
      <c r="AJ19" s="9">
        <v>0.18099999999999999</v>
      </c>
      <c r="AK19" s="9">
        <v>3.6999999999999998E-2</v>
      </c>
      <c r="AL19" s="22">
        <v>6.5000000000000002E-2</v>
      </c>
      <c r="AM19" s="10" t="s">
        <v>74</v>
      </c>
      <c r="AO19" s="28">
        <v>3.3000000000000002E-2</v>
      </c>
      <c r="AP19" s="9">
        <v>6.7000000000000004E-2</v>
      </c>
      <c r="AQ19" s="9">
        <v>0.184</v>
      </c>
      <c r="AR19" s="9">
        <v>305</v>
      </c>
      <c r="AS19" s="9">
        <v>0</v>
      </c>
      <c r="AT19" s="9">
        <v>0</v>
      </c>
      <c r="AU19" s="9">
        <v>6.0999999999999999E-2</v>
      </c>
      <c r="AV19" s="9">
        <v>0.16800000000000001</v>
      </c>
      <c r="AW19" s="9">
        <v>0.17599999999999999</v>
      </c>
      <c r="AX19" s="9">
        <v>3.5000000000000003E-2</v>
      </c>
      <c r="AY19" s="22">
        <v>6.3E-2</v>
      </c>
      <c r="AZ19" s="10" t="s">
        <v>74</v>
      </c>
      <c r="BB19" s="28">
        <v>3.1E-2</v>
      </c>
      <c r="BC19" s="9">
        <v>6.3E-2</v>
      </c>
      <c r="BD19" s="9">
        <v>0.26500000000000001</v>
      </c>
      <c r="BE19" s="9">
        <v>306</v>
      </c>
      <c r="BF19" s="9">
        <v>0</v>
      </c>
      <c r="BG19" s="9">
        <v>0</v>
      </c>
      <c r="BH19" s="9">
        <v>5.7000000000000002E-2</v>
      </c>
      <c r="BI19" s="9">
        <v>0.109</v>
      </c>
      <c r="BJ19" s="9">
        <v>0.18099999999999999</v>
      </c>
      <c r="BK19" s="9">
        <v>3.2000000000000001E-2</v>
      </c>
      <c r="BL19" s="22">
        <v>5.8999999999999997E-2</v>
      </c>
      <c r="BM19" s="10" t="s">
        <v>74</v>
      </c>
      <c r="BO19" s="28">
        <v>3.3000000000000002E-2</v>
      </c>
      <c r="BP19" s="9">
        <v>6.9000000000000006E-2</v>
      </c>
      <c r="BQ19" s="9">
        <v>0.19700000000000001</v>
      </c>
      <c r="BR19" s="9">
        <v>305</v>
      </c>
      <c r="BS19" s="9">
        <v>0</v>
      </c>
      <c r="BT19" s="9">
        <v>0</v>
      </c>
      <c r="BU19" s="9">
        <v>5.8999999999999997E-2</v>
      </c>
      <c r="BV19" s="9">
        <v>0.16400000000000001</v>
      </c>
      <c r="BW19" s="9">
        <v>0.17399999999999999</v>
      </c>
      <c r="BX19" s="9">
        <v>3.5999999999999997E-2</v>
      </c>
      <c r="BY19" s="22">
        <v>6.5000000000000002E-2</v>
      </c>
      <c r="BZ19" s="10" t="s">
        <v>74</v>
      </c>
    </row>
    <row r="20" spans="1:78">
      <c r="A20" s="16" t="s">
        <v>19</v>
      </c>
      <c r="B20" s="28">
        <v>1.7999999999999999E-2</v>
      </c>
      <c r="C20" s="9">
        <v>2.8000000000000001E-2</v>
      </c>
      <c r="D20" s="9">
        <v>0.13800000000000001</v>
      </c>
      <c r="E20" s="9">
        <v>304</v>
      </c>
      <c r="F20" s="9">
        <v>0</v>
      </c>
      <c r="G20" s="9">
        <v>0</v>
      </c>
      <c r="H20" s="9">
        <v>2.5999999999999999E-2</v>
      </c>
      <c r="I20" s="9">
        <v>4.1000000000000002E-2</v>
      </c>
      <c r="J20" s="9">
        <v>8.2000000000000003E-2</v>
      </c>
      <c r="K20" s="9">
        <v>1.2E-2</v>
      </c>
      <c r="L20" s="22">
        <v>2.7E-2</v>
      </c>
      <c r="M20" s="10" t="s">
        <v>74</v>
      </c>
      <c r="O20" s="28">
        <v>1.9E-2</v>
      </c>
      <c r="P20" s="9">
        <v>2.7E-2</v>
      </c>
      <c r="Q20" s="9">
        <v>9.7000000000000003E-2</v>
      </c>
      <c r="R20" s="9">
        <v>305</v>
      </c>
      <c r="S20" s="9">
        <v>0</v>
      </c>
      <c r="T20" s="9">
        <v>0</v>
      </c>
      <c r="U20" s="9">
        <v>2.5999999999999999E-2</v>
      </c>
      <c r="V20" s="9">
        <v>0.04</v>
      </c>
      <c r="W20" s="9">
        <v>6.2E-2</v>
      </c>
      <c r="X20" s="9">
        <v>8.0000000000000002E-3</v>
      </c>
      <c r="Y20" s="22">
        <v>2.5999999999999999E-2</v>
      </c>
      <c r="Z20" s="10" t="s">
        <v>74</v>
      </c>
      <c r="AB20" s="28">
        <v>1.9E-2</v>
      </c>
      <c r="AC20" s="9">
        <v>2.8000000000000001E-2</v>
      </c>
      <c r="AD20" s="9">
        <v>0.1</v>
      </c>
      <c r="AE20" s="9">
        <v>304</v>
      </c>
      <c r="AF20" s="9">
        <v>0</v>
      </c>
      <c r="AG20" s="9">
        <v>0</v>
      </c>
      <c r="AH20" s="9">
        <v>2.5999999999999999E-2</v>
      </c>
      <c r="AI20" s="9">
        <v>4.2999999999999997E-2</v>
      </c>
      <c r="AJ20" s="9">
        <v>5.7000000000000002E-2</v>
      </c>
      <c r="AK20" s="9">
        <v>8.9999999999999993E-3</v>
      </c>
      <c r="AL20" s="22">
        <v>2.7E-2</v>
      </c>
      <c r="AM20" s="10" t="s">
        <v>74</v>
      </c>
      <c r="AO20" s="28">
        <v>0.02</v>
      </c>
      <c r="AP20" s="9">
        <v>2.9000000000000001E-2</v>
      </c>
      <c r="AQ20" s="9">
        <v>0.13400000000000001</v>
      </c>
      <c r="AR20" s="9">
        <v>304</v>
      </c>
      <c r="AS20" s="9">
        <v>0</v>
      </c>
      <c r="AT20" s="9">
        <v>0</v>
      </c>
      <c r="AU20" s="9">
        <v>2.7E-2</v>
      </c>
      <c r="AV20" s="9">
        <v>4.1000000000000002E-2</v>
      </c>
      <c r="AW20" s="9">
        <v>0.111</v>
      </c>
      <c r="AX20" s="9">
        <v>1.2999999999999999E-2</v>
      </c>
      <c r="AY20" s="22">
        <v>2.7E-2</v>
      </c>
      <c r="AZ20" s="10" t="s">
        <v>74</v>
      </c>
      <c r="BB20" s="28">
        <v>0.02</v>
      </c>
      <c r="BC20" s="9">
        <v>2.9000000000000001E-2</v>
      </c>
      <c r="BD20" s="9">
        <v>9.6000000000000002E-2</v>
      </c>
      <c r="BE20" s="9">
        <v>305</v>
      </c>
      <c r="BF20" s="9">
        <v>0</v>
      </c>
      <c r="BG20" s="9">
        <v>0</v>
      </c>
      <c r="BH20" s="9">
        <v>2.7E-2</v>
      </c>
      <c r="BI20" s="9">
        <v>4.1000000000000002E-2</v>
      </c>
      <c r="BJ20" s="9">
        <v>5.8000000000000003E-2</v>
      </c>
      <c r="BK20" s="9">
        <v>7.0000000000000001E-3</v>
      </c>
      <c r="BL20" s="22">
        <v>2.8000000000000001E-2</v>
      </c>
      <c r="BM20" s="10" t="s">
        <v>74</v>
      </c>
      <c r="BO20" s="28">
        <v>1.9E-2</v>
      </c>
      <c r="BP20" s="9">
        <v>2.5000000000000001E-2</v>
      </c>
      <c r="BQ20" s="9">
        <v>6.8000000000000005E-2</v>
      </c>
      <c r="BR20" s="9">
        <v>305</v>
      </c>
      <c r="BS20" s="9">
        <v>0</v>
      </c>
      <c r="BT20" s="9">
        <v>0</v>
      </c>
      <c r="BU20" s="9">
        <v>2.4E-2</v>
      </c>
      <c r="BV20" s="9">
        <v>3.5000000000000003E-2</v>
      </c>
      <c r="BW20" s="9">
        <v>0.04</v>
      </c>
      <c r="BX20" s="9">
        <v>5.0000000000000001E-3</v>
      </c>
      <c r="BY20" s="22">
        <v>2.5000000000000001E-2</v>
      </c>
      <c r="BZ20" s="10" t="s">
        <v>74</v>
      </c>
    </row>
    <row r="21" spans="1:78">
      <c r="A21" s="16" t="s">
        <v>20</v>
      </c>
      <c r="B21" s="28">
        <v>0.47399999999999998</v>
      </c>
      <c r="C21" s="9">
        <v>0.56899999999999995</v>
      </c>
      <c r="D21" s="9">
        <v>0.83599999999999997</v>
      </c>
      <c r="E21" s="9">
        <v>303</v>
      </c>
      <c r="F21" s="9">
        <v>0</v>
      </c>
      <c r="G21" s="9">
        <v>0</v>
      </c>
      <c r="H21" s="9">
        <v>0.55700000000000005</v>
      </c>
      <c r="I21" s="9">
        <v>0.67700000000000005</v>
      </c>
      <c r="J21" s="9">
        <v>0.78100000000000003</v>
      </c>
      <c r="K21" s="9">
        <v>6.3E-2</v>
      </c>
      <c r="L21" s="22">
        <v>0.56299999999999994</v>
      </c>
      <c r="M21" s="10" t="s">
        <v>74</v>
      </c>
      <c r="O21" s="28">
        <v>0.46100000000000002</v>
      </c>
      <c r="P21" s="9">
        <v>0.54900000000000004</v>
      </c>
      <c r="Q21" s="9">
        <v>0.98299999999999998</v>
      </c>
      <c r="R21" s="9">
        <v>304</v>
      </c>
      <c r="S21" s="9">
        <v>0</v>
      </c>
      <c r="T21" s="9">
        <v>0</v>
      </c>
      <c r="U21" s="9">
        <v>0.53500000000000003</v>
      </c>
      <c r="V21" s="9">
        <v>0.65100000000000002</v>
      </c>
      <c r="W21" s="9">
        <v>0.72899999999999998</v>
      </c>
      <c r="X21" s="9">
        <v>5.8000000000000003E-2</v>
      </c>
      <c r="Y21" s="22">
        <v>0.54300000000000004</v>
      </c>
      <c r="Z21" s="10" t="s">
        <v>74</v>
      </c>
      <c r="AB21" s="28">
        <v>0.42199999999999999</v>
      </c>
      <c r="AC21" s="9">
        <v>0.54100000000000004</v>
      </c>
      <c r="AD21" s="9">
        <v>0.76200000000000001</v>
      </c>
      <c r="AE21" s="9">
        <v>303</v>
      </c>
      <c r="AF21" s="9">
        <v>0</v>
      </c>
      <c r="AG21" s="9">
        <v>0</v>
      </c>
      <c r="AH21" s="9">
        <v>0.53500000000000003</v>
      </c>
      <c r="AI21" s="9">
        <v>0.64600000000000002</v>
      </c>
      <c r="AJ21" s="9">
        <v>0.71699999999999997</v>
      </c>
      <c r="AK21" s="9">
        <v>5.8000000000000003E-2</v>
      </c>
      <c r="AL21" s="22">
        <v>0.53700000000000003</v>
      </c>
      <c r="AM21" s="10" t="s">
        <v>74</v>
      </c>
      <c r="AO21" s="28">
        <v>0.44900000000000001</v>
      </c>
      <c r="AP21" s="9">
        <v>0.54700000000000004</v>
      </c>
      <c r="AQ21" s="9">
        <v>0.75</v>
      </c>
      <c r="AR21" s="9">
        <v>304</v>
      </c>
      <c r="AS21" s="9">
        <v>0</v>
      </c>
      <c r="AT21" s="9">
        <v>0</v>
      </c>
      <c r="AU21" s="9">
        <v>0.54</v>
      </c>
      <c r="AV21" s="9">
        <v>0.64500000000000002</v>
      </c>
      <c r="AW21" s="9">
        <v>0.72399999999999998</v>
      </c>
      <c r="AX21" s="9">
        <v>5.2999999999999999E-2</v>
      </c>
      <c r="AY21" s="22">
        <v>0.54300000000000004</v>
      </c>
      <c r="AZ21" s="10" t="s">
        <v>74</v>
      </c>
      <c r="BB21" s="28">
        <v>0.45500000000000002</v>
      </c>
      <c r="BC21" s="9">
        <v>0.52800000000000002</v>
      </c>
      <c r="BD21" s="9">
        <v>0.74099999999999999</v>
      </c>
      <c r="BE21" s="9">
        <v>304</v>
      </c>
      <c r="BF21" s="9">
        <v>0</v>
      </c>
      <c r="BG21" s="9">
        <v>0</v>
      </c>
      <c r="BH21" s="9">
        <v>0.51800000000000002</v>
      </c>
      <c r="BI21" s="9">
        <v>0.63</v>
      </c>
      <c r="BJ21" s="9">
        <v>0.68500000000000005</v>
      </c>
      <c r="BK21" s="9">
        <v>4.7E-2</v>
      </c>
      <c r="BL21" s="22">
        <v>0.52400000000000002</v>
      </c>
      <c r="BM21" s="10" t="s">
        <v>74</v>
      </c>
      <c r="BO21" s="28">
        <v>0.45100000000000001</v>
      </c>
      <c r="BP21" s="9">
        <v>0.53700000000000003</v>
      </c>
      <c r="BQ21" s="9">
        <v>0.80700000000000005</v>
      </c>
      <c r="BR21" s="9">
        <v>304</v>
      </c>
      <c r="BS21" s="9">
        <v>0</v>
      </c>
      <c r="BT21" s="9">
        <v>0</v>
      </c>
      <c r="BU21" s="9">
        <v>0.52500000000000002</v>
      </c>
      <c r="BV21" s="9">
        <v>0.64100000000000001</v>
      </c>
      <c r="BW21" s="9">
        <v>0.70599999999999996</v>
      </c>
      <c r="BX21" s="9">
        <v>5.1999999999999998E-2</v>
      </c>
      <c r="BY21" s="22">
        <v>0.53300000000000003</v>
      </c>
      <c r="BZ21" s="10" t="s">
        <v>74</v>
      </c>
    </row>
    <row r="22" spans="1:78">
      <c r="A22" s="16" t="s">
        <v>21</v>
      </c>
      <c r="B22" s="28">
        <v>1.1499999999999999</v>
      </c>
      <c r="C22" s="9">
        <v>1.46</v>
      </c>
      <c r="D22" s="9">
        <v>3.04</v>
      </c>
      <c r="E22" s="9">
        <v>299</v>
      </c>
      <c r="F22" s="9">
        <v>0</v>
      </c>
      <c r="G22" s="9">
        <v>0</v>
      </c>
      <c r="H22" s="9">
        <v>1.44</v>
      </c>
      <c r="I22" s="9">
        <v>1.78</v>
      </c>
      <c r="J22" s="9">
        <v>2.35</v>
      </c>
      <c r="K22" s="9">
        <v>0.215</v>
      </c>
      <c r="L22" s="22">
        <v>1.44</v>
      </c>
      <c r="M22" s="10" t="s">
        <v>74</v>
      </c>
      <c r="O22" s="28">
        <v>0.84499999999999997</v>
      </c>
      <c r="P22" s="9">
        <v>1.0900000000000001</v>
      </c>
      <c r="Q22" s="9">
        <v>1.72</v>
      </c>
      <c r="R22" s="9">
        <v>301</v>
      </c>
      <c r="S22" s="9">
        <v>0</v>
      </c>
      <c r="T22" s="9">
        <v>0</v>
      </c>
      <c r="U22" s="9">
        <v>1.07</v>
      </c>
      <c r="V22" s="9">
        <v>1.31</v>
      </c>
      <c r="W22" s="9">
        <v>1.47</v>
      </c>
      <c r="X22" s="9">
        <v>0.11700000000000001</v>
      </c>
      <c r="Y22" s="22">
        <v>1.08</v>
      </c>
      <c r="Z22" s="10" t="s">
        <v>74</v>
      </c>
      <c r="AB22" s="28">
        <v>0.92200000000000004</v>
      </c>
      <c r="AC22" s="9">
        <v>1.1599999999999999</v>
      </c>
      <c r="AD22" s="9">
        <v>2.0099999999999998</v>
      </c>
      <c r="AE22" s="9">
        <v>301</v>
      </c>
      <c r="AF22" s="9">
        <v>0</v>
      </c>
      <c r="AG22" s="9">
        <v>0</v>
      </c>
      <c r="AH22" s="9">
        <v>1.1399999999999999</v>
      </c>
      <c r="AI22" s="9">
        <v>1.35</v>
      </c>
      <c r="AJ22" s="9">
        <v>1.53</v>
      </c>
      <c r="AK22" s="9">
        <v>0.125</v>
      </c>
      <c r="AL22" s="22">
        <v>1.1499999999999999</v>
      </c>
      <c r="AM22" s="10" t="s">
        <v>74</v>
      </c>
      <c r="AO22" s="28">
        <v>0.81699999999999995</v>
      </c>
      <c r="AP22" s="9">
        <v>1.1200000000000001</v>
      </c>
      <c r="AQ22" s="9">
        <v>1.88</v>
      </c>
      <c r="AR22" s="9">
        <v>301</v>
      </c>
      <c r="AS22" s="9">
        <v>0</v>
      </c>
      <c r="AT22" s="9">
        <v>0</v>
      </c>
      <c r="AU22" s="9">
        <v>1.1000000000000001</v>
      </c>
      <c r="AV22" s="9">
        <v>1.38</v>
      </c>
      <c r="AW22" s="9">
        <v>1.69</v>
      </c>
      <c r="AX22" s="9">
        <v>0.14299999999999999</v>
      </c>
      <c r="AY22" s="22">
        <v>1.1100000000000001</v>
      </c>
      <c r="AZ22" s="10" t="s">
        <v>74</v>
      </c>
      <c r="BB22" s="28">
        <v>0.85099999999999998</v>
      </c>
      <c r="BC22" s="9">
        <v>1.07</v>
      </c>
      <c r="BD22" s="9">
        <v>1.53</v>
      </c>
      <c r="BE22" s="9">
        <v>301</v>
      </c>
      <c r="BF22" s="9">
        <v>0</v>
      </c>
      <c r="BG22" s="9">
        <v>0</v>
      </c>
      <c r="BH22" s="9">
        <v>1.06</v>
      </c>
      <c r="BI22" s="9">
        <v>1.23</v>
      </c>
      <c r="BJ22" s="9">
        <v>1.44</v>
      </c>
      <c r="BK22" s="9">
        <v>9.8000000000000004E-2</v>
      </c>
      <c r="BL22" s="22">
        <v>1.06</v>
      </c>
      <c r="BM22" s="10" t="s">
        <v>74</v>
      </c>
      <c r="BO22" s="28">
        <v>0.82</v>
      </c>
      <c r="BP22" s="9">
        <v>1.02</v>
      </c>
      <c r="BQ22" s="9">
        <v>1.46</v>
      </c>
      <c r="BR22" s="9">
        <v>301</v>
      </c>
      <c r="BS22" s="9">
        <v>0</v>
      </c>
      <c r="BT22" s="9">
        <v>0</v>
      </c>
      <c r="BU22" s="9">
        <v>1.01</v>
      </c>
      <c r="BV22" s="9">
        <v>1.2</v>
      </c>
      <c r="BW22" s="9">
        <v>1.36</v>
      </c>
      <c r="BX22" s="9">
        <v>0.10299999999999999</v>
      </c>
      <c r="BY22" s="22">
        <v>1.01</v>
      </c>
      <c r="BZ22" s="10" t="s">
        <v>74</v>
      </c>
    </row>
    <row r="23" spans="1:78">
      <c r="A23" s="16" t="s">
        <v>22</v>
      </c>
      <c r="B23" s="28">
        <v>0.44600000000000001</v>
      </c>
      <c r="C23" s="9">
        <v>0.65200000000000002</v>
      </c>
      <c r="D23" s="9">
        <v>2</v>
      </c>
      <c r="E23" s="9">
        <v>296</v>
      </c>
      <c r="F23" s="9">
        <v>0</v>
      </c>
      <c r="G23" s="9">
        <v>0</v>
      </c>
      <c r="H23" s="9">
        <v>0.63600000000000001</v>
      </c>
      <c r="I23" s="9">
        <v>0.78300000000000003</v>
      </c>
      <c r="J23" s="9">
        <v>0.873</v>
      </c>
      <c r="K23" s="9">
        <v>0.109</v>
      </c>
      <c r="L23" s="22">
        <v>0.64300000000000002</v>
      </c>
      <c r="M23" s="10" t="s">
        <v>74</v>
      </c>
      <c r="O23" s="28">
        <v>0.44700000000000001</v>
      </c>
      <c r="P23" s="9">
        <v>0.59699999999999998</v>
      </c>
      <c r="Q23" s="9">
        <v>0.82699999999999996</v>
      </c>
      <c r="R23" s="9">
        <v>297</v>
      </c>
      <c r="S23" s="9">
        <v>0</v>
      </c>
      <c r="T23" s="9">
        <v>0</v>
      </c>
      <c r="U23" s="9">
        <v>0.58099999999999996</v>
      </c>
      <c r="V23" s="9">
        <v>0.75</v>
      </c>
      <c r="W23" s="9">
        <v>0.81</v>
      </c>
      <c r="X23" s="9">
        <v>6.9000000000000006E-2</v>
      </c>
      <c r="Y23" s="22">
        <v>0.59199999999999997</v>
      </c>
      <c r="Z23" s="10" t="s">
        <v>74</v>
      </c>
      <c r="AB23" s="28">
        <v>0.47599999999999998</v>
      </c>
      <c r="AC23" s="9">
        <v>0.59699999999999998</v>
      </c>
      <c r="AD23" s="9">
        <v>0.98199999999999998</v>
      </c>
      <c r="AE23" s="9">
        <v>297</v>
      </c>
      <c r="AF23" s="9">
        <v>0</v>
      </c>
      <c r="AG23" s="9">
        <v>0</v>
      </c>
      <c r="AH23" s="9">
        <v>0.58799999999999997</v>
      </c>
      <c r="AI23" s="9">
        <v>0.73</v>
      </c>
      <c r="AJ23" s="9">
        <v>0.85499999999999998</v>
      </c>
      <c r="AK23" s="9">
        <v>6.7000000000000004E-2</v>
      </c>
      <c r="AL23" s="22">
        <v>0.59199999999999997</v>
      </c>
      <c r="AM23" s="10" t="s">
        <v>74</v>
      </c>
      <c r="AO23" s="28">
        <v>0.47399999999999998</v>
      </c>
      <c r="AP23" s="9">
        <v>0.60399999999999998</v>
      </c>
      <c r="AQ23" s="9">
        <v>0.90500000000000003</v>
      </c>
      <c r="AR23" s="9">
        <v>297</v>
      </c>
      <c r="AS23" s="9">
        <v>0</v>
      </c>
      <c r="AT23" s="9">
        <v>0</v>
      </c>
      <c r="AU23" s="9">
        <v>0.59499999999999997</v>
      </c>
      <c r="AV23" s="9">
        <v>0.72499999999999998</v>
      </c>
      <c r="AW23" s="9">
        <v>0.81599999999999995</v>
      </c>
      <c r="AX23" s="9">
        <v>6.6000000000000003E-2</v>
      </c>
      <c r="AY23" s="22">
        <v>0.6</v>
      </c>
      <c r="AZ23" s="10" t="s">
        <v>74</v>
      </c>
      <c r="BB23" s="28">
        <v>0.48199999999999998</v>
      </c>
      <c r="BC23" s="9">
        <v>0.59899999999999998</v>
      </c>
      <c r="BD23" s="9">
        <v>0.77900000000000003</v>
      </c>
      <c r="BE23" s="9">
        <v>297</v>
      </c>
      <c r="BF23" s="9">
        <v>0</v>
      </c>
      <c r="BG23" s="9">
        <v>0</v>
      </c>
      <c r="BH23" s="9">
        <v>0.59199999999999997</v>
      </c>
      <c r="BI23" s="9">
        <v>0.70899999999999996</v>
      </c>
      <c r="BJ23" s="9">
        <v>0.77100000000000002</v>
      </c>
      <c r="BK23" s="9">
        <v>5.8000000000000003E-2</v>
      </c>
      <c r="BL23" s="22">
        <v>0.59599999999999997</v>
      </c>
      <c r="BM23" s="10" t="s">
        <v>74</v>
      </c>
      <c r="BO23" s="28">
        <v>0.41899999999999998</v>
      </c>
      <c r="BP23" s="9">
        <v>0.59</v>
      </c>
      <c r="BQ23" s="9">
        <v>0.78600000000000003</v>
      </c>
      <c r="BR23" s="9">
        <v>297</v>
      </c>
      <c r="BS23" s="9">
        <v>0</v>
      </c>
      <c r="BT23" s="9">
        <v>0</v>
      </c>
      <c r="BU23" s="9">
        <v>0.58199999999999996</v>
      </c>
      <c r="BV23" s="9">
        <v>0.71599999999999997</v>
      </c>
      <c r="BW23" s="9">
        <v>0.76600000000000001</v>
      </c>
      <c r="BX23" s="9">
        <v>6.6000000000000003E-2</v>
      </c>
      <c r="BY23" s="22">
        <v>0.58699999999999997</v>
      </c>
      <c r="BZ23" s="10" t="s">
        <v>74</v>
      </c>
    </row>
    <row r="24" spans="1:78">
      <c r="A24" s="16" t="s">
        <v>23</v>
      </c>
      <c r="B24" s="28">
        <v>1.21</v>
      </c>
      <c r="C24" s="9">
        <v>1.48</v>
      </c>
      <c r="D24" s="9">
        <v>3.75</v>
      </c>
      <c r="E24" s="9">
        <v>292</v>
      </c>
      <c r="F24" s="9">
        <v>0</v>
      </c>
      <c r="G24" s="9">
        <v>0</v>
      </c>
      <c r="H24" s="9">
        <v>1.44</v>
      </c>
      <c r="I24" s="9">
        <v>1.76</v>
      </c>
      <c r="J24" s="9">
        <v>3.06</v>
      </c>
      <c r="K24" s="9">
        <v>0.26</v>
      </c>
      <c r="L24" s="22">
        <v>1.45</v>
      </c>
      <c r="M24" s="10" t="s">
        <v>74</v>
      </c>
      <c r="O24" s="28">
        <v>0.90300000000000002</v>
      </c>
      <c r="P24" s="9">
        <v>1.1200000000000001</v>
      </c>
      <c r="Q24" s="9">
        <v>1.62</v>
      </c>
      <c r="R24" s="9">
        <v>293</v>
      </c>
      <c r="S24" s="9">
        <v>0</v>
      </c>
      <c r="T24" s="9">
        <v>0</v>
      </c>
      <c r="U24" s="9">
        <v>1.1000000000000001</v>
      </c>
      <c r="V24" s="9">
        <v>1.36</v>
      </c>
      <c r="W24" s="9">
        <v>1.45</v>
      </c>
      <c r="X24" s="9">
        <v>0.11799999999999999</v>
      </c>
      <c r="Y24" s="22">
        <v>1.1100000000000001</v>
      </c>
      <c r="Z24" s="10" t="s">
        <v>74</v>
      </c>
      <c r="AB24" s="28">
        <v>0.96</v>
      </c>
      <c r="AC24" s="9">
        <v>1.1299999999999999</v>
      </c>
      <c r="AD24" s="9">
        <v>1.68</v>
      </c>
      <c r="AE24" s="9">
        <v>293</v>
      </c>
      <c r="AF24" s="9">
        <v>0</v>
      </c>
      <c r="AG24" s="9">
        <v>0</v>
      </c>
      <c r="AH24" s="9">
        <v>1.1200000000000001</v>
      </c>
      <c r="AI24" s="9">
        <v>1.3</v>
      </c>
      <c r="AJ24" s="9">
        <v>1.44</v>
      </c>
      <c r="AK24" s="9">
        <v>9.9000000000000005E-2</v>
      </c>
      <c r="AL24" s="22">
        <v>1.1200000000000001</v>
      </c>
      <c r="AM24" s="10" t="s">
        <v>74</v>
      </c>
      <c r="AO24" s="28">
        <v>0.91200000000000003</v>
      </c>
      <c r="AP24" s="9">
        <v>1.1000000000000001</v>
      </c>
      <c r="AQ24" s="9">
        <v>1.58</v>
      </c>
      <c r="AR24" s="9">
        <v>294</v>
      </c>
      <c r="AS24" s="9">
        <v>0</v>
      </c>
      <c r="AT24" s="9">
        <v>0</v>
      </c>
      <c r="AU24" s="9">
        <v>1.0900000000000001</v>
      </c>
      <c r="AV24" s="9">
        <v>1.28</v>
      </c>
      <c r="AW24" s="9">
        <v>1.57</v>
      </c>
      <c r="AX24" s="9">
        <v>0.105</v>
      </c>
      <c r="AY24" s="22">
        <v>1.0900000000000001</v>
      </c>
      <c r="AZ24" s="10" t="s">
        <v>74</v>
      </c>
      <c r="BB24" s="28">
        <v>0.81399999999999995</v>
      </c>
      <c r="BC24" s="9">
        <v>0.98499999999999999</v>
      </c>
      <c r="BD24" s="9">
        <v>1.42</v>
      </c>
      <c r="BE24" s="9">
        <v>294</v>
      </c>
      <c r="BF24" s="9">
        <v>0</v>
      </c>
      <c r="BG24" s="9">
        <v>0</v>
      </c>
      <c r="BH24" s="9">
        <v>0.96599999999999997</v>
      </c>
      <c r="BI24" s="9">
        <v>1.1499999999999999</v>
      </c>
      <c r="BJ24" s="9">
        <v>1.29</v>
      </c>
      <c r="BK24" s="9">
        <v>9.0999999999999998E-2</v>
      </c>
      <c r="BL24" s="22">
        <v>0.97799999999999998</v>
      </c>
      <c r="BM24" s="10" t="s">
        <v>74</v>
      </c>
      <c r="BO24" s="28">
        <v>0.86399999999999999</v>
      </c>
      <c r="BP24" s="9">
        <v>1.05</v>
      </c>
      <c r="BQ24" s="9">
        <v>1.64</v>
      </c>
      <c r="BR24" s="9">
        <v>294</v>
      </c>
      <c r="BS24" s="9">
        <v>0</v>
      </c>
      <c r="BT24" s="9">
        <v>0</v>
      </c>
      <c r="BU24" s="9">
        <v>1.04</v>
      </c>
      <c r="BV24" s="9">
        <v>1.24</v>
      </c>
      <c r="BW24" s="9">
        <v>1.29</v>
      </c>
      <c r="BX24" s="9">
        <v>0.10299999999999999</v>
      </c>
      <c r="BY24" s="22">
        <v>1.04</v>
      </c>
      <c r="BZ24" s="10" t="s">
        <v>74</v>
      </c>
    </row>
    <row r="25" spans="1:78">
      <c r="A25" s="16" t="s">
        <v>24</v>
      </c>
      <c r="B25" s="28">
        <v>0.48699999999999999</v>
      </c>
      <c r="C25" s="9">
        <v>0.63</v>
      </c>
      <c r="D25" s="9">
        <v>1.04</v>
      </c>
      <c r="E25" s="9">
        <v>291</v>
      </c>
      <c r="F25" s="9">
        <v>0</v>
      </c>
      <c r="G25" s="9">
        <v>0</v>
      </c>
      <c r="H25" s="9">
        <v>0.61499999999999999</v>
      </c>
      <c r="I25" s="9">
        <v>0.77200000000000002</v>
      </c>
      <c r="J25" s="9">
        <v>0.873</v>
      </c>
      <c r="K25" s="9">
        <v>7.6999999999999999E-2</v>
      </c>
      <c r="L25" s="22">
        <v>0.625</v>
      </c>
      <c r="M25" s="10" t="s">
        <v>74</v>
      </c>
      <c r="O25" s="28">
        <v>0.45400000000000001</v>
      </c>
      <c r="P25" s="9">
        <v>0.58499999999999996</v>
      </c>
      <c r="Q25" s="9">
        <v>0.88</v>
      </c>
      <c r="R25" s="9">
        <v>292</v>
      </c>
      <c r="S25" s="9">
        <v>0</v>
      </c>
      <c r="T25" s="9">
        <v>0</v>
      </c>
      <c r="U25" s="9">
        <v>0.56899999999999995</v>
      </c>
      <c r="V25" s="9">
        <v>0.73299999999999998</v>
      </c>
      <c r="W25" s="9">
        <v>0.84199999999999997</v>
      </c>
      <c r="X25" s="9">
        <v>7.4999999999999997E-2</v>
      </c>
      <c r="Y25" s="22">
        <v>0.57899999999999996</v>
      </c>
      <c r="Z25" s="10" t="s">
        <v>74</v>
      </c>
      <c r="AB25" s="28">
        <v>0.45700000000000002</v>
      </c>
      <c r="AC25" s="9">
        <v>0.58899999999999997</v>
      </c>
      <c r="AD25" s="9">
        <v>0.9</v>
      </c>
      <c r="AE25" s="9">
        <v>292</v>
      </c>
      <c r="AF25" s="9">
        <v>0</v>
      </c>
      <c r="AG25" s="9">
        <v>0</v>
      </c>
      <c r="AH25" s="9">
        <v>0.57799999999999996</v>
      </c>
      <c r="AI25" s="9">
        <v>0.70899999999999996</v>
      </c>
      <c r="AJ25" s="9">
        <v>0.81899999999999995</v>
      </c>
      <c r="AK25" s="9">
        <v>6.5000000000000002E-2</v>
      </c>
      <c r="AL25" s="22">
        <v>0.58299999999999996</v>
      </c>
      <c r="AM25" s="10" t="s">
        <v>74</v>
      </c>
      <c r="AO25" s="28">
        <v>0.47099999999999997</v>
      </c>
      <c r="AP25" s="9">
        <v>0.59799999999999998</v>
      </c>
      <c r="AQ25" s="9">
        <v>0.93300000000000005</v>
      </c>
      <c r="AR25" s="9">
        <v>292</v>
      </c>
      <c r="AS25" s="9">
        <v>0</v>
      </c>
      <c r="AT25" s="9">
        <v>0</v>
      </c>
      <c r="AU25" s="9">
        <v>0.59</v>
      </c>
      <c r="AV25" s="9">
        <v>0.72499999999999998</v>
      </c>
      <c r="AW25" s="9">
        <v>0.84199999999999997</v>
      </c>
      <c r="AX25" s="9">
        <v>6.8000000000000005E-2</v>
      </c>
      <c r="AY25" s="22">
        <v>0.59299999999999997</v>
      </c>
      <c r="AZ25" s="10" t="s">
        <v>74</v>
      </c>
      <c r="BB25" s="28">
        <v>0.45600000000000002</v>
      </c>
      <c r="BC25" s="9">
        <v>0.58299999999999996</v>
      </c>
      <c r="BD25" s="9">
        <v>0.90600000000000003</v>
      </c>
      <c r="BE25" s="9">
        <v>292</v>
      </c>
      <c r="BF25" s="9">
        <v>0</v>
      </c>
      <c r="BG25" s="9">
        <v>0</v>
      </c>
      <c r="BH25" s="9">
        <v>0.57299999999999995</v>
      </c>
      <c r="BI25" s="9">
        <v>0.69299999999999995</v>
      </c>
      <c r="BJ25" s="9">
        <v>0.77800000000000002</v>
      </c>
      <c r="BK25" s="9">
        <v>5.8999999999999997E-2</v>
      </c>
      <c r="BL25" s="22">
        <v>0.57899999999999996</v>
      </c>
      <c r="BM25" s="10" t="s">
        <v>74</v>
      </c>
      <c r="BO25" s="28">
        <v>0.44500000000000001</v>
      </c>
      <c r="BP25" s="9">
        <v>0.59099999999999997</v>
      </c>
      <c r="BQ25" s="9">
        <v>0.875</v>
      </c>
      <c r="BR25" s="9">
        <v>292</v>
      </c>
      <c r="BS25" s="9">
        <v>0</v>
      </c>
      <c r="BT25" s="9">
        <v>0</v>
      </c>
      <c r="BU25" s="9">
        <v>0.58699999999999997</v>
      </c>
      <c r="BV25" s="9">
        <v>0.70299999999999996</v>
      </c>
      <c r="BW25" s="9">
        <v>0.81100000000000005</v>
      </c>
      <c r="BX25" s="9">
        <v>6.4000000000000001E-2</v>
      </c>
      <c r="BY25" s="22">
        <v>0.58799999999999997</v>
      </c>
      <c r="BZ25" s="10" t="s">
        <v>74</v>
      </c>
    </row>
    <row r="26" spans="1:78">
      <c r="A26" s="16" t="s">
        <v>25</v>
      </c>
      <c r="B26" s="28">
        <v>1.23</v>
      </c>
      <c r="C26" s="9">
        <v>1.58</v>
      </c>
      <c r="D26" s="9">
        <v>3.02</v>
      </c>
      <c r="E26" s="9">
        <v>288</v>
      </c>
      <c r="F26" s="9">
        <v>0</v>
      </c>
      <c r="G26" s="9">
        <v>0</v>
      </c>
      <c r="H26" s="9">
        <v>1.53</v>
      </c>
      <c r="I26" s="9">
        <v>1.9</v>
      </c>
      <c r="J26" s="9">
        <v>2.2799999999999998</v>
      </c>
      <c r="K26" s="9">
        <v>0.19700000000000001</v>
      </c>
      <c r="L26" s="22">
        <v>1.56</v>
      </c>
      <c r="M26" s="10" t="s">
        <v>74</v>
      </c>
      <c r="O26" s="28">
        <v>0.96899999999999997</v>
      </c>
      <c r="P26" s="9">
        <v>1.26</v>
      </c>
      <c r="Q26" s="9">
        <v>1.77</v>
      </c>
      <c r="R26" s="9">
        <v>289</v>
      </c>
      <c r="S26" s="9">
        <v>0</v>
      </c>
      <c r="T26" s="9">
        <v>0</v>
      </c>
      <c r="U26" s="9">
        <v>1.26</v>
      </c>
      <c r="V26" s="9">
        <v>1.5</v>
      </c>
      <c r="W26" s="9">
        <v>1.63</v>
      </c>
      <c r="X26" s="9">
        <v>0.126</v>
      </c>
      <c r="Y26" s="22">
        <v>1.26</v>
      </c>
      <c r="Z26" s="10" t="s">
        <v>74</v>
      </c>
      <c r="AB26" s="28">
        <v>1.06</v>
      </c>
      <c r="AC26" s="9">
        <v>1.27</v>
      </c>
      <c r="AD26" s="9">
        <v>1.89</v>
      </c>
      <c r="AE26" s="9">
        <v>289</v>
      </c>
      <c r="AF26" s="9">
        <v>0</v>
      </c>
      <c r="AG26" s="9">
        <v>0</v>
      </c>
      <c r="AH26" s="9">
        <v>1.25</v>
      </c>
      <c r="AI26" s="9">
        <v>1.49</v>
      </c>
      <c r="AJ26" s="9">
        <v>1.63</v>
      </c>
      <c r="AK26" s="9">
        <v>0.12</v>
      </c>
      <c r="AL26" s="22">
        <v>1.26</v>
      </c>
      <c r="AM26" s="10" t="s">
        <v>74</v>
      </c>
      <c r="AO26" s="28">
        <v>1.02</v>
      </c>
      <c r="AP26" s="9">
        <v>1.26</v>
      </c>
      <c r="AQ26" s="9">
        <v>1.91</v>
      </c>
      <c r="AR26" s="9">
        <v>289</v>
      </c>
      <c r="AS26" s="9">
        <v>0</v>
      </c>
      <c r="AT26" s="9">
        <v>0</v>
      </c>
      <c r="AU26" s="9">
        <v>1.25</v>
      </c>
      <c r="AV26" s="9">
        <v>1.45</v>
      </c>
      <c r="AW26" s="9">
        <v>1.62</v>
      </c>
      <c r="AX26" s="9">
        <v>0.115</v>
      </c>
      <c r="AY26" s="22">
        <v>1.25</v>
      </c>
      <c r="AZ26" s="10" t="s">
        <v>74</v>
      </c>
      <c r="BB26" s="28">
        <v>0.92700000000000005</v>
      </c>
      <c r="BC26" s="9">
        <v>1.1200000000000001</v>
      </c>
      <c r="BD26" s="9">
        <v>1.51</v>
      </c>
      <c r="BE26" s="9">
        <v>289</v>
      </c>
      <c r="BF26" s="9">
        <v>0</v>
      </c>
      <c r="BG26" s="9">
        <v>0</v>
      </c>
      <c r="BH26" s="9">
        <v>1.1000000000000001</v>
      </c>
      <c r="BI26" s="9">
        <v>1.31</v>
      </c>
      <c r="BJ26" s="9">
        <v>1.44</v>
      </c>
      <c r="BK26" s="9">
        <v>9.6000000000000002E-2</v>
      </c>
      <c r="BL26" s="22">
        <v>1.1100000000000001</v>
      </c>
      <c r="BM26" s="10" t="s">
        <v>74</v>
      </c>
      <c r="BO26" s="28">
        <v>0.92600000000000005</v>
      </c>
      <c r="BP26" s="9">
        <v>1.17</v>
      </c>
      <c r="BQ26" s="9">
        <v>1.63</v>
      </c>
      <c r="BR26" s="9">
        <v>289</v>
      </c>
      <c r="BS26" s="9">
        <v>0</v>
      </c>
      <c r="BT26" s="9">
        <v>0</v>
      </c>
      <c r="BU26" s="9">
        <v>1.1499999999999999</v>
      </c>
      <c r="BV26" s="9">
        <v>1.39</v>
      </c>
      <c r="BW26" s="9">
        <v>1.5</v>
      </c>
      <c r="BX26" s="9">
        <v>0.115</v>
      </c>
      <c r="BY26" s="22">
        <v>1.1599999999999999</v>
      </c>
      <c r="BZ26" s="10" t="s">
        <v>74</v>
      </c>
    </row>
    <row r="27" spans="1:78" ht="15.75" thickBot="1">
      <c r="A27" s="17" t="s">
        <v>26</v>
      </c>
      <c r="B27" s="29">
        <v>0</v>
      </c>
      <c r="C27" s="30">
        <v>0</v>
      </c>
      <c r="D27" s="30">
        <v>0</v>
      </c>
      <c r="E27" s="30">
        <v>30</v>
      </c>
      <c r="F27" s="30">
        <v>0</v>
      </c>
      <c r="G27" s="30">
        <v>0</v>
      </c>
      <c r="H27" s="30" t="s">
        <v>73</v>
      </c>
      <c r="I27" s="30" t="s">
        <v>73</v>
      </c>
      <c r="J27" s="30" t="s">
        <v>73</v>
      </c>
      <c r="K27" s="30" t="s">
        <v>73</v>
      </c>
      <c r="L27" s="31" t="s">
        <v>74</v>
      </c>
      <c r="M27" s="32"/>
      <c r="O27" s="29">
        <v>0</v>
      </c>
      <c r="P27" s="30">
        <v>0</v>
      </c>
      <c r="Q27" s="30">
        <v>0</v>
      </c>
      <c r="R27" s="30">
        <v>30</v>
      </c>
      <c r="S27" s="30">
        <v>0</v>
      </c>
      <c r="T27" s="30">
        <v>0</v>
      </c>
      <c r="U27" s="30" t="s">
        <v>73</v>
      </c>
      <c r="V27" s="30" t="s">
        <v>73</v>
      </c>
      <c r="W27" s="30" t="s">
        <v>73</v>
      </c>
      <c r="X27" s="30" t="s">
        <v>73</v>
      </c>
      <c r="Y27" s="31" t="s">
        <v>74</v>
      </c>
      <c r="Z27" s="32"/>
      <c r="AB27" s="29">
        <v>0</v>
      </c>
      <c r="AC27" s="30">
        <v>0</v>
      </c>
      <c r="AD27" s="30">
        <v>0</v>
      </c>
      <c r="AE27" s="30">
        <v>30</v>
      </c>
      <c r="AF27" s="30">
        <v>0</v>
      </c>
      <c r="AG27" s="30">
        <v>0</v>
      </c>
      <c r="AH27" s="30" t="s">
        <v>73</v>
      </c>
      <c r="AI27" s="30" t="s">
        <v>73</v>
      </c>
      <c r="AJ27" s="30" t="s">
        <v>73</v>
      </c>
      <c r="AK27" s="30" t="s">
        <v>73</v>
      </c>
      <c r="AL27" s="31" t="s">
        <v>74</v>
      </c>
      <c r="AM27" s="32"/>
      <c r="AO27" s="29">
        <v>0</v>
      </c>
      <c r="AP27" s="30">
        <v>0</v>
      </c>
      <c r="AQ27" s="30">
        <v>0</v>
      </c>
      <c r="AR27" s="30">
        <v>30</v>
      </c>
      <c r="AS27" s="30">
        <v>0</v>
      </c>
      <c r="AT27" s="30">
        <v>0</v>
      </c>
      <c r="AU27" s="30" t="s">
        <v>73</v>
      </c>
      <c r="AV27" s="30" t="s">
        <v>73</v>
      </c>
      <c r="AW27" s="30" t="s">
        <v>73</v>
      </c>
      <c r="AX27" s="30" t="s">
        <v>73</v>
      </c>
      <c r="AY27" s="31" t="s">
        <v>74</v>
      </c>
      <c r="AZ27" s="32"/>
      <c r="BB27" s="29">
        <v>0</v>
      </c>
      <c r="BC27" s="30">
        <v>0</v>
      </c>
      <c r="BD27" s="30">
        <v>0</v>
      </c>
      <c r="BE27" s="30">
        <v>30</v>
      </c>
      <c r="BF27" s="30">
        <v>0</v>
      </c>
      <c r="BG27" s="30">
        <v>0</v>
      </c>
      <c r="BH27" s="30" t="s">
        <v>73</v>
      </c>
      <c r="BI27" s="30" t="s">
        <v>73</v>
      </c>
      <c r="BJ27" s="30" t="s">
        <v>73</v>
      </c>
      <c r="BK27" s="30" t="s">
        <v>73</v>
      </c>
      <c r="BL27" s="31" t="s">
        <v>74</v>
      </c>
      <c r="BM27" s="32"/>
      <c r="BO27" s="29">
        <v>0</v>
      </c>
      <c r="BP27" s="30">
        <v>0</v>
      </c>
      <c r="BQ27" s="30">
        <v>0</v>
      </c>
      <c r="BR27" s="30">
        <v>30</v>
      </c>
      <c r="BS27" s="30">
        <v>0</v>
      </c>
      <c r="BT27" s="30">
        <v>0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1" t="s">
        <v>74</v>
      </c>
      <c r="BZ27" s="32"/>
    </row>
    <row r="30" spans="1:78" ht="15.75" thickBot="1"/>
    <row r="31" spans="1:78" ht="21">
      <c r="A31" s="88" t="s">
        <v>35</v>
      </c>
      <c r="B31" s="75" t="s">
        <v>58</v>
      </c>
      <c r="C31" s="18" t="s">
        <v>59</v>
      </c>
      <c r="D31" s="18" t="s">
        <v>60</v>
      </c>
      <c r="E31" s="18" t="s">
        <v>75</v>
      </c>
      <c r="F31" s="18" t="s">
        <v>68</v>
      </c>
      <c r="G31" s="19" t="s">
        <v>67</v>
      </c>
      <c r="O31" s="27" t="s">
        <v>58</v>
      </c>
      <c r="P31" s="18" t="s">
        <v>59</v>
      </c>
      <c r="Q31" s="18" t="s">
        <v>60</v>
      </c>
      <c r="R31" s="18" t="s">
        <v>75</v>
      </c>
      <c r="S31" s="18" t="s">
        <v>68</v>
      </c>
      <c r="T31" s="19" t="s">
        <v>67</v>
      </c>
      <c r="AB31" s="27" t="s">
        <v>58</v>
      </c>
      <c r="AC31" s="18" t="s">
        <v>59</v>
      </c>
      <c r="AD31" s="18" t="s">
        <v>60</v>
      </c>
      <c r="AE31" s="18" t="s">
        <v>75</v>
      </c>
      <c r="AF31" s="18" t="s">
        <v>68</v>
      </c>
      <c r="AG31" s="19" t="s">
        <v>67</v>
      </c>
      <c r="AO31" s="27" t="s">
        <v>58</v>
      </c>
      <c r="AP31" s="18" t="s">
        <v>59</v>
      </c>
      <c r="AQ31" s="18" t="s">
        <v>60</v>
      </c>
      <c r="AR31" s="18" t="s">
        <v>75</v>
      </c>
      <c r="AS31" s="18" t="s">
        <v>68</v>
      </c>
      <c r="AT31" s="19" t="s">
        <v>67</v>
      </c>
      <c r="BB31" s="27" t="s">
        <v>58</v>
      </c>
      <c r="BC31" s="18" t="s">
        <v>59</v>
      </c>
      <c r="BD31" s="18" t="s">
        <v>60</v>
      </c>
      <c r="BE31" s="18" t="s">
        <v>75</v>
      </c>
      <c r="BF31" s="18" t="s">
        <v>68</v>
      </c>
      <c r="BG31" s="19" t="s">
        <v>67</v>
      </c>
      <c r="BO31" s="27" t="s">
        <v>58</v>
      </c>
      <c r="BP31" s="18" t="s">
        <v>59</v>
      </c>
      <c r="BQ31" s="18" t="s">
        <v>60</v>
      </c>
      <c r="BR31" s="18" t="s">
        <v>75</v>
      </c>
      <c r="BS31" s="18" t="s">
        <v>68</v>
      </c>
      <c r="BT31" s="19" t="s">
        <v>67</v>
      </c>
    </row>
    <row r="32" spans="1:78" ht="31.5">
      <c r="A32" s="2" t="s">
        <v>223</v>
      </c>
      <c r="B32" s="81">
        <v>0</v>
      </c>
      <c r="C32" s="22">
        <v>20.8</v>
      </c>
      <c r="D32" s="22">
        <v>75</v>
      </c>
      <c r="E32" s="22">
        <v>20</v>
      </c>
      <c r="F32" s="22">
        <v>20.100000000000001</v>
      </c>
      <c r="G32" s="48">
        <v>11.8</v>
      </c>
      <c r="O32" s="47">
        <v>0</v>
      </c>
      <c r="P32" s="22">
        <v>6.38</v>
      </c>
      <c r="Q32" s="22">
        <v>93</v>
      </c>
      <c r="R32" s="22">
        <v>3</v>
      </c>
      <c r="S32" s="22">
        <v>4.26</v>
      </c>
      <c r="T32" s="48">
        <v>10.69</v>
      </c>
      <c r="AB32" s="47">
        <v>0</v>
      </c>
      <c r="AC32" s="22">
        <v>4.2</v>
      </c>
      <c r="AD32" s="22">
        <v>83</v>
      </c>
      <c r="AE32" s="22">
        <v>3</v>
      </c>
      <c r="AF32" s="22">
        <v>3.33</v>
      </c>
      <c r="AG32" s="48">
        <v>5.36</v>
      </c>
      <c r="AO32" s="47">
        <v>0</v>
      </c>
      <c r="AP32" s="22">
        <v>10.7</v>
      </c>
      <c r="AQ32" s="22">
        <v>91</v>
      </c>
      <c r="AR32" s="22">
        <v>4</v>
      </c>
      <c r="AS32" s="22">
        <v>8.9499999999999993</v>
      </c>
      <c r="AT32" s="48">
        <v>12.3</v>
      </c>
      <c r="BB32" s="47">
        <v>0</v>
      </c>
      <c r="BC32" s="22">
        <v>11.5</v>
      </c>
      <c r="BD32" s="22">
        <v>93</v>
      </c>
      <c r="BE32" s="22">
        <v>7</v>
      </c>
      <c r="BF32" s="22">
        <v>9.89</v>
      </c>
      <c r="BG32" s="48">
        <v>11.6</v>
      </c>
      <c r="BO32" s="47">
        <v>0</v>
      </c>
      <c r="BP32" s="22">
        <v>15</v>
      </c>
      <c r="BQ32" s="22">
        <v>81</v>
      </c>
      <c r="BR32" s="22">
        <v>14</v>
      </c>
      <c r="BS32" s="22">
        <v>14.3</v>
      </c>
      <c r="BT32" s="48">
        <v>12.4</v>
      </c>
    </row>
    <row r="33" spans="1:72" ht="31.5">
      <c r="A33" s="2" t="s">
        <v>224</v>
      </c>
      <c r="B33" s="81">
        <v>0</v>
      </c>
      <c r="C33" s="22">
        <v>34.4</v>
      </c>
      <c r="D33" s="22">
        <v>66</v>
      </c>
      <c r="E33" s="22">
        <v>34</v>
      </c>
      <c r="F33" s="22">
        <v>34.299999999999997</v>
      </c>
      <c r="G33" s="48">
        <v>11.7</v>
      </c>
      <c r="O33" s="47">
        <v>5</v>
      </c>
      <c r="P33" s="22">
        <v>34.799999999999997</v>
      </c>
      <c r="Q33" s="22">
        <v>62</v>
      </c>
      <c r="R33" s="22">
        <v>35</v>
      </c>
      <c r="S33" s="22">
        <v>34.9</v>
      </c>
      <c r="T33" s="48">
        <v>9.43</v>
      </c>
      <c r="AB33" s="47">
        <v>5</v>
      </c>
      <c r="AC33" s="22">
        <v>34.200000000000003</v>
      </c>
      <c r="AD33" s="22">
        <v>65</v>
      </c>
      <c r="AE33" s="22">
        <v>33</v>
      </c>
      <c r="AF33" s="22">
        <v>34.1</v>
      </c>
      <c r="AG33" s="48">
        <v>11.5</v>
      </c>
      <c r="AO33" s="47">
        <v>4</v>
      </c>
      <c r="AP33" s="22">
        <v>34.5</v>
      </c>
      <c r="AQ33" s="22">
        <v>64</v>
      </c>
      <c r="AR33" s="22">
        <v>34</v>
      </c>
      <c r="AS33" s="22">
        <v>34.4</v>
      </c>
      <c r="AT33" s="48">
        <v>10.32</v>
      </c>
      <c r="BB33" s="47">
        <v>0</v>
      </c>
      <c r="BC33" s="22">
        <v>35.6</v>
      </c>
      <c r="BD33" s="22">
        <v>67</v>
      </c>
      <c r="BE33" s="22">
        <v>35</v>
      </c>
      <c r="BF33" s="22">
        <v>35.6</v>
      </c>
      <c r="BG33" s="48">
        <v>11.8</v>
      </c>
      <c r="BO33" s="47">
        <v>4</v>
      </c>
      <c r="BP33" s="22">
        <v>35.299999999999997</v>
      </c>
      <c r="BQ33" s="22">
        <v>68</v>
      </c>
      <c r="BR33" s="22">
        <v>35</v>
      </c>
      <c r="BS33" s="22">
        <v>35.200000000000003</v>
      </c>
      <c r="BT33" s="48">
        <v>12.2</v>
      </c>
    </row>
    <row r="34" spans="1:72" ht="31.5">
      <c r="A34" s="2" t="s">
        <v>225</v>
      </c>
      <c r="B34" s="76">
        <v>0</v>
      </c>
      <c r="C34" s="9">
        <v>3.2</v>
      </c>
      <c r="D34" s="9">
        <v>29.5</v>
      </c>
      <c r="E34" s="9">
        <v>1.5</v>
      </c>
      <c r="F34" s="9">
        <v>2.59</v>
      </c>
      <c r="G34" s="10">
        <v>4.21</v>
      </c>
      <c r="O34" s="28">
        <v>0</v>
      </c>
      <c r="P34" s="9">
        <v>3.22</v>
      </c>
      <c r="Q34" s="9">
        <v>34.5</v>
      </c>
      <c r="R34" s="9">
        <v>1.48</v>
      </c>
      <c r="S34" s="9">
        <v>2.56</v>
      </c>
      <c r="T34" s="10">
        <v>4.41</v>
      </c>
      <c r="AB34" s="28">
        <v>0</v>
      </c>
      <c r="AC34" s="9">
        <v>3.22</v>
      </c>
      <c r="AD34" s="9">
        <v>34.5</v>
      </c>
      <c r="AE34" s="9">
        <v>1.5</v>
      </c>
      <c r="AF34" s="9">
        <v>2.57</v>
      </c>
      <c r="AG34" s="10">
        <v>4.34</v>
      </c>
      <c r="AO34" s="28">
        <v>0</v>
      </c>
      <c r="AP34" s="9">
        <v>3.22</v>
      </c>
      <c r="AQ34" s="9">
        <v>33.4</v>
      </c>
      <c r="AR34" s="9">
        <v>1.58</v>
      </c>
      <c r="AS34" s="9">
        <v>2.62</v>
      </c>
      <c r="AT34" s="10">
        <v>4.18</v>
      </c>
      <c r="BB34" s="28">
        <v>0</v>
      </c>
      <c r="BC34" s="9">
        <v>3.22</v>
      </c>
      <c r="BD34" s="9">
        <v>35.200000000000003</v>
      </c>
      <c r="BE34" s="9">
        <v>1.47</v>
      </c>
      <c r="BF34" s="9">
        <v>2.5499999999999998</v>
      </c>
      <c r="BG34" s="10">
        <v>4.42</v>
      </c>
      <c r="BO34" s="28">
        <v>0</v>
      </c>
      <c r="BP34" s="9">
        <v>3.22</v>
      </c>
      <c r="BQ34" s="9">
        <v>29.7</v>
      </c>
      <c r="BR34" s="9">
        <v>1.53</v>
      </c>
      <c r="BS34" s="9">
        <v>2.62</v>
      </c>
      <c r="BT34" s="10">
        <v>4.17</v>
      </c>
    </row>
    <row r="35" spans="1:72" ht="31.5">
      <c r="A35" s="2" t="s">
        <v>226</v>
      </c>
      <c r="B35" s="76">
        <v>0</v>
      </c>
      <c r="C35" s="9">
        <v>28.5</v>
      </c>
      <c r="D35" s="9">
        <v>30</v>
      </c>
      <c r="E35" s="9">
        <v>30</v>
      </c>
      <c r="F35" s="9">
        <v>29.6</v>
      </c>
      <c r="G35" s="10">
        <v>5.25</v>
      </c>
      <c r="O35" s="28">
        <v>0</v>
      </c>
      <c r="P35" s="9">
        <v>28.5</v>
      </c>
      <c r="Q35" s="9">
        <v>30</v>
      </c>
      <c r="R35" s="9">
        <v>30</v>
      </c>
      <c r="S35" s="9">
        <v>29.6</v>
      </c>
      <c r="T35" s="10">
        <v>5.25</v>
      </c>
      <c r="AB35" s="28">
        <v>0</v>
      </c>
      <c r="AC35" s="9">
        <v>28.5</v>
      </c>
      <c r="AD35" s="9">
        <v>30</v>
      </c>
      <c r="AE35" s="9">
        <v>30</v>
      </c>
      <c r="AF35" s="9">
        <v>29.6</v>
      </c>
      <c r="AG35" s="10">
        <v>5.25</v>
      </c>
      <c r="AO35" s="28">
        <v>0</v>
      </c>
      <c r="AP35" s="9">
        <v>28.5</v>
      </c>
      <c r="AQ35" s="9">
        <v>30</v>
      </c>
      <c r="AR35" s="9">
        <v>30</v>
      </c>
      <c r="AS35" s="9">
        <v>29.6</v>
      </c>
      <c r="AT35" s="10">
        <v>5.25</v>
      </c>
      <c r="BB35" s="28">
        <v>0</v>
      </c>
      <c r="BC35" s="9">
        <v>28.5</v>
      </c>
      <c r="BD35" s="9">
        <v>30</v>
      </c>
      <c r="BE35" s="9">
        <v>30</v>
      </c>
      <c r="BF35" s="9">
        <v>29.6</v>
      </c>
      <c r="BG35" s="10">
        <v>5.25</v>
      </c>
      <c r="BO35" s="28">
        <v>0</v>
      </c>
      <c r="BP35" s="9">
        <v>28.5</v>
      </c>
      <c r="BQ35" s="9">
        <v>30</v>
      </c>
      <c r="BR35" s="9">
        <v>30</v>
      </c>
      <c r="BS35" s="9">
        <v>29.6</v>
      </c>
      <c r="BT35" s="10">
        <v>5.25</v>
      </c>
    </row>
    <row r="36" spans="1:72" ht="31.5">
      <c r="A36" s="2" t="s">
        <v>227</v>
      </c>
      <c r="B36" s="76">
        <v>0</v>
      </c>
      <c r="C36" s="9">
        <v>90.1</v>
      </c>
      <c r="D36" s="9">
        <v>93</v>
      </c>
      <c r="E36" s="9">
        <v>92</v>
      </c>
      <c r="F36" s="9">
        <v>91.2</v>
      </c>
      <c r="G36" s="10">
        <v>6.05</v>
      </c>
      <c r="O36" s="28">
        <v>22</v>
      </c>
      <c r="P36" s="9">
        <v>89.9</v>
      </c>
      <c r="Q36" s="9">
        <v>93</v>
      </c>
      <c r="R36" s="9">
        <v>91</v>
      </c>
      <c r="S36" s="9">
        <v>91</v>
      </c>
      <c r="T36" s="10">
        <v>5.97</v>
      </c>
      <c r="AB36" s="28">
        <v>23</v>
      </c>
      <c r="AC36" s="9">
        <v>90</v>
      </c>
      <c r="AD36" s="9">
        <v>93</v>
      </c>
      <c r="AE36" s="9">
        <v>92</v>
      </c>
      <c r="AF36" s="9">
        <v>91.1</v>
      </c>
      <c r="AG36" s="10">
        <v>5.97</v>
      </c>
      <c r="AO36" s="28">
        <v>23</v>
      </c>
      <c r="AP36" s="9">
        <v>90.2</v>
      </c>
      <c r="AQ36" s="9">
        <v>93</v>
      </c>
      <c r="AR36" s="9">
        <v>92</v>
      </c>
      <c r="AS36" s="9">
        <v>91.3</v>
      </c>
      <c r="AT36" s="10">
        <v>6.04</v>
      </c>
      <c r="BB36" s="28">
        <v>0</v>
      </c>
      <c r="BC36" s="9">
        <v>90</v>
      </c>
      <c r="BD36" s="9">
        <v>93</v>
      </c>
      <c r="BE36" s="9">
        <v>92</v>
      </c>
      <c r="BF36" s="9">
        <v>91.1</v>
      </c>
      <c r="BG36" s="10">
        <v>6.04</v>
      </c>
      <c r="BO36" s="28">
        <v>22</v>
      </c>
      <c r="BP36" s="9">
        <v>89.5</v>
      </c>
      <c r="BQ36" s="9">
        <v>92</v>
      </c>
      <c r="BR36" s="9">
        <v>91</v>
      </c>
      <c r="BS36" s="9">
        <v>90.7</v>
      </c>
      <c r="BT36" s="10">
        <v>5.83</v>
      </c>
    </row>
    <row r="37" spans="1:72" ht="42">
      <c r="A37" s="2" t="s">
        <v>228</v>
      </c>
      <c r="B37" s="76">
        <v>0</v>
      </c>
      <c r="C37" s="9">
        <v>0.1</v>
      </c>
      <c r="D37" s="9">
        <v>0.1</v>
      </c>
      <c r="E37" s="9">
        <v>0.1</v>
      </c>
      <c r="F37" s="9">
        <v>0.1</v>
      </c>
      <c r="G37" s="10">
        <v>2E-3</v>
      </c>
      <c r="O37" s="28">
        <v>0.1</v>
      </c>
      <c r="P37" s="9">
        <v>0.1</v>
      </c>
      <c r="Q37" s="9">
        <v>0.1</v>
      </c>
      <c r="R37" s="9">
        <v>0.1</v>
      </c>
      <c r="S37" s="9">
        <v>0.1</v>
      </c>
      <c r="T37" s="10">
        <v>0</v>
      </c>
      <c r="AB37" s="28">
        <v>0.1</v>
      </c>
      <c r="AC37" s="9">
        <v>0.1</v>
      </c>
      <c r="AD37" s="9">
        <v>0.1</v>
      </c>
      <c r="AE37" s="9">
        <v>0.1</v>
      </c>
      <c r="AF37" s="9">
        <v>0.1</v>
      </c>
      <c r="AG37" s="10">
        <v>0</v>
      </c>
      <c r="AO37" s="28">
        <v>0.1</v>
      </c>
      <c r="AP37" s="9">
        <v>0.1</v>
      </c>
      <c r="AQ37" s="9">
        <v>0.1</v>
      </c>
      <c r="AR37" s="9">
        <v>0.1</v>
      </c>
      <c r="AS37" s="9">
        <v>0.1</v>
      </c>
      <c r="AT37" s="10">
        <v>0</v>
      </c>
      <c r="BB37" s="28">
        <v>0</v>
      </c>
      <c r="BC37" s="9">
        <v>0.1</v>
      </c>
      <c r="BD37" s="9">
        <v>0.1</v>
      </c>
      <c r="BE37" s="9">
        <v>0.1</v>
      </c>
      <c r="BF37" s="9">
        <v>0.1</v>
      </c>
      <c r="BG37" s="10">
        <v>2E-3</v>
      </c>
      <c r="BO37" s="28">
        <v>0.1</v>
      </c>
      <c r="BP37" s="9">
        <v>0.1</v>
      </c>
      <c r="BQ37" s="9">
        <v>0.1</v>
      </c>
      <c r="BR37" s="9">
        <v>0.1</v>
      </c>
      <c r="BS37" s="9">
        <v>0.1</v>
      </c>
      <c r="BT37" s="10">
        <v>0</v>
      </c>
    </row>
    <row r="38" spans="1:72" ht="42">
      <c r="A38" s="2" t="s">
        <v>229</v>
      </c>
      <c r="B38" s="76">
        <v>0</v>
      </c>
      <c r="C38" s="9">
        <v>0</v>
      </c>
      <c r="D38" s="9">
        <v>6.7000000000000004E-2</v>
      </c>
      <c r="E38" s="9">
        <v>0</v>
      </c>
      <c r="F38" s="9">
        <v>0</v>
      </c>
      <c r="G38" s="10">
        <v>2E-3</v>
      </c>
      <c r="O38" s="28">
        <v>0</v>
      </c>
      <c r="P38" s="9">
        <v>0</v>
      </c>
      <c r="Q38" s="9">
        <v>0.05</v>
      </c>
      <c r="R38" s="9">
        <v>0</v>
      </c>
      <c r="S38" s="9">
        <v>0</v>
      </c>
      <c r="T38" s="10">
        <v>2E-3</v>
      </c>
      <c r="AB38" s="28">
        <v>0</v>
      </c>
      <c r="AC38" s="9">
        <v>0</v>
      </c>
      <c r="AD38" s="9">
        <v>3.3000000000000002E-2</v>
      </c>
      <c r="AE38" s="9">
        <v>0</v>
      </c>
      <c r="AF38" s="9">
        <v>0</v>
      </c>
      <c r="AG38" s="10">
        <v>2E-3</v>
      </c>
      <c r="AO38" s="28">
        <v>0</v>
      </c>
      <c r="AP38" s="9">
        <v>0</v>
      </c>
      <c r="AQ38" s="9">
        <v>3.3000000000000002E-2</v>
      </c>
      <c r="AR38" s="9">
        <v>0</v>
      </c>
      <c r="AS38" s="9">
        <v>0</v>
      </c>
      <c r="AT38" s="10">
        <v>2E-3</v>
      </c>
      <c r="BB38" s="28">
        <v>0</v>
      </c>
      <c r="BC38" s="9">
        <v>0</v>
      </c>
      <c r="BD38" s="9">
        <v>1.7000000000000001E-2</v>
      </c>
      <c r="BE38" s="9">
        <v>0</v>
      </c>
      <c r="BF38" s="9">
        <v>0</v>
      </c>
      <c r="BG38" s="10">
        <v>2E-3</v>
      </c>
      <c r="BO38" s="28">
        <v>0</v>
      </c>
      <c r="BP38" s="9">
        <v>0</v>
      </c>
      <c r="BQ38" s="9">
        <v>3.3000000000000002E-2</v>
      </c>
      <c r="BR38" s="9">
        <v>0</v>
      </c>
      <c r="BS38" s="9">
        <v>0</v>
      </c>
      <c r="BT38" s="10">
        <v>2E-3</v>
      </c>
    </row>
    <row r="39" spans="1:72" ht="52.5">
      <c r="A39" s="2" t="s">
        <v>230</v>
      </c>
      <c r="B39" s="76">
        <v>0</v>
      </c>
      <c r="C39" s="9">
        <v>0</v>
      </c>
      <c r="D39" s="9">
        <v>0</v>
      </c>
      <c r="E39" s="9">
        <v>0</v>
      </c>
      <c r="F39" s="9">
        <v>0</v>
      </c>
      <c r="G39" s="10" t="s">
        <v>73</v>
      </c>
      <c r="O39" s="28">
        <v>0</v>
      </c>
      <c r="P39" s="9">
        <v>0</v>
      </c>
      <c r="Q39" s="9">
        <v>0</v>
      </c>
      <c r="R39" s="9">
        <v>0</v>
      </c>
      <c r="S39" s="9">
        <v>0</v>
      </c>
      <c r="T39" s="10" t="s">
        <v>73</v>
      </c>
      <c r="AB39" s="28">
        <v>0</v>
      </c>
      <c r="AC39" s="9">
        <v>0</v>
      </c>
      <c r="AD39" s="9">
        <v>0</v>
      </c>
      <c r="AE39" s="9">
        <v>0</v>
      </c>
      <c r="AF39" s="9">
        <v>0</v>
      </c>
      <c r="AG39" s="10" t="s">
        <v>73</v>
      </c>
      <c r="AO39" s="28">
        <v>0</v>
      </c>
      <c r="AP39" s="9">
        <v>0</v>
      </c>
      <c r="AQ39" s="9">
        <v>0</v>
      </c>
      <c r="AR39" s="9">
        <v>0</v>
      </c>
      <c r="AS39" s="9">
        <v>0</v>
      </c>
      <c r="AT39" s="10" t="s">
        <v>73</v>
      </c>
      <c r="BB39" s="28">
        <v>0</v>
      </c>
      <c r="BC39" s="9">
        <v>0</v>
      </c>
      <c r="BD39" s="9">
        <v>0</v>
      </c>
      <c r="BE39" s="9">
        <v>0</v>
      </c>
      <c r="BF39" s="9">
        <v>0</v>
      </c>
      <c r="BG39" s="10" t="s">
        <v>73</v>
      </c>
      <c r="BO39" s="28">
        <v>0</v>
      </c>
      <c r="BP39" s="9">
        <v>0</v>
      </c>
      <c r="BQ39" s="9">
        <v>0</v>
      </c>
      <c r="BR39" s="9">
        <v>0</v>
      </c>
      <c r="BS39" s="9">
        <v>0</v>
      </c>
      <c r="BT39" s="10" t="s">
        <v>73</v>
      </c>
    </row>
    <row r="40" spans="1:72" ht="52.5">
      <c r="A40" s="2" t="s">
        <v>231</v>
      </c>
      <c r="B40" s="76">
        <v>0</v>
      </c>
      <c r="C40" s="9">
        <v>0</v>
      </c>
      <c r="D40" s="9">
        <v>0</v>
      </c>
      <c r="E40" s="9">
        <v>0</v>
      </c>
      <c r="F40" s="9">
        <v>0</v>
      </c>
      <c r="G40" s="10" t="s">
        <v>73</v>
      </c>
      <c r="O40" s="28">
        <v>0</v>
      </c>
      <c r="P40" s="9">
        <v>0</v>
      </c>
      <c r="Q40" s="9">
        <v>0</v>
      </c>
      <c r="R40" s="9">
        <v>0</v>
      </c>
      <c r="S40" s="9">
        <v>0</v>
      </c>
      <c r="T40" s="10" t="s">
        <v>73</v>
      </c>
      <c r="AB40" s="28">
        <v>0</v>
      </c>
      <c r="AC40" s="9">
        <v>0</v>
      </c>
      <c r="AD40" s="9">
        <v>0</v>
      </c>
      <c r="AE40" s="9">
        <v>0</v>
      </c>
      <c r="AF40" s="9">
        <v>0</v>
      </c>
      <c r="AG40" s="10" t="s">
        <v>73</v>
      </c>
      <c r="AO40" s="28">
        <v>0</v>
      </c>
      <c r="AP40" s="9">
        <v>0</v>
      </c>
      <c r="AQ40" s="9">
        <v>0</v>
      </c>
      <c r="AR40" s="9">
        <v>0</v>
      </c>
      <c r="AS40" s="9">
        <v>0</v>
      </c>
      <c r="AT40" s="10" t="s">
        <v>73</v>
      </c>
      <c r="BB40" s="28">
        <v>0</v>
      </c>
      <c r="BC40" s="9">
        <v>0</v>
      </c>
      <c r="BD40" s="9">
        <v>0</v>
      </c>
      <c r="BE40" s="9">
        <v>0</v>
      </c>
      <c r="BF40" s="9">
        <v>0</v>
      </c>
      <c r="BG40" s="10" t="s">
        <v>73</v>
      </c>
      <c r="BO40" s="28">
        <v>0</v>
      </c>
      <c r="BP40" s="9">
        <v>0</v>
      </c>
      <c r="BQ40" s="9">
        <v>0</v>
      </c>
      <c r="BR40" s="9">
        <v>0</v>
      </c>
      <c r="BS40" s="9">
        <v>0</v>
      </c>
      <c r="BT40" s="10" t="s">
        <v>73</v>
      </c>
    </row>
    <row r="41" spans="1:72" ht="52.5">
      <c r="A41" s="2" t="s">
        <v>232</v>
      </c>
      <c r="B41" s="76">
        <v>1</v>
      </c>
      <c r="C41" s="9">
        <v>3.39</v>
      </c>
      <c r="D41" s="9">
        <v>40</v>
      </c>
      <c r="E41" s="9">
        <v>2</v>
      </c>
      <c r="F41" s="9">
        <v>2.4700000000000002</v>
      </c>
      <c r="G41" s="10">
        <v>5.54</v>
      </c>
      <c r="O41" s="28">
        <v>1</v>
      </c>
      <c r="P41" s="9">
        <v>4.26</v>
      </c>
      <c r="Q41" s="9">
        <v>40</v>
      </c>
      <c r="R41" s="9">
        <v>2</v>
      </c>
      <c r="S41" s="9">
        <v>2.44</v>
      </c>
      <c r="T41" s="10">
        <v>9.27</v>
      </c>
      <c r="AB41" s="28">
        <v>1</v>
      </c>
      <c r="AC41" s="9">
        <v>3.67</v>
      </c>
      <c r="AD41" s="9">
        <v>40</v>
      </c>
      <c r="AE41" s="9">
        <v>2</v>
      </c>
      <c r="AF41" s="9">
        <v>1.85</v>
      </c>
      <c r="AG41" s="10">
        <v>8.2200000000000006</v>
      </c>
      <c r="AO41" s="28">
        <v>1</v>
      </c>
      <c r="AP41" s="9">
        <v>4.1100000000000003</v>
      </c>
      <c r="AQ41" s="9">
        <v>40</v>
      </c>
      <c r="AR41" s="9">
        <v>2</v>
      </c>
      <c r="AS41" s="9">
        <v>2.54</v>
      </c>
      <c r="AT41" s="10">
        <v>7.5</v>
      </c>
      <c r="BB41" s="28">
        <v>1</v>
      </c>
      <c r="BC41" s="9">
        <v>3.33</v>
      </c>
      <c r="BD41" s="9">
        <v>40</v>
      </c>
      <c r="BE41" s="9">
        <v>2</v>
      </c>
      <c r="BF41" s="9">
        <v>1.93</v>
      </c>
      <c r="BG41" s="10">
        <v>7.09</v>
      </c>
      <c r="BO41" s="28">
        <v>1</v>
      </c>
      <c r="BP41" s="9">
        <v>4.68</v>
      </c>
      <c r="BQ41" s="9">
        <v>41</v>
      </c>
      <c r="BR41" s="9">
        <v>2</v>
      </c>
      <c r="BS41" s="9">
        <v>2.92</v>
      </c>
      <c r="BT41" s="10">
        <v>9.68</v>
      </c>
    </row>
    <row r="42" spans="1:72" ht="42">
      <c r="A42" s="2" t="s">
        <v>233</v>
      </c>
      <c r="B42" s="76">
        <v>27</v>
      </c>
      <c r="C42" s="45">
        <v>2664</v>
      </c>
      <c r="D42" s="45">
        <v>10009</v>
      </c>
      <c r="E42" s="45">
        <v>2968</v>
      </c>
      <c r="F42" s="45">
        <v>2622</v>
      </c>
      <c r="G42" s="49">
        <v>1959</v>
      </c>
      <c r="O42" s="28">
        <v>0</v>
      </c>
      <c r="P42" s="9">
        <v>163.9</v>
      </c>
      <c r="Q42" s="45">
        <v>1628</v>
      </c>
      <c r="R42" s="9">
        <v>120</v>
      </c>
      <c r="S42" s="9">
        <v>146.1</v>
      </c>
      <c r="T42" s="10">
        <v>142.1</v>
      </c>
      <c r="AB42" s="28">
        <v>0</v>
      </c>
      <c r="AC42" s="9">
        <v>330.7</v>
      </c>
      <c r="AD42" s="45">
        <v>6312</v>
      </c>
      <c r="AE42" s="9">
        <v>226</v>
      </c>
      <c r="AF42" s="9">
        <v>251.6</v>
      </c>
      <c r="AG42" s="10">
        <v>537.70000000000005</v>
      </c>
      <c r="AO42" s="28">
        <v>13</v>
      </c>
      <c r="AP42" s="9">
        <v>977.6</v>
      </c>
      <c r="AQ42" s="45">
        <v>4411</v>
      </c>
      <c r="AR42" s="9">
        <v>389</v>
      </c>
      <c r="AS42" s="9">
        <v>874</v>
      </c>
      <c r="AT42" s="49">
        <v>1232</v>
      </c>
      <c r="BB42" s="28">
        <v>9.99</v>
      </c>
      <c r="BC42" s="9">
        <v>170.1</v>
      </c>
      <c r="BD42" s="45">
        <v>1128</v>
      </c>
      <c r="BE42" s="9">
        <v>120.8</v>
      </c>
      <c r="BF42" s="9">
        <v>152.19999999999999</v>
      </c>
      <c r="BG42" s="10">
        <v>147.5</v>
      </c>
      <c r="BO42" s="28">
        <v>30</v>
      </c>
      <c r="BP42" s="45">
        <v>1581</v>
      </c>
      <c r="BQ42" s="45">
        <v>78635</v>
      </c>
      <c r="BR42" s="9">
        <v>716</v>
      </c>
      <c r="BS42" s="45">
        <v>1199</v>
      </c>
      <c r="BT42" s="49">
        <v>3682</v>
      </c>
    </row>
    <row r="43" spans="1:72" ht="53.25" thickBot="1">
      <c r="A43" s="3" t="s">
        <v>234</v>
      </c>
      <c r="B43" s="80">
        <v>0</v>
      </c>
      <c r="C43" s="30">
        <v>1.1399999999999999</v>
      </c>
      <c r="D43" s="30">
        <v>158</v>
      </c>
      <c r="E43" s="30">
        <v>0</v>
      </c>
      <c r="F43" s="30">
        <v>0.311</v>
      </c>
      <c r="G43" s="42">
        <v>5.25</v>
      </c>
      <c r="O43" s="29">
        <v>0</v>
      </c>
      <c r="P43" s="30">
        <v>1.7999999999999999E-2</v>
      </c>
      <c r="Q43" s="30">
        <v>2</v>
      </c>
      <c r="R43" s="30">
        <v>0</v>
      </c>
      <c r="S43" s="30">
        <v>0</v>
      </c>
      <c r="T43" s="42">
        <v>0.14499999999999999</v>
      </c>
      <c r="AB43" s="29">
        <v>0</v>
      </c>
      <c r="AC43" s="30">
        <v>0.45800000000000002</v>
      </c>
      <c r="AD43" s="30">
        <v>90.1</v>
      </c>
      <c r="AE43" s="30">
        <v>0</v>
      </c>
      <c r="AF43" s="30">
        <v>0</v>
      </c>
      <c r="AG43" s="42">
        <v>3.08</v>
      </c>
      <c r="AO43" s="29">
        <v>0</v>
      </c>
      <c r="AP43" s="30">
        <v>1.08</v>
      </c>
      <c r="AQ43" s="30">
        <v>129</v>
      </c>
      <c r="AR43" s="30">
        <v>0</v>
      </c>
      <c r="AS43" s="30">
        <v>0.14699999999999999</v>
      </c>
      <c r="AT43" s="42">
        <v>5.05</v>
      </c>
      <c r="BB43" s="29">
        <v>0</v>
      </c>
      <c r="BC43" s="30">
        <v>8.4000000000000005E-2</v>
      </c>
      <c r="BD43" s="30">
        <v>49</v>
      </c>
      <c r="BE43" s="30">
        <v>0</v>
      </c>
      <c r="BF43" s="30">
        <v>0</v>
      </c>
      <c r="BG43" s="42">
        <v>1.48</v>
      </c>
      <c r="BO43" s="29">
        <v>0</v>
      </c>
      <c r="BP43" s="30">
        <v>1.61</v>
      </c>
      <c r="BQ43" s="30">
        <v>78.900000000000006</v>
      </c>
      <c r="BR43" s="30">
        <v>0</v>
      </c>
      <c r="BS43" s="30">
        <v>0.57999999999999996</v>
      </c>
      <c r="BT43" s="42">
        <v>5.25</v>
      </c>
    </row>
  </sheetData>
  <mergeCells count="54">
    <mergeCell ref="B7:M7"/>
    <mergeCell ref="B8:M8"/>
    <mergeCell ref="B9:M9"/>
    <mergeCell ref="B1:M1"/>
    <mergeCell ref="B2:M2"/>
    <mergeCell ref="B3:M3"/>
    <mergeCell ref="B4:M4"/>
    <mergeCell ref="B5:M5"/>
    <mergeCell ref="B6:M6"/>
    <mergeCell ref="O9:Z9"/>
    <mergeCell ref="AB1:AM1"/>
    <mergeCell ref="AB2:AM2"/>
    <mergeCell ref="AB3:AM3"/>
    <mergeCell ref="AB4:AM4"/>
    <mergeCell ref="AB5:AM5"/>
    <mergeCell ref="AB6:AM6"/>
    <mergeCell ref="AB7:AM7"/>
    <mergeCell ref="AB8:AM8"/>
    <mergeCell ref="AB9:AM9"/>
    <mergeCell ref="O1:Z1"/>
    <mergeCell ref="O2:Z2"/>
    <mergeCell ref="O3:Z3"/>
    <mergeCell ref="O4:Z4"/>
    <mergeCell ref="O5:Z5"/>
    <mergeCell ref="O6:Z6"/>
    <mergeCell ref="O7:Z7"/>
    <mergeCell ref="O8:Z8"/>
    <mergeCell ref="AO6:AZ6"/>
    <mergeCell ref="AO7:AZ7"/>
    <mergeCell ref="AO8:AZ8"/>
    <mergeCell ref="AO9:AZ9"/>
    <mergeCell ref="BB1:BM1"/>
    <mergeCell ref="BB2:BM2"/>
    <mergeCell ref="BB3:BM3"/>
    <mergeCell ref="BB4:BM4"/>
    <mergeCell ref="BB5:BM5"/>
    <mergeCell ref="BB6:BM6"/>
    <mergeCell ref="BB7:BM7"/>
    <mergeCell ref="BB8:BM8"/>
    <mergeCell ref="BB9:BM9"/>
    <mergeCell ref="AO1:AZ1"/>
    <mergeCell ref="AO2:AZ2"/>
    <mergeCell ref="AO3:AZ3"/>
    <mergeCell ref="AO4:AZ4"/>
    <mergeCell ref="AO5:AZ5"/>
    <mergeCell ref="BO6:BZ6"/>
    <mergeCell ref="BO7:BZ7"/>
    <mergeCell ref="BO8:BZ8"/>
    <mergeCell ref="BO9:BZ9"/>
    <mergeCell ref="BO1:BZ1"/>
    <mergeCell ref="BO2:BZ2"/>
    <mergeCell ref="BO3:BZ3"/>
    <mergeCell ref="BO4:BZ4"/>
    <mergeCell ref="BO5:BZ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Z43"/>
  <sheetViews>
    <sheetView workbookViewId="0">
      <pane xSplit="1" ySplit="10" topLeftCell="BF29" activePane="bottomRight" state="frozen"/>
      <selection pane="topRight" activeCell="B1" sqref="B1"/>
      <selection pane="bottomLeft" activeCell="A11" sqref="A11"/>
      <selection pane="bottomRight" activeCell="CA6" sqref="CA6"/>
    </sheetView>
  </sheetViews>
  <sheetFormatPr defaultRowHeight="15"/>
  <cols>
    <col min="1" max="1" width="16.140625" bestFit="1" customWidth="1"/>
    <col min="13" max="13" width="9.140625" customWidth="1"/>
    <col min="14" max="14" width="0.28515625" customWidth="1"/>
    <col min="27" max="27" width="0.140625" customWidth="1"/>
    <col min="40" max="40" width="0.140625" customWidth="1"/>
    <col min="53" max="53" width="0.28515625" customWidth="1"/>
    <col min="66" max="66" width="0.28515625" customWidth="1"/>
  </cols>
  <sheetData>
    <row r="1" spans="1:78">
      <c r="A1" s="23" t="s">
        <v>0</v>
      </c>
      <c r="B1" s="306" t="s">
        <v>304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8"/>
      <c r="O1" s="306" t="s">
        <v>313</v>
      </c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8"/>
      <c r="AB1" s="306" t="s">
        <v>322</v>
      </c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8"/>
      <c r="AO1" s="306" t="s">
        <v>331</v>
      </c>
      <c r="AP1" s="307"/>
      <c r="AQ1" s="307"/>
      <c r="AR1" s="307"/>
      <c r="AS1" s="307"/>
      <c r="AT1" s="307"/>
      <c r="AU1" s="307"/>
      <c r="AV1" s="307"/>
      <c r="AW1" s="307"/>
      <c r="AX1" s="307"/>
      <c r="AY1" s="307"/>
      <c r="AZ1" s="308"/>
      <c r="BB1" s="306" t="s">
        <v>337</v>
      </c>
      <c r="BC1" s="307"/>
      <c r="BD1" s="307"/>
      <c r="BE1" s="307"/>
      <c r="BF1" s="307"/>
      <c r="BG1" s="307"/>
      <c r="BH1" s="307"/>
      <c r="BI1" s="307"/>
      <c r="BJ1" s="307"/>
      <c r="BK1" s="307"/>
      <c r="BL1" s="307"/>
      <c r="BM1" s="308"/>
      <c r="BO1" s="306" t="s">
        <v>346</v>
      </c>
      <c r="BP1" s="307"/>
      <c r="BQ1" s="307"/>
      <c r="BR1" s="307"/>
      <c r="BS1" s="307"/>
      <c r="BT1" s="307"/>
      <c r="BU1" s="307"/>
      <c r="BV1" s="307"/>
      <c r="BW1" s="307"/>
      <c r="BX1" s="307"/>
      <c r="BY1" s="307"/>
      <c r="BZ1" s="308"/>
    </row>
    <row r="2" spans="1:78">
      <c r="A2" s="24" t="s">
        <v>1</v>
      </c>
      <c r="B2" s="309" t="s">
        <v>51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  <c r="O2" s="309" t="s">
        <v>51</v>
      </c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1"/>
      <c r="AB2" s="309" t="s">
        <v>51</v>
      </c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1"/>
      <c r="AO2" s="309" t="s">
        <v>51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1"/>
      <c r="BB2" s="309" t="s">
        <v>51</v>
      </c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1"/>
      <c r="BO2" s="309" t="s">
        <v>51</v>
      </c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1"/>
    </row>
    <row r="3" spans="1:78">
      <c r="A3" s="24" t="s">
        <v>2</v>
      </c>
      <c r="B3" s="312" t="s">
        <v>305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4"/>
      <c r="O3" s="312" t="s">
        <v>314</v>
      </c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4"/>
      <c r="AB3" s="312" t="s">
        <v>323</v>
      </c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4"/>
      <c r="AO3" s="312" t="s">
        <v>332</v>
      </c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4"/>
      <c r="BB3" s="312" t="s">
        <v>338</v>
      </c>
      <c r="BC3" s="313"/>
      <c r="BD3" s="313"/>
      <c r="BE3" s="313"/>
      <c r="BF3" s="313"/>
      <c r="BG3" s="313"/>
      <c r="BH3" s="313"/>
      <c r="BI3" s="313"/>
      <c r="BJ3" s="313"/>
      <c r="BK3" s="313"/>
      <c r="BL3" s="313"/>
      <c r="BM3" s="314"/>
      <c r="BO3" s="312" t="s">
        <v>347</v>
      </c>
      <c r="BP3" s="313"/>
      <c r="BQ3" s="313"/>
      <c r="BR3" s="313"/>
      <c r="BS3" s="313"/>
      <c r="BT3" s="313"/>
      <c r="BU3" s="313"/>
      <c r="BV3" s="313"/>
      <c r="BW3" s="313"/>
      <c r="BX3" s="313"/>
      <c r="BY3" s="313"/>
      <c r="BZ3" s="314"/>
    </row>
    <row r="4" spans="1:78">
      <c r="A4" s="24" t="s">
        <v>3</v>
      </c>
      <c r="B4" s="312" t="s">
        <v>306</v>
      </c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4"/>
      <c r="O4" s="312" t="s">
        <v>315</v>
      </c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4"/>
      <c r="AB4" s="312" t="s">
        <v>324</v>
      </c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4"/>
      <c r="AO4" s="312" t="s">
        <v>333</v>
      </c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4"/>
      <c r="BB4" s="312" t="s">
        <v>339</v>
      </c>
      <c r="BC4" s="313"/>
      <c r="BD4" s="313"/>
      <c r="BE4" s="313"/>
      <c r="BF4" s="313"/>
      <c r="BG4" s="313"/>
      <c r="BH4" s="313"/>
      <c r="BI4" s="313"/>
      <c r="BJ4" s="313"/>
      <c r="BK4" s="313"/>
      <c r="BL4" s="313"/>
      <c r="BM4" s="314"/>
      <c r="BO4" s="312" t="s">
        <v>348</v>
      </c>
      <c r="BP4" s="313"/>
      <c r="BQ4" s="313"/>
      <c r="BR4" s="313"/>
      <c r="BS4" s="313"/>
      <c r="BT4" s="313"/>
      <c r="BU4" s="313"/>
      <c r="BV4" s="313"/>
      <c r="BW4" s="313"/>
      <c r="BX4" s="313"/>
      <c r="BY4" s="313"/>
      <c r="BZ4" s="314"/>
    </row>
    <row r="5" spans="1:78">
      <c r="A5" s="24" t="s">
        <v>4</v>
      </c>
      <c r="B5" s="315">
        <v>5.0173611111111106E-2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7"/>
      <c r="O5" s="315">
        <v>5.0173611111111106E-2</v>
      </c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7"/>
      <c r="AB5" s="315">
        <v>5.0173611111111106E-2</v>
      </c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7"/>
      <c r="AO5" s="315">
        <v>5.0173611111111106E-2</v>
      </c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7"/>
      <c r="BB5" s="315">
        <v>5.0173611111111106E-2</v>
      </c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7"/>
      <c r="BO5" s="315">
        <v>5.0173611111111106E-2</v>
      </c>
      <c r="BP5" s="316"/>
      <c r="BQ5" s="316"/>
      <c r="BR5" s="316"/>
      <c r="BS5" s="316"/>
      <c r="BT5" s="316"/>
      <c r="BU5" s="316"/>
      <c r="BV5" s="316"/>
      <c r="BW5" s="316"/>
      <c r="BX5" s="316"/>
      <c r="BY5" s="316"/>
      <c r="BZ5" s="317"/>
    </row>
    <row r="6" spans="1:78">
      <c r="A6" s="24" t="s">
        <v>5</v>
      </c>
      <c r="B6" s="294" t="s">
        <v>222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6"/>
      <c r="O6" s="294" t="s">
        <v>222</v>
      </c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6"/>
      <c r="AB6" s="294" t="s">
        <v>222</v>
      </c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6"/>
      <c r="AO6" s="294" t="s">
        <v>222</v>
      </c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6"/>
      <c r="BB6" s="294" t="s">
        <v>222</v>
      </c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96"/>
      <c r="BO6" s="294" t="s">
        <v>222</v>
      </c>
      <c r="BP6" s="295"/>
      <c r="BQ6" s="295"/>
      <c r="BR6" s="295"/>
      <c r="BS6" s="295"/>
      <c r="BT6" s="295"/>
      <c r="BU6" s="295"/>
      <c r="BV6" s="295"/>
      <c r="BW6" s="295"/>
      <c r="BX6" s="295"/>
      <c r="BY6" s="295"/>
      <c r="BZ6" s="296"/>
    </row>
    <row r="7" spans="1:78">
      <c r="A7" s="24" t="s">
        <v>6</v>
      </c>
      <c r="B7" s="297" t="s">
        <v>55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9"/>
      <c r="O7" s="297" t="s">
        <v>55</v>
      </c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9"/>
      <c r="AB7" s="297" t="s">
        <v>55</v>
      </c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9"/>
      <c r="AO7" s="297" t="s">
        <v>55</v>
      </c>
      <c r="AP7" s="298"/>
      <c r="AQ7" s="298"/>
      <c r="AR7" s="298"/>
      <c r="AS7" s="298"/>
      <c r="AT7" s="298"/>
      <c r="AU7" s="298"/>
      <c r="AV7" s="298"/>
      <c r="AW7" s="298"/>
      <c r="AX7" s="298"/>
      <c r="AY7" s="298"/>
      <c r="AZ7" s="299"/>
      <c r="BB7" s="297" t="s">
        <v>55</v>
      </c>
      <c r="BC7" s="298"/>
      <c r="BD7" s="298"/>
      <c r="BE7" s="298"/>
      <c r="BF7" s="298"/>
      <c r="BG7" s="298"/>
      <c r="BH7" s="298"/>
      <c r="BI7" s="298"/>
      <c r="BJ7" s="298"/>
      <c r="BK7" s="298"/>
      <c r="BL7" s="298"/>
      <c r="BM7" s="299"/>
      <c r="BO7" s="297" t="s">
        <v>55</v>
      </c>
      <c r="BP7" s="298"/>
      <c r="BQ7" s="298"/>
      <c r="BR7" s="298"/>
      <c r="BS7" s="298"/>
      <c r="BT7" s="298"/>
      <c r="BU7" s="298"/>
      <c r="BV7" s="298"/>
      <c r="BW7" s="298"/>
      <c r="BX7" s="298"/>
      <c r="BY7" s="298"/>
      <c r="BZ7" s="299"/>
    </row>
    <row r="8" spans="1:78">
      <c r="A8" s="24" t="s">
        <v>7</v>
      </c>
      <c r="B8" s="300" t="s">
        <v>106</v>
      </c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2"/>
      <c r="O8" s="300" t="s">
        <v>106</v>
      </c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2"/>
      <c r="AB8" s="300" t="s">
        <v>106</v>
      </c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2"/>
      <c r="AO8" s="300" t="s">
        <v>106</v>
      </c>
      <c r="AP8" s="301"/>
      <c r="AQ8" s="301"/>
      <c r="AR8" s="301"/>
      <c r="AS8" s="301"/>
      <c r="AT8" s="301"/>
      <c r="AU8" s="301"/>
      <c r="AV8" s="301"/>
      <c r="AW8" s="301"/>
      <c r="AX8" s="301"/>
      <c r="AY8" s="301"/>
      <c r="AZ8" s="302"/>
      <c r="BB8" s="300" t="s">
        <v>106</v>
      </c>
      <c r="BC8" s="301"/>
      <c r="BD8" s="301"/>
      <c r="BE8" s="301"/>
      <c r="BF8" s="301"/>
      <c r="BG8" s="301"/>
      <c r="BH8" s="301"/>
      <c r="BI8" s="301"/>
      <c r="BJ8" s="301"/>
      <c r="BK8" s="301"/>
      <c r="BL8" s="301"/>
      <c r="BM8" s="302"/>
      <c r="BO8" s="300" t="s">
        <v>106</v>
      </c>
      <c r="BP8" s="301"/>
      <c r="BQ8" s="301"/>
      <c r="BR8" s="301"/>
      <c r="BS8" s="301"/>
      <c r="BT8" s="301"/>
      <c r="BU8" s="301"/>
      <c r="BV8" s="301"/>
      <c r="BW8" s="301"/>
      <c r="BX8" s="301"/>
      <c r="BY8" s="301"/>
      <c r="BZ8" s="302"/>
    </row>
    <row r="9" spans="1:78" ht="21.75" thickBot="1">
      <c r="A9" s="40" t="s">
        <v>8</v>
      </c>
      <c r="B9" s="303" t="s">
        <v>77</v>
      </c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5"/>
      <c r="O9" s="303" t="s">
        <v>77</v>
      </c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5"/>
      <c r="AB9" s="303" t="s">
        <v>77</v>
      </c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5"/>
      <c r="AO9" s="303" t="s">
        <v>77</v>
      </c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5"/>
      <c r="BB9" s="303" t="s">
        <v>77</v>
      </c>
      <c r="BC9" s="304"/>
      <c r="BD9" s="304"/>
      <c r="BE9" s="304"/>
      <c r="BF9" s="304"/>
      <c r="BG9" s="304"/>
      <c r="BH9" s="304"/>
      <c r="BI9" s="304"/>
      <c r="BJ9" s="304"/>
      <c r="BK9" s="304"/>
      <c r="BL9" s="304"/>
      <c r="BM9" s="305"/>
      <c r="BO9" s="303" t="s">
        <v>77</v>
      </c>
      <c r="BP9" s="304"/>
      <c r="BQ9" s="304"/>
      <c r="BR9" s="304"/>
      <c r="BS9" s="304"/>
      <c r="BT9" s="304"/>
      <c r="BU9" s="304"/>
      <c r="BV9" s="304"/>
      <c r="BW9" s="304"/>
      <c r="BX9" s="304"/>
      <c r="BY9" s="304"/>
      <c r="BZ9" s="305"/>
    </row>
    <row r="10" spans="1:78" ht="21">
      <c r="A10" s="41" t="s">
        <v>9</v>
      </c>
      <c r="B10" s="27" t="s">
        <v>58</v>
      </c>
      <c r="C10" s="18" t="s">
        <v>59</v>
      </c>
      <c r="D10" s="18" t="s">
        <v>60</v>
      </c>
      <c r="E10" s="18" t="s">
        <v>61</v>
      </c>
      <c r="F10" s="18" t="s">
        <v>62</v>
      </c>
      <c r="G10" s="18" t="s">
        <v>63</v>
      </c>
      <c r="H10" s="18" t="s">
        <v>64</v>
      </c>
      <c r="I10" s="18" t="s">
        <v>65</v>
      </c>
      <c r="J10" s="18" t="s">
        <v>66</v>
      </c>
      <c r="K10" s="18" t="s">
        <v>67</v>
      </c>
      <c r="L10" s="18" t="s">
        <v>68</v>
      </c>
      <c r="M10" s="19" t="s">
        <v>69</v>
      </c>
      <c r="O10" s="27" t="s">
        <v>58</v>
      </c>
      <c r="P10" s="18" t="s">
        <v>59</v>
      </c>
      <c r="Q10" s="18" t="s">
        <v>60</v>
      </c>
      <c r="R10" s="18" t="s">
        <v>61</v>
      </c>
      <c r="S10" s="18" t="s">
        <v>62</v>
      </c>
      <c r="T10" s="18" t="s">
        <v>63</v>
      </c>
      <c r="U10" s="18" t="s">
        <v>64</v>
      </c>
      <c r="V10" s="18" t="s">
        <v>65</v>
      </c>
      <c r="W10" s="18" t="s">
        <v>66</v>
      </c>
      <c r="X10" s="18" t="s">
        <v>67</v>
      </c>
      <c r="Y10" s="18" t="s">
        <v>68</v>
      </c>
      <c r="Z10" s="19" t="s">
        <v>69</v>
      </c>
      <c r="AB10" s="27" t="s">
        <v>58</v>
      </c>
      <c r="AC10" s="18" t="s">
        <v>59</v>
      </c>
      <c r="AD10" s="18" t="s">
        <v>60</v>
      </c>
      <c r="AE10" s="18" t="s">
        <v>61</v>
      </c>
      <c r="AF10" s="18" t="s">
        <v>62</v>
      </c>
      <c r="AG10" s="18" t="s">
        <v>63</v>
      </c>
      <c r="AH10" s="18" t="s">
        <v>64</v>
      </c>
      <c r="AI10" s="18" t="s">
        <v>65</v>
      </c>
      <c r="AJ10" s="18" t="s">
        <v>66</v>
      </c>
      <c r="AK10" s="18" t="s">
        <v>67</v>
      </c>
      <c r="AL10" s="18" t="s">
        <v>68</v>
      </c>
      <c r="AM10" s="19" t="s">
        <v>69</v>
      </c>
      <c r="AO10" s="27" t="s">
        <v>58</v>
      </c>
      <c r="AP10" s="18" t="s">
        <v>59</v>
      </c>
      <c r="AQ10" s="18" t="s">
        <v>60</v>
      </c>
      <c r="AR10" s="18" t="s">
        <v>61</v>
      </c>
      <c r="AS10" s="18" t="s">
        <v>62</v>
      </c>
      <c r="AT10" s="18" t="s">
        <v>63</v>
      </c>
      <c r="AU10" s="18" t="s">
        <v>64</v>
      </c>
      <c r="AV10" s="18" t="s">
        <v>65</v>
      </c>
      <c r="AW10" s="18" t="s">
        <v>66</v>
      </c>
      <c r="AX10" s="18" t="s">
        <v>67</v>
      </c>
      <c r="AY10" s="18" t="s">
        <v>68</v>
      </c>
      <c r="AZ10" s="19" t="s">
        <v>69</v>
      </c>
      <c r="BB10" s="27" t="s">
        <v>58</v>
      </c>
      <c r="BC10" s="18" t="s">
        <v>59</v>
      </c>
      <c r="BD10" s="18" t="s">
        <v>60</v>
      </c>
      <c r="BE10" s="18" t="s">
        <v>61</v>
      </c>
      <c r="BF10" s="18" t="s">
        <v>62</v>
      </c>
      <c r="BG10" s="18" t="s">
        <v>63</v>
      </c>
      <c r="BH10" s="18" t="s">
        <v>64</v>
      </c>
      <c r="BI10" s="18" t="s">
        <v>65</v>
      </c>
      <c r="BJ10" s="18" t="s">
        <v>66</v>
      </c>
      <c r="BK10" s="18" t="s">
        <v>67</v>
      </c>
      <c r="BL10" s="18" t="s">
        <v>68</v>
      </c>
      <c r="BM10" s="19" t="s">
        <v>69</v>
      </c>
      <c r="BO10" s="27" t="s">
        <v>58</v>
      </c>
      <c r="BP10" s="18" t="s">
        <v>59</v>
      </c>
      <c r="BQ10" s="18" t="s">
        <v>60</v>
      </c>
      <c r="BR10" s="18" t="s">
        <v>61</v>
      </c>
      <c r="BS10" s="18" t="s">
        <v>62</v>
      </c>
      <c r="BT10" s="18" t="s">
        <v>63</v>
      </c>
      <c r="BU10" s="18" t="s">
        <v>64</v>
      </c>
      <c r="BV10" s="18" t="s">
        <v>65</v>
      </c>
      <c r="BW10" s="18" t="s">
        <v>66</v>
      </c>
      <c r="BX10" s="18" t="s">
        <v>67</v>
      </c>
      <c r="BY10" s="18" t="s">
        <v>68</v>
      </c>
      <c r="BZ10" s="19" t="s">
        <v>69</v>
      </c>
    </row>
    <row r="11" spans="1:78">
      <c r="A11" s="16" t="s">
        <v>10</v>
      </c>
      <c r="B11" s="28">
        <v>0</v>
      </c>
      <c r="C11" s="9">
        <v>0</v>
      </c>
      <c r="D11" s="9">
        <v>0</v>
      </c>
      <c r="E11" s="9">
        <v>40</v>
      </c>
      <c r="F11" s="9">
        <v>0</v>
      </c>
      <c r="G11" s="9">
        <v>0</v>
      </c>
      <c r="H11" s="9" t="s">
        <v>73</v>
      </c>
      <c r="I11" s="9" t="s">
        <v>73</v>
      </c>
      <c r="J11" s="9" t="s">
        <v>73</v>
      </c>
      <c r="K11" s="9" t="s">
        <v>73</v>
      </c>
      <c r="L11" s="22" t="s">
        <v>74</v>
      </c>
      <c r="M11" s="10" t="s">
        <v>74</v>
      </c>
      <c r="O11" s="9">
        <v>0</v>
      </c>
      <c r="P11" s="9">
        <v>0</v>
      </c>
      <c r="Q11" s="9">
        <v>0</v>
      </c>
      <c r="R11" s="9">
        <v>40</v>
      </c>
      <c r="S11" s="9">
        <v>0</v>
      </c>
      <c r="T11" s="9">
        <v>0</v>
      </c>
      <c r="U11" s="9" t="s">
        <v>73</v>
      </c>
      <c r="V11" s="9" t="s">
        <v>73</v>
      </c>
      <c r="W11" s="9" t="s">
        <v>73</v>
      </c>
      <c r="X11" s="9" t="s">
        <v>73</v>
      </c>
      <c r="Y11" s="22" t="s">
        <v>74</v>
      </c>
      <c r="Z11" s="9" t="s">
        <v>74</v>
      </c>
      <c r="AB11" s="28">
        <v>0</v>
      </c>
      <c r="AC11" s="9">
        <v>0</v>
      </c>
      <c r="AD11" s="9">
        <v>0</v>
      </c>
      <c r="AE11" s="9">
        <v>40</v>
      </c>
      <c r="AF11" s="9">
        <v>0</v>
      </c>
      <c r="AG11" s="9">
        <v>0</v>
      </c>
      <c r="AH11" s="9" t="s">
        <v>73</v>
      </c>
      <c r="AI11" s="9" t="s">
        <v>73</v>
      </c>
      <c r="AJ11" s="9" t="s">
        <v>73</v>
      </c>
      <c r="AK11" s="9" t="s">
        <v>73</v>
      </c>
      <c r="AL11" s="22" t="s">
        <v>74</v>
      </c>
      <c r="AM11" s="10" t="s">
        <v>74</v>
      </c>
      <c r="AO11" s="28">
        <v>0</v>
      </c>
      <c r="AP11" s="9">
        <v>0</v>
      </c>
      <c r="AQ11" s="9">
        <v>0</v>
      </c>
      <c r="AR11" s="9">
        <v>40</v>
      </c>
      <c r="AS11" s="9">
        <v>0</v>
      </c>
      <c r="AT11" s="9">
        <v>0</v>
      </c>
      <c r="AU11" s="9" t="s">
        <v>73</v>
      </c>
      <c r="AV11" s="9" t="s">
        <v>73</v>
      </c>
      <c r="AW11" s="9" t="s">
        <v>73</v>
      </c>
      <c r="AX11" s="9" t="s">
        <v>73</v>
      </c>
      <c r="AY11" s="22" t="s">
        <v>74</v>
      </c>
      <c r="AZ11" s="10" t="s">
        <v>74</v>
      </c>
      <c r="BB11" s="28">
        <v>0</v>
      </c>
      <c r="BC11" s="9">
        <v>0</v>
      </c>
      <c r="BD11" s="9">
        <v>0</v>
      </c>
      <c r="BE11" s="9">
        <v>40</v>
      </c>
      <c r="BF11" s="9">
        <v>0</v>
      </c>
      <c r="BG11" s="9">
        <v>0</v>
      </c>
      <c r="BH11" s="9" t="s">
        <v>73</v>
      </c>
      <c r="BI11" s="9" t="s">
        <v>73</v>
      </c>
      <c r="BJ11" s="9" t="s">
        <v>73</v>
      </c>
      <c r="BK11" s="9" t="s">
        <v>73</v>
      </c>
      <c r="BL11" s="22" t="s">
        <v>74</v>
      </c>
      <c r="BM11" s="10" t="s">
        <v>74</v>
      </c>
      <c r="BO11" s="28">
        <v>0</v>
      </c>
      <c r="BP11" s="9">
        <v>0</v>
      </c>
      <c r="BQ11" s="9">
        <v>0</v>
      </c>
      <c r="BR11" s="9">
        <v>40</v>
      </c>
      <c r="BS11" s="9">
        <v>0</v>
      </c>
      <c r="BT11" s="9">
        <v>0</v>
      </c>
      <c r="BU11" s="9" t="s">
        <v>73</v>
      </c>
      <c r="BV11" s="9" t="s">
        <v>73</v>
      </c>
      <c r="BW11" s="9" t="s">
        <v>73</v>
      </c>
      <c r="BX11" s="9" t="s">
        <v>73</v>
      </c>
      <c r="BY11" s="22" t="s">
        <v>74</v>
      </c>
      <c r="BZ11" s="10" t="s">
        <v>74</v>
      </c>
    </row>
    <row r="12" spans="1:78">
      <c r="A12" s="16" t="s">
        <v>11</v>
      </c>
      <c r="B12" s="28">
        <v>8.7100000000000009</v>
      </c>
      <c r="C12" s="9">
        <v>10.14</v>
      </c>
      <c r="D12" s="9">
        <v>12.6</v>
      </c>
      <c r="E12" s="9">
        <v>379</v>
      </c>
      <c r="F12" s="9">
        <v>0</v>
      </c>
      <c r="G12" s="9">
        <v>0</v>
      </c>
      <c r="H12" s="9" t="s">
        <v>73</v>
      </c>
      <c r="I12" s="9" t="s">
        <v>73</v>
      </c>
      <c r="J12" s="9" t="s">
        <v>73</v>
      </c>
      <c r="K12" s="9" t="s">
        <v>73</v>
      </c>
      <c r="L12" s="22" t="s">
        <v>74</v>
      </c>
      <c r="M12" s="10" t="s">
        <v>74</v>
      </c>
      <c r="O12" s="9">
        <v>8.5399999999999991</v>
      </c>
      <c r="P12" s="9">
        <v>9.8699999999999992</v>
      </c>
      <c r="Q12" s="9">
        <v>61.3</v>
      </c>
      <c r="R12" s="9">
        <v>379</v>
      </c>
      <c r="S12" s="9">
        <v>0</v>
      </c>
      <c r="T12" s="9">
        <v>0</v>
      </c>
      <c r="U12" s="9" t="s">
        <v>73</v>
      </c>
      <c r="V12" s="9" t="s">
        <v>73</v>
      </c>
      <c r="W12" s="9" t="s">
        <v>73</v>
      </c>
      <c r="X12" s="9" t="s">
        <v>73</v>
      </c>
      <c r="Y12" s="22" t="s">
        <v>74</v>
      </c>
      <c r="Z12" s="9" t="s">
        <v>74</v>
      </c>
      <c r="AB12" s="28">
        <v>8.64</v>
      </c>
      <c r="AC12" s="9">
        <v>9.5399999999999991</v>
      </c>
      <c r="AD12" s="9">
        <v>11.9</v>
      </c>
      <c r="AE12" s="9">
        <v>379</v>
      </c>
      <c r="AF12" s="9">
        <v>0</v>
      </c>
      <c r="AG12" s="9">
        <v>0</v>
      </c>
      <c r="AH12" s="9" t="s">
        <v>73</v>
      </c>
      <c r="AI12" s="9" t="s">
        <v>73</v>
      </c>
      <c r="AJ12" s="9" t="s">
        <v>73</v>
      </c>
      <c r="AK12" s="9" t="s">
        <v>73</v>
      </c>
      <c r="AL12" s="22" t="s">
        <v>74</v>
      </c>
      <c r="AM12" s="10" t="s">
        <v>74</v>
      </c>
      <c r="AO12" s="28">
        <v>8.5299999999999994</v>
      </c>
      <c r="AP12" s="9">
        <v>9.48</v>
      </c>
      <c r="AQ12" s="9">
        <v>11.2</v>
      </c>
      <c r="AR12" s="9">
        <v>379</v>
      </c>
      <c r="AS12" s="9">
        <v>0</v>
      </c>
      <c r="AT12" s="9">
        <v>0</v>
      </c>
      <c r="AU12" s="9" t="s">
        <v>73</v>
      </c>
      <c r="AV12" s="9" t="s">
        <v>73</v>
      </c>
      <c r="AW12" s="9" t="s">
        <v>73</v>
      </c>
      <c r="AX12" s="9" t="s">
        <v>73</v>
      </c>
      <c r="AY12" s="22" t="s">
        <v>74</v>
      </c>
      <c r="AZ12" s="10" t="s">
        <v>74</v>
      </c>
      <c r="BB12" s="28">
        <v>8.27</v>
      </c>
      <c r="BC12" s="9">
        <v>9.1999999999999993</v>
      </c>
      <c r="BD12" s="9">
        <v>10.58</v>
      </c>
      <c r="BE12" s="9">
        <v>379</v>
      </c>
      <c r="BF12" s="9">
        <v>0</v>
      </c>
      <c r="BG12" s="9">
        <v>0</v>
      </c>
      <c r="BH12" s="9" t="s">
        <v>73</v>
      </c>
      <c r="BI12" s="9" t="s">
        <v>73</v>
      </c>
      <c r="BJ12" s="9" t="s">
        <v>73</v>
      </c>
      <c r="BK12" s="9" t="s">
        <v>73</v>
      </c>
      <c r="BL12" s="22" t="s">
        <v>74</v>
      </c>
      <c r="BM12" s="10" t="s">
        <v>74</v>
      </c>
      <c r="BO12" s="28">
        <v>8.0500000000000007</v>
      </c>
      <c r="BP12" s="9">
        <v>9.5</v>
      </c>
      <c r="BQ12" s="9">
        <v>11.7</v>
      </c>
      <c r="BR12" s="9">
        <v>379</v>
      </c>
      <c r="BS12" s="9">
        <v>0</v>
      </c>
      <c r="BT12" s="9">
        <v>0</v>
      </c>
      <c r="BU12" s="9" t="s">
        <v>73</v>
      </c>
      <c r="BV12" s="9" t="s">
        <v>73</v>
      </c>
      <c r="BW12" s="9" t="s">
        <v>73</v>
      </c>
      <c r="BX12" s="9" t="s">
        <v>73</v>
      </c>
      <c r="BY12" s="22" t="s">
        <v>74</v>
      </c>
      <c r="BZ12" s="10" t="s">
        <v>74</v>
      </c>
    </row>
    <row r="13" spans="1:78">
      <c r="A13" s="16" t="s">
        <v>12</v>
      </c>
      <c r="B13" s="28">
        <v>0.78600000000000003</v>
      </c>
      <c r="C13" s="9">
        <v>1.2</v>
      </c>
      <c r="D13" s="9">
        <v>1.86</v>
      </c>
      <c r="E13" s="9">
        <v>416</v>
      </c>
      <c r="F13" s="9">
        <v>0</v>
      </c>
      <c r="G13" s="9">
        <v>0</v>
      </c>
      <c r="H13" s="9">
        <v>1.19</v>
      </c>
      <c r="I13" s="9">
        <v>1.37</v>
      </c>
      <c r="J13" s="9">
        <v>1.53</v>
      </c>
      <c r="K13" s="9">
        <v>0.11799999999999999</v>
      </c>
      <c r="L13" s="22">
        <v>1.19</v>
      </c>
      <c r="M13" s="10" t="s">
        <v>74</v>
      </c>
      <c r="O13" s="9">
        <v>0.76400000000000001</v>
      </c>
      <c r="P13" s="9">
        <v>1.2</v>
      </c>
      <c r="Q13" s="9">
        <v>2.75</v>
      </c>
      <c r="R13" s="9">
        <v>417</v>
      </c>
      <c r="S13" s="9">
        <v>0</v>
      </c>
      <c r="T13" s="9">
        <v>0</v>
      </c>
      <c r="U13" s="9">
        <v>1.18</v>
      </c>
      <c r="V13" s="9">
        <v>1.44</v>
      </c>
      <c r="W13" s="9">
        <v>1.64</v>
      </c>
      <c r="X13" s="9">
        <v>0.155</v>
      </c>
      <c r="Y13" s="22">
        <v>1.19</v>
      </c>
      <c r="Z13" s="9" t="s">
        <v>74</v>
      </c>
      <c r="AB13" s="28">
        <v>0.78</v>
      </c>
      <c r="AC13" s="9">
        <v>1.18</v>
      </c>
      <c r="AD13" s="9">
        <v>2.34</v>
      </c>
      <c r="AE13" s="9">
        <v>417</v>
      </c>
      <c r="AF13" s="9">
        <v>0</v>
      </c>
      <c r="AG13" s="9">
        <v>0</v>
      </c>
      <c r="AH13" s="9">
        <v>1.18</v>
      </c>
      <c r="AI13" s="9">
        <v>1.36</v>
      </c>
      <c r="AJ13" s="9">
        <v>1.5</v>
      </c>
      <c r="AK13" s="9">
        <v>0.121</v>
      </c>
      <c r="AL13" s="22">
        <v>1.18</v>
      </c>
      <c r="AM13" s="10" t="s">
        <v>74</v>
      </c>
      <c r="AO13" s="28">
        <v>0.78800000000000003</v>
      </c>
      <c r="AP13" s="9">
        <v>1.18</v>
      </c>
      <c r="AQ13" s="9">
        <v>2</v>
      </c>
      <c r="AR13" s="9">
        <v>417</v>
      </c>
      <c r="AS13" s="9">
        <v>0</v>
      </c>
      <c r="AT13" s="9">
        <v>0</v>
      </c>
      <c r="AU13" s="9">
        <v>1.18</v>
      </c>
      <c r="AV13" s="9">
        <v>1.35</v>
      </c>
      <c r="AW13" s="9">
        <v>1.49</v>
      </c>
      <c r="AX13" s="9">
        <v>0.108</v>
      </c>
      <c r="AY13" s="22">
        <v>1.18</v>
      </c>
      <c r="AZ13" s="10" t="s">
        <v>74</v>
      </c>
      <c r="BB13" s="28">
        <v>0.79500000000000004</v>
      </c>
      <c r="BC13" s="9">
        <v>1.23</v>
      </c>
      <c r="BD13" s="9">
        <v>2.1</v>
      </c>
      <c r="BE13" s="9">
        <v>417</v>
      </c>
      <c r="BF13" s="9">
        <v>0</v>
      </c>
      <c r="BG13" s="9">
        <v>0</v>
      </c>
      <c r="BH13" s="9">
        <v>1.21</v>
      </c>
      <c r="BI13" s="9">
        <v>1.45</v>
      </c>
      <c r="BJ13" s="9">
        <v>1.66</v>
      </c>
      <c r="BK13" s="9">
        <v>0.13700000000000001</v>
      </c>
      <c r="BL13" s="22">
        <v>1.22</v>
      </c>
      <c r="BM13" s="10" t="s">
        <v>74</v>
      </c>
      <c r="BO13" s="28">
        <v>0.78400000000000003</v>
      </c>
      <c r="BP13" s="9">
        <v>1.1399999999999999</v>
      </c>
      <c r="BQ13" s="9">
        <v>3.2</v>
      </c>
      <c r="BR13" s="9">
        <v>417</v>
      </c>
      <c r="BS13" s="9">
        <v>0</v>
      </c>
      <c r="BT13" s="9">
        <v>0</v>
      </c>
      <c r="BU13" s="9">
        <v>1.1200000000000001</v>
      </c>
      <c r="BV13" s="9">
        <v>1.29</v>
      </c>
      <c r="BW13" s="9">
        <v>1.55</v>
      </c>
      <c r="BX13" s="9">
        <v>0.17399999999999999</v>
      </c>
      <c r="BY13" s="22">
        <v>1.1200000000000001</v>
      </c>
      <c r="BZ13" s="10" t="s">
        <v>74</v>
      </c>
    </row>
    <row r="14" spans="1:78">
      <c r="A14" s="16" t="s">
        <v>13</v>
      </c>
      <c r="B14" s="28">
        <v>1.7000000000000001E-2</v>
      </c>
      <c r="C14" s="9">
        <v>3.1E-2</v>
      </c>
      <c r="D14" s="9">
        <v>8.3000000000000004E-2</v>
      </c>
      <c r="E14" s="9">
        <v>416</v>
      </c>
      <c r="F14" s="9">
        <v>0</v>
      </c>
      <c r="G14" s="9">
        <v>0</v>
      </c>
      <c r="H14" s="9">
        <v>3.1E-2</v>
      </c>
      <c r="I14" s="9">
        <v>4.5999999999999999E-2</v>
      </c>
      <c r="J14" s="9">
        <v>6.6000000000000003E-2</v>
      </c>
      <c r="K14" s="9">
        <v>8.9999999999999993E-3</v>
      </c>
      <c r="L14" s="22">
        <v>3.1E-2</v>
      </c>
      <c r="M14" s="10" t="s">
        <v>74</v>
      </c>
      <c r="O14" s="9">
        <v>1.9E-2</v>
      </c>
      <c r="P14" s="9">
        <v>3.3000000000000002E-2</v>
      </c>
      <c r="Q14" s="9">
        <v>8.5999999999999993E-2</v>
      </c>
      <c r="R14" s="9">
        <v>416</v>
      </c>
      <c r="S14" s="9">
        <v>0</v>
      </c>
      <c r="T14" s="9">
        <v>0</v>
      </c>
      <c r="U14" s="9">
        <v>3.4000000000000002E-2</v>
      </c>
      <c r="V14" s="9">
        <v>4.7E-2</v>
      </c>
      <c r="W14" s="9">
        <v>5.8999999999999997E-2</v>
      </c>
      <c r="X14" s="9">
        <v>8.0000000000000002E-3</v>
      </c>
      <c r="Y14" s="22">
        <v>3.3000000000000002E-2</v>
      </c>
      <c r="Z14" s="9" t="s">
        <v>74</v>
      </c>
      <c r="AB14" s="28">
        <v>1.7999999999999999E-2</v>
      </c>
      <c r="AC14" s="9">
        <v>3.2000000000000001E-2</v>
      </c>
      <c r="AD14" s="9">
        <v>0.161</v>
      </c>
      <c r="AE14" s="9">
        <v>416</v>
      </c>
      <c r="AF14" s="9">
        <v>0</v>
      </c>
      <c r="AG14" s="9">
        <v>0</v>
      </c>
      <c r="AH14" s="9">
        <v>3.4000000000000002E-2</v>
      </c>
      <c r="AI14" s="9">
        <v>4.2999999999999997E-2</v>
      </c>
      <c r="AJ14" s="9">
        <v>0.06</v>
      </c>
      <c r="AK14" s="9">
        <v>0.01</v>
      </c>
      <c r="AL14" s="22">
        <v>3.2000000000000001E-2</v>
      </c>
      <c r="AM14" s="10" t="s">
        <v>74</v>
      </c>
      <c r="AO14" s="28">
        <v>1.9E-2</v>
      </c>
      <c r="AP14" s="9">
        <v>3.2000000000000001E-2</v>
      </c>
      <c r="AQ14" s="9">
        <v>0.27900000000000003</v>
      </c>
      <c r="AR14" s="9">
        <v>416</v>
      </c>
      <c r="AS14" s="9">
        <v>0</v>
      </c>
      <c r="AT14" s="9">
        <v>0</v>
      </c>
      <c r="AU14" s="9">
        <v>3.4000000000000002E-2</v>
      </c>
      <c r="AV14" s="9">
        <v>4.1000000000000002E-2</v>
      </c>
      <c r="AW14" s="9">
        <v>6.2E-2</v>
      </c>
      <c r="AX14" s="9">
        <v>1.4E-2</v>
      </c>
      <c r="AY14" s="22">
        <v>3.1E-2</v>
      </c>
      <c r="AZ14" s="10" t="s">
        <v>74</v>
      </c>
      <c r="BB14" s="28">
        <v>0.02</v>
      </c>
      <c r="BC14" s="9">
        <v>3.3000000000000002E-2</v>
      </c>
      <c r="BD14" s="9">
        <v>0.08</v>
      </c>
      <c r="BE14" s="9">
        <v>416</v>
      </c>
      <c r="BF14" s="9">
        <v>0</v>
      </c>
      <c r="BG14" s="9">
        <v>0</v>
      </c>
      <c r="BH14" s="9">
        <v>3.3000000000000002E-2</v>
      </c>
      <c r="BI14" s="9">
        <v>4.4999999999999998E-2</v>
      </c>
      <c r="BJ14" s="9">
        <v>6.7000000000000004E-2</v>
      </c>
      <c r="BK14" s="9">
        <v>8.0000000000000002E-3</v>
      </c>
      <c r="BL14" s="22">
        <v>3.2000000000000001E-2</v>
      </c>
      <c r="BM14" s="10" t="s">
        <v>74</v>
      </c>
      <c r="BO14" s="28">
        <v>1.9E-2</v>
      </c>
      <c r="BP14" s="9">
        <v>0.03</v>
      </c>
      <c r="BQ14" s="9">
        <v>9.0999999999999998E-2</v>
      </c>
      <c r="BR14" s="9">
        <v>416</v>
      </c>
      <c r="BS14" s="9">
        <v>0</v>
      </c>
      <c r="BT14" s="9">
        <v>0</v>
      </c>
      <c r="BU14" s="9">
        <v>2.9000000000000001E-2</v>
      </c>
      <c r="BV14" s="9">
        <v>0.04</v>
      </c>
      <c r="BW14" s="9">
        <v>7.0999999999999994E-2</v>
      </c>
      <c r="BX14" s="9">
        <v>8.0000000000000002E-3</v>
      </c>
      <c r="BY14" s="22">
        <v>2.9000000000000001E-2</v>
      </c>
      <c r="BZ14" s="10" t="s">
        <v>74</v>
      </c>
    </row>
    <row r="15" spans="1:78">
      <c r="A15" s="16" t="s">
        <v>14</v>
      </c>
      <c r="B15" s="28">
        <v>1.06</v>
      </c>
      <c r="C15" s="9">
        <v>1.29</v>
      </c>
      <c r="D15" s="9">
        <v>1.94</v>
      </c>
      <c r="E15" s="9">
        <v>407</v>
      </c>
      <c r="F15" s="9">
        <v>0</v>
      </c>
      <c r="G15" s="9">
        <v>0</v>
      </c>
      <c r="H15" s="9">
        <v>1.28</v>
      </c>
      <c r="I15" s="9">
        <v>1.49</v>
      </c>
      <c r="J15" s="9">
        <v>1.6</v>
      </c>
      <c r="K15" s="9">
        <v>0.111</v>
      </c>
      <c r="L15" s="22">
        <v>1.29</v>
      </c>
      <c r="M15" s="10" t="s">
        <v>74</v>
      </c>
      <c r="O15" s="9">
        <v>1.04</v>
      </c>
      <c r="P15" s="9">
        <v>1.31</v>
      </c>
      <c r="Q15" s="9">
        <v>1.75</v>
      </c>
      <c r="R15" s="9">
        <v>407</v>
      </c>
      <c r="S15" s="9">
        <v>0</v>
      </c>
      <c r="T15" s="9">
        <v>0</v>
      </c>
      <c r="U15" s="9">
        <v>1.3</v>
      </c>
      <c r="V15" s="9">
        <v>1.52</v>
      </c>
      <c r="W15" s="9">
        <v>1.66</v>
      </c>
      <c r="X15" s="9">
        <v>0.11799999999999999</v>
      </c>
      <c r="Y15" s="22">
        <v>1.3</v>
      </c>
      <c r="Z15" s="9" t="s">
        <v>74</v>
      </c>
      <c r="AB15" s="28">
        <v>1.04</v>
      </c>
      <c r="AC15" s="9">
        <v>1.28</v>
      </c>
      <c r="AD15" s="9">
        <v>1.81</v>
      </c>
      <c r="AE15" s="9">
        <v>407</v>
      </c>
      <c r="AF15" s="9">
        <v>0</v>
      </c>
      <c r="AG15" s="9">
        <v>0</v>
      </c>
      <c r="AH15" s="9">
        <v>1.26</v>
      </c>
      <c r="AI15" s="9">
        <v>1.51</v>
      </c>
      <c r="AJ15" s="9">
        <v>1.66</v>
      </c>
      <c r="AK15" s="9">
        <v>0.121</v>
      </c>
      <c r="AL15" s="22">
        <v>1.28</v>
      </c>
      <c r="AM15" s="10" t="s">
        <v>74</v>
      </c>
      <c r="AO15" s="28">
        <v>1.1000000000000001</v>
      </c>
      <c r="AP15" s="9">
        <v>1.31</v>
      </c>
      <c r="AQ15" s="9">
        <v>1.8</v>
      </c>
      <c r="AR15" s="9">
        <v>407</v>
      </c>
      <c r="AS15" s="9">
        <v>0</v>
      </c>
      <c r="AT15" s="9">
        <v>0</v>
      </c>
      <c r="AU15" s="9">
        <v>1.29</v>
      </c>
      <c r="AV15" s="9">
        <v>1.52</v>
      </c>
      <c r="AW15" s="9">
        <v>1.68</v>
      </c>
      <c r="AX15" s="9">
        <v>0.11799999999999999</v>
      </c>
      <c r="AY15" s="22">
        <v>1.3</v>
      </c>
      <c r="AZ15" s="10" t="s">
        <v>74</v>
      </c>
      <c r="BB15" s="28">
        <v>1</v>
      </c>
      <c r="BC15" s="9">
        <v>1.25</v>
      </c>
      <c r="BD15" s="9">
        <v>1.67</v>
      </c>
      <c r="BE15" s="9">
        <v>407</v>
      </c>
      <c r="BF15" s="9">
        <v>0</v>
      </c>
      <c r="BG15" s="9">
        <v>0</v>
      </c>
      <c r="BH15" s="9">
        <v>1.24</v>
      </c>
      <c r="BI15" s="9">
        <v>1.43</v>
      </c>
      <c r="BJ15" s="9">
        <v>1.5</v>
      </c>
      <c r="BK15" s="9">
        <v>9.9000000000000005E-2</v>
      </c>
      <c r="BL15" s="22">
        <v>1.25</v>
      </c>
      <c r="BM15" s="10" t="s">
        <v>74</v>
      </c>
      <c r="BO15" s="28">
        <v>1.07</v>
      </c>
      <c r="BP15" s="9">
        <v>1.32</v>
      </c>
      <c r="BQ15" s="9">
        <v>1.91</v>
      </c>
      <c r="BR15" s="9">
        <v>407</v>
      </c>
      <c r="BS15" s="9">
        <v>0</v>
      </c>
      <c r="BT15" s="9">
        <v>0</v>
      </c>
      <c r="BU15" s="9">
        <v>1.31</v>
      </c>
      <c r="BV15" s="9">
        <v>1.52</v>
      </c>
      <c r="BW15" s="9">
        <v>1.65</v>
      </c>
      <c r="BX15" s="9">
        <v>0.111</v>
      </c>
      <c r="BY15" s="22">
        <v>1.32</v>
      </c>
      <c r="BZ15" s="10" t="s">
        <v>74</v>
      </c>
    </row>
    <row r="16" spans="1:78">
      <c r="A16" s="16" t="s">
        <v>15</v>
      </c>
      <c r="B16" s="28">
        <v>0.497</v>
      </c>
      <c r="C16" s="9">
        <v>0.65300000000000002</v>
      </c>
      <c r="D16" s="9">
        <v>0.88900000000000001</v>
      </c>
      <c r="E16" s="9">
        <v>403</v>
      </c>
      <c r="F16" s="9">
        <v>0</v>
      </c>
      <c r="G16" s="9">
        <v>0</v>
      </c>
      <c r="H16" s="9">
        <v>0.64300000000000002</v>
      </c>
      <c r="I16" s="9">
        <v>0.77800000000000002</v>
      </c>
      <c r="J16" s="9">
        <v>0.85099999999999998</v>
      </c>
      <c r="K16" s="9">
        <v>7.0000000000000007E-2</v>
      </c>
      <c r="L16" s="22">
        <v>0.64900000000000002</v>
      </c>
      <c r="M16" s="10" t="s">
        <v>74</v>
      </c>
      <c r="O16" s="9">
        <v>0.501</v>
      </c>
      <c r="P16" s="9">
        <v>0.67400000000000004</v>
      </c>
      <c r="Q16" s="9">
        <v>1.07</v>
      </c>
      <c r="R16" s="9">
        <v>403</v>
      </c>
      <c r="S16" s="9">
        <v>0</v>
      </c>
      <c r="T16" s="9">
        <v>0</v>
      </c>
      <c r="U16" s="9">
        <v>0.66600000000000004</v>
      </c>
      <c r="V16" s="9">
        <v>0.81799999999999995</v>
      </c>
      <c r="W16" s="9">
        <v>0.89300000000000002</v>
      </c>
      <c r="X16" s="9">
        <v>7.9000000000000001E-2</v>
      </c>
      <c r="Y16" s="22">
        <v>0.66900000000000004</v>
      </c>
      <c r="Z16" s="9" t="s">
        <v>74</v>
      </c>
      <c r="AB16" s="28">
        <v>0.50700000000000001</v>
      </c>
      <c r="AC16" s="9">
        <v>0.65900000000000003</v>
      </c>
      <c r="AD16" s="9">
        <v>1.26</v>
      </c>
      <c r="AE16" s="9">
        <v>403</v>
      </c>
      <c r="AF16" s="9">
        <v>0</v>
      </c>
      <c r="AG16" s="9">
        <v>0</v>
      </c>
      <c r="AH16" s="9">
        <v>0.64500000000000002</v>
      </c>
      <c r="AI16" s="9">
        <v>0.80400000000000005</v>
      </c>
      <c r="AJ16" s="9">
        <v>0.86699999999999999</v>
      </c>
      <c r="AK16" s="9">
        <v>8.2000000000000003E-2</v>
      </c>
      <c r="AL16" s="22">
        <v>0.65400000000000003</v>
      </c>
      <c r="AM16" s="10" t="s">
        <v>74</v>
      </c>
      <c r="AO16" s="28">
        <v>0.505</v>
      </c>
      <c r="AP16" s="9">
        <v>0.66600000000000004</v>
      </c>
      <c r="AQ16" s="9">
        <v>1.06</v>
      </c>
      <c r="AR16" s="9">
        <v>403</v>
      </c>
      <c r="AS16" s="9">
        <v>0</v>
      </c>
      <c r="AT16" s="9">
        <v>0</v>
      </c>
      <c r="AU16" s="9">
        <v>0.65500000000000003</v>
      </c>
      <c r="AV16" s="9">
        <v>0.80200000000000005</v>
      </c>
      <c r="AW16" s="9">
        <v>0.91900000000000004</v>
      </c>
      <c r="AX16" s="9">
        <v>7.6999999999999999E-2</v>
      </c>
      <c r="AY16" s="22">
        <v>0.66100000000000003</v>
      </c>
      <c r="AZ16" s="10" t="s">
        <v>74</v>
      </c>
      <c r="BB16" s="28">
        <v>0.44900000000000001</v>
      </c>
      <c r="BC16" s="9">
        <v>0.61899999999999999</v>
      </c>
      <c r="BD16" s="9">
        <v>0.90500000000000003</v>
      </c>
      <c r="BE16" s="9">
        <v>403</v>
      </c>
      <c r="BF16" s="9">
        <v>0</v>
      </c>
      <c r="BG16" s="9">
        <v>0</v>
      </c>
      <c r="BH16" s="9">
        <v>0.61699999999999999</v>
      </c>
      <c r="BI16" s="9">
        <v>0.72899999999999998</v>
      </c>
      <c r="BJ16" s="9">
        <v>0.78</v>
      </c>
      <c r="BK16" s="9">
        <v>6.3E-2</v>
      </c>
      <c r="BL16" s="22">
        <v>0.61599999999999999</v>
      </c>
      <c r="BM16" s="10" t="s">
        <v>74</v>
      </c>
      <c r="BO16" s="28">
        <v>0.5</v>
      </c>
      <c r="BP16" s="9">
        <v>0.69</v>
      </c>
      <c r="BQ16" s="9">
        <v>1.02</v>
      </c>
      <c r="BR16" s="9">
        <v>403</v>
      </c>
      <c r="BS16" s="9">
        <v>0</v>
      </c>
      <c r="BT16" s="9">
        <v>0</v>
      </c>
      <c r="BU16" s="9">
        <v>0.68400000000000005</v>
      </c>
      <c r="BV16" s="9">
        <v>0.83799999999999997</v>
      </c>
      <c r="BW16" s="9">
        <v>0.93400000000000005</v>
      </c>
      <c r="BX16" s="9">
        <v>8.4000000000000005E-2</v>
      </c>
      <c r="BY16" s="22">
        <v>0.68600000000000005</v>
      </c>
      <c r="BZ16" s="10" t="s">
        <v>74</v>
      </c>
    </row>
    <row r="17" spans="1:78">
      <c r="A17" s="16" t="s">
        <v>16</v>
      </c>
      <c r="B17" s="28">
        <v>0.34499999999999997</v>
      </c>
      <c r="C17" s="9">
        <v>0.44</v>
      </c>
      <c r="D17" s="9">
        <v>0.7</v>
      </c>
      <c r="E17" s="9">
        <v>400</v>
      </c>
      <c r="F17" s="9">
        <v>0</v>
      </c>
      <c r="G17" s="9">
        <v>0</v>
      </c>
      <c r="H17" s="9">
        <v>0.43</v>
      </c>
      <c r="I17" s="9">
        <v>0.54900000000000004</v>
      </c>
      <c r="J17" s="9">
        <v>0.61599999999999999</v>
      </c>
      <c r="K17" s="9">
        <v>5.2999999999999999E-2</v>
      </c>
      <c r="L17" s="22">
        <v>0.435</v>
      </c>
      <c r="M17" s="10" t="s">
        <v>74</v>
      </c>
      <c r="O17" s="9">
        <v>0.33800000000000002</v>
      </c>
      <c r="P17" s="9">
        <v>0.42699999999999999</v>
      </c>
      <c r="Q17" s="9">
        <v>0.63200000000000001</v>
      </c>
      <c r="R17" s="9">
        <v>401</v>
      </c>
      <c r="S17" s="9">
        <v>0</v>
      </c>
      <c r="T17" s="9">
        <v>0</v>
      </c>
      <c r="U17" s="9">
        <v>0.42</v>
      </c>
      <c r="V17" s="9">
        <v>0.51900000000000002</v>
      </c>
      <c r="W17" s="9">
        <v>0.57999999999999996</v>
      </c>
      <c r="X17" s="9">
        <v>4.7E-2</v>
      </c>
      <c r="Y17" s="22">
        <v>0.42299999999999999</v>
      </c>
      <c r="Z17" s="9" t="s">
        <v>74</v>
      </c>
      <c r="AB17" s="28">
        <v>0.35</v>
      </c>
      <c r="AC17" s="9">
        <v>0.433</v>
      </c>
      <c r="AD17" s="9">
        <v>0.68</v>
      </c>
      <c r="AE17" s="9">
        <v>401</v>
      </c>
      <c r="AF17" s="9">
        <v>0</v>
      </c>
      <c r="AG17" s="9">
        <v>0</v>
      </c>
      <c r="AH17" s="9">
        <v>0.42199999999999999</v>
      </c>
      <c r="AI17" s="9">
        <v>0.52400000000000002</v>
      </c>
      <c r="AJ17" s="9">
        <v>0.57099999999999995</v>
      </c>
      <c r="AK17" s="9">
        <v>4.9000000000000002E-2</v>
      </c>
      <c r="AL17" s="22">
        <v>0.42899999999999999</v>
      </c>
      <c r="AM17" s="10" t="s">
        <v>74</v>
      </c>
      <c r="AO17" s="28">
        <v>0.33800000000000002</v>
      </c>
      <c r="AP17" s="9">
        <v>0.437</v>
      </c>
      <c r="AQ17" s="9">
        <v>0.67900000000000005</v>
      </c>
      <c r="AR17" s="9">
        <v>401</v>
      </c>
      <c r="AS17" s="9">
        <v>0</v>
      </c>
      <c r="AT17" s="9">
        <v>0</v>
      </c>
      <c r="AU17" s="9">
        <v>0.43</v>
      </c>
      <c r="AV17" s="9">
        <v>0.53100000000000003</v>
      </c>
      <c r="AW17" s="9">
        <v>0.59599999999999997</v>
      </c>
      <c r="AX17" s="9">
        <v>4.9000000000000002E-2</v>
      </c>
      <c r="AY17" s="22">
        <v>0.433</v>
      </c>
      <c r="AZ17" s="10" t="s">
        <v>74</v>
      </c>
      <c r="BB17" s="28">
        <v>0.32400000000000001</v>
      </c>
      <c r="BC17" s="9">
        <v>0.435</v>
      </c>
      <c r="BD17" s="9">
        <v>0.90800000000000003</v>
      </c>
      <c r="BE17" s="9">
        <v>401</v>
      </c>
      <c r="BF17" s="9">
        <v>0</v>
      </c>
      <c r="BG17" s="9">
        <v>0</v>
      </c>
      <c r="BH17" s="9">
        <v>0.42799999999999999</v>
      </c>
      <c r="BI17" s="9">
        <v>0.51700000000000002</v>
      </c>
      <c r="BJ17" s="9">
        <v>0.56999999999999995</v>
      </c>
      <c r="BK17" s="9">
        <v>5.0999999999999997E-2</v>
      </c>
      <c r="BL17" s="22">
        <v>0.432</v>
      </c>
      <c r="BM17" s="10" t="s">
        <v>74</v>
      </c>
      <c r="BO17" s="28">
        <v>0.34300000000000003</v>
      </c>
      <c r="BP17" s="9">
        <v>0.434</v>
      </c>
      <c r="BQ17" s="9">
        <v>0.76700000000000002</v>
      </c>
      <c r="BR17" s="9">
        <v>401</v>
      </c>
      <c r="BS17" s="9">
        <v>0</v>
      </c>
      <c r="BT17" s="9">
        <v>0</v>
      </c>
      <c r="BU17" s="9">
        <v>0.42399999999999999</v>
      </c>
      <c r="BV17" s="9">
        <v>0.52400000000000002</v>
      </c>
      <c r="BW17" s="9">
        <v>0.63600000000000001</v>
      </c>
      <c r="BX17" s="9">
        <v>5.5E-2</v>
      </c>
      <c r="BY17" s="22">
        <v>0.42899999999999999</v>
      </c>
      <c r="BZ17" s="10" t="s">
        <v>74</v>
      </c>
    </row>
    <row r="18" spans="1:78">
      <c r="A18" s="16" t="s">
        <v>17</v>
      </c>
      <c r="B18" s="28">
        <v>0.435</v>
      </c>
      <c r="C18" s="9">
        <v>0.55200000000000005</v>
      </c>
      <c r="D18" s="9">
        <v>0.79600000000000004</v>
      </c>
      <c r="E18" s="9">
        <v>399</v>
      </c>
      <c r="F18" s="9">
        <v>0</v>
      </c>
      <c r="G18" s="9">
        <v>0</v>
      </c>
      <c r="H18" s="9">
        <v>0.54300000000000004</v>
      </c>
      <c r="I18" s="9">
        <v>0.67</v>
      </c>
      <c r="J18" s="9">
        <v>0.73599999999999999</v>
      </c>
      <c r="K18" s="9">
        <v>0.06</v>
      </c>
      <c r="L18" s="22">
        <v>0.54800000000000004</v>
      </c>
      <c r="M18" s="10" t="s">
        <v>74</v>
      </c>
      <c r="O18" s="9">
        <v>0.432</v>
      </c>
      <c r="P18" s="9">
        <v>0.55800000000000005</v>
      </c>
      <c r="Q18" s="9">
        <v>0.92200000000000004</v>
      </c>
      <c r="R18" s="9">
        <v>399</v>
      </c>
      <c r="S18" s="9">
        <v>0</v>
      </c>
      <c r="T18" s="9">
        <v>0</v>
      </c>
      <c r="U18" s="9">
        <v>0.54700000000000004</v>
      </c>
      <c r="V18" s="9">
        <v>0.68200000000000005</v>
      </c>
      <c r="W18" s="9">
        <v>0.77800000000000002</v>
      </c>
      <c r="X18" s="9">
        <v>6.5000000000000002E-2</v>
      </c>
      <c r="Y18" s="22">
        <v>0.55300000000000005</v>
      </c>
      <c r="Z18" s="9" t="s">
        <v>74</v>
      </c>
      <c r="AB18" s="28">
        <v>0.44500000000000001</v>
      </c>
      <c r="AC18" s="9">
        <v>0.55200000000000005</v>
      </c>
      <c r="AD18" s="9">
        <v>0.92600000000000005</v>
      </c>
      <c r="AE18" s="9">
        <v>399</v>
      </c>
      <c r="AF18" s="9">
        <v>0</v>
      </c>
      <c r="AG18" s="9">
        <v>0</v>
      </c>
      <c r="AH18" s="9">
        <v>0.53700000000000003</v>
      </c>
      <c r="AI18" s="9">
        <v>0.67900000000000005</v>
      </c>
      <c r="AJ18" s="9">
        <v>0.78600000000000003</v>
      </c>
      <c r="AK18" s="9">
        <v>6.4000000000000001E-2</v>
      </c>
      <c r="AL18" s="22">
        <v>0.54600000000000004</v>
      </c>
      <c r="AM18" s="10" t="s">
        <v>74</v>
      </c>
      <c r="AO18" s="28">
        <v>0.437</v>
      </c>
      <c r="AP18" s="9">
        <v>0.55900000000000005</v>
      </c>
      <c r="AQ18" s="9">
        <v>0.86799999999999999</v>
      </c>
      <c r="AR18" s="9">
        <v>399</v>
      </c>
      <c r="AS18" s="9">
        <v>0</v>
      </c>
      <c r="AT18" s="9">
        <v>0</v>
      </c>
      <c r="AU18" s="9">
        <v>0.54600000000000004</v>
      </c>
      <c r="AV18" s="9">
        <v>0.67</v>
      </c>
      <c r="AW18" s="9">
        <v>0.81799999999999995</v>
      </c>
      <c r="AX18" s="9">
        <v>6.3E-2</v>
      </c>
      <c r="AY18" s="22">
        <v>0.55500000000000005</v>
      </c>
      <c r="AZ18" s="10" t="s">
        <v>74</v>
      </c>
      <c r="BB18" s="28">
        <v>0.436</v>
      </c>
      <c r="BC18" s="9">
        <v>0.53800000000000003</v>
      </c>
      <c r="BD18" s="9">
        <v>1.47</v>
      </c>
      <c r="BE18" s="9">
        <v>399</v>
      </c>
      <c r="BF18" s="9">
        <v>0</v>
      </c>
      <c r="BG18" s="9">
        <v>0</v>
      </c>
      <c r="BH18" s="9">
        <v>0.52900000000000003</v>
      </c>
      <c r="BI18" s="9">
        <v>0.63800000000000001</v>
      </c>
      <c r="BJ18" s="9">
        <v>0.72499999999999998</v>
      </c>
      <c r="BK18" s="9">
        <v>6.7000000000000004E-2</v>
      </c>
      <c r="BL18" s="22">
        <v>0.53300000000000003</v>
      </c>
      <c r="BM18" s="10" t="s">
        <v>74</v>
      </c>
      <c r="BO18" s="28">
        <v>0.43</v>
      </c>
      <c r="BP18" s="9">
        <v>0.56100000000000005</v>
      </c>
      <c r="BQ18" s="9">
        <v>0.877</v>
      </c>
      <c r="BR18" s="9">
        <v>399</v>
      </c>
      <c r="BS18" s="9">
        <v>0</v>
      </c>
      <c r="BT18" s="9">
        <v>0</v>
      </c>
      <c r="BU18" s="9">
        <v>0.55300000000000005</v>
      </c>
      <c r="BV18" s="9">
        <v>0.69499999999999995</v>
      </c>
      <c r="BW18" s="9">
        <v>0.754</v>
      </c>
      <c r="BX18" s="9">
        <v>7.0999999999999994E-2</v>
      </c>
      <c r="BY18" s="22">
        <v>0.55700000000000005</v>
      </c>
      <c r="BZ18" s="10" t="s">
        <v>74</v>
      </c>
    </row>
    <row r="19" spans="1:78">
      <c r="A19" s="16" t="s">
        <v>18</v>
      </c>
      <c r="B19" s="28">
        <v>3.1E-2</v>
      </c>
      <c r="C19" s="9">
        <v>6.4000000000000001E-2</v>
      </c>
      <c r="D19" s="9">
        <v>0.185</v>
      </c>
      <c r="E19" s="9">
        <v>397</v>
      </c>
      <c r="F19" s="9">
        <v>0</v>
      </c>
      <c r="G19" s="9">
        <v>0</v>
      </c>
      <c r="H19" s="9">
        <v>0.05</v>
      </c>
      <c r="I19" s="9">
        <v>0.16600000000000001</v>
      </c>
      <c r="J19" s="9">
        <v>0.17199999999999999</v>
      </c>
      <c r="K19" s="9">
        <v>3.4000000000000002E-2</v>
      </c>
      <c r="L19" s="22">
        <v>0.06</v>
      </c>
      <c r="M19" s="10" t="s">
        <v>74</v>
      </c>
      <c r="O19" s="9">
        <v>0.03</v>
      </c>
      <c r="P19" s="9">
        <v>6.6000000000000003E-2</v>
      </c>
      <c r="Q19" s="9">
        <v>0.17699999999999999</v>
      </c>
      <c r="R19" s="9">
        <v>397</v>
      </c>
      <c r="S19" s="9">
        <v>0</v>
      </c>
      <c r="T19" s="9">
        <v>0</v>
      </c>
      <c r="U19" s="9">
        <v>5.5E-2</v>
      </c>
      <c r="V19" s="9">
        <v>0.16300000000000001</v>
      </c>
      <c r="W19" s="9">
        <v>0.17599999999999999</v>
      </c>
      <c r="X19" s="9">
        <v>3.4000000000000002E-2</v>
      </c>
      <c r="Y19" s="22">
        <v>6.2E-2</v>
      </c>
      <c r="Z19" s="9" t="s">
        <v>74</v>
      </c>
      <c r="AB19" s="28">
        <v>3.3000000000000002E-2</v>
      </c>
      <c r="AC19" s="9">
        <v>7.0999999999999994E-2</v>
      </c>
      <c r="AD19" s="9">
        <v>0.20799999999999999</v>
      </c>
      <c r="AE19" s="9">
        <v>397</v>
      </c>
      <c r="AF19" s="9">
        <v>0</v>
      </c>
      <c r="AG19" s="9">
        <v>0</v>
      </c>
      <c r="AH19" s="9">
        <v>5.8999999999999997E-2</v>
      </c>
      <c r="AI19" s="9">
        <v>0.16500000000000001</v>
      </c>
      <c r="AJ19" s="9">
        <v>0.17499999999999999</v>
      </c>
      <c r="AK19" s="9">
        <v>3.6999999999999998E-2</v>
      </c>
      <c r="AL19" s="22">
        <v>6.8000000000000005E-2</v>
      </c>
      <c r="AM19" s="10" t="s">
        <v>74</v>
      </c>
      <c r="AO19" s="28">
        <v>3.3000000000000002E-2</v>
      </c>
      <c r="AP19" s="9">
        <v>6.8000000000000005E-2</v>
      </c>
      <c r="AQ19" s="9">
        <v>0.246</v>
      </c>
      <c r="AR19" s="9">
        <v>397</v>
      </c>
      <c r="AS19" s="9">
        <v>0</v>
      </c>
      <c r="AT19" s="9">
        <v>0</v>
      </c>
      <c r="AU19" s="9">
        <v>5.6000000000000001E-2</v>
      </c>
      <c r="AV19" s="9">
        <v>0.16700000000000001</v>
      </c>
      <c r="AW19" s="9">
        <v>0.18099999999999999</v>
      </c>
      <c r="AX19" s="9">
        <v>3.6999999999999998E-2</v>
      </c>
      <c r="AY19" s="22">
        <v>6.3E-2</v>
      </c>
      <c r="AZ19" s="10" t="s">
        <v>74</v>
      </c>
      <c r="BB19" s="28">
        <v>3.2000000000000001E-2</v>
      </c>
      <c r="BC19" s="9">
        <v>6.2E-2</v>
      </c>
      <c r="BD19" s="9">
        <v>0.376</v>
      </c>
      <c r="BE19" s="9">
        <v>398</v>
      </c>
      <c r="BF19" s="9">
        <v>0</v>
      </c>
      <c r="BG19" s="9">
        <v>0</v>
      </c>
      <c r="BH19" s="9">
        <v>5.2999999999999999E-2</v>
      </c>
      <c r="BI19" s="9">
        <v>0.10299999999999999</v>
      </c>
      <c r="BJ19" s="9">
        <v>0.17</v>
      </c>
      <c r="BK19" s="9">
        <v>3.1E-2</v>
      </c>
      <c r="BL19" s="22">
        <v>5.8000000000000003E-2</v>
      </c>
      <c r="BM19" s="10" t="s">
        <v>74</v>
      </c>
      <c r="BO19" s="28">
        <v>3.2000000000000001E-2</v>
      </c>
      <c r="BP19" s="9">
        <v>6.3E-2</v>
      </c>
      <c r="BQ19" s="9">
        <v>0.18099999999999999</v>
      </c>
      <c r="BR19" s="9">
        <v>397</v>
      </c>
      <c r="BS19" s="9">
        <v>0</v>
      </c>
      <c r="BT19" s="9">
        <v>0</v>
      </c>
      <c r="BU19" s="9">
        <v>5.7000000000000002E-2</v>
      </c>
      <c r="BV19" s="9">
        <v>0.159</v>
      </c>
      <c r="BW19" s="9">
        <v>0.17299999999999999</v>
      </c>
      <c r="BX19" s="9">
        <v>3.1E-2</v>
      </c>
      <c r="BY19" s="22">
        <v>5.8999999999999997E-2</v>
      </c>
      <c r="BZ19" s="10" t="s">
        <v>74</v>
      </c>
    </row>
    <row r="20" spans="1:78">
      <c r="A20" s="16" t="s">
        <v>19</v>
      </c>
      <c r="B20" s="28">
        <v>1.9E-2</v>
      </c>
      <c r="C20" s="9">
        <v>2.7E-2</v>
      </c>
      <c r="D20" s="9">
        <v>7.6999999999999999E-2</v>
      </c>
      <c r="E20" s="9">
        <v>395</v>
      </c>
      <c r="F20" s="9">
        <v>0</v>
      </c>
      <c r="G20" s="9">
        <v>0</v>
      </c>
      <c r="H20" s="9">
        <v>2.5999999999999999E-2</v>
      </c>
      <c r="I20" s="9">
        <v>4.1000000000000002E-2</v>
      </c>
      <c r="J20" s="9">
        <v>0.05</v>
      </c>
      <c r="K20" s="9">
        <v>6.0000000000000001E-3</v>
      </c>
      <c r="L20" s="22">
        <v>2.5999999999999999E-2</v>
      </c>
      <c r="M20" s="10" t="s">
        <v>74</v>
      </c>
      <c r="O20" s="9">
        <v>1.7999999999999999E-2</v>
      </c>
      <c r="P20" s="9">
        <v>4.3999999999999997E-2</v>
      </c>
      <c r="Q20" s="9">
        <v>6.57</v>
      </c>
      <c r="R20" s="9">
        <v>396</v>
      </c>
      <c r="S20" s="9">
        <v>0</v>
      </c>
      <c r="T20" s="9">
        <v>0</v>
      </c>
      <c r="U20" s="9">
        <v>2.5999999999999999E-2</v>
      </c>
      <c r="V20" s="9">
        <v>4.3999999999999997E-2</v>
      </c>
      <c r="W20" s="9">
        <v>6.5000000000000002E-2</v>
      </c>
      <c r="X20" s="9">
        <v>0.32900000000000001</v>
      </c>
      <c r="Y20" s="22">
        <v>2.7E-2</v>
      </c>
      <c r="Z20" s="9" t="s">
        <v>74</v>
      </c>
      <c r="AB20" s="28">
        <v>0.02</v>
      </c>
      <c r="AC20" s="9">
        <v>2.8000000000000001E-2</v>
      </c>
      <c r="AD20" s="9">
        <v>0.10199999999999999</v>
      </c>
      <c r="AE20" s="9">
        <v>395</v>
      </c>
      <c r="AF20" s="9">
        <v>0</v>
      </c>
      <c r="AG20" s="9">
        <v>0</v>
      </c>
      <c r="AH20" s="9">
        <v>2.7E-2</v>
      </c>
      <c r="AI20" s="9">
        <v>4.2000000000000003E-2</v>
      </c>
      <c r="AJ20" s="9">
        <v>5.5E-2</v>
      </c>
      <c r="AK20" s="9">
        <v>8.0000000000000002E-3</v>
      </c>
      <c r="AL20" s="22">
        <v>2.7E-2</v>
      </c>
      <c r="AM20" s="10" t="s">
        <v>74</v>
      </c>
      <c r="AO20" s="28">
        <v>1.9E-2</v>
      </c>
      <c r="AP20" s="9">
        <v>2.7E-2</v>
      </c>
      <c r="AQ20" s="9">
        <v>8.7999999999999995E-2</v>
      </c>
      <c r="AR20" s="9">
        <v>395</v>
      </c>
      <c r="AS20" s="9">
        <v>0</v>
      </c>
      <c r="AT20" s="9">
        <v>0</v>
      </c>
      <c r="AU20" s="9">
        <v>2.5000000000000001E-2</v>
      </c>
      <c r="AV20" s="9">
        <v>0.04</v>
      </c>
      <c r="AW20" s="9">
        <v>7.0999999999999994E-2</v>
      </c>
      <c r="AX20" s="9">
        <v>8.0000000000000002E-3</v>
      </c>
      <c r="AY20" s="22">
        <v>2.5999999999999999E-2</v>
      </c>
      <c r="AZ20" s="10" t="s">
        <v>74</v>
      </c>
      <c r="BB20" s="28">
        <v>0.02</v>
      </c>
      <c r="BC20" s="9">
        <v>2.9000000000000001E-2</v>
      </c>
      <c r="BD20" s="9">
        <v>0.13200000000000001</v>
      </c>
      <c r="BE20" s="9">
        <v>397</v>
      </c>
      <c r="BF20" s="9">
        <v>0</v>
      </c>
      <c r="BG20" s="9">
        <v>0</v>
      </c>
      <c r="BH20" s="9">
        <v>2.7E-2</v>
      </c>
      <c r="BI20" s="9">
        <v>4.1000000000000002E-2</v>
      </c>
      <c r="BJ20" s="9">
        <v>8.2000000000000003E-2</v>
      </c>
      <c r="BK20" s="9">
        <v>0.01</v>
      </c>
      <c r="BL20" s="22">
        <v>2.7E-2</v>
      </c>
      <c r="BM20" s="10" t="s">
        <v>74</v>
      </c>
      <c r="BO20" s="28">
        <v>1.9E-2</v>
      </c>
      <c r="BP20" s="9">
        <v>2.5999999999999999E-2</v>
      </c>
      <c r="BQ20" s="9">
        <v>7.0999999999999994E-2</v>
      </c>
      <c r="BR20" s="9">
        <v>396</v>
      </c>
      <c r="BS20" s="9">
        <v>0</v>
      </c>
      <c r="BT20" s="9">
        <v>0</v>
      </c>
      <c r="BU20" s="9">
        <v>2.5000000000000001E-2</v>
      </c>
      <c r="BV20" s="9">
        <v>3.5999999999999997E-2</v>
      </c>
      <c r="BW20" s="9">
        <v>4.4999999999999998E-2</v>
      </c>
      <c r="BX20" s="9">
        <v>6.0000000000000001E-3</v>
      </c>
      <c r="BY20" s="22">
        <v>2.5000000000000001E-2</v>
      </c>
      <c r="BZ20" s="10" t="s">
        <v>74</v>
      </c>
    </row>
    <row r="21" spans="1:78">
      <c r="A21" s="16" t="s">
        <v>20</v>
      </c>
      <c r="B21" s="28">
        <v>0.43099999999999999</v>
      </c>
      <c r="C21" s="9">
        <v>0.54900000000000004</v>
      </c>
      <c r="D21" s="9">
        <v>0.81699999999999995</v>
      </c>
      <c r="E21" s="9">
        <v>393</v>
      </c>
      <c r="F21" s="9">
        <v>0</v>
      </c>
      <c r="G21" s="9">
        <v>0</v>
      </c>
      <c r="H21" s="9">
        <v>0.53900000000000003</v>
      </c>
      <c r="I21" s="9">
        <v>0.65800000000000003</v>
      </c>
      <c r="J21" s="9">
        <v>0.71299999999999997</v>
      </c>
      <c r="K21" s="9">
        <v>5.5E-2</v>
      </c>
      <c r="L21" s="22">
        <v>0.54500000000000004</v>
      </c>
      <c r="M21" s="10" t="s">
        <v>74</v>
      </c>
      <c r="O21" s="9">
        <v>0.438</v>
      </c>
      <c r="P21" s="9">
        <v>0.56299999999999994</v>
      </c>
      <c r="Q21" s="9">
        <v>7.03</v>
      </c>
      <c r="R21" s="9">
        <v>394</v>
      </c>
      <c r="S21" s="9">
        <v>0</v>
      </c>
      <c r="T21" s="9">
        <v>0</v>
      </c>
      <c r="U21" s="9">
        <v>0.53800000000000003</v>
      </c>
      <c r="V21" s="9">
        <v>0.64500000000000002</v>
      </c>
      <c r="W21" s="9">
        <v>0.73799999999999999</v>
      </c>
      <c r="X21" s="9">
        <v>0.33100000000000002</v>
      </c>
      <c r="Y21" s="22">
        <v>0.54400000000000004</v>
      </c>
      <c r="Z21" s="9" t="s">
        <v>74</v>
      </c>
      <c r="AB21" s="28">
        <v>0.45800000000000002</v>
      </c>
      <c r="AC21" s="9">
        <v>0.54800000000000004</v>
      </c>
      <c r="AD21" s="9">
        <v>0.93</v>
      </c>
      <c r="AE21" s="9">
        <v>394</v>
      </c>
      <c r="AF21" s="9">
        <v>0</v>
      </c>
      <c r="AG21" s="9">
        <v>0</v>
      </c>
      <c r="AH21" s="9">
        <v>0.53800000000000003</v>
      </c>
      <c r="AI21" s="9">
        <v>0.65100000000000002</v>
      </c>
      <c r="AJ21" s="9">
        <v>0.73799999999999999</v>
      </c>
      <c r="AK21" s="9">
        <v>5.8000000000000003E-2</v>
      </c>
      <c r="AL21" s="22">
        <v>0.54300000000000004</v>
      </c>
      <c r="AM21" s="10" t="s">
        <v>74</v>
      </c>
      <c r="AO21" s="28">
        <v>0.45800000000000002</v>
      </c>
      <c r="AP21" s="9">
        <v>0.55600000000000005</v>
      </c>
      <c r="AQ21" s="9">
        <v>0.83399999999999996</v>
      </c>
      <c r="AR21" s="9">
        <v>395</v>
      </c>
      <c r="AS21" s="9">
        <v>0</v>
      </c>
      <c r="AT21" s="9">
        <v>0</v>
      </c>
      <c r="AU21" s="9">
        <v>0.54900000000000004</v>
      </c>
      <c r="AV21" s="9">
        <v>0.64700000000000002</v>
      </c>
      <c r="AW21" s="9">
        <v>0.78</v>
      </c>
      <c r="AX21" s="9">
        <v>5.5E-2</v>
      </c>
      <c r="AY21" s="22">
        <v>0.55200000000000005</v>
      </c>
      <c r="AZ21" s="10" t="s">
        <v>74</v>
      </c>
      <c r="BB21" s="28">
        <v>0.42599999999999999</v>
      </c>
      <c r="BC21" s="9">
        <v>0.54500000000000004</v>
      </c>
      <c r="BD21" s="9">
        <v>1.22</v>
      </c>
      <c r="BE21" s="9">
        <v>395</v>
      </c>
      <c r="BF21" s="9">
        <v>0</v>
      </c>
      <c r="BG21" s="9">
        <v>0</v>
      </c>
      <c r="BH21" s="9">
        <v>0.53300000000000003</v>
      </c>
      <c r="BI21" s="9">
        <v>0.63400000000000001</v>
      </c>
      <c r="BJ21" s="9">
        <v>0.72499999999999998</v>
      </c>
      <c r="BK21" s="9">
        <v>0.06</v>
      </c>
      <c r="BL21" s="22">
        <v>0.54</v>
      </c>
      <c r="BM21" s="10" t="s">
        <v>74</v>
      </c>
      <c r="BO21" s="28">
        <v>0.439</v>
      </c>
      <c r="BP21" s="9">
        <v>0.56000000000000005</v>
      </c>
      <c r="BQ21" s="9">
        <v>0.82099999999999995</v>
      </c>
      <c r="BR21" s="9">
        <v>394</v>
      </c>
      <c r="BS21" s="9">
        <v>0</v>
      </c>
      <c r="BT21" s="9">
        <v>0</v>
      </c>
      <c r="BU21" s="9">
        <v>0.54400000000000004</v>
      </c>
      <c r="BV21" s="9">
        <v>0.68600000000000005</v>
      </c>
      <c r="BW21" s="9">
        <v>0.75</v>
      </c>
      <c r="BX21" s="9">
        <v>6.3E-2</v>
      </c>
      <c r="BY21" s="22">
        <v>0.55500000000000005</v>
      </c>
      <c r="BZ21" s="10" t="s">
        <v>74</v>
      </c>
    </row>
    <row r="22" spans="1:78">
      <c r="A22" s="16" t="s">
        <v>21</v>
      </c>
      <c r="B22" s="28">
        <v>0.90900000000000003</v>
      </c>
      <c r="C22" s="9">
        <v>1.32</v>
      </c>
      <c r="D22" s="9">
        <v>3.39</v>
      </c>
      <c r="E22" s="9">
        <v>390</v>
      </c>
      <c r="F22" s="9">
        <v>0</v>
      </c>
      <c r="G22" s="9">
        <v>0</v>
      </c>
      <c r="H22" s="9">
        <v>1.28</v>
      </c>
      <c r="I22" s="9">
        <v>1.63</v>
      </c>
      <c r="J22" s="9">
        <v>1.87</v>
      </c>
      <c r="K22" s="9">
        <v>0.21099999999999999</v>
      </c>
      <c r="L22" s="22">
        <v>1.3</v>
      </c>
      <c r="M22" s="10" t="s">
        <v>74</v>
      </c>
      <c r="O22" s="9">
        <v>0.93899999999999995</v>
      </c>
      <c r="P22" s="9">
        <v>1.24</v>
      </c>
      <c r="Q22" s="9">
        <v>35.200000000000003</v>
      </c>
      <c r="R22" s="9">
        <v>388</v>
      </c>
      <c r="S22" s="9">
        <v>0</v>
      </c>
      <c r="T22" s="9">
        <v>0</v>
      </c>
      <c r="U22" s="9">
        <v>1.1000000000000001</v>
      </c>
      <c r="V22" s="9">
        <v>1.33</v>
      </c>
      <c r="W22" s="9">
        <v>1.44</v>
      </c>
      <c r="X22" s="9">
        <v>1.85</v>
      </c>
      <c r="Y22" s="22">
        <v>1.1100000000000001</v>
      </c>
      <c r="Z22" s="9" t="s">
        <v>74</v>
      </c>
      <c r="AB22" s="28">
        <v>0.90800000000000003</v>
      </c>
      <c r="AC22" s="9">
        <v>1.1499999999999999</v>
      </c>
      <c r="AD22" s="9">
        <v>1.66</v>
      </c>
      <c r="AE22" s="9">
        <v>391</v>
      </c>
      <c r="AF22" s="9">
        <v>0</v>
      </c>
      <c r="AG22" s="9">
        <v>0</v>
      </c>
      <c r="AH22" s="9">
        <v>1.1299999999999999</v>
      </c>
      <c r="AI22" s="9">
        <v>1.35</v>
      </c>
      <c r="AJ22" s="9">
        <v>1.51</v>
      </c>
      <c r="AK22" s="9">
        <v>0.113</v>
      </c>
      <c r="AL22" s="22">
        <v>1.1399999999999999</v>
      </c>
      <c r="AM22" s="10" t="s">
        <v>74</v>
      </c>
      <c r="AO22" s="28">
        <v>0.89900000000000002</v>
      </c>
      <c r="AP22" s="9">
        <v>1.1200000000000001</v>
      </c>
      <c r="AQ22" s="9">
        <v>1.46</v>
      </c>
      <c r="AR22" s="9">
        <v>391</v>
      </c>
      <c r="AS22" s="9">
        <v>0</v>
      </c>
      <c r="AT22" s="9">
        <v>0</v>
      </c>
      <c r="AU22" s="9">
        <v>1.1100000000000001</v>
      </c>
      <c r="AV22" s="9">
        <v>1.3</v>
      </c>
      <c r="AW22" s="9">
        <v>1.43</v>
      </c>
      <c r="AX22" s="9">
        <v>0.1</v>
      </c>
      <c r="AY22" s="22">
        <v>1.1200000000000001</v>
      </c>
      <c r="AZ22" s="10" t="s">
        <v>74</v>
      </c>
      <c r="BB22" s="28">
        <v>0.89300000000000002</v>
      </c>
      <c r="BC22" s="9">
        <v>1.1000000000000001</v>
      </c>
      <c r="BD22" s="9">
        <v>1.58</v>
      </c>
      <c r="BE22" s="9">
        <v>391</v>
      </c>
      <c r="BF22" s="9">
        <v>0</v>
      </c>
      <c r="BG22" s="9">
        <v>0</v>
      </c>
      <c r="BH22" s="9">
        <v>1.0900000000000001</v>
      </c>
      <c r="BI22" s="9">
        <v>1.3</v>
      </c>
      <c r="BJ22" s="9">
        <v>1.41</v>
      </c>
      <c r="BK22" s="9">
        <v>0.104</v>
      </c>
      <c r="BL22" s="22">
        <v>1.0900000000000001</v>
      </c>
      <c r="BM22" s="10" t="s">
        <v>74</v>
      </c>
      <c r="BO22" s="28">
        <v>0.90200000000000002</v>
      </c>
      <c r="BP22" s="9">
        <v>1.18</v>
      </c>
      <c r="BQ22" s="9">
        <v>1.78</v>
      </c>
      <c r="BR22" s="9">
        <v>391</v>
      </c>
      <c r="BS22" s="9">
        <v>0</v>
      </c>
      <c r="BT22" s="9">
        <v>0</v>
      </c>
      <c r="BU22" s="9">
        <v>1.17</v>
      </c>
      <c r="BV22" s="9">
        <v>1.39</v>
      </c>
      <c r="BW22" s="9">
        <v>1.5</v>
      </c>
      <c r="BX22" s="9">
        <v>0.121</v>
      </c>
      <c r="BY22" s="22">
        <v>1.18</v>
      </c>
      <c r="BZ22" s="10" t="s">
        <v>74</v>
      </c>
    </row>
    <row r="23" spans="1:78">
      <c r="A23" s="16" t="s">
        <v>22</v>
      </c>
      <c r="B23" s="28">
        <v>0.47799999999999998</v>
      </c>
      <c r="C23" s="9">
        <v>0.60399999999999998</v>
      </c>
      <c r="D23" s="9">
        <v>0.89</v>
      </c>
      <c r="E23" s="9">
        <v>386</v>
      </c>
      <c r="F23" s="9">
        <v>0</v>
      </c>
      <c r="G23" s="9">
        <v>0</v>
      </c>
      <c r="H23" s="9">
        <v>0.59299999999999997</v>
      </c>
      <c r="I23" s="9">
        <v>0.71499999999999997</v>
      </c>
      <c r="J23" s="9">
        <v>0.8</v>
      </c>
      <c r="K23" s="9">
        <v>6.0999999999999999E-2</v>
      </c>
      <c r="L23" s="22">
        <v>0.60099999999999998</v>
      </c>
      <c r="M23" s="10" t="s">
        <v>74</v>
      </c>
      <c r="O23" s="9">
        <v>0.43</v>
      </c>
      <c r="P23" s="9">
        <v>0.59199999999999997</v>
      </c>
      <c r="Q23" s="9">
        <v>1.1599999999999999</v>
      </c>
      <c r="R23" s="9">
        <v>386</v>
      </c>
      <c r="S23" s="9">
        <v>0</v>
      </c>
      <c r="T23" s="9">
        <v>0</v>
      </c>
      <c r="U23" s="9">
        <v>0.58199999999999996</v>
      </c>
      <c r="V23" s="9">
        <v>0.73599999999999999</v>
      </c>
      <c r="W23" s="9">
        <v>0.84399999999999997</v>
      </c>
      <c r="X23" s="9">
        <v>8.1000000000000003E-2</v>
      </c>
      <c r="Y23" s="22">
        <v>0.58599999999999997</v>
      </c>
      <c r="Z23" s="9" t="s">
        <v>74</v>
      </c>
      <c r="AB23" s="28">
        <v>0.44900000000000001</v>
      </c>
      <c r="AC23" s="9">
        <v>0.59599999999999997</v>
      </c>
      <c r="AD23" s="9">
        <v>0.91900000000000004</v>
      </c>
      <c r="AE23" s="9">
        <v>387</v>
      </c>
      <c r="AF23" s="9">
        <v>0</v>
      </c>
      <c r="AG23" s="9">
        <v>0</v>
      </c>
      <c r="AH23" s="9">
        <v>0.58799999999999997</v>
      </c>
      <c r="AI23" s="9">
        <v>0.74099999999999999</v>
      </c>
      <c r="AJ23" s="9">
        <v>0.8</v>
      </c>
      <c r="AK23" s="9">
        <v>7.0000000000000007E-2</v>
      </c>
      <c r="AL23" s="22">
        <v>0.59199999999999997</v>
      </c>
      <c r="AM23" s="10" t="s">
        <v>74</v>
      </c>
      <c r="AO23" s="28">
        <v>0.47099999999999997</v>
      </c>
      <c r="AP23" s="9">
        <v>0.59</v>
      </c>
      <c r="AQ23" s="9">
        <v>0.87</v>
      </c>
      <c r="AR23" s="9">
        <v>387</v>
      </c>
      <c r="AS23" s="9">
        <v>0</v>
      </c>
      <c r="AT23" s="9">
        <v>0</v>
      </c>
      <c r="AU23" s="9">
        <v>0.58099999999999996</v>
      </c>
      <c r="AV23" s="9">
        <v>0.71599999999999997</v>
      </c>
      <c r="AW23" s="9">
        <v>0.82399999999999995</v>
      </c>
      <c r="AX23" s="9">
        <v>6.7000000000000004E-2</v>
      </c>
      <c r="AY23" s="22">
        <v>0.58599999999999997</v>
      </c>
      <c r="AZ23" s="10" t="s">
        <v>74</v>
      </c>
      <c r="BB23" s="28">
        <v>0.46100000000000002</v>
      </c>
      <c r="BC23" s="9">
        <v>0.622</v>
      </c>
      <c r="BD23" s="9">
        <v>0.98199999999999998</v>
      </c>
      <c r="BE23" s="9">
        <v>387</v>
      </c>
      <c r="BF23" s="9">
        <v>0</v>
      </c>
      <c r="BG23" s="9">
        <v>0</v>
      </c>
      <c r="BH23" s="9">
        <v>0.61499999999999999</v>
      </c>
      <c r="BI23" s="9">
        <v>0.75600000000000001</v>
      </c>
      <c r="BJ23" s="9">
        <v>0.872</v>
      </c>
      <c r="BK23" s="9">
        <v>7.3999999999999996E-2</v>
      </c>
      <c r="BL23" s="22">
        <v>0.61599999999999999</v>
      </c>
      <c r="BM23" s="10" t="s">
        <v>74</v>
      </c>
      <c r="BO23" s="28">
        <v>0.46700000000000003</v>
      </c>
      <c r="BP23" s="9">
        <v>0.61</v>
      </c>
      <c r="BQ23" s="9">
        <v>1.1000000000000001</v>
      </c>
      <c r="BR23" s="9">
        <v>387</v>
      </c>
      <c r="BS23" s="9">
        <v>0</v>
      </c>
      <c r="BT23" s="9">
        <v>0</v>
      </c>
      <c r="BU23" s="9">
        <v>0.60299999999999998</v>
      </c>
      <c r="BV23" s="9">
        <v>0.73399999999999999</v>
      </c>
      <c r="BW23" s="9">
        <v>0.85599999999999998</v>
      </c>
      <c r="BX23" s="9">
        <v>7.6999999999999999E-2</v>
      </c>
      <c r="BY23" s="22">
        <v>0.60499999999999998</v>
      </c>
      <c r="BZ23" s="10" t="s">
        <v>74</v>
      </c>
    </row>
    <row r="24" spans="1:78">
      <c r="A24" s="16" t="s">
        <v>23</v>
      </c>
      <c r="B24" s="28">
        <v>0.93700000000000006</v>
      </c>
      <c r="C24" s="9">
        <v>1.34</v>
      </c>
      <c r="D24" s="9">
        <v>2.97</v>
      </c>
      <c r="E24" s="9">
        <v>383</v>
      </c>
      <c r="F24" s="9">
        <v>0</v>
      </c>
      <c r="G24" s="9">
        <v>0</v>
      </c>
      <c r="H24" s="9">
        <v>1.32</v>
      </c>
      <c r="I24" s="9">
        <v>1.65</v>
      </c>
      <c r="J24" s="9">
        <v>1.89</v>
      </c>
      <c r="K24" s="9">
        <v>0.21099999999999999</v>
      </c>
      <c r="L24" s="22">
        <v>1.33</v>
      </c>
      <c r="M24" s="10" t="s">
        <v>74</v>
      </c>
      <c r="O24" s="9">
        <v>0.95099999999999996</v>
      </c>
      <c r="P24" s="9">
        <v>1.28</v>
      </c>
      <c r="Q24" s="9">
        <v>53.2</v>
      </c>
      <c r="R24" s="9">
        <v>384</v>
      </c>
      <c r="S24" s="9">
        <v>0</v>
      </c>
      <c r="T24" s="9">
        <v>0</v>
      </c>
      <c r="U24" s="9">
        <v>1.1299999999999999</v>
      </c>
      <c r="V24" s="9">
        <v>1.32</v>
      </c>
      <c r="W24" s="9">
        <v>1.49</v>
      </c>
      <c r="X24" s="9">
        <v>2.66</v>
      </c>
      <c r="Y24" s="22">
        <v>1.1399999999999999</v>
      </c>
      <c r="Z24" s="9" t="s">
        <v>74</v>
      </c>
      <c r="AB24" s="28">
        <v>0.91400000000000003</v>
      </c>
      <c r="AC24" s="9">
        <v>1.1200000000000001</v>
      </c>
      <c r="AD24" s="9">
        <v>1.5</v>
      </c>
      <c r="AE24" s="9">
        <v>383</v>
      </c>
      <c r="AF24" s="9">
        <v>0</v>
      </c>
      <c r="AG24" s="9">
        <v>0</v>
      </c>
      <c r="AH24" s="9">
        <v>1.1000000000000001</v>
      </c>
      <c r="AI24" s="9">
        <v>1.27</v>
      </c>
      <c r="AJ24" s="9">
        <v>1.46</v>
      </c>
      <c r="AK24" s="9">
        <v>9.1999999999999998E-2</v>
      </c>
      <c r="AL24" s="22">
        <v>1.1100000000000001</v>
      </c>
      <c r="AM24" s="10" t="s">
        <v>74</v>
      </c>
      <c r="AO24" s="28">
        <v>0.88200000000000001</v>
      </c>
      <c r="AP24" s="9">
        <v>1.0900000000000001</v>
      </c>
      <c r="AQ24" s="9">
        <v>1.39</v>
      </c>
      <c r="AR24" s="9">
        <v>384</v>
      </c>
      <c r="AS24" s="9">
        <v>0</v>
      </c>
      <c r="AT24" s="9">
        <v>0</v>
      </c>
      <c r="AU24" s="9">
        <v>1.08</v>
      </c>
      <c r="AV24" s="9">
        <v>1.25</v>
      </c>
      <c r="AW24" s="9">
        <v>1.37</v>
      </c>
      <c r="AX24" s="9">
        <v>8.8999999999999996E-2</v>
      </c>
      <c r="AY24" s="22">
        <v>1.08</v>
      </c>
      <c r="AZ24" s="10" t="s">
        <v>74</v>
      </c>
      <c r="BB24" s="28">
        <v>0.82599999999999996</v>
      </c>
      <c r="BC24" s="9">
        <v>1.01</v>
      </c>
      <c r="BD24" s="9">
        <v>1.67</v>
      </c>
      <c r="BE24" s="9">
        <v>384</v>
      </c>
      <c r="BF24" s="9">
        <v>0</v>
      </c>
      <c r="BG24" s="9">
        <v>0</v>
      </c>
      <c r="BH24" s="9">
        <v>0.99099999999999999</v>
      </c>
      <c r="BI24" s="9">
        <v>1.18</v>
      </c>
      <c r="BJ24" s="9">
        <v>1.31</v>
      </c>
      <c r="BK24" s="9">
        <v>9.5000000000000001E-2</v>
      </c>
      <c r="BL24" s="22">
        <v>1</v>
      </c>
      <c r="BM24" s="10" t="s">
        <v>74</v>
      </c>
      <c r="BO24" s="28">
        <v>0.876</v>
      </c>
      <c r="BP24" s="9">
        <v>1.07</v>
      </c>
      <c r="BQ24" s="9">
        <v>1.46</v>
      </c>
      <c r="BR24" s="9">
        <v>384</v>
      </c>
      <c r="BS24" s="9">
        <v>0</v>
      </c>
      <c r="BT24" s="9">
        <v>0</v>
      </c>
      <c r="BU24" s="9">
        <v>1.05</v>
      </c>
      <c r="BV24" s="9">
        <v>1.26</v>
      </c>
      <c r="BW24" s="9">
        <v>1.34</v>
      </c>
      <c r="BX24" s="9">
        <v>0.10199999999999999</v>
      </c>
      <c r="BY24" s="22">
        <v>1.06</v>
      </c>
      <c r="BZ24" s="10" t="s">
        <v>74</v>
      </c>
    </row>
    <row r="25" spans="1:78">
      <c r="A25" s="16" t="s">
        <v>24</v>
      </c>
      <c r="B25" s="28">
        <v>0.47799999999999998</v>
      </c>
      <c r="C25" s="9">
        <v>0.59899999999999998</v>
      </c>
      <c r="D25" s="9">
        <v>0.84299999999999997</v>
      </c>
      <c r="E25" s="9">
        <v>381</v>
      </c>
      <c r="F25" s="9">
        <v>0</v>
      </c>
      <c r="G25" s="9">
        <v>0</v>
      </c>
      <c r="H25" s="9">
        <v>0.58599999999999997</v>
      </c>
      <c r="I25" s="9">
        <v>0.74099999999999999</v>
      </c>
      <c r="J25" s="9">
        <v>0.82699999999999996</v>
      </c>
      <c r="K25" s="9">
        <v>7.0000000000000007E-2</v>
      </c>
      <c r="L25" s="22">
        <v>0.59499999999999997</v>
      </c>
      <c r="M25" s="10" t="s">
        <v>74</v>
      </c>
      <c r="O25" s="9">
        <v>0.45100000000000001</v>
      </c>
      <c r="P25" s="9">
        <v>0.58299999999999996</v>
      </c>
      <c r="Q25" s="9">
        <v>0.99299999999999999</v>
      </c>
      <c r="R25" s="9">
        <v>382</v>
      </c>
      <c r="S25" s="9">
        <v>0</v>
      </c>
      <c r="T25" s="9">
        <v>0</v>
      </c>
      <c r="U25" s="9">
        <v>0.57399999999999995</v>
      </c>
      <c r="V25" s="9">
        <v>0.69399999999999995</v>
      </c>
      <c r="W25" s="9">
        <v>0.74099999999999999</v>
      </c>
      <c r="X25" s="9">
        <v>6.4000000000000001E-2</v>
      </c>
      <c r="Y25" s="22">
        <v>0.57899999999999996</v>
      </c>
      <c r="Z25" s="9" t="s">
        <v>74</v>
      </c>
      <c r="AB25" s="28">
        <v>0.47299999999999998</v>
      </c>
      <c r="AC25" s="9">
        <v>0.59099999999999997</v>
      </c>
      <c r="AD25" s="9">
        <v>0.89200000000000002</v>
      </c>
      <c r="AE25" s="9">
        <v>382</v>
      </c>
      <c r="AF25" s="9">
        <v>0</v>
      </c>
      <c r="AG25" s="9">
        <v>0</v>
      </c>
      <c r="AH25" s="9">
        <v>0.57899999999999996</v>
      </c>
      <c r="AI25" s="9">
        <v>0.72399999999999998</v>
      </c>
      <c r="AJ25" s="9">
        <v>0.78900000000000003</v>
      </c>
      <c r="AK25" s="9">
        <v>6.9000000000000006E-2</v>
      </c>
      <c r="AL25" s="22">
        <v>0.58499999999999996</v>
      </c>
      <c r="AM25" s="10" t="s">
        <v>74</v>
      </c>
      <c r="AO25" s="28">
        <v>0.46100000000000002</v>
      </c>
      <c r="AP25" s="9">
        <v>0.59399999999999997</v>
      </c>
      <c r="AQ25" s="9">
        <v>0.83</v>
      </c>
      <c r="AR25" s="9">
        <v>382</v>
      </c>
      <c r="AS25" s="9">
        <v>0</v>
      </c>
      <c r="AT25" s="9">
        <v>0</v>
      </c>
      <c r="AU25" s="9">
        <v>0.58299999999999996</v>
      </c>
      <c r="AV25" s="9">
        <v>0.72799999999999998</v>
      </c>
      <c r="AW25" s="9">
        <v>0.79</v>
      </c>
      <c r="AX25" s="9">
        <v>6.6000000000000003E-2</v>
      </c>
      <c r="AY25" s="22">
        <v>0.59</v>
      </c>
      <c r="AZ25" s="10" t="s">
        <v>74</v>
      </c>
      <c r="BB25" s="28">
        <v>0.45800000000000002</v>
      </c>
      <c r="BC25" s="9">
        <v>0.59899999999999998</v>
      </c>
      <c r="BD25" s="9">
        <v>0.98199999999999998</v>
      </c>
      <c r="BE25" s="9">
        <v>382</v>
      </c>
      <c r="BF25" s="9">
        <v>0</v>
      </c>
      <c r="BG25" s="9">
        <v>0</v>
      </c>
      <c r="BH25" s="9">
        <v>0.59</v>
      </c>
      <c r="BI25" s="9">
        <v>0.71</v>
      </c>
      <c r="BJ25" s="9">
        <v>0.82499999999999996</v>
      </c>
      <c r="BK25" s="9">
        <v>6.5000000000000002E-2</v>
      </c>
      <c r="BL25" s="22">
        <v>0.59399999999999997</v>
      </c>
      <c r="BM25" s="10" t="s">
        <v>74</v>
      </c>
      <c r="BO25" s="28">
        <v>0.45700000000000002</v>
      </c>
      <c r="BP25" s="9">
        <v>0.60299999999999998</v>
      </c>
      <c r="BQ25" s="9">
        <v>0.99</v>
      </c>
      <c r="BR25" s="9">
        <v>382</v>
      </c>
      <c r="BS25" s="9">
        <v>0</v>
      </c>
      <c r="BT25" s="9">
        <v>0</v>
      </c>
      <c r="BU25" s="9">
        <v>0.59599999999999997</v>
      </c>
      <c r="BV25" s="9">
        <v>0.72</v>
      </c>
      <c r="BW25" s="9">
        <v>0.85199999999999998</v>
      </c>
      <c r="BX25" s="9">
        <v>7.3999999999999996E-2</v>
      </c>
      <c r="BY25" s="22">
        <v>0.59799999999999998</v>
      </c>
      <c r="BZ25" s="10" t="s">
        <v>74</v>
      </c>
    </row>
    <row r="26" spans="1:78">
      <c r="A26" s="16" t="s">
        <v>25</v>
      </c>
      <c r="B26" s="28">
        <v>1.0900000000000001</v>
      </c>
      <c r="C26" s="9">
        <v>1.46</v>
      </c>
      <c r="D26" s="9">
        <v>2.5</v>
      </c>
      <c r="E26" s="9">
        <v>379</v>
      </c>
      <c r="F26" s="9">
        <v>0</v>
      </c>
      <c r="G26" s="9">
        <v>0</v>
      </c>
      <c r="H26" s="9">
        <v>1.41</v>
      </c>
      <c r="I26" s="9">
        <v>1.8</v>
      </c>
      <c r="J26" s="9">
        <v>2.13</v>
      </c>
      <c r="K26" s="9">
        <v>0.19900000000000001</v>
      </c>
      <c r="L26" s="22">
        <v>1.45</v>
      </c>
      <c r="M26" s="10" t="s">
        <v>74</v>
      </c>
      <c r="O26" s="9">
        <v>1.01</v>
      </c>
      <c r="P26" s="9">
        <v>1.29</v>
      </c>
      <c r="Q26" s="9">
        <v>1.96</v>
      </c>
      <c r="R26" s="9">
        <v>379</v>
      </c>
      <c r="S26" s="9">
        <v>0</v>
      </c>
      <c r="T26" s="9">
        <v>0</v>
      </c>
      <c r="U26" s="9">
        <v>1.28</v>
      </c>
      <c r="V26" s="9">
        <v>1.53</v>
      </c>
      <c r="W26" s="9">
        <v>1.67</v>
      </c>
      <c r="X26" s="9">
        <v>0.13400000000000001</v>
      </c>
      <c r="Y26" s="22">
        <v>1.28</v>
      </c>
      <c r="Z26" s="9" t="s">
        <v>74</v>
      </c>
      <c r="AB26" s="28">
        <v>1.04</v>
      </c>
      <c r="AC26" s="9">
        <v>1.28</v>
      </c>
      <c r="AD26" s="9">
        <v>1.82</v>
      </c>
      <c r="AE26" s="9">
        <v>379</v>
      </c>
      <c r="AF26" s="9">
        <v>0</v>
      </c>
      <c r="AG26" s="9">
        <v>0</v>
      </c>
      <c r="AH26" s="9">
        <v>1.27</v>
      </c>
      <c r="AI26" s="9">
        <v>1.48</v>
      </c>
      <c r="AJ26" s="9">
        <v>1.69</v>
      </c>
      <c r="AK26" s="9">
        <v>0.115</v>
      </c>
      <c r="AL26" s="22">
        <v>1.28</v>
      </c>
      <c r="AM26" s="10" t="s">
        <v>74</v>
      </c>
      <c r="AO26" s="28">
        <v>0.998</v>
      </c>
      <c r="AP26" s="9">
        <v>1.25</v>
      </c>
      <c r="AQ26" s="9">
        <v>1.7</v>
      </c>
      <c r="AR26" s="9">
        <v>379</v>
      </c>
      <c r="AS26" s="9">
        <v>0</v>
      </c>
      <c r="AT26" s="9">
        <v>0</v>
      </c>
      <c r="AU26" s="9">
        <v>1.23</v>
      </c>
      <c r="AV26" s="9">
        <v>1.46</v>
      </c>
      <c r="AW26" s="9">
        <v>1.6</v>
      </c>
      <c r="AX26" s="9">
        <v>0.112</v>
      </c>
      <c r="AY26" s="22">
        <v>1.24</v>
      </c>
      <c r="AZ26" s="10" t="s">
        <v>74</v>
      </c>
      <c r="BB26" s="28">
        <v>0.94099999999999995</v>
      </c>
      <c r="BC26" s="9">
        <v>1.1399999999999999</v>
      </c>
      <c r="BD26" s="9">
        <v>1.99</v>
      </c>
      <c r="BE26" s="9">
        <v>379</v>
      </c>
      <c r="BF26" s="9">
        <v>0</v>
      </c>
      <c r="BG26" s="9">
        <v>0</v>
      </c>
      <c r="BH26" s="9">
        <v>1.1200000000000001</v>
      </c>
      <c r="BI26" s="9">
        <v>1.31</v>
      </c>
      <c r="BJ26" s="9">
        <v>1.41</v>
      </c>
      <c r="BK26" s="9">
        <v>0.104</v>
      </c>
      <c r="BL26" s="22">
        <v>1.1299999999999999</v>
      </c>
      <c r="BM26" s="10" t="s">
        <v>74</v>
      </c>
      <c r="BO26" s="28">
        <v>0.94199999999999995</v>
      </c>
      <c r="BP26" s="9">
        <v>1.2</v>
      </c>
      <c r="BQ26" s="9">
        <v>1.71</v>
      </c>
      <c r="BR26" s="9">
        <v>379</v>
      </c>
      <c r="BS26" s="9">
        <v>0</v>
      </c>
      <c r="BT26" s="9">
        <v>0</v>
      </c>
      <c r="BU26" s="9">
        <v>1.19</v>
      </c>
      <c r="BV26" s="9">
        <v>1.42</v>
      </c>
      <c r="BW26" s="9">
        <v>1.55</v>
      </c>
      <c r="BX26" s="9">
        <v>0.11899999999999999</v>
      </c>
      <c r="BY26" s="22">
        <v>1.19</v>
      </c>
      <c r="BZ26" s="10" t="s">
        <v>74</v>
      </c>
    </row>
    <row r="27" spans="1:78" ht="15.75" thickBot="1">
      <c r="A27" s="17" t="s">
        <v>26</v>
      </c>
      <c r="B27" s="29">
        <v>0</v>
      </c>
      <c r="C27" s="30">
        <v>0</v>
      </c>
      <c r="D27" s="30">
        <v>0</v>
      </c>
      <c r="E27" s="30">
        <v>40</v>
      </c>
      <c r="F27" s="30">
        <v>0</v>
      </c>
      <c r="G27" s="30">
        <v>0</v>
      </c>
      <c r="H27" s="30" t="s">
        <v>73</v>
      </c>
      <c r="I27" s="30" t="s">
        <v>73</v>
      </c>
      <c r="J27" s="30" t="s">
        <v>73</v>
      </c>
      <c r="K27" s="30" t="s">
        <v>73</v>
      </c>
      <c r="L27" s="31" t="s">
        <v>74</v>
      </c>
      <c r="M27" s="32"/>
      <c r="O27" s="9">
        <v>0</v>
      </c>
      <c r="P27" s="9">
        <v>0</v>
      </c>
      <c r="Q27" s="9">
        <v>0</v>
      </c>
      <c r="R27" s="9">
        <v>40</v>
      </c>
      <c r="S27" s="9">
        <v>0</v>
      </c>
      <c r="T27" s="9">
        <v>0</v>
      </c>
      <c r="U27" s="9" t="s">
        <v>73</v>
      </c>
      <c r="V27" s="9" t="s">
        <v>73</v>
      </c>
      <c r="W27" s="9" t="s">
        <v>73</v>
      </c>
      <c r="X27" s="9" t="s">
        <v>73</v>
      </c>
      <c r="Y27" s="22" t="s">
        <v>74</v>
      </c>
      <c r="Z27" s="20"/>
      <c r="AB27" s="29">
        <v>0</v>
      </c>
      <c r="AC27" s="30">
        <v>0</v>
      </c>
      <c r="AD27" s="30">
        <v>0</v>
      </c>
      <c r="AE27" s="30">
        <v>40</v>
      </c>
      <c r="AF27" s="30">
        <v>0</v>
      </c>
      <c r="AG27" s="30">
        <v>0</v>
      </c>
      <c r="AH27" s="30" t="s">
        <v>73</v>
      </c>
      <c r="AI27" s="30" t="s">
        <v>73</v>
      </c>
      <c r="AJ27" s="30" t="s">
        <v>73</v>
      </c>
      <c r="AK27" s="30" t="s">
        <v>73</v>
      </c>
      <c r="AL27" s="31" t="s">
        <v>74</v>
      </c>
      <c r="AM27" s="32"/>
      <c r="AO27" s="29">
        <v>0</v>
      </c>
      <c r="AP27" s="30">
        <v>0</v>
      </c>
      <c r="AQ27" s="30">
        <v>0</v>
      </c>
      <c r="AR27" s="30">
        <v>40</v>
      </c>
      <c r="AS27" s="30">
        <v>0</v>
      </c>
      <c r="AT27" s="30">
        <v>0</v>
      </c>
      <c r="AU27" s="30" t="s">
        <v>73</v>
      </c>
      <c r="AV27" s="30" t="s">
        <v>73</v>
      </c>
      <c r="AW27" s="30" t="s">
        <v>73</v>
      </c>
      <c r="AX27" s="30" t="s">
        <v>73</v>
      </c>
      <c r="AY27" s="31" t="s">
        <v>74</v>
      </c>
      <c r="AZ27" s="32"/>
      <c r="BB27" s="29">
        <v>0</v>
      </c>
      <c r="BC27" s="30">
        <v>0</v>
      </c>
      <c r="BD27" s="30">
        <v>0</v>
      </c>
      <c r="BE27" s="30">
        <v>40</v>
      </c>
      <c r="BF27" s="30">
        <v>0</v>
      </c>
      <c r="BG27" s="30">
        <v>0</v>
      </c>
      <c r="BH27" s="30" t="s">
        <v>73</v>
      </c>
      <c r="BI27" s="30" t="s">
        <v>73</v>
      </c>
      <c r="BJ27" s="30" t="s">
        <v>73</v>
      </c>
      <c r="BK27" s="30" t="s">
        <v>73</v>
      </c>
      <c r="BL27" s="31" t="s">
        <v>74</v>
      </c>
      <c r="BM27" s="32"/>
      <c r="BO27" s="29">
        <v>0</v>
      </c>
      <c r="BP27" s="30">
        <v>0</v>
      </c>
      <c r="BQ27" s="30">
        <v>0</v>
      </c>
      <c r="BR27" s="30">
        <v>40</v>
      </c>
      <c r="BS27" s="30">
        <v>0</v>
      </c>
      <c r="BT27" s="30">
        <v>0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1" t="s">
        <v>74</v>
      </c>
      <c r="BZ27" s="32"/>
    </row>
    <row r="30" spans="1:78" ht="15.75" thickBot="1"/>
    <row r="31" spans="1:78" ht="21.75" thickBot="1">
      <c r="A31" s="46" t="s">
        <v>35</v>
      </c>
      <c r="B31" s="27" t="s">
        <v>58</v>
      </c>
      <c r="C31" s="18" t="s">
        <v>59</v>
      </c>
      <c r="D31" s="18" t="s">
        <v>60</v>
      </c>
      <c r="E31" s="18" t="s">
        <v>75</v>
      </c>
      <c r="F31" s="18" t="s">
        <v>68</v>
      </c>
      <c r="G31" s="19" t="s">
        <v>67</v>
      </c>
      <c r="O31" s="27" t="s">
        <v>58</v>
      </c>
      <c r="P31" s="18" t="s">
        <v>59</v>
      </c>
      <c r="Q31" s="18" t="s">
        <v>60</v>
      </c>
      <c r="R31" s="18" t="s">
        <v>75</v>
      </c>
      <c r="S31" s="18" t="s">
        <v>68</v>
      </c>
      <c r="T31" s="19" t="s">
        <v>67</v>
      </c>
      <c r="AB31" s="27" t="s">
        <v>58</v>
      </c>
      <c r="AC31" s="18" t="s">
        <v>59</v>
      </c>
      <c r="AD31" s="18" t="s">
        <v>60</v>
      </c>
      <c r="AE31" s="18" t="s">
        <v>75</v>
      </c>
      <c r="AF31" s="18" t="s">
        <v>68</v>
      </c>
      <c r="AG31" s="19" t="s">
        <v>67</v>
      </c>
      <c r="AO31" s="27" t="s">
        <v>58</v>
      </c>
      <c r="AP31" s="18" t="s">
        <v>59</v>
      </c>
      <c r="AQ31" s="18" t="s">
        <v>60</v>
      </c>
      <c r="AR31" s="18" t="s">
        <v>75</v>
      </c>
      <c r="AS31" s="18" t="s">
        <v>68</v>
      </c>
      <c r="AT31" s="19" t="s">
        <v>67</v>
      </c>
      <c r="BB31" s="27" t="s">
        <v>58</v>
      </c>
      <c r="BC31" s="18" t="s">
        <v>59</v>
      </c>
      <c r="BD31" s="18" t="s">
        <v>60</v>
      </c>
      <c r="BE31" s="18" t="s">
        <v>75</v>
      </c>
      <c r="BF31" s="18" t="s">
        <v>68</v>
      </c>
      <c r="BG31" s="19" t="s">
        <v>67</v>
      </c>
      <c r="BO31" s="27" t="s">
        <v>58</v>
      </c>
      <c r="BP31" s="18" t="s">
        <v>59</v>
      </c>
      <c r="BQ31" s="18" t="s">
        <v>60</v>
      </c>
      <c r="BR31" s="18" t="s">
        <v>75</v>
      </c>
      <c r="BS31" s="18" t="s">
        <v>68</v>
      </c>
      <c r="BT31" s="19" t="s">
        <v>67</v>
      </c>
    </row>
    <row r="32" spans="1:78" ht="31.5">
      <c r="A32" s="38" t="s">
        <v>223</v>
      </c>
      <c r="B32" s="47">
        <v>0</v>
      </c>
      <c r="C32" s="22">
        <v>11.5</v>
      </c>
      <c r="D32" s="22">
        <v>79</v>
      </c>
      <c r="E32" s="22">
        <v>7</v>
      </c>
      <c r="F32" s="22">
        <v>10.68</v>
      </c>
      <c r="G32" s="48">
        <v>10.26</v>
      </c>
      <c r="O32" s="47">
        <v>0</v>
      </c>
      <c r="P32" s="22">
        <v>8.41</v>
      </c>
      <c r="Q32" s="22">
        <v>94</v>
      </c>
      <c r="R32" s="22">
        <v>5</v>
      </c>
      <c r="S32" s="22">
        <v>7.68</v>
      </c>
      <c r="T32" s="48">
        <v>8.5299999999999994</v>
      </c>
      <c r="AB32" s="47">
        <v>0</v>
      </c>
      <c r="AC32" s="22">
        <v>6.2</v>
      </c>
      <c r="AD32" s="22">
        <v>66</v>
      </c>
      <c r="AE32" s="22">
        <v>3</v>
      </c>
      <c r="AF32" s="22">
        <v>5.44</v>
      </c>
      <c r="AG32" s="48">
        <v>6.73</v>
      </c>
      <c r="AO32" s="47">
        <v>0</v>
      </c>
      <c r="AP32" s="22">
        <v>8.3800000000000008</v>
      </c>
      <c r="AQ32" s="22">
        <v>65</v>
      </c>
      <c r="AR32" s="22">
        <v>5</v>
      </c>
      <c r="AS32" s="22">
        <v>6.45</v>
      </c>
      <c r="AT32" s="48">
        <v>11.2</v>
      </c>
      <c r="BB32" s="47">
        <v>0</v>
      </c>
      <c r="BC32" s="22">
        <v>8.8000000000000007</v>
      </c>
      <c r="BD32" s="22">
        <v>91</v>
      </c>
      <c r="BE32" s="22">
        <v>7</v>
      </c>
      <c r="BF32" s="22">
        <v>8.16</v>
      </c>
      <c r="BG32" s="48">
        <v>7.06</v>
      </c>
      <c r="BO32" s="47">
        <v>0</v>
      </c>
      <c r="BP32" s="22">
        <v>21.7</v>
      </c>
      <c r="BQ32" s="22">
        <v>86</v>
      </c>
      <c r="BR32" s="22">
        <v>20</v>
      </c>
      <c r="BS32" s="22">
        <v>20.7</v>
      </c>
      <c r="BT32" s="48">
        <v>16.399999999999999</v>
      </c>
    </row>
    <row r="33" spans="1:72" ht="31.5">
      <c r="A33" s="38" t="s">
        <v>224</v>
      </c>
      <c r="B33" s="47">
        <v>6</v>
      </c>
      <c r="C33" s="22">
        <v>38.4</v>
      </c>
      <c r="D33" s="22">
        <v>67</v>
      </c>
      <c r="E33" s="22">
        <v>39</v>
      </c>
      <c r="F33" s="22">
        <v>38.6</v>
      </c>
      <c r="G33" s="48">
        <v>11.2</v>
      </c>
      <c r="O33" s="47">
        <v>0</v>
      </c>
      <c r="P33" s="22">
        <v>38.299999999999997</v>
      </c>
      <c r="Q33" s="22">
        <v>71</v>
      </c>
      <c r="R33" s="22">
        <v>39</v>
      </c>
      <c r="S33" s="22">
        <v>38.5</v>
      </c>
      <c r="T33" s="48">
        <v>12.2</v>
      </c>
      <c r="AB33" s="47">
        <v>0</v>
      </c>
      <c r="AC33" s="22">
        <v>39.200000000000003</v>
      </c>
      <c r="AD33" s="22">
        <v>70</v>
      </c>
      <c r="AE33" s="22">
        <v>39</v>
      </c>
      <c r="AF33" s="22">
        <v>39.200000000000003</v>
      </c>
      <c r="AG33" s="48">
        <v>11.7</v>
      </c>
      <c r="AO33" s="47">
        <v>0</v>
      </c>
      <c r="AP33" s="22">
        <v>39.299999999999997</v>
      </c>
      <c r="AQ33" s="22">
        <v>67</v>
      </c>
      <c r="AR33" s="22">
        <v>39</v>
      </c>
      <c r="AS33" s="22">
        <v>39.4</v>
      </c>
      <c r="AT33" s="48">
        <v>11.6</v>
      </c>
      <c r="BB33" s="47">
        <v>0</v>
      </c>
      <c r="BC33" s="22">
        <v>40.1</v>
      </c>
      <c r="BD33" s="22">
        <v>71</v>
      </c>
      <c r="BE33" s="22">
        <v>40</v>
      </c>
      <c r="BF33" s="22">
        <v>40.200000000000003</v>
      </c>
      <c r="BG33" s="48">
        <v>12.6</v>
      </c>
      <c r="BO33" s="47">
        <v>0</v>
      </c>
      <c r="BP33" s="22">
        <v>38.4</v>
      </c>
      <c r="BQ33" s="22">
        <v>65</v>
      </c>
      <c r="BR33" s="22">
        <v>39</v>
      </c>
      <c r="BS33" s="22">
        <v>38.6</v>
      </c>
      <c r="BT33" s="48">
        <v>11.2</v>
      </c>
    </row>
    <row r="34" spans="1:72" ht="31.5">
      <c r="A34" s="38" t="s">
        <v>225</v>
      </c>
      <c r="B34" s="28">
        <v>0</v>
      </c>
      <c r="C34" s="9">
        <v>4.21</v>
      </c>
      <c r="D34" s="9">
        <v>40.9</v>
      </c>
      <c r="E34" s="9">
        <v>2.19</v>
      </c>
      <c r="F34" s="9">
        <v>3.54</v>
      </c>
      <c r="G34" s="10">
        <v>5.04</v>
      </c>
      <c r="O34" s="28">
        <v>0</v>
      </c>
      <c r="P34" s="9">
        <v>4.21</v>
      </c>
      <c r="Q34" s="9">
        <v>40</v>
      </c>
      <c r="R34" s="9">
        <v>2.2599999999999998</v>
      </c>
      <c r="S34" s="9">
        <v>3.54</v>
      </c>
      <c r="T34" s="10">
        <v>5.04</v>
      </c>
      <c r="AB34" s="28">
        <v>0</v>
      </c>
      <c r="AC34" s="9">
        <v>4.22</v>
      </c>
      <c r="AD34" s="9">
        <v>40.200000000000003</v>
      </c>
      <c r="AE34" s="9">
        <v>2.2000000000000002</v>
      </c>
      <c r="AF34" s="9">
        <v>3.49</v>
      </c>
      <c r="AG34" s="10">
        <v>5.26</v>
      </c>
      <c r="AO34" s="28">
        <v>0</v>
      </c>
      <c r="AP34" s="9">
        <v>4.22</v>
      </c>
      <c r="AQ34" s="9">
        <v>41.1</v>
      </c>
      <c r="AR34" s="9">
        <v>2.15</v>
      </c>
      <c r="AS34" s="9">
        <v>3.41</v>
      </c>
      <c r="AT34" s="10">
        <v>5.5</v>
      </c>
      <c r="BB34" s="28">
        <v>0</v>
      </c>
      <c r="BC34" s="9">
        <v>4.22</v>
      </c>
      <c r="BD34" s="9">
        <v>41</v>
      </c>
      <c r="BE34" s="9">
        <v>2.1</v>
      </c>
      <c r="BF34" s="9">
        <v>3.41</v>
      </c>
      <c r="BG34" s="10">
        <v>5.5</v>
      </c>
      <c r="BO34" s="28">
        <v>0</v>
      </c>
      <c r="BP34" s="9">
        <v>4.22</v>
      </c>
      <c r="BQ34" s="9">
        <v>36.4</v>
      </c>
      <c r="BR34" s="9">
        <v>2.27</v>
      </c>
      <c r="BS34" s="9">
        <v>3.55</v>
      </c>
      <c r="BT34" s="10">
        <v>5.03</v>
      </c>
    </row>
    <row r="35" spans="1:72" ht="31.5">
      <c r="A35" s="38" t="s">
        <v>226</v>
      </c>
      <c r="B35" s="28">
        <v>0</v>
      </c>
      <c r="C35" s="9">
        <v>37.299999999999997</v>
      </c>
      <c r="D35" s="9">
        <v>40</v>
      </c>
      <c r="E35" s="9">
        <v>40</v>
      </c>
      <c r="F35" s="9">
        <v>38.799999999999997</v>
      </c>
      <c r="G35" s="10">
        <v>8.01</v>
      </c>
      <c r="O35" s="28">
        <v>0</v>
      </c>
      <c r="P35" s="9">
        <v>37.299999999999997</v>
      </c>
      <c r="Q35" s="9">
        <v>40</v>
      </c>
      <c r="R35" s="9">
        <v>40</v>
      </c>
      <c r="S35" s="9">
        <v>38.799999999999997</v>
      </c>
      <c r="T35" s="10">
        <v>8.01</v>
      </c>
      <c r="AB35" s="28">
        <v>0</v>
      </c>
      <c r="AC35" s="9">
        <v>37.299999999999997</v>
      </c>
      <c r="AD35" s="9">
        <v>40</v>
      </c>
      <c r="AE35" s="9">
        <v>40</v>
      </c>
      <c r="AF35" s="9">
        <v>38.799999999999997</v>
      </c>
      <c r="AG35" s="10">
        <v>8.01</v>
      </c>
      <c r="AO35" s="28">
        <v>0</v>
      </c>
      <c r="AP35" s="9">
        <v>37.299999999999997</v>
      </c>
      <c r="AQ35" s="9">
        <v>40</v>
      </c>
      <c r="AR35" s="9">
        <v>40</v>
      </c>
      <c r="AS35" s="9">
        <v>38.799999999999997</v>
      </c>
      <c r="AT35" s="10">
        <v>8.01</v>
      </c>
      <c r="BB35" s="28">
        <v>0</v>
      </c>
      <c r="BC35" s="9">
        <v>37.299999999999997</v>
      </c>
      <c r="BD35" s="9">
        <v>40</v>
      </c>
      <c r="BE35" s="9">
        <v>40</v>
      </c>
      <c r="BF35" s="9">
        <v>38.799999999999997</v>
      </c>
      <c r="BG35" s="10">
        <v>8.01</v>
      </c>
      <c r="BO35" s="28">
        <v>0</v>
      </c>
      <c r="BP35" s="9">
        <v>37.299999999999997</v>
      </c>
      <c r="BQ35" s="9">
        <v>40</v>
      </c>
      <c r="BR35" s="9">
        <v>40</v>
      </c>
      <c r="BS35" s="9">
        <v>38.799999999999997</v>
      </c>
      <c r="BT35" s="10">
        <v>8.01</v>
      </c>
    </row>
    <row r="36" spans="1:72" ht="31.5">
      <c r="A36" s="38" t="s">
        <v>227</v>
      </c>
      <c r="B36" s="28">
        <v>22</v>
      </c>
      <c r="C36" s="9">
        <v>99.1</v>
      </c>
      <c r="D36" s="9">
        <v>103</v>
      </c>
      <c r="E36" s="9">
        <v>102</v>
      </c>
      <c r="F36" s="9">
        <v>100.7</v>
      </c>
      <c r="G36" s="10">
        <v>8.81</v>
      </c>
      <c r="O36" s="28">
        <v>0</v>
      </c>
      <c r="P36" s="9">
        <v>99</v>
      </c>
      <c r="Q36" s="9">
        <v>103</v>
      </c>
      <c r="R36" s="9">
        <v>102</v>
      </c>
      <c r="S36" s="9">
        <v>100.6</v>
      </c>
      <c r="T36" s="10">
        <v>8.83</v>
      </c>
      <c r="AB36" s="28">
        <v>0</v>
      </c>
      <c r="AC36" s="9">
        <v>99.3</v>
      </c>
      <c r="AD36" s="9">
        <v>103</v>
      </c>
      <c r="AE36" s="9">
        <v>102</v>
      </c>
      <c r="AF36" s="9">
        <v>100.9</v>
      </c>
      <c r="AG36" s="10">
        <v>8.94</v>
      </c>
      <c r="AO36" s="28">
        <v>0</v>
      </c>
      <c r="AP36" s="9">
        <v>99.6</v>
      </c>
      <c r="AQ36" s="9">
        <v>104</v>
      </c>
      <c r="AR36" s="9">
        <v>103</v>
      </c>
      <c r="AS36" s="9">
        <v>101.2</v>
      </c>
      <c r="AT36" s="10">
        <v>9.0299999999999994</v>
      </c>
      <c r="BB36" s="28">
        <v>0</v>
      </c>
      <c r="BC36" s="9">
        <v>99.3</v>
      </c>
      <c r="BD36" s="9">
        <v>103</v>
      </c>
      <c r="BE36" s="9">
        <v>102</v>
      </c>
      <c r="BF36" s="9">
        <v>100.9</v>
      </c>
      <c r="BG36" s="10">
        <v>8.9499999999999993</v>
      </c>
      <c r="BO36" s="28">
        <v>0</v>
      </c>
      <c r="BP36" s="9">
        <v>99.3</v>
      </c>
      <c r="BQ36" s="9">
        <v>104</v>
      </c>
      <c r="BR36" s="9">
        <v>102</v>
      </c>
      <c r="BS36" s="9">
        <v>100.9</v>
      </c>
      <c r="BT36" s="10">
        <v>8.9499999999999993</v>
      </c>
    </row>
    <row r="37" spans="1:72" ht="42">
      <c r="A37" s="38" t="s">
        <v>228</v>
      </c>
      <c r="B37" s="28">
        <v>0.1</v>
      </c>
      <c r="C37" s="9">
        <v>0.1</v>
      </c>
      <c r="D37" s="9">
        <v>0.1</v>
      </c>
      <c r="E37" s="9">
        <v>0.1</v>
      </c>
      <c r="F37" s="9">
        <v>0.1</v>
      </c>
      <c r="G37" s="10">
        <v>0</v>
      </c>
      <c r="O37" s="28">
        <v>0</v>
      </c>
      <c r="P37" s="9">
        <v>0.1</v>
      </c>
      <c r="Q37" s="9">
        <v>0.1</v>
      </c>
      <c r="R37" s="9">
        <v>0.1</v>
      </c>
      <c r="S37" s="9">
        <v>0.1</v>
      </c>
      <c r="T37" s="10">
        <v>2E-3</v>
      </c>
      <c r="AB37" s="28">
        <v>0</v>
      </c>
      <c r="AC37" s="9">
        <v>0.1</v>
      </c>
      <c r="AD37" s="9">
        <v>0.1</v>
      </c>
      <c r="AE37" s="9">
        <v>0.1</v>
      </c>
      <c r="AF37" s="9">
        <v>0.1</v>
      </c>
      <c r="AG37" s="10">
        <v>2E-3</v>
      </c>
      <c r="AO37" s="28">
        <v>0</v>
      </c>
      <c r="AP37" s="9">
        <v>0.1</v>
      </c>
      <c r="AQ37" s="9">
        <v>0.1</v>
      </c>
      <c r="AR37" s="9">
        <v>0.1</v>
      </c>
      <c r="AS37" s="9">
        <v>0.1</v>
      </c>
      <c r="AT37" s="10">
        <v>2E-3</v>
      </c>
      <c r="BB37" s="28">
        <v>0</v>
      </c>
      <c r="BC37" s="9">
        <v>0.1</v>
      </c>
      <c r="BD37" s="9">
        <v>0.1</v>
      </c>
      <c r="BE37" s="9">
        <v>0.1</v>
      </c>
      <c r="BF37" s="9">
        <v>0.1</v>
      </c>
      <c r="BG37" s="10">
        <v>2E-3</v>
      </c>
      <c r="BO37" s="28">
        <v>0</v>
      </c>
      <c r="BP37" s="9">
        <v>0.1</v>
      </c>
      <c r="BQ37" s="9">
        <v>0.1</v>
      </c>
      <c r="BR37" s="9">
        <v>0.1</v>
      </c>
      <c r="BS37" s="9">
        <v>0.1</v>
      </c>
      <c r="BT37" s="10">
        <v>2E-3</v>
      </c>
    </row>
    <row r="38" spans="1:72" ht="42">
      <c r="A38" s="38" t="s">
        <v>229</v>
      </c>
      <c r="B38" s="28">
        <v>0</v>
      </c>
      <c r="C38" s="9">
        <v>0</v>
      </c>
      <c r="D38" s="9">
        <v>0.05</v>
      </c>
      <c r="E38" s="9">
        <v>0</v>
      </c>
      <c r="F38" s="9">
        <v>0</v>
      </c>
      <c r="G38" s="10">
        <v>3.0000000000000001E-3</v>
      </c>
      <c r="O38" s="28">
        <v>0</v>
      </c>
      <c r="P38" s="9">
        <v>0</v>
      </c>
      <c r="Q38" s="9">
        <v>8.3000000000000004E-2</v>
      </c>
      <c r="R38" s="9">
        <v>0</v>
      </c>
      <c r="S38" s="9">
        <v>0</v>
      </c>
      <c r="T38" s="10">
        <v>3.0000000000000001E-3</v>
      </c>
      <c r="AB38" s="28">
        <v>0</v>
      </c>
      <c r="AC38" s="9">
        <v>0</v>
      </c>
      <c r="AD38" s="9">
        <v>3.3000000000000002E-2</v>
      </c>
      <c r="AE38" s="9">
        <v>0</v>
      </c>
      <c r="AF38" s="9">
        <v>0</v>
      </c>
      <c r="AG38" s="10">
        <v>2E-3</v>
      </c>
      <c r="AO38" s="28">
        <v>0</v>
      </c>
      <c r="AP38" s="9">
        <v>0</v>
      </c>
      <c r="AQ38" s="9">
        <v>3.3000000000000002E-2</v>
      </c>
      <c r="AR38" s="9">
        <v>0</v>
      </c>
      <c r="AS38" s="9">
        <v>0</v>
      </c>
      <c r="AT38" s="10">
        <v>2E-3</v>
      </c>
      <c r="BB38" s="28">
        <v>0</v>
      </c>
      <c r="BC38" s="9">
        <v>0</v>
      </c>
      <c r="BD38" s="9">
        <v>0.05</v>
      </c>
      <c r="BE38" s="9">
        <v>0</v>
      </c>
      <c r="BF38" s="9">
        <v>0</v>
      </c>
      <c r="BG38" s="10">
        <v>2E-3</v>
      </c>
      <c r="BO38" s="28">
        <v>0</v>
      </c>
      <c r="BP38" s="9">
        <v>0</v>
      </c>
      <c r="BQ38" s="9">
        <v>0.05</v>
      </c>
      <c r="BR38" s="9">
        <v>0</v>
      </c>
      <c r="BS38" s="9">
        <v>0</v>
      </c>
      <c r="BT38" s="10">
        <v>2E-3</v>
      </c>
    </row>
    <row r="39" spans="1:72" ht="52.5">
      <c r="A39" s="38" t="s">
        <v>230</v>
      </c>
      <c r="B39" s="28">
        <v>0</v>
      </c>
      <c r="C39" s="9">
        <v>0</v>
      </c>
      <c r="D39" s="9">
        <v>0</v>
      </c>
      <c r="E39" s="9">
        <v>0</v>
      </c>
      <c r="F39" s="9">
        <v>0</v>
      </c>
      <c r="G39" s="10" t="s">
        <v>73</v>
      </c>
      <c r="O39" s="28">
        <v>0</v>
      </c>
      <c r="P39" s="9">
        <v>0</v>
      </c>
      <c r="Q39" s="9">
        <v>0</v>
      </c>
      <c r="R39" s="9">
        <v>0</v>
      </c>
      <c r="S39" s="9">
        <v>0</v>
      </c>
      <c r="T39" s="10" t="s">
        <v>73</v>
      </c>
      <c r="AB39" s="28">
        <v>0</v>
      </c>
      <c r="AC39" s="9">
        <v>0</v>
      </c>
      <c r="AD39" s="9">
        <v>0</v>
      </c>
      <c r="AE39" s="9">
        <v>0</v>
      </c>
      <c r="AF39" s="9">
        <v>0</v>
      </c>
      <c r="AG39" s="10" t="s">
        <v>73</v>
      </c>
      <c r="AO39" s="28">
        <v>0</v>
      </c>
      <c r="AP39" s="9">
        <v>0</v>
      </c>
      <c r="AQ39" s="9">
        <v>0</v>
      </c>
      <c r="AR39" s="9">
        <v>0</v>
      </c>
      <c r="AS39" s="9">
        <v>0</v>
      </c>
      <c r="AT39" s="10" t="s">
        <v>73</v>
      </c>
      <c r="BB39" s="28">
        <v>0</v>
      </c>
      <c r="BC39" s="9">
        <v>0</v>
      </c>
      <c r="BD39" s="9">
        <v>0</v>
      </c>
      <c r="BE39" s="9">
        <v>0</v>
      </c>
      <c r="BF39" s="9">
        <v>0</v>
      </c>
      <c r="BG39" s="10" t="s">
        <v>73</v>
      </c>
      <c r="BO39" s="28">
        <v>0</v>
      </c>
      <c r="BP39" s="9">
        <v>0</v>
      </c>
      <c r="BQ39" s="9">
        <v>0</v>
      </c>
      <c r="BR39" s="9">
        <v>0</v>
      </c>
      <c r="BS39" s="9">
        <v>0</v>
      </c>
      <c r="BT39" s="10" t="s">
        <v>73</v>
      </c>
    </row>
    <row r="40" spans="1:72" ht="52.5">
      <c r="A40" s="38" t="s">
        <v>231</v>
      </c>
      <c r="B40" s="28">
        <v>0</v>
      </c>
      <c r="C40" s="9">
        <v>0</v>
      </c>
      <c r="D40" s="9">
        <v>0</v>
      </c>
      <c r="E40" s="9">
        <v>0</v>
      </c>
      <c r="F40" s="9">
        <v>0</v>
      </c>
      <c r="G40" s="10" t="s">
        <v>73</v>
      </c>
      <c r="O40" s="28">
        <v>0</v>
      </c>
      <c r="P40" s="9">
        <v>0</v>
      </c>
      <c r="Q40" s="9">
        <v>0</v>
      </c>
      <c r="R40" s="9">
        <v>0</v>
      </c>
      <c r="S40" s="9">
        <v>0</v>
      </c>
      <c r="T40" s="10" t="s">
        <v>73</v>
      </c>
      <c r="AB40" s="28">
        <v>0</v>
      </c>
      <c r="AC40" s="9">
        <v>0</v>
      </c>
      <c r="AD40" s="9">
        <v>0</v>
      </c>
      <c r="AE40" s="9">
        <v>0</v>
      </c>
      <c r="AF40" s="9">
        <v>0</v>
      </c>
      <c r="AG40" s="10" t="s">
        <v>73</v>
      </c>
      <c r="AO40" s="28">
        <v>0</v>
      </c>
      <c r="AP40" s="9">
        <v>0</v>
      </c>
      <c r="AQ40" s="9">
        <v>0</v>
      </c>
      <c r="AR40" s="9">
        <v>0</v>
      </c>
      <c r="AS40" s="9">
        <v>0</v>
      </c>
      <c r="AT40" s="10" t="s">
        <v>73</v>
      </c>
      <c r="BB40" s="28">
        <v>0</v>
      </c>
      <c r="BC40" s="9">
        <v>0</v>
      </c>
      <c r="BD40" s="9">
        <v>0</v>
      </c>
      <c r="BE40" s="9">
        <v>0</v>
      </c>
      <c r="BF40" s="9">
        <v>0</v>
      </c>
      <c r="BG40" s="10" t="s">
        <v>73</v>
      </c>
      <c r="BO40" s="28">
        <v>0</v>
      </c>
      <c r="BP40" s="9">
        <v>0</v>
      </c>
      <c r="BQ40" s="9">
        <v>0</v>
      </c>
      <c r="BR40" s="9">
        <v>0</v>
      </c>
      <c r="BS40" s="9">
        <v>0</v>
      </c>
      <c r="BT40" s="10" t="s">
        <v>73</v>
      </c>
    </row>
    <row r="41" spans="1:72" ht="52.5">
      <c r="A41" s="38" t="s">
        <v>232</v>
      </c>
      <c r="B41" s="28">
        <v>1</v>
      </c>
      <c r="C41" s="9">
        <v>4.13</v>
      </c>
      <c r="D41" s="9">
        <v>46</v>
      </c>
      <c r="E41" s="9">
        <v>2</v>
      </c>
      <c r="F41" s="9">
        <v>2.5499999999999998</v>
      </c>
      <c r="G41" s="10">
        <v>7.68</v>
      </c>
      <c r="O41" s="28">
        <v>1</v>
      </c>
      <c r="P41" s="9">
        <v>3.19</v>
      </c>
      <c r="Q41" s="9">
        <v>40</v>
      </c>
      <c r="R41" s="9">
        <v>2</v>
      </c>
      <c r="S41" s="9">
        <v>1.82</v>
      </c>
      <c r="T41" s="10">
        <v>6.97</v>
      </c>
      <c r="AB41" s="28">
        <v>1</v>
      </c>
      <c r="AC41" s="9">
        <v>3.23</v>
      </c>
      <c r="AD41" s="9">
        <v>40</v>
      </c>
      <c r="AE41" s="9">
        <v>2</v>
      </c>
      <c r="AF41" s="9">
        <v>1.64</v>
      </c>
      <c r="AG41" s="10">
        <v>7.7</v>
      </c>
      <c r="AO41" s="28">
        <v>1</v>
      </c>
      <c r="AP41" s="9">
        <v>4.38</v>
      </c>
      <c r="AQ41" s="9">
        <v>43</v>
      </c>
      <c r="AR41" s="9">
        <v>3</v>
      </c>
      <c r="AS41" s="9">
        <v>2.58</v>
      </c>
      <c r="AT41" s="10">
        <v>8.1199999999999992</v>
      </c>
      <c r="BB41" s="28">
        <v>1</v>
      </c>
      <c r="BC41" s="9">
        <v>3.26</v>
      </c>
      <c r="BD41" s="9">
        <v>40</v>
      </c>
      <c r="BE41" s="9">
        <v>2</v>
      </c>
      <c r="BF41" s="9">
        <v>1.68</v>
      </c>
      <c r="BG41" s="10">
        <v>7.6</v>
      </c>
      <c r="BO41" s="28">
        <v>1</v>
      </c>
      <c r="BP41" s="9">
        <v>4.49</v>
      </c>
      <c r="BQ41" s="9">
        <v>40</v>
      </c>
      <c r="BR41" s="9">
        <v>2</v>
      </c>
      <c r="BS41" s="9">
        <v>2.71</v>
      </c>
      <c r="BT41" s="10">
        <v>9.6300000000000008</v>
      </c>
    </row>
    <row r="42" spans="1:72" ht="42">
      <c r="A42" s="38" t="s">
        <v>233</v>
      </c>
      <c r="B42" s="28">
        <v>41</v>
      </c>
      <c r="C42" s="45">
        <v>1707</v>
      </c>
      <c r="D42" s="45">
        <v>12038</v>
      </c>
      <c r="E42" s="45">
        <v>1260</v>
      </c>
      <c r="F42" s="45">
        <v>1593</v>
      </c>
      <c r="G42" s="49">
        <v>1419</v>
      </c>
      <c r="O42" s="28">
        <v>12</v>
      </c>
      <c r="P42" s="9">
        <v>245.5</v>
      </c>
      <c r="Q42" s="45">
        <v>3490</v>
      </c>
      <c r="R42" s="9">
        <v>185</v>
      </c>
      <c r="S42" s="9">
        <v>223</v>
      </c>
      <c r="T42" s="10">
        <v>201.7</v>
      </c>
      <c r="AB42" s="28">
        <v>12</v>
      </c>
      <c r="AC42" s="9">
        <v>209.5</v>
      </c>
      <c r="AD42" s="45">
        <v>1315</v>
      </c>
      <c r="AE42" s="9">
        <v>159.5</v>
      </c>
      <c r="AF42" s="9">
        <v>190.3</v>
      </c>
      <c r="AG42" s="10">
        <v>165.4</v>
      </c>
      <c r="AO42" s="28">
        <v>9.99</v>
      </c>
      <c r="AP42" s="9">
        <v>209.9</v>
      </c>
      <c r="AQ42" s="45">
        <v>1378</v>
      </c>
      <c r="AR42" s="9">
        <v>155</v>
      </c>
      <c r="AS42" s="9">
        <v>188.2</v>
      </c>
      <c r="AT42" s="10">
        <v>176.3</v>
      </c>
      <c r="BB42" s="28">
        <v>10</v>
      </c>
      <c r="BC42" s="9">
        <v>210.1</v>
      </c>
      <c r="BD42" s="45">
        <v>1345</v>
      </c>
      <c r="BE42" s="9">
        <v>153</v>
      </c>
      <c r="BF42" s="9">
        <v>188.4</v>
      </c>
      <c r="BG42" s="10">
        <v>174.9</v>
      </c>
      <c r="BO42" s="28">
        <v>18</v>
      </c>
      <c r="BP42" s="45">
        <v>2096</v>
      </c>
      <c r="BQ42" s="45">
        <v>12696</v>
      </c>
      <c r="BR42" s="9">
        <v>870</v>
      </c>
      <c r="BS42" s="45">
        <v>1869</v>
      </c>
      <c r="BT42" s="49">
        <v>2205</v>
      </c>
    </row>
    <row r="43" spans="1:72" ht="53.25" thickBot="1">
      <c r="A43" s="39" t="s">
        <v>234</v>
      </c>
      <c r="B43" s="29">
        <v>0</v>
      </c>
      <c r="C43" s="30">
        <v>1.59</v>
      </c>
      <c r="D43" s="30">
        <v>411</v>
      </c>
      <c r="E43" s="30">
        <v>0</v>
      </c>
      <c r="F43" s="30">
        <v>0.437</v>
      </c>
      <c r="G43" s="42">
        <v>9.01</v>
      </c>
      <c r="O43" s="29">
        <v>0</v>
      </c>
      <c r="P43" s="30">
        <v>1.54</v>
      </c>
      <c r="Q43" s="30">
        <v>24</v>
      </c>
      <c r="R43" s="30">
        <v>1</v>
      </c>
      <c r="S43" s="30">
        <v>1.38</v>
      </c>
      <c r="T43" s="42">
        <v>1.65</v>
      </c>
      <c r="AB43" s="29">
        <v>0</v>
      </c>
      <c r="AC43" s="30">
        <v>0.02</v>
      </c>
      <c r="AD43" s="30">
        <v>12</v>
      </c>
      <c r="AE43" s="30">
        <v>0</v>
      </c>
      <c r="AF43" s="30">
        <v>0</v>
      </c>
      <c r="AG43" s="42">
        <v>0.23300000000000001</v>
      </c>
      <c r="AO43" s="29">
        <v>0</v>
      </c>
      <c r="AP43" s="30">
        <v>2E-3</v>
      </c>
      <c r="AQ43" s="30">
        <v>1</v>
      </c>
      <c r="AR43" s="30">
        <v>0</v>
      </c>
      <c r="AS43" s="30">
        <v>0</v>
      </c>
      <c r="AT43" s="42">
        <v>4.2999999999999997E-2</v>
      </c>
      <c r="BB43" s="29">
        <v>0</v>
      </c>
      <c r="BC43" s="30">
        <v>1.4999999999999999E-2</v>
      </c>
      <c r="BD43" s="30">
        <v>4</v>
      </c>
      <c r="BE43" s="30">
        <v>0</v>
      </c>
      <c r="BF43" s="30">
        <v>0</v>
      </c>
      <c r="BG43" s="42">
        <v>0.14099999999999999</v>
      </c>
      <c r="BO43" s="29">
        <v>0</v>
      </c>
      <c r="BP43" s="30">
        <v>1.88</v>
      </c>
      <c r="BQ43" s="30">
        <v>80</v>
      </c>
      <c r="BR43" s="30">
        <v>0</v>
      </c>
      <c r="BS43" s="30">
        <v>0.80100000000000005</v>
      </c>
      <c r="BT43" s="42">
        <v>6.1</v>
      </c>
    </row>
  </sheetData>
  <mergeCells count="54">
    <mergeCell ref="B7:M7"/>
    <mergeCell ref="B8:M8"/>
    <mergeCell ref="B9:M9"/>
    <mergeCell ref="B1:M1"/>
    <mergeCell ref="B2:M2"/>
    <mergeCell ref="B3:M3"/>
    <mergeCell ref="B4:M4"/>
    <mergeCell ref="B5:M5"/>
    <mergeCell ref="B6:M6"/>
    <mergeCell ref="O9:Z9"/>
    <mergeCell ref="AB1:AM1"/>
    <mergeCell ref="AB2:AM2"/>
    <mergeCell ref="AB3:AM3"/>
    <mergeCell ref="AB4:AM4"/>
    <mergeCell ref="AB5:AM5"/>
    <mergeCell ref="AB6:AM6"/>
    <mergeCell ref="AB7:AM7"/>
    <mergeCell ref="AB8:AM8"/>
    <mergeCell ref="AB9:AM9"/>
    <mergeCell ref="O1:Z1"/>
    <mergeCell ref="O2:Z2"/>
    <mergeCell ref="O3:Z3"/>
    <mergeCell ref="O4:Z4"/>
    <mergeCell ref="O5:Z5"/>
    <mergeCell ref="O6:Z6"/>
    <mergeCell ref="O7:Z7"/>
    <mergeCell ref="O8:Z8"/>
    <mergeCell ref="AO6:AZ6"/>
    <mergeCell ref="AO7:AZ7"/>
    <mergeCell ref="AO8:AZ8"/>
    <mergeCell ref="AO9:AZ9"/>
    <mergeCell ref="BB1:BM1"/>
    <mergeCell ref="BB2:BM2"/>
    <mergeCell ref="BB3:BM3"/>
    <mergeCell ref="BB4:BM4"/>
    <mergeCell ref="BB5:BM5"/>
    <mergeCell ref="BB6:BM6"/>
    <mergeCell ref="BB7:BM7"/>
    <mergeCell ref="BB8:BM8"/>
    <mergeCell ref="BB9:BM9"/>
    <mergeCell ref="AO1:AZ1"/>
    <mergeCell ref="AO2:AZ2"/>
    <mergeCell ref="AO3:AZ3"/>
    <mergeCell ref="AO4:AZ4"/>
    <mergeCell ref="AO5:AZ5"/>
    <mergeCell ref="BO6:BZ6"/>
    <mergeCell ref="BO7:BZ7"/>
    <mergeCell ref="BO8:BZ8"/>
    <mergeCell ref="BO9:BZ9"/>
    <mergeCell ref="BO1:BZ1"/>
    <mergeCell ref="BO2:BZ2"/>
    <mergeCell ref="BO3:BZ3"/>
    <mergeCell ref="BO4:BZ4"/>
    <mergeCell ref="BO5:BZ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Current Pricing</vt:lpstr>
      <vt:lpstr>Sheet2</vt:lpstr>
      <vt:lpstr>Sheet1</vt:lpstr>
      <vt:lpstr>Consolidated Data</vt:lpstr>
      <vt:lpstr>Youtube_Micro_30</vt:lpstr>
      <vt:lpstr>Youtube_Micro_40</vt:lpstr>
      <vt:lpstr>Youtube_Micro_50</vt:lpstr>
      <vt:lpstr>Youtube_Medium_30</vt:lpstr>
      <vt:lpstr>Youtube_Medium_40</vt:lpstr>
      <vt:lpstr>Youtube_Medium_50</vt:lpstr>
      <vt:lpstr>Youtube_Large_30</vt:lpstr>
      <vt:lpstr>Youtube_Large_40</vt:lpstr>
      <vt:lpstr>Youtube_Large_50</vt:lpstr>
      <vt:lpstr>Wiki_Micro_30</vt:lpstr>
      <vt:lpstr>Wiki_Micro_40</vt:lpstr>
      <vt:lpstr>Wiki_Micro_50</vt:lpstr>
      <vt:lpstr>Wiki_Medium_30</vt:lpstr>
      <vt:lpstr>Wiki_Medium_40</vt:lpstr>
      <vt:lpstr>Wiki_Medium_50</vt:lpstr>
      <vt:lpstr>Wiki_Large_30</vt:lpstr>
      <vt:lpstr>Wiki_Large_40</vt:lpstr>
      <vt:lpstr>Wiki_Large_50</vt:lpstr>
      <vt:lpstr>Wiki_Small_30</vt:lpstr>
      <vt:lpstr>Wiki_Small_40</vt:lpstr>
      <vt:lpstr>Wiki_Small_50</vt:lpstr>
      <vt:lpstr>Youtube_Small_30</vt:lpstr>
      <vt:lpstr>Youtube_Small_40</vt:lpstr>
      <vt:lpstr>Youtube_Small_50</vt:lpstr>
      <vt:lpstr>Temp</vt:lpstr>
      <vt:lpstr>Youtube_XLarge_30</vt:lpstr>
      <vt:lpstr>Youtube_XLarge_40</vt:lpstr>
      <vt:lpstr>Youtube_XLarge_50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2020-08-07T05:29:55Z</dcterms:created>
  <dcterms:modified xsi:type="dcterms:W3CDTF">2020-09-14T00:29:08Z</dcterms:modified>
</cp:coreProperties>
</file>