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1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13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49" fontId="11" fillId="0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0" borderId="40" applyAlignment="1" applyProtection="1" pivotButton="0" quotePrefix="0" xfId="0">
      <alignment horizontal="center" vertical="center"/>
      <protection locked="0" hidden="0"/>
    </xf>
    <xf numFmtId="20" fontId="11" fillId="0" borderId="41" applyAlignment="1" applyProtection="1" pivotButton="0" quotePrefix="0" xfId="0">
      <alignment horizontal="center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justify" vertical="center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0" borderId="20" applyAlignment="1" pivotButton="0" quotePrefix="0" xfId="0">
      <alignment horizontal="center" vertical="center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70" fontId="11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0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49" fontId="11" fillId="0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0" borderId="40" applyAlignment="1" applyProtection="1" pivotButton="0" quotePrefix="0" xfId="0">
      <alignment horizontal="center" vertical="center"/>
      <protection locked="0" hidden="0"/>
    </xf>
    <xf numFmtId="20" fontId="11" fillId="0" borderId="41" applyAlignment="1" applyProtection="1" pivotButton="0" quotePrefix="0" xfId="0">
      <alignment horizontal="center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justify" vertical="center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0" borderId="20" applyAlignment="1" pivotButton="0" quotePrefix="0" xfId="0">
      <alignment horizontal="center" vertical="center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70" fontId="11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0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E13" activeCellId="0" sqref="E13"/>
    </sheetView>
  </sheetViews>
  <sheetFormatPr baseColWidth="8" defaultColWidth="10.66796875" defaultRowHeight="12.75" zeroHeight="0" outlineLevelRow="0"/>
  <cols>
    <col width="13" customWidth="1" style="160" min="1" max="1"/>
    <col width="8.5" customWidth="1" style="161" min="2" max="2"/>
    <col width="7" customWidth="1" style="161" min="3" max="4"/>
    <col width="8.33" customWidth="1" style="162" min="5" max="5"/>
    <col width="8.5" customWidth="1" style="163" min="6" max="6"/>
    <col width="9" customWidth="1" style="162" min="7" max="7"/>
    <col width="8.17" customWidth="1" style="162" min="8" max="8"/>
    <col width="8.67" customWidth="1" style="162" min="9" max="9"/>
    <col width="12.84" customWidth="1" style="164" min="10" max="10"/>
    <col width="7.34" customWidth="1" style="160" min="11" max="11"/>
    <col width="7.67" customWidth="1" style="160" min="12" max="12"/>
    <col width="9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9" t="n"/>
      <c r="O1" s="170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4" t="n"/>
      <c r="O2" s="175" t="n"/>
    </row>
    <row r="3" ht="19.5" customHeight="1" s="165">
      <c r="A3" s="176" t="inlineStr">
        <is>
          <t xml:space="preserve">Monat: </t>
        </is>
      </c>
      <c r="B3" s="177" t="n">
        <v>43465</v>
      </c>
      <c r="C3" s="178" t="n"/>
      <c r="D3" s="179" t="inlineStr">
        <is>
          <t xml:space="preserve">Name: </t>
        </is>
      </c>
      <c r="E3" s="180" t="inlineStr">
        <is>
          <t>UNKO YAROU</t>
        </is>
      </c>
      <c r="F3" s="178" t="n"/>
      <c r="G3" s="178" t="n"/>
      <c r="H3" s="181" t="n"/>
      <c r="I3" s="182" t="inlineStr">
        <is>
          <t xml:space="preserve">Dienststelle: 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9" t="n"/>
      <c r="O3" s="184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9" t="n"/>
      <c r="O4" s="184" t="n"/>
    </row>
    <row r="5" ht="16.5" customHeight="1" s="165">
      <c r="A5" s="192" t="n"/>
      <c r="B5" s="193" t="n"/>
      <c r="C5" s="193" t="n"/>
      <c r="D5" s="193" t="n"/>
      <c r="E5" s="194" t="n"/>
      <c r="F5" s="195" t="n"/>
      <c r="G5" s="195" t="n"/>
      <c r="H5" s="195" t="inlineStr">
        <is>
          <t>Übertrag:</t>
        </is>
      </c>
      <c r="I5" s="196" t="n">
        <v>0</v>
      </c>
      <c r="J5" s="197" t="inlineStr">
        <is>
          <t>Std.</t>
        </is>
      </c>
      <c r="L5" s="198" t="n"/>
      <c r="N5" s="169" t="n"/>
      <c r="O5" s="184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07" t="inlineStr">
        <is>
          <t>Bemerkungen</t>
        </is>
      </c>
      <c r="K6" s="167" t="n"/>
      <c r="L6" s="208" t="inlineStr">
        <is>
          <t>Schalter</t>
        </is>
      </c>
      <c r="M6" s="167" t="n"/>
      <c r="N6" s="184" t="n"/>
      <c r="O6" s="184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0.6381944444444444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14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inlineStr">
        <is>
          <t>arbeitsfrei</t>
        </is>
      </c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14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14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/>
      <c r="D10" s="220" t="n"/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14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0.5347222222222222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14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0.4652777777777778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14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0.6173611111111111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14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0.5277777777777778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14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14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/>
      <c r="D16" s="220" t="n"/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14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/>
      <c r="D17" s="220" t="n"/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14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0.625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14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0.5625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14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0.4861111111111111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14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0.6666666666666666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14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14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14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/>
      <c r="D24" s="220" t="n"/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14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0.6666666666666666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14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0.5694444444444444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14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0.5965277777777778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14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0.5069444444444444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14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14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/>
      <c r="D30" s="220" t="n"/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14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/>
      <c r="D31" s="220" t="n"/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14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0.5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14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0.625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14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0.6666666666666666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14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0.6666666666666666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14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/>
      <c r="D36" s="220" t="n"/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14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24">
        <f>IF(B36="","",IF(DAY(B36+1)&gt;MONTH($B$3),B36+1,""))</f>
        <v/>
      </c>
      <c r="C37" s="225" t="n"/>
      <c r="D37" s="226" t="n"/>
      <c r="E37" s="227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14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8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  <c r="K38" s="236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J9" activeCellId="0" sqref="J9"/>
    </sheetView>
  </sheetViews>
  <sheetFormatPr baseColWidth="8" defaultColWidth="10.66796875" defaultRowHeight="12.75" zeroHeight="0" outlineLevelRow="0"/>
  <cols>
    <col width="12.84" customWidth="1" style="160" min="1" max="1"/>
    <col width="8.33" customWidth="1" style="161" min="2" max="2"/>
    <col width="6.83" customWidth="1" style="161" min="3" max="3"/>
    <col width="6.17" customWidth="1" style="161" min="4" max="4"/>
    <col width="8.67" customWidth="1" style="162" min="5" max="5"/>
    <col width="8.5" customWidth="1" style="163" min="6" max="6"/>
    <col width="9" customWidth="1" style="162" min="7" max="7"/>
    <col width="9.67" customWidth="1" style="162" min="8" max="8"/>
    <col width="7.83" customWidth="1" style="162" min="9" max="9"/>
    <col width="17.83" customWidth="1" style="164" min="10" max="10"/>
    <col width="6.83" customWidth="1" style="160" min="11" max="11"/>
    <col width="8.33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43738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'September 23'!I37</f>
        <v/>
      </c>
      <c r="J5" s="197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0.6666666666666666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/>
      <c r="D9" s="220" t="n"/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inlineStr">
        <is>
          <t>arbeitsfrei</t>
        </is>
      </c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/>
      <c r="D10" s="220" t="n"/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0.4652777777777778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0.5486111111111112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0.4722222222222222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0.5069444444444444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/>
      <c r="D16" s="220" t="n"/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8.75" customHeight="1" s="165">
      <c r="A17" s="209">
        <f>WEEKDAY(B17)+1</f>
        <v/>
      </c>
      <c r="B17" s="210">
        <f>DATE(YEAR($B$3),MONTH($B$3),DAY(B16+1))</f>
        <v/>
      </c>
      <c r="C17" s="222" t="n"/>
      <c r="D17" s="220" t="n"/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8.7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0.4861111111111111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8.7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0.4861111111111111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8.7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0.4305555555555556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8.7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0.4236111111111111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8.7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8.7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8.75" customHeight="1" s="165">
      <c r="A24" s="209">
        <f>WEEKDAY(B24)+1</f>
        <v/>
      </c>
      <c r="B24" s="210">
        <f>DATE(YEAR($B$3),MONTH($B$3),DAY(B23+1))</f>
        <v/>
      </c>
      <c r="C24" s="222" t="n"/>
      <c r="D24" s="220" t="n"/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8.7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0.4583333333333333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8.7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0.5138888888888888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8.7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0.4930555555555556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8.7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0.4375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8.7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8.75" customHeight="1" s="165">
      <c r="A30" s="209">
        <f>WEEKDAY(B30)+1</f>
        <v/>
      </c>
      <c r="B30" s="218">
        <f>DATE(YEAR($B$3),MONTH($B$3),DAY(B29+1))</f>
        <v/>
      </c>
      <c r="C30" s="219" t="n"/>
      <c r="D30" s="220" t="n"/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8.75" customHeight="1" s="165">
      <c r="A31" s="209">
        <f>WEEKDAY(B31)+1</f>
        <v/>
      </c>
      <c r="B31" s="210">
        <f>DATE(YEAR($B$3),MONTH($B$3),DAY(B30+1))</f>
        <v/>
      </c>
      <c r="C31" s="222" t="n"/>
      <c r="D31" s="220" t="n"/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8.7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0.625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8.7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0.6666666666666666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8.7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0.6173611111111111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8.7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0.6590277777777778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8.75" customHeight="1" s="165">
      <c r="A36" s="209">
        <f>IF(B36="","",WEEKDAY(B36+1))</f>
        <v/>
      </c>
      <c r="B36" s="218">
        <f>IF(B35="","",IF(DAY(B35+1)&gt;MONTH($B$3),B35+1,""))</f>
        <v/>
      </c>
      <c r="C36" s="219" t="n"/>
      <c r="D36" s="220" t="n"/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8.75" customHeight="1" s="165">
      <c r="A37" s="209">
        <f>IF(B37="","",WEEKDAY(B37+1))</f>
        <v/>
      </c>
      <c r="B37" s="224">
        <f>IF(B36="","",IF(DAY(B36+1)&gt;MONTH($B$3),B36+1,""))</f>
        <v/>
      </c>
      <c r="C37" s="268" t="n"/>
      <c r="D37" s="269" t="n"/>
      <c r="E37" s="270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71" t="n"/>
      <c r="K37" s="167" t="n"/>
      <c r="L37" s="167" t="n"/>
      <c r="M37" s="167" t="n"/>
    </row>
    <row r="38" ht="18.7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8.7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2.7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2.7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2.7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2.7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2.7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2.7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2.7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2.7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2.7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2.7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2.7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2.7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2.7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2.7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2.7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2.7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2.7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2.7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2.7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2.7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2.7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2.7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2.7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2.7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2.7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2.7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2.7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2.7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2.7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2.7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2.7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2.7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2.7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2.7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2.7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2.7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2.7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2.7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2.7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2.7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2.7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2.7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2.7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2.7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2.7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2.7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2.7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2.7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2.7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2.7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2.7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2.7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2.7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2.7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2.7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2.7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2.7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2.7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2.7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2.7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H16" activeCellId="0" sqref="H16"/>
    </sheetView>
  </sheetViews>
  <sheetFormatPr baseColWidth="8" defaultColWidth="10.66796875" defaultRowHeight="12.75" zeroHeight="0" outlineLevelRow="0"/>
  <cols>
    <col width="13.5" customWidth="1" style="303" min="1" max="1"/>
    <col width="8.33" customWidth="1" style="303" min="2" max="2"/>
    <col width="8.67" customWidth="1" style="303" min="3" max="3"/>
    <col width="8" customWidth="1" style="303" min="4" max="4"/>
    <col width="8.33" customWidth="1" style="303" min="5" max="5"/>
    <col width="8.5" customWidth="1" style="303" min="6" max="6"/>
    <col width="9" customWidth="1" style="303" min="7" max="7"/>
    <col width="9.17" customWidth="1" style="303" min="8" max="8"/>
    <col width="8.83" customWidth="1" style="303" min="9" max="9"/>
    <col width="13" customWidth="1" style="303" min="10" max="10"/>
    <col width="8.83" customWidth="1" style="303" min="11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  <c r="AO1" s="160" t="n"/>
      <c r="AP1" s="160" t="n"/>
      <c r="AQ1" s="160" t="n"/>
      <c r="AR1" s="160" t="n"/>
      <c r="AS1" s="160" t="n"/>
      <c r="AT1" s="160" t="n"/>
      <c r="AU1" s="160" t="n"/>
      <c r="AV1" s="160" t="n"/>
      <c r="AW1" s="160" t="n"/>
      <c r="AX1" s="160" t="n"/>
      <c r="AY1" s="160" t="n"/>
      <c r="AZ1" s="160" t="n"/>
      <c r="BA1" s="160" t="n"/>
      <c r="BB1" s="160" t="n"/>
      <c r="BC1" s="160" t="n"/>
      <c r="BD1" s="160" t="n"/>
      <c r="BE1" s="160" t="n"/>
      <c r="BF1" s="160" t="n"/>
      <c r="BG1" s="160" t="n"/>
      <c r="BH1" s="160" t="n"/>
      <c r="BI1" s="160" t="n"/>
      <c r="BJ1" s="160" t="n"/>
      <c r="BK1" s="160" t="n"/>
      <c r="BL1" s="160" t="n"/>
    </row>
    <row r="2" ht="15.75" customHeight="1" s="165">
      <c r="A2" s="160" t="n"/>
      <c r="B2" s="161" t="n"/>
      <c r="C2" s="161" t="n"/>
      <c r="D2" s="161" t="n"/>
      <c r="E2" s="162" t="n"/>
      <c r="F2" s="163" t="n"/>
      <c r="G2" s="162" t="n"/>
      <c r="H2" s="162" t="n"/>
      <c r="I2" s="162" t="n"/>
      <c r="J2" s="164" t="n"/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0" t="n"/>
    </row>
    <row r="3" ht="18" customHeight="1" s="165">
      <c r="A3" s="176" t="inlineStr">
        <is>
          <t xml:space="preserve">Monat: </t>
        </is>
      </c>
      <c r="B3" s="177" t="n">
        <v>43769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0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  <c r="O4" s="160" t="n"/>
      <c r="P4" s="160" t="n"/>
      <c r="Q4" s="160" t="n"/>
      <c r="R4" s="160" t="n"/>
      <c r="S4" s="160" t="n"/>
      <c r="T4" s="160" t="n"/>
      <c r="U4" s="160" t="n"/>
      <c r="V4" s="160" t="n"/>
      <c r="W4" s="160" t="n"/>
      <c r="X4" s="160" t="n"/>
      <c r="Y4" s="160" t="n"/>
      <c r="Z4" s="160" t="n"/>
      <c r="AA4" s="160" t="n"/>
      <c r="AB4" s="160" t="n"/>
      <c r="AC4" s="160" t="n"/>
      <c r="AD4" s="160" t="n"/>
      <c r="AE4" s="160" t="n"/>
      <c r="AF4" s="160" t="n"/>
      <c r="AG4" s="160" t="n"/>
      <c r="AH4" s="160" t="n"/>
      <c r="AI4" s="160" t="n"/>
      <c r="AJ4" s="160" t="n"/>
      <c r="AK4" s="160" t="n"/>
      <c r="AL4" s="160" t="n"/>
      <c r="AM4" s="160" t="n"/>
      <c r="AN4" s="160" t="n"/>
      <c r="AO4" s="160" t="n"/>
      <c r="AP4" s="160" t="n"/>
      <c r="AQ4" s="160" t="n"/>
      <c r="AR4" s="160" t="n"/>
      <c r="AS4" s="160" t="n"/>
      <c r="AT4" s="160" t="n"/>
      <c r="AU4" s="160" t="n"/>
      <c r="AV4" s="160" t="n"/>
      <c r="AW4" s="160" t="n"/>
      <c r="AX4" s="160" t="n"/>
      <c r="AY4" s="160" t="n"/>
      <c r="AZ4" s="160" t="n"/>
      <c r="BA4" s="160" t="n"/>
      <c r="BB4" s="160" t="n"/>
      <c r="BC4" s="160" t="n"/>
      <c r="BD4" s="160" t="n"/>
      <c r="BE4" s="160" t="n"/>
      <c r="BF4" s="160" t="n"/>
      <c r="BG4" s="160" t="n"/>
      <c r="BH4" s="160" t="n"/>
      <c r="BI4" s="160" t="n"/>
      <c r="BJ4" s="160" t="n"/>
      <c r="BK4" s="160" t="n"/>
      <c r="BL4" s="160" t="n"/>
    </row>
    <row r="5" ht="13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'Oktober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42" customHeight="1" s="165">
      <c r="A6" s="252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86" t="inlineStr">
        <is>
          <t>Ende</t>
        </is>
      </c>
      <c r="E6" s="287" t="inlineStr">
        <is>
          <t>Std./Min.</t>
        </is>
      </c>
      <c r="F6" s="288" t="inlineStr">
        <is>
          <t>mehr</t>
        </is>
      </c>
      <c r="G6" s="287" t="inlineStr">
        <is>
          <t>weniger</t>
        </is>
      </c>
      <c r="H6" s="289" t="inlineStr">
        <is>
          <t>weitere
Pausen-
zeiten</t>
        </is>
      </c>
      <c r="I6" s="290" t="inlineStr">
        <is>
          <t xml:space="preserve"> + / -</t>
        </is>
      </c>
      <c r="J6" s="291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8.75" customHeight="1" s="165">
      <c r="A7" s="209">
        <f>WEEKDAY(B7)+1</f>
        <v/>
      </c>
      <c r="B7" s="210">
        <f>DATE(YEAR($B$3),MONTH($B$3),DAY(B3))</f>
        <v/>
      </c>
      <c r="C7" s="211" t="n"/>
      <c r="D7" s="212" t="n"/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8.7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0.5625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8.7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0.6041666666666666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0" t="n"/>
    </row>
    <row r="10" ht="18.7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0.4513888888888889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  <c r="N10" s="160" t="n"/>
    </row>
    <row r="11" ht="18.7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0.4375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217" t="n"/>
      <c r="M11" s="167" t="n"/>
      <c r="N11" s="160" t="n"/>
    </row>
    <row r="12" ht="18.75" customHeight="1" s="165">
      <c r="A12" s="209">
        <f>WEEKDAY(B12)+1</f>
        <v/>
      </c>
      <c r="B12" s="218">
        <f>DATE(YEAR($B$3),MONTH($B$3),DAY(B11+1))</f>
        <v/>
      </c>
      <c r="C12" s="219" t="n"/>
      <c r="D12" s="220" t="n"/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217" t="n"/>
      <c r="M12" s="167" t="n"/>
      <c r="N12" s="160" t="n"/>
    </row>
    <row r="13" ht="18.7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0" t="n"/>
    </row>
    <row r="14" ht="18.75" customHeight="1" s="165">
      <c r="A14" s="209">
        <f>WEEKDAY(B14)+1</f>
        <v/>
      </c>
      <c r="B14" s="210">
        <f>DATE(YEAR($B$3),MONTH($B$3),DAY(B13+1))</f>
        <v/>
      </c>
      <c r="C14" s="222" t="n"/>
      <c r="D14" s="220" t="n"/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0" t="n"/>
    </row>
    <row r="15" ht="18.7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0.6666666666666666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0" t="n"/>
    </row>
    <row r="16" ht="18.7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0.6666666666666666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0" t="n"/>
    </row>
    <row r="17" ht="18.7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0.4513888888888889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0" t="n"/>
    </row>
    <row r="18" ht="18.7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0.5833333333333334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0" t="n"/>
    </row>
    <row r="19" ht="18.75" customHeight="1" s="165">
      <c r="A19" s="209">
        <f>WEEKDAY(B19)+1</f>
        <v/>
      </c>
      <c r="B19" s="218">
        <f>DATE(YEAR($B$3),MONTH($B$3),DAY(B18+1))</f>
        <v/>
      </c>
      <c r="C19" s="219" t="n"/>
      <c r="D19" s="220" t="n"/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0" t="n"/>
    </row>
    <row r="20" ht="18.7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0" t="n"/>
    </row>
    <row r="21" ht="18.75" customHeight="1" s="165">
      <c r="A21" s="209">
        <f>WEEKDAY(B21)+1</f>
        <v/>
      </c>
      <c r="B21" s="210">
        <f>DATE(YEAR($B$3),MONTH($B$3),DAY(B20+1))</f>
        <v/>
      </c>
      <c r="C21" s="222" t="n"/>
      <c r="D21" s="220" t="n"/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0" t="n"/>
    </row>
    <row r="22" ht="18.7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0.5069444444444444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0" t="n"/>
    </row>
    <row r="23" ht="18.7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0.4583333333333333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0" t="n"/>
    </row>
    <row r="24" ht="18.7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0.4305555555555556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0" t="n"/>
    </row>
    <row r="25" ht="18.7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0.6666666666666666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0" t="n"/>
    </row>
    <row r="26" ht="18.75" customHeight="1" s="165">
      <c r="A26" s="209">
        <f>WEEKDAY(B26)+1</f>
        <v/>
      </c>
      <c r="B26" s="218">
        <f>DATE(YEAR($B$3),MONTH($B$3),DAY(B25+1))</f>
        <v/>
      </c>
      <c r="C26" s="219" t="n"/>
      <c r="D26" s="220" t="n"/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0" t="n"/>
    </row>
    <row r="27" ht="18.7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0" t="n"/>
    </row>
    <row r="28" ht="18.75" customHeight="1" s="165">
      <c r="A28" s="209">
        <f>WEEKDAY(B28)+1</f>
        <v/>
      </c>
      <c r="B28" s="210">
        <f>DATE(YEAR($B$3),MONTH($B$3),DAY(B27+1))</f>
        <v/>
      </c>
      <c r="C28" s="222" t="n"/>
      <c r="D28" s="220" t="n"/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0" t="n"/>
    </row>
    <row r="29" ht="18.7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0.4513888888888889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0" t="n"/>
    </row>
    <row r="30" ht="18.7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0.5965277777777778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0" t="n"/>
    </row>
    <row r="31" ht="18.7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0.4722222222222222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0" t="n"/>
    </row>
    <row r="32" ht="18.7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0.5555555555555556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0" t="n"/>
    </row>
    <row r="33" ht="18.75" customHeight="1" s="165">
      <c r="A33" s="209">
        <f>WEEKDAY(B33)+1</f>
        <v/>
      </c>
      <c r="B33" s="218">
        <f>DATE(YEAR($B$3),MONTH($B$3),DAY(B32+1))</f>
        <v/>
      </c>
      <c r="C33" s="219" t="n"/>
      <c r="D33" s="220" t="n"/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0" t="n"/>
    </row>
    <row r="34" ht="18.7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  <c r="N34" s="160" t="n"/>
    </row>
    <row r="35" ht="18.75" customHeight="1" s="165">
      <c r="A35" s="209">
        <f>IF(B35="","",WEEKDAY(B35+1))</f>
        <v/>
      </c>
      <c r="B35" s="210">
        <f>IF(B34="","",IF(DAY(B34+1)&gt;MONTH($B$3),B34+1,""))</f>
        <v/>
      </c>
      <c r="C35" s="222" t="n"/>
      <c r="D35" s="220" t="n"/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0" t="n"/>
    </row>
    <row r="36" ht="18.75" customHeight="1" s="165">
      <c r="A36" s="209">
        <f>IF(B36="","",WEEKDAY(B36+1))</f>
        <v/>
      </c>
      <c r="B36" s="292">
        <f>IF(B35="","",IF(DAY(B35+1)&gt;MONTH($B$3),B35+1,""))</f>
        <v/>
      </c>
      <c r="C36" s="293" t="n">
        <v>0.4166666666666667</v>
      </c>
      <c r="D36" s="226" t="n">
        <v>0.4930555555555556</v>
      </c>
      <c r="E36" s="227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94" t="n"/>
      <c r="K36" s="167" t="n"/>
      <c r="L36" s="167" t="n"/>
      <c r="M36" s="167" t="n"/>
      <c r="N36" s="160" t="n"/>
    </row>
    <row r="37" ht="18.7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  <c r="K37" s="160" t="n"/>
      <c r="L37" s="160" t="n"/>
      <c r="M37" s="160" t="n"/>
      <c r="N37" s="160" t="n"/>
    </row>
    <row r="38" ht="18.75" customHeight="1" s="165">
      <c r="A38" s="304" t="n"/>
      <c r="B38" s="305" t="n"/>
      <c r="C38" s="306" t="n"/>
      <c r="D38" s="306" t="n"/>
      <c r="E38" s="307" t="n"/>
      <c r="F38" s="307" t="n"/>
      <c r="G38" s="308" t="n"/>
      <c r="H38" s="308" t="n"/>
      <c r="I38" s="309" t="n"/>
      <c r="J38" s="310" t="n"/>
      <c r="K38" s="160" t="n"/>
      <c r="L38" s="160" t="n"/>
      <c r="M38" s="160" t="n"/>
      <c r="N38" s="160" t="n"/>
    </row>
    <row r="39" ht="13.5" customHeight="1" s="165">
      <c r="A39" s="160" t="n"/>
      <c r="B39" s="237" t="n"/>
      <c r="C39" s="238" t="n"/>
      <c r="D39" s="238" t="n"/>
      <c r="E39" s="239" t="n"/>
      <c r="F39" s="240" t="n"/>
      <c r="G39" s="162" t="n"/>
      <c r="H39" s="311" t="n"/>
      <c r="I39" s="309" t="n"/>
      <c r="J39" s="241" t="n"/>
      <c r="K39" s="160" t="n"/>
      <c r="L39" s="160" t="n"/>
      <c r="M39" s="160" t="n"/>
      <c r="N39" s="160" t="n"/>
    </row>
    <row r="40" ht="13.5" customHeight="1" s="165">
      <c r="A40" s="160" t="n"/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  <c r="K40" s="160" t="n"/>
      <c r="L40" s="160" t="n"/>
      <c r="M40" s="160" t="n"/>
      <c r="N40" s="160" t="n"/>
    </row>
    <row r="41" ht="13.5" customHeight="1" s="165">
      <c r="A41" s="160" t="n"/>
      <c r="B41" s="237" t="n"/>
      <c r="C41" s="238" t="n"/>
      <c r="D41" s="238" t="n"/>
      <c r="E41" s="239" t="n"/>
      <c r="F41" s="240" t="n"/>
      <c r="G41" s="239" t="n"/>
      <c r="H41" s="239" t="n"/>
      <c r="I41" s="239" t="n"/>
      <c r="J41" s="241" t="n"/>
      <c r="K41" s="160" t="n"/>
      <c r="L41" s="160" t="n"/>
      <c r="M41" s="160" t="n"/>
      <c r="N41" s="160" t="n"/>
    </row>
    <row r="42" ht="13.5" customHeight="1" s="165">
      <c r="A42" s="160" t="n"/>
      <c r="B42" s="238" t="n"/>
      <c r="C42" s="238" t="n"/>
      <c r="D42" s="238" t="n"/>
      <c r="E42" s="239" t="n"/>
      <c r="F42" s="242" t="n"/>
      <c r="G42" s="239" t="n"/>
      <c r="H42" s="239" t="n"/>
      <c r="I42" s="239" t="n"/>
      <c r="J42" s="241" t="n"/>
      <c r="K42" s="160" t="n"/>
      <c r="L42" s="160" t="n"/>
      <c r="M42" s="160" t="n"/>
      <c r="N42" s="160" t="n"/>
    </row>
    <row r="43" ht="13.5" customHeight="1" s="165">
      <c r="A43" s="160" t="n"/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  <c r="K43" s="160" t="n"/>
      <c r="L43" s="160" t="n"/>
      <c r="M43" s="160" t="n"/>
      <c r="N43" s="160" t="n"/>
    </row>
    <row r="44" ht="13.5" customHeight="1" s="165">
      <c r="A44" s="160" t="n"/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  <c r="K44" s="160" t="n"/>
      <c r="L44" s="160" t="n"/>
      <c r="M44" s="160" t="n"/>
      <c r="N44" s="160" t="n"/>
    </row>
    <row r="45" ht="13.5" customHeight="1" s="165">
      <c r="A45" s="160" t="n"/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  <c r="K45" s="160" t="n"/>
      <c r="L45" s="160" t="n"/>
      <c r="M45" s="160" t="n"/>
      <c r="N45" s="160" t="n"/>
    </row>
    <row r="46" ht="13.5" customHeight="1" s="165">
      <c r="A46" s="160" t="n"/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  <c r="K46" s="160" t="n"/>
      <c r="L46" s="160" t="n"/>
      <c r="M46" s="160" t="n"/>
      <c r="N46" s="160" t="n"/>
    </row>
    <row r="47" ht="13.5" customHeight="1" s="165">
      <c r="A47" s="160" t="n"/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  <c r="K47" s="160" t="n"/>
      <c r="L47" s="160" t="n"/>
      <c r="M47" s="160" t="n"/>
      <c r="N47" s="160" t="n"/>
    </row>
    <row r="48" ht="13.5" customHeight="1" s="165">
      <c r="A48" s="160" t="n"/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  <c r="K48" s="160" t="n"/>
      <c r="L48" s="160" t="n"/>
      <c r="M48" s="160" t="n"/>
      <c r="N48" s="160" t="n"/>
    </row>
    <row r="49" ht="13.5" customHeight="1" s="165">
      <c r="A49" s="160" t="n"/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  <c r="K49" s="160" t="n"/>
      <c r="L49" s="160" t="n"/>
      <c r="M49" s="160" t="n"/>
      <c r="N49" s="160" t="n"/>
    </row>
    <row r="50" ht="13.5" customHeight="1" s="165">
      <c r="A50" s="160" t="n"/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  <c r="K50" s="160" t="n"/>
      <c r="L50" s="160" t="n"/>
      <c r="M50" s="160" t="n"/>
      <c r="N50" s="160" t="n"/>
    </row>
    <row r="51" ht="13.5" customHeight="1" s="165">
      <c r="A51" s="160" t="n"/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  <c r="K51" s="160" t="n"/>
      <c r="L51" s="160" t="n"/>
      <c r="M51" s="160" t="n"/>
      <c r="N51" s="160" t="n"/>
    </row>
    <row r="52" ht="13.5" customHeight="1" s="165">
      <c r="A52" s="160" t="n"/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  <c r="K52" s="160" t="n"/>
      <c r="L52" s="160" t="n"/>
      <c r="M52" s="160" t="n"/>
      <c r="N52" s="160" t="n"/>
    </row>
    <row r="53" ht="13.5" customHeight="1" s="165">
      <c r="A53" s="160" t="n"/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  <c r="K53" s="160" t="n"/>
      <c r="L53" s="160" t="n"/>
      <c r="M53" s="160" t="n"/>
      <c r="N53" s="160" t="n"/>
    </row>
    <row r="54" ht="13.5" customHeight="1" s="165">
      <c r="A54" s="160" t="n"/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  <c r="K54" s="160" t="n"/>
      <c r="L54" s="160" t="n"/>
      <c r="M54" s="160" t="n"/>
      <c r="N54" s="160" t="n"/>
    </row>
    <row r="55" ht="13.5" customHeight="1" s="165">
      <c r="A55" s="160" t="n"/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  <c r="K55" s="160" t="n"/>
      <c r="L55" s="160" t="n"/>
      <c r="M55" s="160" t="n"/>
      <c r="N55" s="160" t="n"/>
    </row>
    <row r="56" ht="13.5" customHeight="1" s="165">
      <c r="A56" s="160" t="n"/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  <c r="K56" s="160" t="n"/>
      <c r="L56" s="160" t="n"/>
      <c r="M56" s="160" t="n"/>
      <c r="N56" s="160" t="n"/>
    </row>
    <row r="57" ht="13.5" customHeight="1" s="165">
      <c r="A57" s="160" t="n"/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  <c r="K57" s="160" t="n"/>
      <c r="L57" s="160" t="n"/>
      <c r="M57" s="160" t="n"/>
      <c r="N57" s="160" t="n"/>
    </row>
    <row r="58" ht="13.5" customHeight="1" s="165">
      <c r="A58" s="160" t="n"/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  <c r="K58" s="160" t="n"/>
      <c r="L58" s="160" t="n"/>
      <c r="M58" s="160" t="n"/>
      <c r="N58" s="160" t="n"/>
    </row>
    <row r="59" ht="13.5" customHeight="1" s="165">
      <c r="A59" s="160" t="n"/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  <c r="K59" s="160" t="n"/>
      <c r="L59" s="160" t="n"/>
      <c r="M59" s="160" t="n"/>
      <c r="N59" s="160" t="n"/>
    </row>
    <row r="60" ht="13.5" customHeight="1" s="165">
      <c r="A60" s="160" t="n"/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  <c r="K60" s="160" t="n"/>
      <c r="L60" s="160" t="n"/>
      <c r="M60" s="160" t="n"/>
      <c r="N60" s="160" t="n"/>
    </row>
    <row r="61" ht="13.5" customHeight="1" s="165">
      <c r="A61" s="160" t="n"/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  <c r="K61" s="160" t="n"/>
      <c r="L61" s="160" t="n"/>
      <c r="M61" s="160" t="n"/>
      <c r="N61" s="160" t="n"/>
    </row>
    <row r="62" ht="13.5" customHeight="1" s="165">
      <c r="A62" s="160" t="n"/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  <c r="K62" s="160" t="n"/>
      <c r="L62" s="160" t="n"/>
      <c r="M62" s="160" t="n"/>
      <c r="N62" s="160" t="n"/>
    </row>
    <row r="63" ht="13.5" customHeight="1" s="165">
      <c r="A63" s="160" t="n"/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  <c r="K63" s="160" t="n"/>
      <c r="L63" s="160" t="n"/>
      <c r="M63" s="160" t="n"/>
      <c r="N63" s="160" t="n"/>
    </row>
    <row r="64" ht="13.5" customHeight="1" s="165">
      <c r="A64" s="160" t="n"/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  <c r="K64" s="160" t="n"/>
      <c r="L64" s="160" t="n"/>
      <c r="M64" s="160" t="n"/>
      <c r="N64" s="160" t="n"/>
    </row>
    <row r="65" ht="13.5" customHeight="1" s="165">
      <c r="A65" s="160" t="n"/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  <c r="K65" s="160" t="n"/>
      <c r="L65" s="160" t="n"/>
      <c r="M65" s="160" t="n"/>
      <c r="N65" s="160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G26" activeCellId="0" sqref="G26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8.17" customWidth="1" style="161" min="3" max="3"/>
    <col width="8.33" customWidth="1" style="161" min="4" max="4"/>
    <col width="8.67" customWidth="1" style="162" min="5" max="5"/>
    <col width="8.5" customWidth="1" style="163" min="6" max="6"/>
    <col width="9" customWidth="1" style="162" min="7" max="7"/>
    <col width="8.83" customWidth="1" style="162" min="8" max="8"/>
    <col width="8.33" customWidth="1" style="162" min="9" max="9"/>
    <col width="16" customWidth="1" style="164" min="10" max="10"/>
    <col width="7.67" customWidth="1" style="160" min="11" max="11"/>
    <col width="8.17" customWidth="1" style="160" min="12" max="12"/>
    <col width="7.67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72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72" t="inlineStr">
        <is>
          <t>Gleittag</t>
        </is>
      </c>
      <c r="L2" s="172">
        <f>L1-M1</f>
        <v/>
      </c>
      <c r="M2" s="172" t="n"/>
      <c r="N2" s="173" t="n"/>
      <c r="O2" s="167" t="n"/>
    </row>
    <row r="3" ht="19.5" customHeight="1" s="165">
      <c r="A3" s="176" t="inlineStr">
        <is>
          <t xml:space="preserve">Monat: </t>
        </is>
      </c>
      <c r="B3" s="177" t="n">
        <v>43799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72" t="inlineStr">
        <is>
          <t>bis</t>
        </is>
      </c>
      <c r="L3" s="168" t="n">
        <v>0.25</v>
      </c>
      <c r="M3" s="172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'November 23'!I37</f>
        <v/>
      </c>
      <c r="J5" s="197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0.4166666666666667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0.4652777777777778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0.5069444444444444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/>
      <c r="D12" s="220" t="n"/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0.5694444444444444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0.4236111111111111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0.6111111111111112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81" t="n">
        <v>0.4166666666666667</v>
      </c>
      <c r="D16" s="282" t="n">
        <v>0.4305555555555556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80" t="n"/>
      <c r="D17" s="212" t="n"/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/>
      <c r="D19" s="220" t="n"/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0.6590277777777778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0.5416666666666666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0.5069444444444444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0.4305555555555556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/>
      <c r="D26" s="220" t="n"/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0.5277777777777778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0.4513888888888889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0.4930555555555556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0.4930555555555556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inlineStr">
        <is>
          <t>arbeitsfrei</t>
        </is>
      </c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/>
      <c r="D31" s="220" t="n"/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inlineStr">
        <is>
          <t>arbeitsfrei</t>
        </is>
      </c>
      <c r="M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inlineStr">
        <is>
          <t>arbeitsfrei</t>
        </is>
      </c>
      <c r="M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/>
      <c r="D33" s="220" t="n"/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0.4166666666666667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0.5069444444444444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0.4305555555555556</v>
      </c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9.5" customHeight="1" s="165">
      <c r="A37" s="312">
        <f>IF(B37="","",WEEKDAY(B37+1))</f>
        <v/>
      </c>
      <c r="B37" s="210">
        <f>IF(B36="","",IF(DAY(B36+1)&gt;MONTH($B$3),B36+1,""))</f>
        <v/>
      </c>
      <c r="C37" s="222" t="n"/>
      <c r="D37" s="220" t="n"/>
      <c r="E37" s="213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3" t="n"/>
      <c r="L37" s="167" t="inlineStr">
        <is>
          <t>arbeitsfrei</t>
        </is>
      </c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18" activeCellId="0" sqref="I18"/>
    </sheetView>
  </sheetViews>
  <sheetFormatPr baseColWidth="8" defaultColWidth="9.66796875" defaultRowHeight="12.75" zeroHeight="0" outlineLevelRow="0"/>
  <cols>
    <col width="13.17" customWidth="1" style="160" min="1" max="1"/>
    <col width="8.33" customWidth="1" style="161" min="2" max="2"/>
    <col width="8.5" customWidth="1" style="161" min="3" max="3"/>
    <col width="8" customWidth="1" style="161" min="4" max="4"/>
    <col width="9.17" customWidth="1" style="162" min="5" max="5"/>
    <col width="8.5" customWidth="1" style="163" min="6" max="6"/>
    <col width="9" customWidth="1" style="162" min="7" max="7"/>
    <col width="8.5" customWidth="1" style="162" min="8" max="8"/>
    <col width="7.67" customWidth="1" style="162" min="9" max="9"/>
    <col width="12.67" customWidth="1" style="164" min="10" max="10"/>
    <col width="8.17" customWidth="1" style="160" min="11" max="11"/>
    <col width="8" customWidth="1" style="160" min="12" max="12"/>
    <col width="7.34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43496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'Januar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52" t="inlineStr">
        <is>
          <t>Wochentag</t>
        </is>
      </c>
      <c r="B6" s="253" t="inlineStr">
        <is>
          <t>Tage</t>
        </is>
      </c>
      <c r="C6" s="254" t="inlineStr">
        <is>
          <t>Beginn</t>
        </is>
      </c>
      <c r="D6" s="202" t="inlineStr">
        <is>
          <t>Ende</t>
        </is>
      </c>
      <c r="E6" s="202" t="inlineStr">
        <is>
          <t>Std./Min.</t>
        </is>
      </c>
      <c r="F6" s="255" t="inlineStr">
        <is>
          <t>mehr</t>
        </is>
      </c>
      <c r="G6" s="202" t="inlineStr">
        <is>
          <t>weniger</t>
        </is>
      </c>
      <c r="H6" s="256" t="inlineStr">
        <is>
          <t>weitere
Pausen-
zeiten</t>
        </is>
      </c>
      <c r="I6" s="257" t="inlineStr">
        <is>
          <t xml:space="preserve"> + / -</t>
        </is>
      </c>
      <c r="J6" s="258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/>
      <c r="D7" s="212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0.4722222222222222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0.4930555555555556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0.6666666666666666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08" t="n"/>
      <c r="M10" s="167" t="n"/>
      <c r="N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0.6666666666666666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208" t="n"/>
      <c r="M11" s="167" t="n"/>
      <c r="N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/>
      <c r="D12" s="220" t="n"/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/>
      <c r="D13" s="220" t="n"/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0.4652777777777778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0.5902777777777778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0.6111111111111112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0.5965277777777778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/>
      <c r="D19" s="220" t="n"/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/>
      <c r="D20" s="220" t="n"/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0.5069444444444444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0.5902777777777778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7" t="n"/>
      <c r="O23" s="261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0.5347222222222222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7" t="n"/>
      <c r="O24" s="261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0.5694444444444444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/>
      <c r="D26" s="220" t="n"/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/>
      <c r="D27" s="220" t="n"/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0.5277777777777778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0.6666666666666666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0.6666666666666666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0.6381944444444444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/>
      <c r="D33" s="220" t="n"/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62" t="n"/>
      <c r="D34" s="262" t="n"/>
      <c r="E34" s="26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64" t="n"/>
      <c r="K34" s="167" t="n"/>
      <c r="L34" s="167" t="n"/>
      <c r="M34" s="167" t="n"/>
      <c r="N34" s="167" t="n"/>
    </row>
    <row r="35" hidden="1" ht="19.5" customHeight="1" s="165">
      <c r="A35" s="209">
        <f>WEEKDAY(B35)+1</f>
        <v/>
      </c>
      <c r="B35" s="210">
        <f>DATE(YEAR($B$3),MONTH($B$3),DAY(B34+1))</f>
        <v/>
      </c>
      <c r="C35" s="262" t="n"/>
      <c r="D35" s="262" t="n"/>
      <c r="E35" s="26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64" t="n"/>
      <c r="K35" s="167" t="n"/>
      <c r="L35" s="167" t="n"/>
      <c r="M35" s="167" t="n"/>
      <c r="N35" s="167" t="n"/>
    </row>
    <row r="36" ht="19.5" customHeight="1" s="165">
      <c r="A36" s="229" t="n"/>
      <c r="B36" s="230" t="n"/>
      <c r="C36" s="230" t="n"/>
      <c r="D36" s="230" t="n"/>
      <c r="E36" s="231" t="n"/>
      <c r="F36" s="265" t="n"/>
      <c r="G36" s="231" t="n"/>
      <c r="H36" s="231" t="inlineStr">
        <is>
          <t>Übertrag:</t>
        </is>
      </c>
      <c r="I36" s="266">
        <f>I35</f>
        <v/>
      </c>
      <c r="J36" s="235" t="n"/>
    </row>
    <row r="37" ht="19.5" customHeight="1" s="165">
      <c r="B37" s="238" t="n"/>
      <c r="C37" s="238" t="n"/>
      <c r="D37" s="238" t="n"/>
      <c r="E37" s="239" t="n"/>
      <c r="F37" s="240" t="n"/>
      <c r="G37" s="239" t="n"/>
      <c r="H37" s="239" t="n"/>
      <c r="I37" s="239" t="n"/>
      <c r="J37" s="241" t="n"/>
    </row>
    <row r="38" ht="19.5" customHeight="1" s="165">
      <c r="B38" s="238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8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J14" activeCellId="0" sqref="J14"/>
    </sheetView>
  </sheetViews>
  <sheetFormatPr baseColWidth="8" defaultColWidth="10.66796875" defaultRowHeight="12.75" zeroHeight="0" outlineLevelRow="0"/>
  <cols>
    <col width="13.33" customWidth="1" style="160" min="1" max="1"/>
    <col width="8.33" customWidth="1" style="161" min="2" max="2"/>
    <col width="7.5" customWidth="1" style="161" min="3" max="3"/>
    <col width="7.83" customWidth="1" style="161" min="4" max="4"/>
    <col width="8.5" customWidth="1" style="162" min="5" max="5"/>
    <col width="8.5" customWidth="1" style="163" min="6" max="6"/>
    <col width="8.5" customWidth="1" style="162" min="7" max="7"/>
    <col width="8" customWidth="1" style="162" min="8" max="8"/>
    <col width="8.17" customWidth="1" style="162" min="9" max="9"/>
    <col width="14.67" customWidth="1" style="164" min="10" max="10"/>
    <col width="7.17" customWidth="1" style="160" min="11" max="11"/>
    <col width="8.17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7" t="n"/>
    </row>
    <row r="3" ht="19.5" customHeight="1" s="165">
      <c r="A3" s="176" t="inlineStr">
        <is>
          <t xml:space="preserve">Monat: </t>
        </is>
      </c>
      <c r="B3" s="177" t="n">
        <v>43524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'Februar 23'!I36</f>
        <v/>
      </c>
      <c r="J5" s="197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07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/>
      <c r="D7" s="212" t="n"/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0.5069444444444444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0.5902777777777778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0.6666666666666666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  <c r="N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0.4583333333333333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  <c r="N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/>
      <c r="D12" s="220" t="n"/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/>
      <c r="D14" s="220" t="n"/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inlineStr">
        <is>
          <t>arbeitsfrei</t>
        </is>
      </c>
      <c r="M14" s="167" t="n"/>
      <c r="N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0.5277777777777778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0.5625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0.5347222222222222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0.6666666666666666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/>
      <c r="D19" s="220" t="n"/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/>
      <c r="D21" s="220" t="n"/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0.6666666666666666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0.5277777777777778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  <c r="N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0.5833333333333334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  <c r="N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0.6319444444444444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/>
      <c r="D26" s="220" t="n"/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/>
      <c r="D28" s="220" t="n"/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0.5625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0.6666666666666666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0.5277777777777778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0.5208333333333334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/>
      <c r="D33" s="220" t="n"/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  <c r="N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/>
      <c r="D35" s="220" t="n"/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7" t="n"/>
    </row>
    <row r="36" ht="19.5" customHeight="1" s="165">
      <c r="A36" s="209">
        <f>IF(B36="","",WEEKDAY(B36+1))</f>
        <v/>
      </c>
      <c r="B36" s="210">
        <f>IF(B35="","",IF(DAY(B35+1)&gt;MONTH($B$3),B35+1,""))</f>
        <v/>
      </c>
      <c r="C36" s="222" t="n">
        <v>0.4166666666666667</v>
      </c>
      <c r="D36" s="220" t="n">
        <v>0.6381944444444444</v>
      </c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  <c r="N36" s="167" t="n"/>
    </row>
    <row r="37" ht="19.5" customHeight="1" s="165">
      <c r="A37" s="209">
        <f>IF(B37="","",WEEKDAY(B37+1))</f>
        <v/>
      </c>
      <c r="B37" s="224">
        <f>IF(B36="","",IF(DAY(B36+1)&gt;MONTH($B$3),B36+1,""))</f>
        <v/>
      </c>
      <c r="C37" s="268" t="n">
        <v>0.4166666666666667</v>
      </c>
      <c r="D37" s="269" t="n">
        <v>0.5694444444444444</v>
      </c>
      <c r="E37" s="270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71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H13" activeCellId="0" sqref="H13"/>
    </sheetView>
  </sheetViews>
  <sheetFormatPr baseColWidth="8" defaultColWidth="10.66796875" defaultRowHeight="12.75" zeroHeight="0" outlineLevelRow="0"/>
  <cols>
    <col width="13.17" customWidth="1" style="160" min="1" max="1"/>
    <col width="8.67" customWidth="1" style="161" min="2" max="2"/>
    <col width="6.5" customWidth="1" style="161" min="3" max="3"/>
    <col width="6.83" customWidth="1" style="161" min="4" max="4"/>
    <col width="8.33" customWidth="1" style="162" min="5" max="5"/>
    <col width="8.5" customWidth="1" style="163" min="6" max="6"/>
    <col width="9.83" customWidth="1" style="162" min="7" max="7"/>
    <col width="10.67" customWidth="1" style="162" min="8" max="8"/>
    <col width="12.17" customWidth="1" style="162" min="9" max="9"/>
    <col width="12.67" customWidth="1" style="164" min="10" max="10"/>
    <col width="7.5" customWidth="1" style="160" min="11" max="11"/>
    <col width="9.33" customWidth="1" style="160" min="12" max="12"/>
    <col width="5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43555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272" t="n"/>
      <c r="I4" s="190">
        <f>IFERROR(FIND("berstunden",LOWER(IF(J7="","Schnickschnack",J7))),0)</f>
        <v/>
      </c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'März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0.5069444444444444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79" t="n"/>
      <c r="K7" s="167" t="n"/>
      <c r="L7" s="21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0.6666666666666666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0.4861111111111111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0.5486111111111112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inlineStr">
        <is>
          <t>arbeitsfrei</t>
        </is>
      </c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0.4652777777777778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0.6666666666666666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inlineStr">
        <is>
          <t>arbeitsfrei</t>
        </is>
      </c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/>
      <c r="D16" s="220" t="n"/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inlineStr">
        <is>
          <t>arbeitsfrei</t>
        </is>
      </c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0.6319444444444444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80" t="n">
        <v>0.4166666666666667</v>
      </c>
      <c r="D20" s="212" t="n">
        <v>0.5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0.5902777777777778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81" t="n">
        <v>0.4166666666666667</v>
      </c>
      <c r="D22" s="282" t="n">
        <v>0.6666666666666666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80" t="n"/>
      <c r="D23" s="212" t="n"/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/>
      <c r="D24" s="220" t="n"/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0.6666666666666666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0.6458333333333334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0.6666666666666666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81" t="n">
        <v>0.4166666666666667</v>
      </c>
      <c r="D29" s="282" t="n">
        <v>0.4583333333333333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80" t="n"/>
      <c r="D30" s="212" t="n"/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0.6041666666666666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0.5965277777777778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0.4583333333333333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</row>
    <row r="36" ht="19.5" customHeight="1" s="165">
      <c r="A36" s="209">
        <f>IF(B36="","",WEEKDAY(B36+1))</f>
        <v/>
      </c>
      <c r="B36" s="283">
        <f>IF(B35="","",IF(DAY(B35+1)&gt;MONTH($B$3),B35+1,""))</f>
        <v/>
      </c>
      <c r="C36" s="268" t="n">
        <v>0.4166666666666667</v>
      </c>
      <c r="D36" s="269" t="n">
        <v>0.6590277777777778</v>
      </c>
      <c r="E36" s="270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71" t="n"/>
      <c r="K36" s="167" t="n"/>
      <c r="L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6" colorId="64" zoomScale="120" zoomScaleNormal="120" zoomScalePageLayoutView="100" workbookViewId="0">
      <selection pane="topLeft" activeCell="G22" activeCellId="0" sqref="G22"/>
    </sheetView>
  </sheetViews>
  <sheetFormatPr baseColWidth="8" defaultColWidth="10.66796875" defaultRowHeight="12.75" zeroHeight="0" outlineLevelRow="0"/>
  <cols>
    <col width="10.16" customWidth="1" style="160" min="1" max="1"/>
    <col width="8.33" customWidth="1" style="161" min="2" max="2"/>
    <col width="7.5" customWidth="1" style="161" min="3" max="3"/>
    <col width="7.83" customWidth="1" style="161" min="4" max="4"/>
    <col width="9.17" customWidth="1" style="162" min="5" max="5"/>
    <col width="8.5" customWidth="1" style="163" min="6" max="6"/>
    <col width="9" customWidth="1" style="162" min="7" max="7"/>
    <col width="8.83" customWidth="1" style="162" min="8" max="8"/>
    <col width="8.5" customWidth="1" style="162" min="9" max="9"/>
    <col width="16.66" customWidth="1" style="164" min="10" max="10"/>
    <col width="8.5" customWidth="1" style="160" min="11" max="11"/>
    <col width="6.34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43585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'April 23'!I37</f>
        <v/>
      </c>
      <c r="J5" s="197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52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86" t="inlineStr">
        <is>
          <t>Ende</t>
        </is>
      </c>
      <c r="E6" s="287" t="inlineStr">
        <is>
          <t>Std./Min.</t>
        </is>
      </c>
      <c r="F6" s="288" t="inlineStr">
        <is>
          <t>mehr</t>
        </is>
      </c>
      <c r="G6" s="287" t="inlineStr">
        <is>
          <t>weniger</t>
        </is>
      </c>
      <c r="H6" s="289" t="inlineStr">
        <is>
          <t>weitere
Pausen-
zeiten</t>
        </is>
      </c>
      <c r="I6" s="290" t="inlineStr">
        <is>
          <t xml:space="preserve"> + / -</t>
        </is>
      </c>
      <c r="J6" s="291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/>
      <c r="D7" s="212" t="n"/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inlineStr">
        <is>
          <t>arbeitsfrei</t>
        </is>
      </c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/>
      <c r="D9" s="220" t="n"/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0.5486111111111112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0.6666666666666666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0.4652777777777778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0.5625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/>
      <c r="D16" s="220" t="n"/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0.6666666666666666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0.6111111111111112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0.5486111111111112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0.5902777777777778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/>
      <c r="D23" s="220" t="n"/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0.6666666666666666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inlineStr">
        <is>
          <t>arbeitsfrei</t>
        </is>
      </c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0.5416666666666666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0.6666666666666666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0.5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/>
      <c r="D30" s="220" t="n"/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0.6666666666666666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0.6666666666666666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0.5625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0.6111111111111112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inlineStr">
        <is>
          <t>arbeitsfrei</t>
        </is>
      </c>
      <c r="M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/>
      <c r="D35" s="220" t="n"/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inlineStr">
        <is>
          <t>arbeitsfrei</t>
        </is>
      </c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/>
      <c r="D36" s="220" t="n"/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92">
        <f>IF(B36="","",IF(DAY(B36+1)&gt;MONTH($B$3),B36+1,""))</f>
        <v/>
      </c>
      <c r="C37" s="293" t="n"/>
      <c r="D37" s="226" t="n"/>
      <c r="E37" s="227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94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G16" activeCellId="0" sqref="G16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7.5" customWidth="1" style="161" min="3" max="3"/>
    <col width="7.83" customWidth="1" style="161" min="4" max="4"/>
    <col width="8.17" customWidth="1" style="162" min="5" max="5"/>
    <col width="8.5" customWidth="1" style="163" min="6" max="6"/>
    <col width="9" customWidth="1" style="162" min="7" max="7"/>
    <col width="8.17" customWidth="1" style="162" min="8" max="8"/>
    <col width="8.33" customWidth="1" style="162" min="9" max="9"/>
    <col width="13.17" customWidth="1" style="164" min="10" max="10"/>
    <col width="8.17" customWidth="1" style="160" min="11" max="11"/>
    <col width="7.83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43616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'Mai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0.5694444444444444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23" t="n"/>
      <c r="K7" s="167" t="n"/>
      <c r="L7" s="217" t="n"/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0.6319444444444444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0.5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0.6458333333333334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/>
      <c r="D12" s="220" t="n"/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/>
      <c r="D13" s="220" t="n"/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0.4583333333333333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0.6666666666666666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0.6666666666666666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0.5694444444444444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/>
      <c r="D19" s="220" t="n"/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/>
      <c r="D20" s="220" t="n"/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0.6666666666666666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0.6041666666666666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0.5555555555555556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0.5486111111111112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/>
      <c r="D26" s="220" t="n"/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/>
      <c r="D27" s="220" t="n"/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0.5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0.4861111111111111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0.5347222222222222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0.5208333333333334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/>
      <c r="D33" s="220" t="n"/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/>
      <c r="D34" s="220" t="n"/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0.5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83">
        <f>IF(B35="","",IF(DAY(B35+1)&gt;MONTH($B$3),B35+1,""))</f>
        <v/>
      </c>
      <c r="C36" s="268" t="n">
        <v>0.4166666666666667</v>
      </c>
      <c r="D36" s="269" t="n">
        <v>0.4652777777777778</v>
      </c>
      <c r="E36" s="270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71" t="n"/>
      <c r="K36" s="167" t="n"/>
      <c r="L36" s="167" t="n"/>
      <c r="M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G21" activeCellId="0" sqref="G21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7.83" customWidth="1" style="161" min="3" max="3"/>
    <col width="7.5" customWidth="1" style="161" min="4" max="4"/>
    <col width="8.33" customWidth="1" style="162" min="5" max="5"/>
    <col width="8.83" customWidth="1" style="163" min="6" max="6"/>
    <col width="9" customWidth="1" style="162" min="7" max="7"/>
    <col width="8.17" customWidth="1" style="162" min="8" max="8"/>
    <col width="8" customWidth="1" style="162" min="9" max="9"/>
    <col width="14.5" customWidth="1" style="164" min="10" max="10"/>
    <col width="7.34" customWidth="1" style="160" min="11" max="11"/>
    <col width="5.66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7" t="n"/>
    </row>
    <row r="3" ht="19.5" customHeight="1" s="165">
      <c r="A3" s="176" t="inlineStr">
        <is>
          <t xml:space="preserve">Monat: </t>
        </is>
      </c>
      <c r="B3" s="177" t="n">
        <v>43646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'Juni 23'!I37</f>
        <v/>
      </c>
      <c r="J5" s="251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295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96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0.5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98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0.4791666666666667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  <c r="N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  <c r="N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0.5138888888888888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0.6666666666666666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0.5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0.5138888888888888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/>
      <c r="D16" s="220" t="n"/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0.5486111111111112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0.5138888888888888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0.5138888888888888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0.6666666666666666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0.6041666666666666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0.5625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0.6666666666666666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0.6666666666666666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/>
      <c r="D30" s="220" t="n"/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0.5277777777777778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0.6666666666666666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  <c r="N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0.6666666666666666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0.6666666666666666</v>
      </c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  <c r="N36" s="167" t="n"/>
    </row>
    <row r="37" ht="19.5" customHeight="1" s="165">
      <c r="A37" s="209">
        <f>IF(B37="","",WEEKDAY(B37+1))</f>
        <v/>
      </c>
      <c r="B37" s="299">
        <f>IF(B36="","",IF(DAY(B36+1)&gt;MONTH($B$3),B36+1,""))</f>
        <v/>
      </c>
      <c r="C37" s="225" t="n"/>
      <c r="D37" s="226" t="n"/>
      <c r="E37" s="227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94" t="n"/>
      <c r="K37" s="167" t="n"/>
      <c r="L37" s="167" t="n"/>
      <c r="M37" s="167" t="n"/>
      <c r="N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F21" activeCellId="0" sqref="F21"/>
    </sheetView>
  </sheetViews>
  <sheetFormatPr baseColWidth="8" defaultColWidth="10.66796875" defaultRowHeight="12.75" zeroHeight="0" outlineLevelRow="0"/>
  <cols>
    <col width="14" customWidth="1" style="160" min="1" max="1"/>
    <col width="8.33" customWidth="1" style="161" min="2" max="2"/>
    <col width="7" customWidth="1" style="161" min="3" max="3"/>
    <col width="7.5" customWidth="1" style="161" min="4" max="4"/>
    <col width="8.5" customWidth="1" style="162" min="5" max="5"/>
    <col width="8.5" customWidth="1" style="163" min="6" max="6"/>
    <col width="9" customWidth="1" style="162" min="7" max="7"/>
    <col width="9.67" customWidth="1" style="162" min="8" max="8"/>
    <col width="7.5" customWidth="1" style="162" min="9" max="9"/>
    <col width="12.84" customWidth="1" style="164" min="10" max="10"/>
    <col width="9.83" customWidth="1" style="160" min="11" max="11"/>
    <col width="8.33" customWidth="1" style="160" min="12" max="12"/>
    <col width="8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43677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'Juli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/>
      <c r="D7" s="278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0.6666666666666666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0.4583333333333333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0.6666666666666666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0.6666666666666666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0.5208333333333334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0.5486111111111112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0.4722222222222222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0.5208333333333334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0.5138888888888888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0.5208333333333334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0.5416666666666666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0.5069444444444444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0.6666666666666666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0.5277777777777778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0.6666666666666666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0.5763888888888888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0">
        <f>IF(B35="","",IF(DAY(B35+1)&gt;MONTH($B$3),B35+1,""))</f>
        <v/>
      </c>
      <c r="C36" s="222" t="n"/>
      <c r="D36" s="220" t="n"/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10">
        <f>IF(B36="","",IF(DAY(B36+1)&gt;MONTH($B$3),B36+1,""))</f>
        <v/>
      </c>
      <c r="C37" s="222" t="n">
        <v>0.4166666666666667</v>
      </c>
      <c r="D37" s="220" t="n">
        <v>0.4791666666666667</v>
      </c>
      <c r="E37" s="213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3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G10" activeCellId="0" sqref="G10"/>
    </sheetView>
  </sheetViews>
  <sheetFormatPr baseColWidth="8" defaultColWidth="10.66796875" defaultRowHeight="12.75" zeroHeight="0" outlineLevelRow="0"/>
  <cols>
    <col width="12.5" customWidth="1" style="160" min="1" max="1"/>
    <col width="8.5" customWidth="1" style="161" min="2" max="2"/>
    <col width="7.67" customWidth="1" style="161" min="3" max="3"/>
    <col width="7" customWidth="1" style="161" min="4" max="4"/>
    <col width="9" customWidth="1" style="162" min="5" max="5"/>
    <col width="8.5" customWidth="1" style="163" min="6" max="6"/>
    <col width="9" customWidth="1" style="162" min="7" max="7"/>
    <col width="8.5" customWidth="1" style="162" min="8" max="8"/>
    <col width="8.33" customWidth="1" style="162" min="9" max="9"/>
    <col width="13.5" customWidth="1" style="164" min="10" max="10"/>
    <col width="9" customWidth="1" style="160" min="11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0.1770833333333333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43708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301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4</v>
      </c>
      <c r="F4" s="185" t="inlineStr">
        <is>
          <t>tägl. Ar-beitszeit:</t>
        </is>
      </c>
      <c r="G4" s="189" t="n">
        <v>0.15625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'August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95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96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0.5138888888888888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98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0.5347222222222222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IF(E8="","",IF(OR(WEEKDAY(A8)=1,WEEKDAY(A8)=7,L8="arbeitsfrei",,IFERROR(FIND("berstunden",LOWER(IF(J8="","Schnickschnack",J8))),0)&gt;0,E8&lt;=$L$4),"",$M$4))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0.6666666666666666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IF(E9="","",IF(OR(WEEKDAY(A9)=1,WEEKDAY(A9)=7,L9="arbeitsfrei",,IFERROR(FIND("berstunden",LOWER(IF(J9="","Schnickschnack",J9))),0)&gt;0,E9&lt;=$L$4),"",$M$4))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IF(E10="","",IF(OR(WEEKDAY(A10)=1,WEEKDAY(A10)=7,L10="arbeitsfrei",,IFERROR(FIND("berstunden",LOWER(IF(J10="","Schnickschnack",J10))),0)&gt;0,E10&lt;=$L$4),"",$M$4))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IF(E11="","",IF(OR(WEEKDAY(A11)=1,WEEKDAY(A11)=7,L11="arbeitsfrei",,IFERROR(FIND("berstunden",LOWER(IF(J11="","Schnickschnack",J11))),0)&gt;0,E11&lt;=$L$4),"",$M$4))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/>
      <c r="D12" s="220" t="n"/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IF(E12="","",IF(OR(WEEKDAY(A12)=1,WEEKDAY(A12)=7,L12="arbeitsfrei",,IFERROR(FIND("berstunden",LOWER(IF(J12="","Schnickschnack",J12))),0)&gt;0,E12&lt;=$L$4),"",$M$4))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0.4791666666666667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IF(E13="","",IF(OR(WEEKDAY(A13)=1,WEEKDAY(A13)=7,L13="arbeitsfrei",,IFERROR(FIND("berstunden",LOWER(IF(J13="","Schnickschnack",J13))),0)&gt;0,E13&lt;=$L$4),"",$M$4))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0.4722222222222222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IF(E14="","",IF(OR(WEEKDAY(A14)=1,WEEKDAY(A14)=7,L14="arbeitsfrei",,IFERROR(FIND("berstunden",LOWER(IF(J14="","Schnickschnack",J14))),0)&gt;0,E14&lt;=$L$4),"",$M$4))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0.4652777777777778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IF(E15="","",IF(OR(WEEKDAY(A15)=1,WEEKDAY(A15)=7,L15="arbeitsfrei",,IFERROR(FIND("berstunden",LOWER(IF(J15="","Schnickschnack",J15))),0)&gt;0,E15&lt;=$L$4),"",$M$4))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81" t="n">
        <v>0.4166666666666667</v>
      </c>
      <c r="D16" s="282" t="n">
        <v>0.5069444444444444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IF(E16="","",IF(OR(WEEKDAY(A16)=1,WEEKDAY(A16)=7,L16="arbeitsfrei",,IFERROR(FIND("berstunden",LOWER(IF(J16="","Schnickschnack",J16))),0)&gt;0,E16&lt;=$L$4),"",$M$4))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80" t="n"/>
      <c r="D17" s="212" t="n"/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IF(E17="","",IF(OR(WEEKDAY(A17)=1,WEEKDAY(A17)=7,L17="arbeitsfrei",,IFERROR(FIND("berstunden",LOWER(IF(J17="","Schnickschnack",J17))),0)&gt;0,E17&lt;=$L$4),"",$M$4))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IF(E18="","",IF(OR(WEEKDAY(A18)=1,WEEKDAY(A18)=7,L18="arbeitsfrei",,IFERROR(FIND("berstunden",LOWER(IF(J18="","Schnickschnack",J18))),0)&gt;0,E18&lt;=$L$4),"",$M$4))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/>
      <c r="D19" s="220" t="n"/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IF(E19="","",IF(OR(WEEKDAY(A19)=1,WEEKDAY(A19)=7,L19="arbeitsfrei",,IFERROR(FIND("berstunden",LOWER(IF(J19="","Schnickschnack",J19))),0)&gt;0,E19&lt;=$L$4),"",$M$4))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0.4583333333333333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IF(E20="","",IF(OR(WEEKDAY(A20)=1,WEEKDAY(A20)=7,L20="arbeitsfrei",,IFERROR(FIND("berstunden",LOWER(IF(J20="","Schnickschnack",J20))),0)&gt;0,E20&lt;=$L$4),"",$M$4))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0.6666666666666666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IF(E21="","",IF(OR(WEEKDAY(A21)=1,WEEKDAY(A21)=7,L21="arbeitsfrei",,IFERROR(FIND("berstunden",LOWER(IF(J21="","Schnickschnack",J21))),0)&gt;0,E21&lt;=$L$4),"",$M$4))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0.6666666666666666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IF(E22="","",IF(OR(WEEKDAY(A22)=1,WEEKDAY(A22)=7,L22="arbeitsfrei",,IFERROR(FIND("berstunden",LOWER(IF(J22="","Schnickschnack",J22))),0)&gt;0,E22&lt;=$L$4),"",$M$4))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0.6666666666666666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IF(E23="","",IF(OR(WEEKDAY(A23)=1,WEEKDAY(A23)=7,L23="arbeitsfrei",,IFERROR(FIND("berstunden",LOWER(IF(J23="","Schnickschnack",J23))),0)&gt;0,E23&lt;=$L$4),"",$M$4))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IF(E24="","",IF(OR(WEEKDAY(A24)=1,WEEKDAY(A24)=7,L24="arbeitsfrei",,IFERROR(FIND("berstunden",LOWER(IF(J24="","Schnickschnack",J24))),0)&gt;0,E24&lt;=$L$4),"",$M$4))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IF(E25="","",IF(OR(WEEKDAY(A25)=1,WEEKDAY(A25)=7,L25="arbeitsfrei",,IFERROR(FIND("berstunden",LOWER(IF(J25="","Schnickschnack",J25))),0)&gt;0,E25&lt;=$L$4),"",$M$4))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/>
      <c r="D26" s="220" t="n"/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IF(E26="","",IF(OR(WEEKDAY(A26)=1,WEEKDAY(A26)=7,L26="arbeitsfrei",,IFERROR(FIND("berstunden",LOWER(IF(J26="","Schnickschnack",J26))),0)&gt;0,E26&lt;=$L$4),"",$M$4))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0.5416666666666666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IF(E27="","",IF(OR(WEEKDAY(A27)=1,WEEKDAY(A27)=7,L27="arbeitsfrei",,IFERROR(FIND("berstunden",LOWER(IF(J27="","Schnickschnack",J27))),0)&gt;0,E27&lt;=$L$4),"",$M$4))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0.4722222222222222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IF(E28="","",IF(OR(WEEKDAY(A28)=1,WEEKDAY(A28)=7,L28="arbeitsfrei",,IFERROR(FIND("berstunden",LOWER(IF(J28="","Schnickschnack",J28))),0)&gt;0,E28&lt;=$L$4),"",$M$4))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0.5138888888888888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IF(E29="","",IF(OR(WEEKDAY(A29)=1,WEEKDAY(A29)=7,L29="arbeitsfrei",,IFERROR(FIND("berstunden",LOWER(IF(J29="","Schnickschnack",J29))),0)&gt;0,E29&lt;=$L$4),"",$M$4))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0.4930555555555556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IF(E30="","",IF(OR(WEEKDAY(A30)=1,WEEKDAY(A30)=7,L30="arbeitsfrei",,IFERROR(FIND("berstunden",LOWER(IF(J30="","Schnickschnack",J30))),0)&gt;0,E30&lt;=$L$4),"",$M$4))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IF(E31="","",IF(OR(WEEKDAY(A31)=1,WEEKDAY(A31)=7,L31="arbeitsfrei",,IFERROR(FIND("berstunden",LOWER(IF(J31="","Schnickschnack",J31))),0)&gt;0,E31&lt;=$L$4),"",$M$4))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IF(E32="","",IF(OR(WEEKDAY(A32)=1,WEEKDAY(A32)=7,L32="arbeitsfrei",,IFERROR(FIND("berstunden",LOWER(IF(J32="","Schnickschnack",J32))),0)&gt;0,E32&lt;=$L$4),"",$M$4))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/>
      <c r="D33" s="220" t="n"/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IF(E33="","",IF(OR(WEEKDAY(A33)=1,WEEKDAY(A33)=7,L33="arbeitsfrei",,IFERROR(FIND("berstunden",LOWER(IF(J33="","Schnickschnack",J33))),0)&gt;0,E33&lt;=$L$4),"",$M$4))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0.6666666666666666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IF(E34="","",IF(OR(WEEKDAY(A34)=1,WEEKDAY(A34)=7,L34="arbeitsfrei",,IFERROR(FIND("berstunden",LOWER(IF(J34="","Schnickschnack",J34))),0)&gt;0,E34&lt;=$L$4),"",$M$4))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0.5138888888888888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IF(E35="","",IF(OR(WEEKDAY(A35)=1,WEEKDAY(A35)=7,L35="arbeitsfrei",,IFERROR(FIND("berstunden",LOWER(IF(J35="","Schnickschnack",J35))),0)&gt;0,E35&lt;=$L$4),"",$M$4))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302">
        <f>IF(B35="","",IF(DAY(B35+1)&gt;MONTH($B$3),B35+1,""))</f>
        <v/>
      </c>
      <c r="C36" s="225" t="n">
        <v>0.4166666666666667</v>
      </c>
      <c r="D36" s="226" t="n">
        <v>0.6666666666666666</v>
      </c>
      <c r="E36" s="227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IF(E36="","",IF(OR(WEEKDAY(A36)=1,WEEKDAY(A36)=7,L36="arbeitsfrei",,IFERROR(FIND("berstunden",LOWER(IF(J36="","Schnickschnack",J36))),0)&gt;0,E36&lt;=$L$4),"",$M$4))</f>
        <v/>
      </c>
      <c r="I36" s="215">
        <f>IF(F36="",IF(G36="",I35,I35-G36-IF(H36="",0,H36)),I35+F36-IF(H36="",0,H36))</f>
        <v/>
      </c>
      <c r="J36" s="294" t="n"/>
      <c r="K36" s="167" t="n"/>
      <c r="L36" s="167" t="n"/>
      <c r="M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2023-03-03T09:55:51Z</dcterms:modified>
  <cp:revision>273</cp:revision>
</cp:coreProperties>
</file>