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G:\My Drive\Upwork Gigs\Market Research 2023\"/>
    </mc:Choice>
  </mc:AlternateContent>
  <xr:revisionPtr revIDLastSave="0" documentId="13_ncr:1_{DCE841B4-5EBE-49B0-AB40-54F899653980}" xr6:coauthVersionLast="43" xr6:coauthVersionMax="43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New Shee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7" roundtripDataSignature="AMtx7mjxwIds0H3vVwNqqLmliC4QnFZs7Q=="/>
    </ext>
  </extLst>
</workbook>
</file>

<file path=xl/calcChain.xml><?xml version="1.0" encoding="utf-8"?>
<calcChain xmlns="http://schemas.openxmlformats.org/spreadsheetml/2006/main">
  <c r="F30" i="3" l="1"/>
  <c r="B26" i="3"/>
  <c r="F23" i="3"/>
  <c r="B23" i="3"/>
  <c r="B27" i="3" s="1"/>
  <c r="F22" i="3"/>
  <c r="B19" i="3"/>
  <c r="B10" i="3"/>
  <c r="B9" i="3"/>
  <c r="B11" i="3" s="1"/>
  <c r="B40" i="3" s="1"/>
  <c r="F22" i="2"/>
  <c r="F23" i="2" s="1"/>
  <c r="F30" i="2" s="1"/>
  <c r="B19" i="2"/>
  <c r="B10" i="2"/>
  <c r="B9" i="2"/>
  <c r="B11" i="2" s="1"/>
  <c r="B40" i="2" s="1"/>
  <c r="F22" i="1"/>
  <c r="F23" i="1" s="1"/>
  <c r="F30" i="1" s="1"/>
  <c r="J9" i="1" s="1"/>
  <c r="B19" i="1"/>
  <c r="B10" i="1"/>
  <c r="B9" i="1"/>
  <c r="B11" i="1" s="1"/>
  <c r="B40" i="1" s="1"/>
  <c r="J17" i="3" l="1"/>
  <c r="J18" i="3"/>
  <c r="J10" i="1"/>
  <c r="J12" i="1"/>
  <c r="J13" i="1" s="1"/>
  <c r="J9" i="2"/>
  <c r="J9" i="3"/>
  <c r="J10" i="3" l="1"/>
  <c r="J12" i="3"/>
  <c r="J13" i="3" s="1"/>
  <c r="J10" i="2"/>
  <c r="J12" i="2"/>
  <c r="J13" i="2" s="1"/>
</calcChain>
</file>

<file path=xl/sharedStrings.xml><?xml version="1.0" encoding="utf-8"?>
<sst xmlns="http://schemas.openxmlformats.org/spreadsheetml/2006/main" count="220" uniqueCount="71">
  <si>
    <t>123 Main St, Vancouver, WA, USA</t>
  </si>
  <si>
    <t>NOTE - Analysis were made off from existing Financial Data, from afore mentioned Sources</t>
  </si>
  <si>
    <t>NOTE - Financial Analysis were calcualted using 25% Down payment and 6% Interest rate on a 30-Year Mortgage period</t>
  </si>
  <si>
    <t>Note - Lease type is the Triple Net Lease (Tenants are responsible for Tax, Maintenance and Insurance)</t>
  </si>
  <si>
    <t>Costs</t>
  </si>
  <si>
    <t>Income</t>
  </si>
  <si>
    <t>Purchase Price</t>
  </si>
  <si>
    <t># of Units</t>
  </si>
  <si>
    <t>Property Taxes</t>
  </si>
  <si>
    <t>Rent Per Month</t>
  </si>
  <si>
    <t>Net Operating Income</t>
  </si>
  <si>
    <t>Insurance</t>
  </si>
  <si>
    <t>Unit 1</t>
  </si>
  <si>
    <t>Cap Rate</t>
  </si>
  <si>
    <t>Subtotal</t>
  </si>
  <si>
    <t>Unit 2</t>
  </si>
  <si>
    <t>Financing Costs</t>
  </si>
  <si>
    <t>Unit 3</t>
  </si>
  <si>
    <t>Net Income After Financing</t>
  </si>
  <si>
    <t>Utilities Per Year</t>
  </si>
  <si>
    <t>Unit 4</t>
  </si>
  <si>
    <t>Cash on Cash Raturn</t>
  </si>
  <si>
    <t xml:space="preserve">Water </t>
  </si>
  <si>
    <t>Unit 5</t>
  </si>
  <si>
    <t>Electricity</t>
  </si>
  <si>
    <t>Unit 6</t>
  </si>
  <si>
    <t>Gas</t>
  </si>
  <si>
    <t>Unit 7</t>
  </si>
  <si>
    <t>Other (HOA)</t>
  </si>
  <si>
    <t>Unit 8</t>
  </si>
  <si>
    <t>Total Mortgage Value</t>
  </si>
  <si>
    <t>-</t>
  </si>
  <si>
    <t>Other 2</t>
  </si>
  <si>
    <t>Unit 9</t>
  </si>
  <si>
    <t>Purchase including Mortgage Insurance</t>
  </si>
  <si>
    <t>Unit 10</t>
  </si>
  <si>
    <t>Unit 11</t>
  </si>
  <si>
    <t>Mortgage Details</t>
  </si>
  <si>
    <t>Unit 12</t>
  </si>
  <si>
    <t>Percent Down</t>
  </si>
  <si>
    <t>Subtotal per Month</t>
  </si>
  <si>
    <t>Mortgage Insurance Costs</t>
  </si>
  <si>
    <t>Subtotal per Year</t>
  </si>
  <si>
    <t>Mortgage Interest Rate</t>
  </si>
  <si>
    <t>Amortization (in years)</t>
  </si>
  <si>
    <t>Other Income Per Year</t>
  </si>
  <si>
    <t>Closing Costs (4%)</t>
  </si>
  <si>
    <t>Laundry</t>
  </si>
  <si>
    <t>Parking</t>
  </si>
  <si>
    <t>Other</t>
  </si>
  <si>
    <t>Line of Credit Details</t>
  </si>
  <si>
    <t>Line of Credit Interest Rate</t>
  </si>
  <si>
    <t>-%</t>
  </si>
  <si>
    <t>Total</t>
  </si>
  <si>
    <t>Percentage of Down Payment from Line of Credit</t>
  </si>
  <si>
    <t>Other Data</t>
  </si>
  <si>
    <t>Estimated Vacancy Rate for the Area (in %)</t>
  </si>
  <si>
    <t>Money set aside for Repairs &amp; Maintenance per unit</t>
  </si>
  <si>
    <t>Money set aside for Appliance Replacement per unit</t>
  </si>
  <si>
    <t xml:space="preserve">Total </t>
  </si>
  <si>
    <t>LINK</t>
  </si>
  <si>
    <t>NOTE - Lease type is the Triple Net Lease (Tenants are responsible for Tax, Maintenance and Insurance)</t>
  </si>
  <si>
    <t>Crime Grade</t>
  </si>
  <si>
    <t>NOTE - Financial Analysis were calcualted using 25% Down payment and 6.46% Interest rate on a 30-Year Mortgage period</t>
  </si>
  <si>
    <t>MLS #</t>
  </si>
  <si>
    <t>Property Taxes (1%)</t>
  </si>
  <si>
    <t>Insurance (0.25%)</t>
  </si>
  <si>
    <t xml:space="preserve">Unit 1 </t>
  </si>
  <si>
    <t xml:space="preserve">Unit 2 </t>
  </si>
  <si>
    <t>Mortgage insurance is usually required for down payments below 20%.</t>
  </si>
  <si>
    <t>Mortgage Insurance Costs (0.43%)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</si>
</sst>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</numFmts>
  <fonts count="14">
    <font>
      <sz val="11"/>
      <color theme="1"/>
      <name val="Calibri"/>
      <scheme val="minor"/>
    </font>
    <font>
      <b/>
      <sz val="16"/>
      <color theme="1"/>
      <name val="Times New Roman"/>
    </font>
    <font>
      <b/>
      <sz val="13"/>
      <color theme="1"/>
      <name val="Times New Roman"/>
    </font>
    <font>
      <sz val="13"/>
      <color theme="1"/>
      <name val="Times New Roman"/>
    </font>
    <font>
      <sz val="11"/>
      <name val="Calibri"/>
    </font>
    <font>
      <i/>
      <sz val="13"/>
      <color theme="1"/>
      <name val="Times New Roman"/>
    </font>
    <font>
      <sz val="11"/>
      <color theme="1"/>
      <name val="Times New Roman"/>
    </font>
    <font>
      <sz val="14"/>
      <color theme="1"/>
      <name val="Times New Roman"/>
    </font>
    <font>
      <b/>
      <sz val="16"/>
      <color theme="1"/>
      <name val="&quot;Times New Roman&quot;"/>
    </font>
    <font>
      <sz val="11"/>
      <color theme="1"/>
      <name val="Arial"/>
    </font>
    <font>
      <b/>
      <sz val="13"/>
      <color theme="1"/>
      <name val="&quot;Times New Roman&quot;"/>
    </font>
    <font>
      <b/>
      <u/>
      <sz val="13"/>
      <color rgb="FF1155CC"/>
      <name val="&quot;Times New Roman&quot;"/>
    </font>
    <font>
      <sz val="13"/>
      <color theme="1"/>
      <name val="&quot;Times New Roman&quot;"/>
    </font>
    <font>
      <i/>
      <sz val="13"/>
      <color theme="1"/>
      <name val="&quot;Times New Roman&quot;"/>
    </font>
  </fonts>
  <fills count="2">
    <fill>
      <patternFill patternType="none"/>
    </fill>
    <fill>
      <patternFill patternType="gray125"/>
    </fill>
  </fills>
  <borders count="68">
    <border>
      <left/>
      <right/>
      <top/>
      <bottom/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/>
      <right/>
      <top/>
      <bottom style="thick">
        <color rgb="FF2F5496"/>
      </bottom>
      <diagonal/>
    </border>
    <border>
      <left style="thick">
        <color theme="4"/>
      </left>
      <right/>
      <top style="thin">
        <color theme="4"/>
      </top>
      <bottom style="thin">
        <color theme="4"/>
      </bottom>
      <diagonal/>
    </border>
    <border>
      <left/>
      <right style="thick">
        <color theme="4"/>
      </right>
      <top style="thin">
        <color theme="4"/>
      </top>
      <bottom style="thin">
        <color theme="4"/>
      </bottom>
      <diagonal/>
    </border>
    <border>
      <left style="thick">
        <color rgb="FF2F5496"/>
      </left>
      <right/>
      <top style="thick">
        <color rgb="FF2F5496"/>
      </top>
      <bottom/>
      <diagonal/>
    </border>
    <border>
      <left style="thick">
        <color rgb="FF2F5496"/>
      </left>
      <right style="thick">
        <color rgb="FF2F5496"/>
      </right>
      <top style="thick">
        <color rgb="FF2F5496"/>
      </top>
      <bottom/>
      <diagonal/>
    </border>
    <border>
      <left style="thick">
        <color rgb="FF2F5496"/>
      </left>
      <right/>
      <top/>
      <bottom/>
      <diagonal/>
    </border>
    <border>
      <left style="thick">
        <color rgb="FF2F5496"/>
      </left>
      <right style="thick">
        <color rgb="FF2F5496"/>
      </right>
      <top/>
      <bottom/>
      <diagonal/>
    </border>
    <border>
      <left style="thick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 style="thick">
        <color rgb="FFC00000"/>
      </right>
      <top style="thin">
        <color rgb="FFC00000"/>
      </top>
      <bottom style="thin">
        <color rgb="FFC00000"/>
      </bottom>
      <diagonal/>
    </border>
    <border>
      <left style="thick">
        <color rgb="FF2F5496"/>
      </left>
      <right/>
      <top/>
      <bottom style="thick">
        <color rgb="FF2F5496"/>
      </bottom>
      <diagonal/>
    </border>
    <border>
      <left style="thick">
        <color rgb="FF2F5496"/>
      </left>
      <right style="thick">
        <color rgb="FF2F5496"/>
      </right>
      <top/>
      <bottom style="thick">
        <color rgb="FF2F5496"/>
      </bottom>
      <diagonal/>
    </border>
    <border>
      <left/>
      <right/>
      <top/>
      <bottom style="thick">
        <color theme="9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  <border>
      <left style="thick">
        <color theme="4"/>
      </left>
      <right/>
      <top/>
      <bottom style="thin">
        <color theme="4"/>
      </bottom>
      <diagonal/>
    </border>
    <border>
      <left/>
      <right style="thick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ck">
        <color rgb="FFC00000"/>
      </right>
      <top/>
      <bottom style="thin">
        <color rgb="FFC00000"/>
      </bottom>
      <diagonal/>
    </border>
    <border>
      <left style="thick">
        <color theme="4"/>
      </left>
      <right/>
      <top/>
      <bottom style="double">
        <color theme="4"/>
      </bottom>
      <diagonal/>
    </border>
    <border>
      <left/>
      <right style="thick">
        <color theme="4"/>
      </right>
      <top/>
      <bottom style="double">
        <color theme="4"/>
      </bottom>
      <diagonal/>
    </border>
    <border>
      <left/>
      <right style="thick">
        <color rgb="FFC00000"/>
      </right>
      <top style="thin">
        <color rgb="FFC00000"/>
      </top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ck">
        <color rgb="FFC00000"/>
      </left>
      <right/>
      <top/>
      <bottom style="double">
        <color rgb="FFC00000"/>
      </bottom>
      <diagonal/>
    </border>
    <border>
      <left/>
      <right style="thick">
        <color rgb="FFC00000"/>
      </right>
      <top/>
      <bottom style="double">
        <color rgb="FFC00000"/>
      </bottom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38761D"/>
      </left>
      <right/>
      <top style="thick">
        <color rgb="FF38761D"/>
      </top>
      <bottom style="thick">
        <color rgb="FF38761D"/>
      </bottom>
      <diagonal/>
    </border>
    <border>
      <left/>
      <right style="thick">
        <color rgb="FF38761D"/>
      </right>
      <top style="thick">
        <color rgb="FF38761D"/>
      </top>
      <bottom style="thick">
        <color rgb="FF38761D"/>
      </bottom>
      <diagonal/>
    </border>
    <border>
      <left style="thick">
        <color rgb="FF38761D"/>
      </left>
      <right/>
      <top/>
      <bottom/>
      <diagonal/>
    </border>
    <border>
      <left/>
      <right style="thick">
        <color rgb="FF38761D"/>
      </right>
      <top/>
      <bottom/>
      <diagonal/>
    </border>
    <border>
      <left style="thick">
        <color rgb="FF1155CC"/>
      </left>
      <right style="thick">
        <color rgb="FF1155CC"/>
      </right>
      <top style="thick">
        <color rgb="FF1155CC"/>
      </top>
      <bottom/>
      <diagonal/>
    </border>
    <border>
      <left/>
      <right style="thick">
        <color rgb="FF1155CC"/>
      </right>
      <top style="thick">
        <color rgb="FF1155CC"/>
      </top>
      <bottom/>
      <diagonal/>
    </border>
    <border>
      <left style="thick">
        <color rgb="FF38761D"/>
      </left>
      <right/>
      <top style="thin">
        <color rgb="FF38761D"/>
      </top>
      <bottom style="thin">
        <color rgb="FF38761D"/>
      </bottom>
      <diagonal/>
    </border>
    <border>
      <left/>
      <right style="thick">
        <color rgb="FF38761D"/>
      </right>
      <top style="thin">
        <color rgb="FF38761D"/>
      </top>
      <bottom style="thin">
        <color rgb="FF38761D"/>
      </bottom>
      <diagonal/>
    </border>
    <border>
      <left style="thick">
        <color rgb="FF38761D"/>
      </left>
      <right/>
      <top style="double">
        <color rgb="FF38761D"/>
      </top>
      <bottom style="thick">
        <color rgb="FF38761D"/>
      </bottom>
      <diagonal/>
    </border>
    <border>
      <left/>
      <right style="thick">
        <color rgb="FF38761D"/>
      </right>
      <top style="double">
        <color rgb="FF38761D"/>
      </top>
      <bottom style="thick">
        <color rgb="FF38761D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/>
      <bottom/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38761D"/>
      </bottom>
      <diagonal/>
    </border>
    <border>
      <left/>
      <right/>
      <top/>
      <bottom style="thick">
        <color rgb="FF1155CC"/>
      </bottom>
      <diagonal/>
    </border>
    <border>
      <left/>
      <right style="thick">
        <color rgb="FF38761D"/>
      </right>
      <top/>
      <bottom style="thick">
        <color rgb="FF38761D"/>
      </bottom>
      <diagonal/>
    </border>
    <border>
      <left/>
      <right style="thick">
        <color rgb="FF1155CC"/>
      </right>
      <top/>
      <bottom/>
      <diagonal/>
    </border>
    <border>
      <left/>
      <right style="thick">
        <color rgb="FF1155CC"/>
      </right>
      <top/>
      <bottom style="thin">
        <color rgb="FFFFFFFF"/>
      </bottom>
      <diagonal/>
    </border>
    <border>
      <left/>
      <right/>
      <top/>
      <bottom style="thin">
        <color rgb="FF38761D"/>
      </bottom>
      <diagonal/>
    </border>
    <border>
      <left/>
      <right style="thick">
        <color rgb="FF38761D"/>
      </right>
      <top/>
      <bottom style="thin">
        <color rgb="FF38761D"/>
      </bottom>
      <diagonal/>
    </border>
    <border>
      <left/>
      <right style="thick">
        <color rgb="FF2F5496"/>
      </right>
      <top/>
      <bottom/>
      <diagonal/>
    </border>
    <border>
      <left style="thick">
        <color rgb="FFC00000"/>
      </left>
      <right/>
      <top/>
      <bottom style="thin">
        <color rgb="FFC00000"/>
      </bottom>
      <diagonal/>
    </border>
    <border>
      <left/>
      <right style="thick">
        <color rgb="FF2F5496"/>
      </right>
      <top/>
      <bottom style="thick">
        <color rgb="FF2F5496"/>
      </bottom>
      <diagonal/>
    </border>
    <border>
      <left/>
      <right/>
      <top/>
      <bottom style="thick">
        <color rgb="FF46BDC6"/>
      </bottom>
      <diagonal/>
    </border>
    <border>
      <left/>
      <right style="thick">
        <color rgb="FF46BDC6"/>
      </right>
      <top/>
      <bottom/>
      <diagonal/>
    </border>
    <border>
      <left/>
      <right style="thick">
        <color rgb="FF46BDC6"/>
      </right>
      <top/>
      <bottom style="thick">
        <color rgb="FF46BDC6"/>
      </bottom>
      <diagonal/>
    </border>
    <border>
      <left/>
      <right/>
      <top/>
      <bottom style="double">
        <color rgb="FF38761D"/>
      </bottom>
      <diagonal/>
    </border>
    <border>
      <left/>
      <right style="thick">
        <color rgb="FF38761D"/>
      </right>
      <top/>
      <bottom style="double">
        <color rgb="FF38761D"/>
      </bottom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10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5" xfId="0" applyFont="1" applyBorder="1" applyAlignment="1">
      <alignment vertical="top" wrapText="1"/>
    </xf>
    <xf numFmtId="44" fontId="3" fillId="0" borderId="6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9" fontId="3" fillId="0" borderId="0" xfId="0" applyNumberFormat="1" applyFont="1" applyAlignment="1">
      <alignment vertical="top"/>
    </xf>
    <xf numFmtId="0" fontId="2" fillId="0" borderId="12" xfId="0" applyFont="1" applyBorder="1" applyAlignment="1">
      <alignment vertical="top"/>
    </xf>
    <xf numFmtId="44" fontId="2" fillId="0" borderId="13" xfId="0" applyNumberFormat="1" applyFont="1" applyBorder="1" applyAlignment="1">
      <alignment vertical="top"/>
    </xf>
    <xf numFmtId="44" fontId="3" fillId="0" borderId="8" xfId="0" applyNumberFormat="1" applyFont="1" applyBorder="1" applyAlignment="1">
      <alignment vertical="top"/>
    </xf>
    <xf numFmtId="0" fontId="2" fillId="0" borderId="14" xfId="0" applyFont="1" applyBorder="1" applyAlignment="1">
      <alignment vertical="top"/>
    </xf>
    <xf numFmtId="9" fontId="2" fillId="0" borderId="15" xfId="0" applyNumberFormat="1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2" fillId="0" borderId="14" xfId="0" applyFont="1" applyBorder="1" applyAlignment="1"/>
    <xf numFmtId="44" fontId="2" fillId="0" borderId="15" xfId="0" applyNumberFormat="1" applyFont="1" applyBorder="1" applyAlignment="1">
      <alignment vertical="top"/>
    </xf>
    <xf numFmtId="0" fontId="3" fillId="0" borderId="6" xfId="0" applyFont="1" applyBorder="1" applyAlignment="1">
      <alignment vertical="top"/>
    </xf>
    <xf numFmtId="44" fontId="2" fillId="0" borderId="15" xfId="0" applyNumberFormat="1" applyFont="1" applyBorder="1" applyAlignment="1">
      <alignment vertical="top"/>
    </xf>
    <xf numFmtId="44" fontId="3" fillId="0" borderId="0" xfId="0" applyNumberFormat="1" applyFont="1" applyAlignment="1">
      <alignment vertical="top"/>
    </xf>
    <xf numFmtId="0" fontId="2" fillId="0" borderId="18" xfId="0" applyFont="1" applyBorder="1" applyAlignment="1">
      <alignment vertical="top"/>
    </xf>
    <xf numFmtId="10" fontId="2" fillId="0" borderId="19" xfId="0" applyNumberFormat="1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164" fontId="3" fillId="0" borderId="6" xfId="0" applyNumberFormat="1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10" fontId="3" fillId="0" borderId="6" xfId="0" applyNumberFormat="1" applyFont="1" applyBorder="1" applyAlignment="1">
      <alignment vertical="top"/>
    </xf>
    <xf numFmtId="0" fontId="3" fillId="0" borderId="0" xfId="0" applyFont="1" applyAlignment="1">
      <alignment vertical="top"/>
    </xf>
    <xf numFmtId="44" fontId="3" fillId="0" borderId="6" xfId="0" applyNumberFormat="1" applyFont="1" applyBorder="1" applyAlignment="1">
      <alignment vertical="top"/>
    </xf>
    <xf numFmtId="0" fontId="2" fillId="0" borderId="25" xfId="0" applyFont="1" applyBorder="1" applyAlignment="1">
      <alignment horizontal="center" vertical="top"/>
    </xf>
    <xf numFmtId="0" fontId="3" fillId="0" borderId="26" xfId="0" applyFont="1" applyBorder="1" applyAlignment="1">
      <alignment horizontal="center" vertical="top"/>
    </xf>
    <xf numFmtId="165" fontId="3" fillId="0" borderId="6" xfId="0" applyNumberFormat="1" applyFont="1" applyBorder="1" applyAlignment="1">
      <alignment vertical="top"/>
    </xf>
    <xf numFmtId="10" fontId="3" fillId="0" borderId="0" xfId="0" applyNumberFormat="1" applyFont="1" applyAlignment="1">
      <alignment vertical="top"/>
    </xf>
    <xf numFmtId="164" fontId="3" fillId="0" borderId="8" xfId="0" applyNumberFormat="1" applyFont="1" applyBorder="1" applyAlignment="1">
      <alignment vertical="top"/>
    </xf>
    <xf numFmtId="165" fontId="3" fillId="0" borderId="6" xfId="0" applyNumberFormat="1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3" fillId="0" borderId="30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3" fillId="0" borderId="32" xfId="0" applyFont="1" applyBorder="1" applyAlignment="1">
      <alignment vertical="top"/>
    </xf>
    <xf numFmtId="164" fontId="3" fillId="0" borderId="33" xfId="0" applyNumberFormat="1" applyFont="1" applyBorder="1" applyAlignment="1">
      <alignment vertical="top"/>
    </xf>
    <xf numFmtId="0" fontId="3" fillId="0" borderId="6" xfId="0" applyFont="1" applyBorder="1" applyAlignment="1">
      <alignment vertical="top"/>
    </xf>
    <xf numFmtId="9" fontId="3" fillId="0" borderId="6" xfId="0" applyNumberFormat="1" applyFont="1" applyBorder="1" applyAlignment="1">
      <alignment vertical="top"/>
    </xf>
    <xf numFmtId="0" fontId="3" fillId="0" borderId="34" xfId="0" applyFont="1" applyBorder="1" applyAlignment="1">
      <alignment vertical="top" wrapText="1"/>
    </xf>
    <xf numFmtId="44" fontId="3" fillId="0" borderId="35" xfId="0" applyNumberFormat="1" applyFont="1" applyBorder="1" applyAlignment="1">
      <alignment vertical="top"/>
    </xf>
    <xf numFmtId="0" fontId="2" fillId="0" borderId="36" xfId="0" applyFont="1" applyBorder="1" applyAlignment="1">
      <alignment vertical="top" wrapText="1"/>
    </xf>
    <xf numFmtId="44" fontId="3" fillId="0" borderId="37" xfId="0" applyNumberFormat="1" applyFont="1" applyBorder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40" xfId="0" applyFont="1" applyBorder="1" applyAlignment="1">
      <alignment vertical="top"/>
    </xf>
    <xf numFmtId="0" fontId="7" fillId="0" borderId="41" xfId="0" applyFont="1" applyBorder="1" applyAlignment="1">
      <alignment vertical="top"/>
    </xf>
    <xf numFmtId="0" fontId="2" fillId="0" borderId="42" xfId="0" applyFont="1" applyBorder="1" applyAlignment="1">
      <alignment vertical="top"/>
    </xf>
    <xf numFmtId="0" fontId="3" fillId="0" borderId="43" xfId="0" applyFont="1" applyBorder="1" applyAlignment="1">
      <alignment vertical="top"/>
    </xf>
    <xf numFmtId="44" fontId="3" fillId="0" borderId="41" xfId="0" applyNumberFormat="1" applyFont="1" applyBorder="1" applyAlignment="1">
      <alignment vertical="top"/>
    </xf>
    <xf numFmtId="0" fontId="3" fillId="0" borderId="41" xfId="0" applyFont="1" applyBorder="1" applyAlignment="1">
      <alignment vertical="top"/>
    </xf>
    <xf numFmtId="0" fontId="3" fillId="0" borderId="40" xfId="0" applyFont="1" applyBorder="1" applyAlignment="1">
      <alignment vertical="top"/>
    </xf>
    <xf numFmtId="0" fontId="2" fillId="0" borderId="40" xfId="0" applyFont="1" applyBorder="1" applyAlignment="1">
      <alignment horizontal="center" vertical="top"/>
    </xf>
    <xf numFmtId="0" fontId="3" fillId="0" borderId="41" xfId="0" applyFont="1" applyBorder="1" applyAlignment="1">
      <alignment horizontal="center" vertical="top"/>
    </xf>
    <xf numFmtId="164" fontId="3" fillId="0" borderId="41" xfId="0" applyNumberFormat="1" applyFont="1" applyBorder="1" applyAlignment="1">
      <alignment vertical="top"/>
    </xf>
    <xf numFmtId="0" fontId="3" fillId="0" borderId="46" xfId="0" applyFont="1" applyBorder="1" applyAlignment="1">
      <alignment vertical="top"/>
    </xf>
    <xf numFmtId="164" fontId="3" fillId="0" borderId="47" xfId="0" applyNumberFormat="1" applyFont="1" applyBorder="1" applyAlignment="1">
      <alignment vertical="top"/>
    </xf>
    <xf numFmtId="0" fontId="8" fillId="0" borderId="48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9" fillId="0" borderId="49" xfId="0" applyFont="1" applyBorder="1" applyAlignment="1">
      <alignment vertical="top"/>
    </xf>
    <xf numFmtId="0" fontId="10" fillId="0" borderId="50" xfId="0" applyFont="1" applyBorder="1" applyAlignment="1">
      <alignment vertical="top"/>
    </xf>
    <xf numFmtId="0" fontId="11" fillId="0" borderId="50" xfId="0" applyFont="1" applyBorder="1" applyAlignment="1">
      <alignment vertical="top"/>
    </xf>
    <xf numFmtId="0" fontId="9" fillId="0" borderId="50" xfId="0" applyFont="1" applyBorder="1" applyAlignment="1">
      <alignment vertical="top"/>
    </xf>
    <xf numFmtId="0" fontId="9" fillId="0" borderId="5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10" fontId="2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10" fontId="9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9" fillId="0" borderId="52" xfId="0" applyFont="1" applyBorder="1" applyAlignment="1">
      <alignment vertical="top"/>
    </xf>
    <xf numFmtId="0" fontId="9" fillId="0" borderId="53" xfId="0" applyFont="1" applyBorder="1" applyAlignment="1">
      <alignment vertical="top"/>
    </xf>
    <xf numFmtId="0" fontId="9" fillId="0" borderId="54" xfId="0" applyFont="1" applyBorder="1" applyAlignment="1">
      <alignment vertical="top"/>
    </xf>
    <xf numFmtId="0" fontId="9" fillId="0" borderId="41" xfId="0" applyFont="1" applyBorder="1" applyAlignment="1">
      <alignment vertical="top"/>
    </xf>
    <xf numFmtId="0" fontId="9" fillId="0" borderId="56" xfId="0" applyFont="1" applyBorder="1" applyAlignment="1">
      <alignment vertical="top"/>
    </xf>
    <xf numFmtId="0" fontId="10" fillId="0" borderId="57" xfId="0" applyFont="1" applyBorder="1" applyAlignment="1">
      <alignment vertical="top"/>
    </xf>
    <xf numFmtId="0" fontId="9" fillId="0" borderId="57" xfId="0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44" fontId="9" fillId="0" borderId="6" xfId="0" applyNumberFormat="1" applyFont="1" applyBorder="1" applyAlignment="1">
      <alignment vertical="top"/>
    </xf>
    <xf numFmtId="0" fontId="12" fillId="0" borderId="58" xfId="0" applyFont="1" applyBorder="1" applyAlignment="1">
      <alignment vertical="top"/>
    </xf>
    <xf numFmtId="0" fontId="9" fillId="0" borderId="59" xfId="0" applyFont="1" applyBorder="1" applyAlignment="1">
      <alignment vertical="top"/>
    </xf>
    <xf numFmtId="0" fontId="10" fillId="0" borderId="56" xfId="0" applyFont="1" applyBorder="1" applyAlignment="1">
      <alignment vertical="top"/>
    </xf>
    <xf numFmtId="44" fontId="12" fillId="0" borderId="6" xfId="0" applyNumberFormat="1" applyFont="1" applyBorder="1" applyAlignment="1">
      <alignment horizontal="right" vertical="top"/>
    </xf>
    <xf numFmtId="9" fontId="9" fillId="0" borderId="0" xfId="0" applyNumberFormat="1" applyFont="1" applyAlignment="1">
      <alignment vertical="top"/>
    </xf>
    <xf numFmtId="0" fontId="9" fillId="0" borderId="60" xfId="0" applyFont="1" applyBorder="1" applyAlignment="1">
      <alignment vertical="top"/>
    </xf>
    <xf numFmtId="0" fontId="10" fillId="0" borderId="60" xfId="0" applyFont="1" applyBorder="1" applyAlignment="1">
      <alignment vertical="top"/>
    </xf>
    <xf numFmtId="44" fontId="10" fillId="0" borderId="60" xfId="0" applyNumberFormat="1" applyFont="1" applyBorder="1" applyAlignment="1">
      <alignment horizontal="right" vertical="top"/>
    </xf>
    <xf numFmtId="0" fontId="12" fillId="0" borderId="0" xfId="0" applyFont="1" applyAlignment="1">
      <alignment vertical="top"/>
    </xf>
    <xf numFmtId="44" fontId="9" fillId="0" borderId="41" xfId="0" applyNumberFormat="1" applyFont="1" applyBorder="1" applyAlignment="1">
      <alignment vertical="top"/>
    </xf>
    <xf numFmtId="10" fontId="10" fillId="0" borderId="60" xfId="0" applyNumberFormat="1" applyFont="1" applyBorder="1" applyAlignment="1">
      <alignment horizontal="right" vertical="top"/>
    </xf>
    <xf numFmtId="0" fontId="13" fillId="0" borderId="5" xfId="0" applyFont="1" applyBorder="1" applyAlignment="1">
      <alignment vertical="top" wrapText="1"/>
    </xf>
    <xf numFmtId="0" fontId="10" fillId="0" borderId="60" xfId="0" applyFont="1" applyBorder="1" applyAlignment="1"/>
    <xf numFmtId="44" fontId="9" fillId="0" borderId="60" xfId="0" applyNumberFormat="1" applyFont="1" applyBorder="1" applyAlignment="1">
      <alignment vertical="top"/>
    </xf>
    <xf numFmtId="0" fontId="12" fillId="0" borderId="61" xfId="0" applyFont="1" applyBorder="1" applyAlignment="1">
      <alignment vertical="top" wrapText="1"/>
    </xf>
    <xf numFmtId="0" fontId="9" fillId="0" borderId="28" xfId="0" applyFont="1" applyBorder="1" applyAlignment="1">
      <alignment vertical="top"/>
    </xf>
    <xf numFmtId="0" fontId="12" fillId="0" borderId="0" xfId="0" applyFont="1" applyAlignment="1">
      <alignment vertical="top"/>
    </xf>
    <xf numFmtId="44" fontId="9" fillId="0" borderId="0" xfId="0" applyNumberFormat="1" applyFont="1" applyAlignment="1">
      <alignment vertical="top"/>
    </xf>
    <xf numFmtId="0" fontId="10" fillId="0" borderId="62" xfId="0" applyFont="1" applyBorder="1" applyAlignment="1">
      <alignment vertical="top"/>
    </xf>
    <xf numFmtId="10" fontId="10" fillId="0" borderId="62" xfId="0" applyNumberFormat="1" applyFont="1" applyBorder="1" applyAlignment="1">
      <alignment horizontal="right" vertical="top"/>
    </xf>
    <xf numFmtId="0" fontId="9" fillId="0" borderId="63" xfId="0" applyFont="1" applyBorder="1" applyAlignment="1">
      <alignment vertical="top"/>
    </xf>
    <xf numFmtId="164" fontId="9" fillId="0" borderId="6" xfId="0" applyNumberFormat="1" applyFont="1" applyBorder="1" applyAlignment="1">
      <alignment vertical="top"/>
    </xf>
    <xf numFmtId="0" fontId="9" fillId="0" borderId="64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44" fontId="10" fillId="0" borderId="64" xfId="0" applyNumberFormat="1" applyFont="1" applyBorder="1" applyAlignment="1">
      <alignment horizontal="right" vertical="top"/>
    </xf>
    <xf numFmtId="0" fontId="10" fillId="0" borderId="65" xfId="0" applyFont="1" applyBorder="1" applyAlignment="1">
      <alignment vertical="top"/>
    </xf>
    <xf numFmtId="165" fontId="10" fillId="0" borderId="65" xfId="0" applyNumberFormat="1" applyFont="1" applyBorder="1" applyAlignment="1">
      <alignment horizontal="right" vertical="top"/>
    </xf>
    <xf numFmtId="164" fontId="12" fillId="0" borderId="6" xfId="0" applyNumberFormat="1" applyFont="1" applyBorder="1" applyAlignment="1">
      <alignment horizontal="right" vertical="top"/>
    </xf>
    <xf numFmtId="0" fontId="13" fillId="0" borderId="0" xfId="0" applyFont="1" applyAlignment="1">
      <alignment vertical="top"/>
    </xf>
    <xf numFmtId="9" fontId="12" fillId="0" borderId="6" xfId="0" applyNumberFormat="1" applyFont="1" applyBorder="1" applyAlignment="1">
      <alignment horizontal="right" vertical="top"/>
    </xf>
    <xf numFmtId="44" fontId="12" fillId="0" borderId="41" xfId="0" applyNumberFormat="1" applyFont="1" applyBorder="1" applyAlignment="1">
      <alignment horizontal="right" vertical="top"/>
    </xf>
    <xf numFmtId="10" fontId="12" fillId="0" borderId="6" xfId="0" applyNumberFormat="1" applyFont="1" applyBorder="1" applyAlignment="1">
      <alignment horizontal="right" vertical="top"/>
    </xf>
    <xf numFmtId="0" fontId="9" fillId="0" borderId="58" xfId="0" applyFont="1" applyBorder="1" applyAlignment="1">
      <alignment vertical="top"/>
    </xf>
    <xf numFmtId="0" fontId="12" fillId="0" borderId="6" xfId="0" applyFont="1" applyBorder="1" applyAlignment="1">
      <alignment horizontal="right" vertical="top"/>
    </xf>
    <xf numFmtId="165" fontId="12" fillId="0" borderId="6" xfId="0" applyNumberFormat="1" applyFont="1" applyBorder="1" applyAlignment="1">
      <alignment horizontal="right" vertical="top"/>
    </xf>
    <xf numFmtId="164" fontId="12" fillId="0" borderId="41" xfId="0" applyNumberFormat="1" applyFont="1" applyBorder="1" applyAlignment="1">
      <alignment vertical="top"/>
    </xf>
    <xf numFmtId="0" fontId="12" fillId="0" borderId="66" xfId="0" applyFont="1" applyBorder="1" applyAlignment="1">
      <alignment vertical="top"/>
    </xf>
    <xf numFmtId="0" fontId="9" fillId="0" borderId="67" xfId="0" applyFont="1" applyBorder="1" applyAlignment="1">
      <alignment vertical="top"/>
    </xf>
    <xf numFmtId="0" fontId="12" fillId="0" borderId="6" xfId="0" applyFont="1" applyBorder="1" applyAlignment="1">
      <alignment vertical="top"/>
    </xf>
    <xf numFmtId="0" fontId="10" fillId="0" borderId="53" xfId="0" applyFont="1" applyBorder="1" applyAlignment="1">
      <alignment vertical="top"/>
    </xf>
    <xf numFmtId="164" fontId="12" fillId="0" borderId="55" xfId="0" applyNumberFormat="1" applyFont="1" applyBorder="1" applyAlignment="1">
      <alignment horizontal="right" vertical="top"/>
    </xf>
    <xf numFmtId="10" fontId="9" fillId="0" borderId="6" xfId="0" applyNumberFormat="1" applyFont="1" applyBorder="1" applyAlignment="1">
      <alignment vertical="top"/>
    </xf>
    <xf numFmtId="44" fontId="12" fillId="0" borderId="6" xfId="0" applyNumberFormat="1" applyFont="1" applyBorder="1" applyAlignment="1">
      <alignment vertical="top"/>
    </xf>
    <xf numFmtId="0" fontId="9" fillId="0" borderId="34" xfId="0" applyFont="1" applyBorder="1" applyAlignment="1">
      <alignment vertical="top"/>
    </xf>
    <xf numFmtId="44" fontId="9" fillId="0" borderId="35" xfId="0" applyNumberFormat="1" applyFont="1" applyBorder="1" applyAlignment="1">
      <alignment vertical="top"/>
    </xf>
    <xf numFmtId="0" fontId="10" fillId="0" borderId="36" xfId="0" applyFont="1" applyBorder="1" applyAlignment="1">
      <alignment vertical="top" wrapText="1"/>
    </xf>
    <xf numFmtId="44" fontId="12" fillId="0" borderId="37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center" vertical="top" wrapText="1"/>
    </xf>
    <xf numFmtId="0" fontId="4" fillId="0" borderId="2" xfId="0" applyFont="1" applyBorder="1"/>
    <xf numFmtId="0" fontId="2" fillId="0" borderId="3" xfId="0" applyFont="1" applyBorder="1" applyAlignment="1">
      <alignment horizontal="center" vertical="top"/>
    </xf>
    <xf numFmtId="0" fontId="4" fillId="0" borderId="4" xfId="0" applyFont="1" applyBorder="1"/>
    <xf numFmtId="0" fontId="2" fillId="0" borderId="10" xfId="0" applyFont="1" applyBorder="1" applyAlignment="1">
      <alignment horizontal="center" vertical="top"/>
    </xf>
    <xf numFmtId="0" fontId="4" fillId="0" borderId="11" xfId="0" applyFont="1" applyBorder="1"/>
    <xf numFmtId="0" fontId="2" fillId="0" borderId="16" xfId="0" applyFont="1" applyBorder="1" applyAlignment="1">
      <alignment horizontal="center" vertical="top"/>
    </xf>
    <xf numFmtId="0" fontId="4" fillId="0" borderId="17" xfId="0" applyFont="1" applyBorder="1"/>
    <xf numFmtId="0" fontId="2" fillId="0" borderId="27" xfId="0" applyFont="1" applyBorder="1" applyAlignment="1">
      <alignment horizontal="center" vertical="top"/>
    </xf>
    <xf numFmtId="0" fontId="4" fillId="0" borderId="26" xfId="0" applyFont="1" applyBorder="1"/>
    <xf numFmtId="0" fontId="2" fillId="0" borderId="38" xfId="0" applyFont="1" applyBorder="1" applyAlignment="1">
      <alignment horizontal="center" vertical="top"/>
    </xf>
    <xf numFmtId="0" fontId="4" fillId="0" borderId="39" xfId="0" applyFont="1" applyBorder="1"/>
    <xf numFmtId="0" fontId="2" fillId="0" borderId="44" xfId="0" applyFont="1" applyBorder="1" applyAlignment="1">
      <alignment horizontal="center" vertical="top"/>
    </xf>
    <xf numFmtId="0" fontId="4" fillId="0" borderId="45" xfId="0" applyFont="1" applyBorder="1"/>
    <xf numFmtId="0" fontId="10" fillId="0" borderId="36" xfId="0" applyFont="1" applyBorder="1" applyAlignment="1">
      <alignment horizontal="center" vertical="top" wrapText="1"/>
    </xf>
    <xf numFmtId="0" fontId="4" fillId="0" borderId="37" xfId="0" applyFont="1" applyBorder="1"/>
    <xf numFmtId="0" fontId="10" fillId="0" borderId="53" xfId="0" applyFont="1" applyBorder="1" applyAlignment="1">
      <alignment horizontal="center" vertical="top"/>
    </xf>
    <xf numFmtId="0" fontId="4" fillId="0" borderId="55" xfId="0" applyFont="1" applyBorder="1"/>
    <xf numFmtId="0" fontId="10" fillId="0" borderId="58" xfId="0" applyFont="1" applyBorder="1" applyAlignment="1">
      <alignment horizontal="center" vertical="top"/>
    </xf>
    <xf numFmtId="0" fontId="4" fillId="0" borderId="59" xfId="0" applyFont="1" applyBorder="1"/>
    <xf numFmtId="0" fontId="10" fillId="0" borderId="61" xfId="0" applyFont="1" applyBorder="1" applyAlignment="1">
      <alignment horizontal="center" vertical="top"/>
    </xf>
    <xf numFmtId="0" fontId="4" fillId="0" borderId="2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29" sqref="E29"/>
    </sheetView>
  </sheetViews>
  <sheetFormatPr defaultColWidth="14.44140625" defaultRowHeight="15" customHeight="1"/>
  <cols>
    <col min="1" max="1" width="33.6640625" customWidth="1"/>
    <col min="2" max="2" width="14.88671875" bestFit="1" customWidth="1"/>
    <col min="3" max="4" width="8.88671875" customWidth="1"/>
    <col min="5" max="5" width="29.6640625" customWidth="1"/>
    <col min="6" max="6" width="13.6640625" customWidth="1"/>
    <col min="7" max="7" width="6.6640625" customWidth="1"/>
    <col min="8" max="8" width="5" customWidth="1"/>
    <col min="9" max="9" width="45.109375" customWidth="1"/>
    <col min="10" max="10" width="17.88671875" customWidth="1"/>
    <col min="11" max="11" width="18" customWidth="1"/>
    <col min="12" max="12" width="8.88671875" customWidth="1"/>
    <col min="13" max="13" width="26.33203125" customWidth="1"/>
    <col min="14" max="14" width="13.6640625" customWidth="1"/>
    <col min="15" max="26" width="8.88671875" customWidth="1"/>
  </cols>
  <sheetData>
    <row r="1" spans="1:26" ht="22.2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2" t="s">
        <v>1</v>
      </c>
      <c r="B3" s="4"/>
      <c r="C3" s="4"/>
      <c r="D3" s="5"/>
      <c r="E3" s="4"/>
      <c r="F3" s="4"/>
      <c r="G3" s="4"/>
      <c r="H3" s="3"/>
      <c r="I3" s="3"/>
      <c r="J3" s="4"/>
      <c r="K3" s="4"/>
      <c r="L3" s="6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2" t="s">
        <v>2</v>
      </c>
      <c r="B4" s="4"/>
      <c r="C4" s="4"/>
      <c r="D4" s="5"/>
      <c r="E4" s="4"/>
      <c r="F4" s="4"/>
      <c r="G4" s="4"/>
      <c r="H4" s="3"/>
      <c r="I4" s="3"/>
      <c r="J4" s="4"/>
      <c r="K4" s="4"/>
      <c r="L4" s="6"/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>
      <c r="A5" s="2" t="s">
        <v>3</v>
      </c>
      <c r="B5" s="4"/>
      <c r="C5" s="4"/>
      <c r="D5" s="5"/>
      <c r="E5" s="4"/>
      <c r="F5" s="4"/>
      <c r="G5" s="4"/>
      <c r="H5" s="3"/>
      <c r="I5" s="3"/>
      <c r="J5" s="4"/>
      <c r="K5" s="4"/>
      <c r="L5" s="6"/>
      <c r="M5" s="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5" customHeight="1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1" customHeight="1">
      <c r="A7" s="141" t="s">
        <v>4</v>
      </c>
      <c r="B7" s="142"/>
      <c r="C7" s="7"/>
      <c r="D7" s="7"/>
      <c r="E7" s="143" t="s">
        <v>5</v>
      </c>
      <c r="F7" s="144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>
      <c r="A8" s="8" t="s">
        <v>6</v>
      </c>
      <c r="B8" s="9">
        <v>200000</v>
      </c>
      <c r="C8" s="7"/>
      <c r="D8" s="7"/>
      <c r="E8" s="10" t="s">
        <v>7</v>
      </c>
      <c r="F8" s="11">
        <v>3</v>
      </c>
      <c r="G8" s="7"/>
      <c r="H8" s="7"/>
      <c r="I8" s="1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5" customHeight="1">
      <c r="A9" s="8" t="s">
        <v>8</v>
      </c>
      <c r="B9" s="9">
        <f>(0.01*B8)</f>
        <v>2000</v>
      </c>
      <c r="C9" s="13">
        <v>0.01</v>
      </c>
      <c r="D9" s="7"/>
      <c r="E9" s="145" t="s">
        <v>9</v>
      </c>
      <c r="F9" s="146"/>
      <c r="G9" s="7"/>
      <c r="H9" s="7"/>
      <c r="I9" s="14" t="s">
        <v>10</v>
      </c>
      <c r="J9" s="15">
        <f>(F30-B40)</f>
        <v>31233.599999999999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8" t="s">
        <v>11</v>
      </c>
      <c r="B10" s="9">
        <f>0.03*(F22*12)</f>
        <v>1076.3999999999999</v>
      </c>
      <c r="C10" s="7"/>
      <c r="D10" s="7"/>
      <c r="E10" s="10" t="s">
        <v>12</v>
      </c>
      <c r="F10" s="16">
        <v>980</v>
      </c>
      <c r="G10" s="7"/>
      <c r="H10" s="7"/>
      <c r="I10" s="17" t="s">
        <v>13</v>
      </c>
      <c r="J10" s="18">
        <f>(J9/B8)</f>
        <v>0.156168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19" t="s">
        <v>14</v>
      </c>
      <c r="B11" s="9">
        <f>SUM(B9:B10)</f>
        <v>3076.3999999999996</v>
      </c>
      <c r="C11" s="7"/>
      <c r="D11" s="7"/>
      <c r="E11" s="10" t="s">
        <v>15</v>
      </c>
      <c r="F11" s="16">
        <v>1050</v>
      </c>
      <c r="G11" s="7"/>
      <c r="H11" s="7"/>
      <c r="I11" s="20" t="s">
        <v>16</v>
      </c>
      <c r="J11" s="21">
        <v>10800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8"/>
      <c r="B12" s="22"/>
      <c r="C12" s="7"/>
      <c r="D12" s="7"/>
      <c r="E12" s="10" t="s">
        <v>17</v>
      </c>
      <c r="F12" s="16">
        <v>960</v>
      </c>
      <c r="G12" s="7"/>
      <c r="H12" s="7"/>
      <c r="I12" s="17" t="s">
        <v>18</v>
      </c>
      <c r="J12" s="23">
        <f>J9-J11</f>
        <v>20433.599999999999</v>
      </c>
      <c r="K12" s="7"/>
      <c r="L12" s="7"/>
      <c r="M12" s="2"/>
      <c r="N12" s="24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147" t="s">
        <v>19</v>
      </c>
      <c r="B13" s="148"/>
      <c r="C13" s="7"/>
      <c r="D13" s="7"/>
      <c r="E13" s="10" t="s">
        <v>20</v>
      </c>
      <c r="F13" s="11"/>
      <c r="G13" s="7"/>
      <c r="H13" s="7"/>
      <c r="I13" s="25" t="s">
        <v>21</v>
      </c>
      <c r="J13" s="26">
        <f>(J12/(0.25*B8))</f>
        <v>0.40867199999999998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.5" customHeight="1">
      <c r="A14" s="8" t="s">
        <v>22</v>
      </c>
      <c r="B14" s="9">
        <v>420</v>
      </c>
      <c r="C14" s="7"/>
      <c r="D14" s="7"/>
      <c r="E14" s="10" t="s">
        <v>23</v>
      </c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3.5" customHeight="1">
      <c r="A15" s="8" t="s">
        <v>24</v>
      </c>
      <c r="B15" s="9">
        <v>550</v>
      </c>
      <c r="C15" s="7"/>
      <c r="D15" s="7"/>
      <c r="E15" s="10" t="s">
        <v>25</v>
      </c>
      <c r="F15" s="1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8" t="s">
        <v>26</v>
      </c>
      <c r="B16" s="9">
        <v>600</v>
      </c>
      <c r="C16" s="7"/>
      <c r="D16" s="7"/>
      <c r="E16" s="10" t="s">
        <v>27</v>
      </c>
      <c r="F16" s="16"/>
      <c r="G16" s="7"/>
      <c r="H16" s="7"/>
      <c r="I16" s="2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28" t="s">
        <v>28</v>
      </c>
      <c r="B17" s="29"/>
      <c r="C17" s="7"/>
      <c r="D17" s="7"/>
      <c r="E17" s="10" t="s">
        <v>29</v>
      </c>
      <c r="F17" s="16"/>
      <c r="G17" s="7"/>
      <c r="H17" s="7"/>
      <c r="I17" s="30" t="s">
        <v>30</v>
      </c>
      <c r="J17" s="31" t="s">
        <v>31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8" t="s">
        <v>32</v>
      </c>
      <c r="B18" s="29"/>
      <c r="C18" s="7"/>
      <c r="D18" s="7"/>
      <c r="E18" s="10" t="s">
        <v>33</v>
      </c>
      <c r="F18" s="16"/>
      <c r="G18" s="7"/>
      <c r="H18" s="7"/>
      <c r="I18" s="32" t="s">
        <v>34</v>
      </c>
      <c r="J18" s="33" t="s">
        <v>31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19" t="s">
        <v>14</v>
      </c>
      <c r="B19" s="29">
        <f>SUM(B14:B18)</f>
        <v>1570</v>
      </c>
      <c r="C19" s="7"/>
      <c r="D19" s="7"/>
      <c r="E19" s="10" t="s">
        <v>35</v>
      </c>
      <c r="F19" s="16"/>
      <c r="G19" s="7"/>
      <c r="H19" s="7"/>
      <c r="I19" s="2"/>
      <c r="J19" s="2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>
      <c r="A20" s="8"/>
      <c r="B20" s="22"/>
      <c r="C20" s="7"/>
      <c r="D20" s="7"/>
      <c r="E20" s="10" t="s">
        <v>36</v>
      </c>
      <c r="F20" s="1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5" customHeight="1">
      <c r="A21" s="147" t="s">
        <v>37</v>
      </c>
      <c r="B21" s="148"/>
      <c r="C21" s="7"/>
      <c r="D21" s="7"/>
      <c r="E21" s="10" t="s">
        <v>38</v>
      </c>
      <c r="F21" s="1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8" t="s">
        <v>39</v>
      </c>
      <c r="B22" s="34">
        <v>0.25</v>
      </c>
      <c r="C22" s="7"/>
      <c r="D22" s="11"/>
      <c r="E22" s="35" t="s">
        <v>40</v>
      </c>
      <c r="F22" s="16">
        <f>SUM(F10:F21)</f>
        <v>2990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8" t="s">
        <v>41</v>
      </c>
      <c r="B23" s="36" t="s">
        <v>31</v>
      </c>
      <c r="C23" s="13">
        <v>0.01</v>
      </c>
      <c r="D23" s="11"/>
      <c r="E23" s="35" t="s">
        <v>42</v>
      </c>
      <c r="F23" s="16">
        <f>F22*12</f>
        <v>35880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8" t="s">
        <v>43</v>
      </c>
      <c r="B24" s="34">
        <v>0.06</v>
      </c>
      <c r="C24" s="13">
        <v>0.06</v>
      </c>
      <c r="D24" s="11"/>
      <c r="E24" s="37"/>
      <c r="F24" s="3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8" t="s">
        <v>44</v>
      </c>
      <c r="B25" s="22">
        <v>30</v>
      </c>
      <c r="C25" s="7"/>
      <c r="D25" s="11"/>
      <c r="E25" s="149" t="s">
        <v>45</v>
      </c>
      <c r="F25" s="15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8" t="s">
        <v>46</v>
      </c>
      <c r="B26" s="39" t="s">
        <v>31</v>
      </c>
      <c r="C26" s="40">
        <v>2.58E-2</v>
      </c>
      <c r="D26" s="11"/>
      <c r="E26" s="7" t="s">
        <v>47</v>
      </c>
      <c r="F26" s="41" t="s">
        <v>31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19" t="s">
        <v>14</v>
      </c>
      <c r="B27" s="42"/>
      <c r="C27" s="7"/>
      <c r="D27" s="11"/>
      <c r="E27" s="7" t="s">
        <v>48</v>
      </c>
      <c r="F27" s="41" t="s">
        <v>31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8"/>
      <c r="B28" s="43"/>
      <c r="C28" s="7"/>
      <c r="D28" s="11"/>
      <c r="E28" s="7" t="s">
        <v>49</v>
      </c>
      <c r="F28" s="41" t="s">
        <v>31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>
      <c r="A29" s="147" t="s">
        <v>50</v>
      </c>
      <c r="B29" s="148"/>
      <c r="C29" s="7"/>
      <c r="D29" s="11"/>
      <c r="E29" s="44"/>
      <c r="F29" s="45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>
      <c r="A30" s="8" t="s">
        <v>51</v>
      </c>
      <c r="B30" s="46" t="s">
        <v>52</v>
      </c>
      <c r="C30" s="40">
        <v>7.7200000000000005E-2</v>
      </c>
      <c r="D30" s="11"/>
      <c r="E30" s="47" t="s">
        <v>53</v>
      </c>
      <c r="F30" s="48">
        <f>SUM(F26:F28,F23)</f>
        <v>35880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>
      <c r="A31" s="8" t="s">
        <v>54</v>
      </c>
      <c r="B31" s="49" t="s">
        <v>31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>
      <c r="A32" s="19" t="s">
        <v>14</v>
      </c>
      <c r="B32" s="34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8"/>
      <c r="B33" s="2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147" t="s">
        <v>55</v>
      </c>
      <c r="B34" s="14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8" t="s">
        <v>56</v>
      </c>
      <c r="B35" s="50">
        <v>0.03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>
      <c r="A36" s="8" t="s">
        <v>57</v>
      </c>
      <c r="B36" s="9" t="s">
        <v>31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8" t="s">
        <v>58</v>
      </c>
      <c r="B37" s="9" t="s">
        <v>31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8" t="s">
        <v>14</v>
      </c>
      <c r="B38" s="9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51"/>
      <c r="B39" s="52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.5" customHeight="1">
      <c r="A40" s="53" t="s">
        <v>59</v>
      </c>
      <c r="B40" s="54">
        <f>B11+B19</f>
        <v>4646.3999999999996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55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3.5" customHeight="1">
      <c r="A44" s="55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3.5" customHeight="1">
      <c r="A45" s="5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13.5" customHeight="1">
      <c r="A46" s="55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3.5" customHeight="1">
      <c r="A47" s="55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3.5" customHeight="1">
      <c r="A48" s="5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3.5" customHeight="1">
      <c r="A49" s="55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13.5" customHeight="1">
      <c r="A50" s="55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3.5" customHeight="1">
      <c r="A51" s="55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3.5" customHeight="1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3.5" customHeight="1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3.5" customHeight="1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3.5" customHeight="1">
      <c r="A55" s="55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3.5" customHeight="1">
      <c r="A56" s="55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3.5" customHeight="1">
      <c r="A57" s="55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3.5" customHeight="1">
      <c r="A58" s="55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3.5" customHeight="1">
      <c r="A59" s="55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3.5" customHeight="1">
      <c r="A60" s="55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3.5" customHeight="1">
      <c r="A61" s="55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3.5" customHeight="1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3.5" customHeight="1">
      <c r="A63" s="55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3.5" customHeight="1">
      <c r="A64" s="55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3.5" customHeight="1">
      <c r="A65" s="55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3.5" customHeight="1">
      <c r="A66" s="55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3.5" customHeight="1">
      <c r="A67" s="55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3.5" customHeight="1">
      <c r="A68" s="5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3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3.5" customHeight="1">
      <c r="A70" s="55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3.5" customHeight="1">
      <c r="A71" s="55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3.5" customHeight="1">
      <c r="A72" s="55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3.5" customHeight="1">
      <c r="A73" s="55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3.5" customHeight="1">
      <c r="A74" s="55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3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3.5" customHeight="1">
      <c r="A76" s="55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3.5" customHeight="1">
      <c r="A77" s="55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3.5" customHeight="1">
      <c r="A78" s="55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3.5" customHeight="1">
      <c r="A79" s="55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3.5" customHeight="1">
      <c r="A80" s="55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3.5" customHeight="1">
      <c r="A81" s="55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3.5" customHeight="1">
      <c r="A82" s="55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3.5" customHeight="1">
      <c r="A83" s="55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3.5" customHeight="1">
      <c r="A84" s="55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3.5" customHeight="1">
      <c r="A85" s="55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3.5" customHeight="1">
      <c r="A86" s="55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3.5" customHeight="1">
      <c r="A87" s="55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3.5" customHeight="1">
      <c r="A88" s="55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3.5" customHeight="1">
      <c r="A89" s="55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3.5" customHeight="1">
      <c r="A90" s="55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3.5" customHeight="1">
      <c r="A91" s="55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3.5" customHeight="1">
      <c r="A92" s="55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3.5" customHeight="1">
      <c r="A93" s="55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3.5" customHeight="1">
      <c r="A94" s="55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3.5" customHeight="1">
      <c r="A95" s="55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3.5" customHeight="1">
      <c r="A96" s="55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3.5" customHeight="1">
      <c r="A97" s="55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3.5" customHeight="1">
      <c r="A98" s="55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3.5" customHeight="1">
      <c r="A99" s="55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3.5" customHeight="1">
      <c r="A100" s="55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3.5" customHeight="1">
      <c r="A101" s="55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3.5" customHeight="1">
      <c r="A102" s="55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3.5" customHeight="1">
      <c r="A103" s="55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3.5" customHeight="1">
      <c r="A104" s="55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3.5" customHeight="1">
      <c r="A105" s="55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3.5" customHeight="1">
      <c r="A106" s="55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3.5" customHeight="1">
      <c r="A107" s="55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3.5" customHeight="1">
      <c r="A108" s="55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3.5" customHeight="1">
      <c r="A109" s="55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3.5" customHeight="1">
      <c r="A110" s="55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3.5" customHeight="1">
      <c r="A111" s="55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3.5" customHeight="1">
      <c r="A112" s="55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3.5" customHeight="1">
      <c r="A113" s="55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3.5" customHeight="1">
      <c r="A114" s="55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3.5" customHeight="1">
      <c r="A115" s="55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3.5" customHeight="1">
      <c r="A116" s="55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3.5" customHeight="1">
      <c r="A117" s="55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3.5" customHeight="1">
      <c r="A118" s="55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3.5" customHeight="1">
      <c r="A119" s="55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3.5" customHeight="1">
      <c r="A120" s="55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3.5" customHeight="1">
      <c r="A121" s="55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3.5" customHeight="1">
      <c r="A122" s="55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3.5" customHeight="1">
      <c r="A123" s="55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3.5" customHeight="1">
      <c r="A124" s="55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3.5" customHeight="1">
      <c r="A125" s="55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3.5" customHeight="1">
      <c r="A126" s="55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3.5" customHeight="1">
      <c r="A127" s="55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3.5" customHeight="1">
      <c r="A128" s="55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3.5" customHeight="1">
      <c r="A129" s="55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3.5" customHeight="1">
      <c r="A130" s="55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3.5" customHeight="1">
      <c r="A131" s="55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3.5" customHeight="1">
      <c r="A132" s="55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3.5" customHeight="1">
      <c r="A133" s="55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3.5" customHeight="1">
      <c r="A134" s="55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3.5" customHeight="1">
      <c r="A135" s="55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3.5" customHeight="1">
      <c r="A136" s="55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3.5" customHeight="1">
      <c r="A137" s="55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3.5" customHeight="1">
      <c r="A138" s="55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3.5" customHeight="1">
      <c r="A139" s="55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3.5" customHeight="1">
      <c r="A140" s="55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3.5" customHeight="1">
      <c r="A141" s="55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3.5" customHeight="1">
      <c r="A142" s="55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3.5" customHeight="1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3.5" customHeight="1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3.5" customHeight="1">
      <c r="A145" s="55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3.5" customHeight="1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3.5" customHeight="1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3.5" customHeight="1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3.5" customHeight="1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3.5" customHeight="1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3.5" customHeight="1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3.5" customHeight="1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3.5" customHeight="1">
      <c r="A153" s="55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3.5" customHeight="1">
      <c r="A154" s="55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3.5" customHeight="1">
      <c r="A155" s="55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3.5" customHeight="1">
      <c r="A156" s="55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3.5" customHeight="1">
      <c r="A157" s="55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3.5" customHeight="1">
      <c r="A158" s="55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3.5" customHeight="1">
      <c r="A159" s="55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3.5" customHeight="1">
      <c r="A160" s="55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3.5" customHeight="1">
      <c r="A161" s="55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3.5" customHeight="1">
      <c r="A162" s="55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3.5" customHeight="1">
      <c r="A163" s="55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3.5" customHeight="1">
      <c r="A164" s="55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3.5" customHeight="1">
      <c r="A165" s="55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3.5" customHeight="1">
      <c r="A166" s="55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3.5" customHeight="1">
      <c r="A167" s="55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3.5" customHeight="1">
      <c r="A168" s="55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3.5" customHeight="1">
      <c r="A169" s="55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3.5" customHeight="1">
      <c r="A170" s="55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3.5" customHeight="1">
      <c r="A171" s="55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3.5" customHeight="1">
      <c r="A172" s="55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3.5" customHeight="1">
      <c r="A173" s="55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3.5" customHeight="1">
      <c r="A174" s="55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3.5" customHeight="1">
      <c r="A175" s="55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3.5" customHeight="1">
      <c r="A176" s="55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3.5" customHeight="1">
      <c r="A177" s="55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3.5" customHeight="1">
      <c r="A178" s="55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3.5" customHeight="1">
      <c r="A179" s="55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3.5" customHeight="1">
      <c r="A180" s="55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3.5" customHeight="1">
      <c r="A181" s="55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3.5" customHeight="1">
      <c r="A182" s="55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3.5" customHeight="1">
      <c r="A183" s="55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3.5" customHeight="1">
      <c r="A184" s="55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3.5" customHeight="1">
      <c r="A185" s="55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3.5" customHeight="1">
      <c r="A186" s="55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3.5" customHeight="1">
      <c r="A187" s="55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3.5" customHeight="1">
      <c r="A188" s="55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3.5" customHeight="1">
      <c r="A189" s="55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3.5" customHeight="1">
      <c r="A190" s="55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3.5" customHeight="1">
      <c r="A191" s="55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3.5" customHeight="1">
      <c r="A192" s="55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3.5" customHeight="1">
      <c r="A193" s="55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3.5" customHeight="1">
      <c r="A194" s="55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3.5" customHeight="1">
      <c r="A195" s="55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3.5" customHeight="1">
      <c r="A196" s="55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3.5" customHeight="1">
      <c r="A197" s="55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3.5" customHeight="1">
      <c r="A198" s="55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3.5" customHeight="1">
      <c r="A199" s="55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3.5" customHeight="1">
      <c r="A200" s="55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3.5" customHeight="1">
      <c r="A201" s="55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3.5" customHeight="1">
      <c r="A202" s="55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3.5" customHeight="1">
      <c r="A203" s="55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3.5" customHeight="1">
      <c r="A204" s="55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3.5" customHeight="1">
      <c r="A205" s="55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3.5" customHeight="1">
      <c r="A206" s="55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3.5" customHeight="1">
      <c r="A207" s="55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3.5" customHeight="1">
      <c r="A208" s="55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3.5" customHeight="1">
      <c r="A209" s="55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3.5" customHeight="1">
      <c r="A210" s="55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3.5" customHeight="1">
      <c r="A211" s="55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3.5" customHeight="1">
      <c r="A212" s="55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3.5" customHeight="1">
      <c r="A213" s="55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3.5" customHeight="1">
      <c r="A214" s="55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3.5" customHeight="1">
      <c r="A215" s="55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3.5" customHeight="1">
      <c r="A216" s="55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3.5" customHeight="1">
      <c r="A217" s="55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3.5" customHeight="1">
      <c r="A218" s="55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3.5" customHeight="1">
      <c r="A219" s="55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3.5" customHeight="1">
      <c r="A220" s="55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3.5" customHeight="1">
      <c r="A221" s="55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3.5" customHeight="1">
      <c r="A222" s="55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3.5" customHeight="1">
      <c r="A223" s="55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3.5" customHeight="1">
      <c r="A224" s="55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3.5" customHeight="1">
      <c r="A225" s="55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3.5" customHeight="1">
      <c r="A226" s="55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3.5" customHeight="1">
      <c r="A227" s="55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3.5" customHeight="1">
      <c r="A228" s="55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3.5" customHeight="1">
      <c r="A229" s="55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3.5" customHeight="1">
      <c r="A230" s="55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3.5" customHeight="1">
      <c r="A231" s="55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3.5" customHeight="1">
      <c r="A232" s="55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3.5" customHeight="1">
      <c r="A233" s="55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3.5" customHeight="1">
      <c r="A234" s="55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3.5" customHeight="1">
      <c r="A235" s="55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3.5" customHeight="1">
      <c r="A236" s="55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3.5" customHeight="1">
      <c r="A237" s="55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3.5" customHeight="1">
      <c r="A238" s="55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3.5" customHeight="1">
      <c r="A239" s="55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3.5" customHeight="1">
      <c r="A240" s="55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3.5" customHeight="1">
      <c r="A241" s="55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3.5" customHeight="1">
      <c r="A242" s="55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3.5" customHeight="1">
      <c r="A243" s="55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3.5" customHeight="1">
      <c r="A244" s="55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3.5" customHeight="1">
      <c r="A245" s="55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3.5" customHeight="1">
      <c r="A246" s="55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3.5" customHeight="1">
      <c r="A247" s="55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3.5" customHeight="1">
      <c r="A248" s="55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3.5" customHeight="1">
      <c r="A249" s="55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3.5" customHeight="1">
      <c r="A250" s="55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3.5" customHeight="1">
      <c r="A251" s="55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3.5" customHeight="1">
      <c r="A252" s="55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3.5" customHeight="1">
      <c r="A253" s="55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3.5" customHeight="1">
      <c r="A254" s="55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3.5" customHeight="1">
      <c r="A255" s="55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3.5" customHeight="1">
      <c r="A256" s="55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3.5" customHeight="1">
      <c r="A257" s="55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3.5" customHeight="1">
      <c r="A258" s="55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3.5" customHeight="1">
      <c r="A259" s="55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3.5" customHeight="1">
      <c r="A260" s="55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3.5" customHeight="1">
      <c r="A261" s="55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3.5" customHeight="1">
      <c r="A262" s="55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3.5" customHeight="1">
      <c r="A263" s="55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3.5" customHeight="1">
      <c r="A264" s="55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3.5" customHeight="1">
      <c r="A265" s="55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3.5" customHeight="1">
      <c r="A266" s="55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3.5" customHeight="1">
      <c r="A267" s="55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3.5" customHeight="1">
      <c r="A268" s="55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3.5" customHeight="1">
      <c r="A269" s="55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3.5" customHeight="1">
      <c r="A270" s="55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3.5" customHeight="1">
      <c r="A271" s="55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3.5" customHeight="1">
      <c r="A272" s="55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3.5" customHeight="1">
      <c r="A273" s="55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3.5" customHeight="1">
      <c r="A274" s="55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3.5" customHeight="1">
      <c r="A275" s="55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3.5" customHeight="1">
      <c r="A276" s="55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3.5" customHeight="1">
      <c r="A277" s="55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3.5" customHeight="1">
      <c r="A278" s="55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3.5" customHeight="1">
      <c r="A279" s="55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3.5" customHeight="1">
      <c r="A280" s="55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3.5" customHeight="1">
      <c r="A281" s="55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3.5" customHeight="1">
      <c r="A282" s="55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3.5" customHeight="1">
      <c r="A283" s="55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3.5" customHeight="1">
      <c r="A284" s="55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3.5" customHeight="1">
      <c r="A285" s="55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3.5" customHeight="1">
      <c r="A286" s="55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3.5" customHeight="1">
      <c r="A287" s="55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3.5" customHeight="1">
      <c r="A288" s="55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3.5" customHeight="1">
      <c r="A289" s="55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3.5" customHeight="1">
      <c r="A290" s="55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3.5" customHeight="1">
      <c r="A291" s="55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3.5" customHeight="1">
      <c r="A292" s="55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3.5" customHeight="1">
      <c r="A293" s="55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3.5" customHeight="1">
      <c r="A294" s="55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3.5" customHeight="1">
      <c r="A295" s="55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3.5" customHeight="1">
      <c r="A296" s="55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3.5" customHeight="1">
      <c r="A297" s="55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3.5" customHeight="1">
      <c r="A298" s="55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3.5" customHeight="1">
      <c r="A299" s="55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3.5" customHeight="1">
      <c r="A300" s="55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3.5" customHeight="1">
      <c r="A301" s="55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3.5" customHeight="1">
      <c r="A302" s="55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3.5" customHeight="1">
      <c r="A303" s="55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3.5" customHeight="1">
      <c r="A304" s="55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3.5" customHeight="1">
      <c r="A305" s="55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3.5" customHeight="1">
      <c r="A306" s="55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3.5" customHeight="1">
      <c r="A307" s="55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3.5" customHeight="1">
      <c r="A308" s="55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3.5" customHeight="1">
      <c r="A309" s="55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3.5" customHeight="1">
      <c r="A310" s="55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3.5" customHeight="1">
      <c r="A311" s="55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3.5" customHeight="1">
      <c r="A312" s="55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3.5" customHeight="1">
      <c r="A313" s="55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3.5" customHeight="1">
      <c r="A314" s="55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3.5" customHeight="1">
      <c r="A315" s="55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3.5" customHeight="1">
      <c r="A316" s="55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3.5" customHeight="1">
      <c r="A317" s="55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3.5" customHeight="1">
      <c r="A318" s="55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3.5" customHeight="1">
      <c r="A319" s="55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3.5" customHeight="1">
      <c r="A320" s="55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3.5" customHeight="1">
      <c r="A321" s="55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3.5" customHeight="1">
      <c r="A322" s="55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3.5" customHeight="1">
      <c r="A323" s="55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3.5" customHeight="1">
      <c r="A324" s="55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3.5" customHeight="1">
      <c r="A325" s="55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3.5" customHeight="1">
      <c r="A326" s="55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3.5" customHeight="1">
      <c r="A327" s="55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3.5" customHeight="1">
      <c r="A328" s="55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3.5" customHeight="1">
      <c r="A329" s="55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3.5" customHeight="1">
      <c r="A330" s="55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3.5" customHeight="1">
      <c r="A331" s="55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3.5" customHeight="1">
      <c r="A332" s="55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3.5" customHeight="1">
      <c r="A333" s="55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3.5" customHeight="1">
      <c r="A334" s="55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3.5" customHeight="1">
      <c r="A335" s="55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3.5" customHeight="1">
      <c r="A336" s="55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3.5" customHeight="1">
      <c r="A337" s="55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3.5" customHeight="1">
      <c r="A338" s="55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3.5" customHeight="1">
      <c r="A339" s="55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3.5" customHeight="1">
      <c r="A340" s="55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3.5" customHeight="1">
      <c r="A341" s="55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3.5" customHeight="1">
      <c r="A342" s="55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3.5" customHeight="1">
      <c r="A343" s="55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3.5" customHeight="1">
      <c r="A344" s="55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3.5" customHeight="1">
      <c r="A345" s="55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3.5" customHeight="1">
      <c r="A346" s="55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3.5" customHeight="1">
      <c r="A347" s="55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3.5" customHeight="1">
      <c r="A348" s="55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3.5" customHeight="1">
      <c r="A349" s="55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3.5" customHeight="1">
      <c r="A350" s="55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3.5" customHeight="1">
      <c r="A351" s="55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3.5" customHeight="1">
      <c r="A352" s="55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3.5" customHeight="1">
      <c r="A353" s="55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3.5" customHeight="1">
      <c r="A354" s="55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3.5" customHeight="1">
      <c r="A355" s="55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3.5" customHeight="1">
      <c r="A356" s="55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3.5" customHeight="1">
      <c r="A357" s="55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3.5" customHeight="1">
      <c r="A358" s="55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3.5" customHeight="1">
      <c r="A359" s="55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3.5" customHeight="1">
      <c r="A360" s="55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3.5" customHeight="1">
      <c r="A361" s="55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3.5" customHeight="1">
      <c r="A362" s="55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3.5" customHeight="1">
      <c r="A363" s="55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3.5" customHeight="1">
      <c r="A364" s="55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3.5" customHeight="1">
      <c r="A365" s="55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3.5" customHeight="1">
      <c r="A366" s="55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3.5" customHeight="1">
      <c r="A367" s="55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3.5" customHeight="1">
      <c r="A368" s="55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3.5" customHeight="1">
      <c r="A369" s="55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3.5" customHeight="1">
      <c r="A370" s="55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3.5" customHeight="1">
      <c r="A371" s="55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3.5" customHeight="1">
      <c r="A372" s="55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3.5" customHeight="1">
      <c r="A373" s="55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3.5" customHeight="1">
      <c r="A374" s="55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3.5" customHeight="1">
      <c r="A375" s="55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3.5" customHeight="1">
      <c r="A376" s="55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3.5" customHeight="1">
      <c r="A377" s="55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3.5" customHeight="1">
      <c r="A378" s="55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3.5" customHeight="1">
      <c r="A379" s="55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3.5" customHeight="1">
      <c r="A380" s="55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3.5" customHeight="1">
      <c r="A381" s="55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3.5" customHeight="1">
      <c r="A382" s="55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3.5" customHeight="1">
      <c r="A383" s="55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3.5" customHeight="1">
      <c r="A384" s="55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3.5" customHeight="1">
      <c r="A385" s="55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3.5" customHeight="1">
      <c r="A386" s="55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3.5" customHeight="1">
      <c r="A387" s="55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3.5" customHeight="1">
      <c r="A388" s="55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3.5" customHeight="1">
      <c r="A389" s="55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3.5" customHeight="1">
      <c r="A390" s="55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3.5" customHeight="1">
      <c r="A391" s="55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3.5" customHeight="1">
      <c r="A392" s="55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3.5" customHeight="1">
      <c r="A393" s="55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3.5" customHeight="1">
      <c r="A394" s="55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3.5" customHeight="1">
      <c r="A395" s="55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3.5" customHeight="1">
      <c r="A396" s="55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3.5" customHeight="1">
      <c r="A397" s="55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3.5" customHeight="1">
      <c r="A398" s="55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3.5" customHeight="1">
      <c r="A399" s="55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3.5" customHeight="1">
      <c r="A400" s="55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3.5" customHeight="1">
      <c r="A401" s="55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3.5" customHeight="1">
      <c r="A402" s="55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3.5" customHeight="1">
      <c r="A403" s="55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3.5" customHeight="1">
      <c r="A404" s="55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3.5" customHeight="1">
      <c r="A405" s="55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3.5" customHeight="1">
      <c r="A406" s="55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3.5" customHeight="1">
      <c r="A407" s="55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3.5" customHeight="1">
      <c r="A408" s="55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3.5" customHeight="1">
      <c r="A409" s="55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3.5" customHeight="1">
      <c r="A410" s="55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3.5" customHeight="1">
      <c r="A411" s="55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3.5" customHeight="1">
      <c r="A412" s="55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3.5" customHeight="1">
      <c r="A413" s="55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3.5" customHeight="1">
      <c r="A414" s="55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3.5" customHeight="1">
      <c r="A415" s="55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3.5" customHeight="1">
      <c r="A416" s="55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3.5" customHeight="1">
      <c r="A417" s="55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3.5" customHeight="1">
      <c r="A418" s="55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3.5" customHeight="1">
      <c r="A419" s="55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3.5" customHeight="1">
      <c r="A420" s="55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3.5" customHeight="1">
      <c r="A421" s="55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3.5" customHeight="1">
      <c r="A422" s="55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3.5" customHeight="1">
      <c r="A423" s="55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3.5" customHeight="1">
      <c r="A424" s="55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3.5" customHeight="1">
      <c r="A425" s="55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3.5" customHeight="1">
      <c r="A426" s="55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3.5" customHeight="1">
      <c r="A427" s="55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3.5" customHeight="1">
      <c r="A428" s="55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3.5" customHeight="1">
      <c r="A429" s="55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3.5" customHeight="1">
      <c r="A430" s="55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3.5" customHeight="1">
      <c r="A431" s="55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3.5" customHeight="1">
      <c r="A432" s="55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3.5" customHeight="1">
      <c r="A433" s="55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3.5" customHeight="1">
      <c r="A434" s="55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3.5" customHeight="1">
      <c r="A435" s="55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3.5" customHeight="1">
      <c r="A436" s="55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3.5" customHeight="1">
      <c r="A437" s="55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3.5" customHeight="1">
      <c r="A438" s="55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3.5" customHeight="1">
      <c r="A439" s="55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3.5" customHeight="1">
      <c r="A440" s="55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3.5" customHeight="1">
      <c r="A441" s="55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3.5" customHeight="1">
      <c r="A442" s="55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3.5" customHeight="1">
      <c r="A443" s="55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3.5" customHeight="1">
      <c r="A444" s="55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3.5" customHeight="1">
      <c r="A445" s="55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3.5" customHeight="1">
      <c r="A446" s="55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3.5" customHeight="1">
      <c r="A447" s="55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3.5" customHeight="1">
      <c r="A448" s="55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3.5" customHeight="1">
      <c r="A449" s="55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3.5" customHeight="1">
      <c r="A450" s="55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3.5" customHeight="1">
      <c r="A451" s="55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3.5" customHeight="1">
      <c r="A452" s="55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3.5" customHeight="1">
      <c r="A453" s="55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3.5" customHeight="1">
      <c r="A454" s="55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3.5" customHeight="1">
      <c r="A455" s="55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3.5" customHeight="1">
      <c r="A456" s="55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3.5" customHeight="1">
      <c r="A457" s="55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3.5" customHeight="1">
      <c r="A458" s="55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3.5" customHeight="1">
      <c r="A459" s="55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3.5" customHeight="1">
      <c r="A460" s="55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3.5" customHeight="1">
      <c r="A461" s="55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3.5" customHeight="1">
      <c r="A462" s="55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3.5" customHeight="1">
      <c r="A463" s="55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3.5" customHeight="1">
      <c r="A464" s="55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3.5" customHeight="1">
      <c r="A465" s="55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3.5" customHeight="1">
      <c r="A466" s="55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3.5" customHeight="1">
      <c r="A467" s="55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3.5" customHeight="1">
      <c r="A468" s="55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3.5" customHeight="1">
      <c r="A469" s="55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3.5" customHeight="1">
      <c r="A470" s="55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3.5" customHeight="1">
      <c r="A471" s="55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3.5" customHeight="1">
      <c r="A472" s="55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3.5" customHeight="1">
      <c r="A473" s="55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3.5" customHeight="1">
      <c r="A474" s="55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3.5" customHeight="1">
      <c r="A475" s="55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3.5" customHeight="1">
      <c r="A476" s="55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3.5" customHeight="1">
      <c r="A477" s="55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3.5" customHeight="1">
      <c r="A478" s="55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3.5" customHeight="1">
      <c r="A479" s="55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3.5" customHeight="1">
      <c r="A480" s="55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3.5" customHeight="1">
      <c r="A481" s="55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3.5" customHeight="1">
      <c r="A482" s="55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3.5" customHeight="1">
      <c r="A483" s="55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3.5" customHeight="1">
      <c r="A484" s="55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3.5" customHeight="1">
      <c r="A485" s="55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3.5" customHeight="1">
      <c r="A486" s="55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3.5" customHeight="1">
      <c r="A487" s="55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3.5" customHeight="1">
      <c r="A488" s="55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3.5" customHeight="1">
      <c r="A489" s="55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3.5" customHeight="1">
      <c r="A490" s="55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3.5" customHeight="1">
      <c r="A491" s="55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3.5" customHeight="1">
      <c r="A492" s="55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3.5" customHeight="1">
      <c r="A493" s="55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3.5" customHeight="1">
      <c r="A494" s="55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3.5" customHeight="1">
      <c r="A495" s="55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3.5" customHeight="1">
      <c r="A496" s="55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3.5" customHeight="1">
      <c r="A497" s="55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3.5" customHeight="1">
      <c r="A498" s="55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3.5" customHeight="1">
      <c r="A499" s="55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3.5" customHeight="1">
      <c r="A500" s="55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3.5" customHeight="1">
      <c r="A501" s="55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3.5" customHeight="1">
      <c r="A502" s="55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3.5" customHeight="1">
      <c r="A503" s="55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3.5" customHeight="1">
      <c r="A504" s="55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3.5" customHeight="1">
      <c r="A505" s="55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3.5" customHeight="1">
      <c r="A506" s="55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3.5" customHeight="1">
      <c r="A507" s="55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3.5" customHeight="1">
      <c r="A508" s="55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3.5" customHeight="1">
      <c r="A509" s="55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3.5" customHeight="1">
      <c r="A510" s="55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3.5" customHeight="1">
      <c r="A511" s="55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3.5" customHeight="1">
      <c r="A512" s="55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3.5" customHeight="1">
      <c r="A513" s="55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3.5" customHeight="1">
      <c r="A514" s="55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3.5" customHeight="1">
      <c r="A515" s="55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3.5" customHeight="1">
      <c r="A516" s="55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3.5" customHeight="1">
      <c r="A517" s="55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3.5" customHeight="1">
      <c r="A518" s="55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3.5" customHeight="1">
      <c r="A519" s="55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3.5" customHeight="1">
      <c r="A520" s="55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3.5" customHeight="1">
      <c r="A521" s="55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3.5" customHeight="1">
      <c r="A522" s="55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3.5" customHeight="1">
      <c r="A523" s="55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3.5" customHeight="1">
      <c r="A524" s="55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3.5" customHeight="1">
      <c r="A525" s="55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3.5" customHeight="1">
      <c r="A526" s="55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3.5" customHeight="1">
      <c r="A527" s="55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3.5" customHeight="1">
      <c r="A528" s="55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3.5" customHeight="1">
      <c r="A529" s="55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3.5" customHeight="1">
      <c r="A530" s="55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3.5" customHeight="1">
      <c r="A531" s="55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3.5" customHeight="1">
      <c r="A532" s="55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3.5" customHeight="1">
      <c r="A533" s="55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3.5" customHeight="1">
      <c r="A534" s="55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3.5" customHeight="1">
      <c r="A535" s="55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3.5" customHeight="1">
      <c r="A536" s="55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3.5" customHeight="1">
      <c r="A537" s="55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3.5" customHeight="1">
      <c r="A538" s="55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3.5" customHeight="1">
      <c r="A539" s="55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3.5" customHeight="1">
      <c r="A540" s="55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3.5" customHeight="1">
      <c r="A541" s="55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3.5" customHeight="1">
      <c r="A542" s="55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3.5" customHeight="1">
      <c r="A543" s="55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3.5" customHeight="1">
      <c r="A544" s="55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3.5" customHeight="1">
      <c r="A545" s="55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3.5" customHeight="1">
      <c r="A546" s="55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3.5" customHeight="1">
      <c r="A547" s="55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3.5" customHeight="1">
      <c r="A548" s="55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3.5" customHeight="1">
      <c r="A549" s="55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3.5" customHeight="1">
      <c r="A550" s="55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3.5" customHeight="1">
      <c r="A551" s="55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3.5" customHeight="1">
      <c r="A552" s="55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3.5" customHeight="1">
      <c r="A553" s="55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3.5" customHeight="1">
      <c r="A554" s="55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3.5" customHeight="1">
      <c r="A555" s="55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3.5" customHeight="1">
      <c r="A556" s="55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3.5" customHeight="1">
      <c r="A557" s="55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3.5" customHeight="1">
      <c r="A558" s="55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3.5" customHeight="1">
      <c r="A559" s="55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3.5" customHeight="1">
      <c r="A560" s="55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3.5" customHeight="1">
      <c r="A561" s="55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3.5" customHeight="1">
      <c r="A562" s="55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3.5" customHeight="1">
      <c r="A563" s="55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3.5" customHeight="1">
      <c r="A564" s="55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3.5" customHeight="1">
      <c r="A565" s="55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3.5" customHeight="1">
      <c r="A566" s="55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3.5" customHeight="1">
      <c r="A567" s="55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3.5" customHeight="1">
      <c r="A568" s="55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3.5" customHeight="1">
      <c r="A569" s="55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3.5" customHeight="1">
      <c r="A570" s="55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3.5" customHeight="1">
      <c r="A571" s="55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3.5" customHeight="1">
      <c r="A572" s="55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3.5" customHeight="1">
      <c r="A573" s="55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3.5" customHeight="1">
      <c r="A574" s="55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3.5" customHeight="1">
      <c r="A575" s="55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3.5" customHeight="1">
      <c r="A576" s="55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3.5" customHeight="1">
      <c r="A577" s="55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3.5" customHeight="1">
      <c r="A578" s="55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3.5" customHeight="1">
      <c r="A579" s="55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3.5" customHeight="1">
      <c r="A580" s="55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3.5" customHeight="1">
      <c r="A581" s="55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3.5" customHeight="1">
      <c r="A582" s="55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3.5" customHeight="1">
      <c r="A583" s="55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3.5" customHeight="1">
      <c r="A584" s="55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3.5" customHeight="1">
      <c r="A585" s="55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3.5" customHeight="1">
      <c r="A586" s="55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3.5" customHeight="1">
      <c r="A587" s="55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3.5" customHeight="1">
      <c r="A588" s="55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3.5" customHeight="1">
      <c r="A589" s="55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3.5" customHeight="1">
      <c r="A590" s="55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3.5" customHeight="1">
      <c r="A591" s="55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3.5" customHeight="1">
      <c r="A592" s="55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3.5" customHeight="1">
      <c r="A593" s="55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3.5" customHeight="1">
      <c r="A594" s="55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3.5" customHeight="1">
      <c r="A595" s="55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3.5" customHeight="1">
      <c r="A596" s="55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3.5" customHeight="1">
      <c r="A597" s="55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3.5" customHeight="1">
      <c r="A598" s="55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3.5" customHeight="1">
      <c r="A599" s="55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3.5" customHeight="1">
      <c r="A600" s="55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3.5" customHeight="1">
      <c r="A601" s="55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3.5" customHeight="1">
      <c r="A602" s="55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3.5" customHeight="1">
      <c r="A603" s="55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3.5" customHeight="1">
      <c r="A604" s="55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3.5" customHeight="1">
      <c r="A605" s="55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3.5" customHeight="1">
      <c r="A606" s="55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3.5" customHeight="1">
      <c r="A607" s="55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3.5" customHeight="1">
      <c r="A608" s="55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3.5" customHeight="1">
      <c r="A609" s="55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3.5" customHeight="1">
      <c r="A610" s="55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3.5" customHeight="1">
      <c r="A611" s="55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3.5" customHeight="1">
      <c r="A612" s="55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3.5" customHeight="1">
      <c r="A613" s="55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3.5" customHeight="1">
      <c r="A614" s="55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3.5" customHeight="1">
      <c r="A615" s="55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3.5" customHeight="1">
      <c r="A616" s="55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3.5" customHeight="1">
      <c r="A617" s="55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3.5" customHeight="1">
      <c r="A618" s="55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3.5" customHeight="1">
      <c r="A619" s="55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3.5" customHeight="1">
      <c r="A620" s="55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3.5" customHeight="1">
      <c r="A621" s="55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3.5" customHeight="1">
      <c r="A622" s="55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3.5" customHeight="1">
      <c r="A623" s="55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3.5" customHeight="1">
      <c r="A624" s="55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3.5" customHeight="1">
      <c r="A625" s="55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3.5" customHeight="1">
      <c r="A626" s="55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3.5" customHeight="1">
      <c r="A627" s="55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3.5" customHeight="1">
      <c r="A628" s="55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3.5" customHeight="1">
      <c r="A629" s="55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3.5" customHeight="1">
      <c r="A630" s="55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3.5" customHeight="1">
      <c r="A631" s="55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3.5" customHeight="1">
      <c r="A632" s="55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3.5" customHeight="1">
      <c r="A633" s="55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3.5" customHeight="1">
      <c r="A634" s="55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3.5" customHeight="1">
      <c r="A635" s="55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3.5" customHeight="1">
      <c r="A636" s="55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3.5" customHeight="1">
      <c r="A637" s="55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3.5" customHeight="1">
      <c r="A638" s="55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3.5" customHeight="1">
      <c r="A639" s="55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3.5" customHeight="1">
      <c r="A640" s="55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3.5" customHeight="1">
      <c r="A641" s="55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3.5" customHeight="1">
      <c r="A642" s="55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3.5" customHeight="1">
      <c r="A643" s="55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3.5" customHeight="1">
      <c r="A644" s="55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3.5" customHeight="1">
      <c r="A645" s="55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3.5" customHeight="1">
      <c r="A646" s="55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3.5" customHeight="1">
      <c r="A647" s="55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3.5" customHeight="1">
      <c r="A648" s="55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3.5" customHeight="1">
      <c r="A649" s="55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3.5" customHeight="1">
      <c r="A650" s="55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3.5" customHeight="1">
      <c r="A651" s="55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3.5" customHeight="1">
      <c r="A652" s="55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3.5" customHeight="1">
      <c r="A653" s="55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3.5" customHeight="1">
      <c r="A654" s="55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3.5" customHeight="1">
      <c r="A655" s="55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3.5" customHeight="1">
      <c r="A656" s="55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3.5" customHeight="1">
      <c r="A657" s="55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3.5" customHeight="1">
      <c r="A658" s="55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3.5" customHeight="1">
      <c r="A659" s="55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3.5" customHeight="1">
      <c r="A660" s="55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3.5" customHeight="1">
      <c r="A661" s="55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3.5" customHeight="1">
      <c r="A662" s="55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3.5" customHeight="1">
      <c r="A663" s="55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3.5" customHeight="1">
      <c r="A664" s="55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3.5" customHeight="1">
      <c r="A665" s="55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3.5" customHeight="1">
      <c r="A666" s="55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3.5" customHeight="1">
      <c r="A667" s="55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3.5" customHeight="1">
      <c r="A668" s="55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3.5" customHeight="1">
      <c r="A669" s="55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3.5" customHeight="1">
      <c r="A670" s="55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3.5" customHeight="1">
      <c r="A671" s="55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3.5" customHeight="1">
      <c r="A672" s="55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3.5" customHeight="1">
      <c r="A673" s="55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3.5" customHeight="1">
      <c r="A674" s="55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3.5" customHeight="1">
      <c r="A675" s="55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3.5" customHeight="1">
      <c r="A676" s="55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3.5" customHeight="1">
      <c r="A677" s="55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3.5" customHeight="1">
      <c r="A678" s="55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3.5" customHeight="1">
      <c r="A679" s="55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3.5" customHeight="1">
      <c r="A680" s="55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3.5" customHeight="1">
      <c r="A681" s="55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3.5" customHeight="1">
      <c r="A682" s="55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3.5" customHeight="1">
      <c r="A683" s="55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3.5" customHeight="1">
      <c r="A684" s="55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3.5" customHeight="1">
      <c r="A685" s="55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3.5" customHeight="1">
      <c r="A686" s="55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3.5" customHeight="1">
      <c r="A687" s="55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3.5" customHeight="1">
      <c r="A688" s="55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3.5" customHeight="1">
      <c r="A689" s="55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3.5" customHeight="1">
      <c r="A690" s="55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3.5" customHeight="1">
      <c r="A691" s="55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3.5" customHeight="1">
      <c r="A692" s="55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3.5" customHeight="1">
      <c r="A693" s="55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3.5" customHeight="1">
      <c r="A694" s="55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3.5" customHeight="1">
      <c r="A695" s="55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3.5" customHeight="1">
      <c r="A696" s="55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3.5" customHeight="1">
      <c r="A697" s="55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3.5" customHeight="1">
      <c r="A698" s="55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3.5" customHeight="1">
      <c r="A699" s="55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3.5" customHeight="1">
      <c r="A700" s="55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3.5" customHeight="1">
      <c r="A701" s="55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3.5" customHeight="1">
      <c r="A702" s="55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3.5" customHeight="1">
      <c r="A703" s="55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3.5" customHeight="1">
      <c r="A704" s="55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3.5" customHeight="1">
      <c r="A705" s="55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3.5" customHeight="1">
      <c r="A706" s="55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3.5" customHeight="1">
      <c r="A707" s="55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3.5" customHeight="1">
      <c r="A708" s="55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3.5" customHeight="1">
      <c r="A709" s="55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3.5" customHeight="1">
      <c r="A710" s="55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3.5" customHeight="1">
      <c r="A711" s="55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3.5" customHeight="1">
      <c r="A712" s="55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3.5" customHeight="1">
      <c r="A713" s="55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3.5" customHeight="1">
      <c r="A714" s="55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3.5" customHeight="1">
      <c r="A715" s="55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3.5" customHeight="1">
      <c r="A716" s="55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3.5" customHeight="1">
      <c r="A717" s="55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3.5" customHeight="1">
      <c r="A718" s="55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3.5" customHeight="1">
      <c r="A719" s="55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3.5" customHeight="1">
      <c r="A720" s="55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3.5" customHeight="1">
      <c r="A721" s="55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3.5" customHeight="1">
      <c r="A722" s="55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3.5" customHeight="1">
      <c r="A723" s="55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3.5" customHeight="1">
      <c r="A724" s="55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3.5" customHeight="1">
      <c r="A725" s="55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3.5" customHeight="1">
      <c r="A726" s="55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3.5" customHeight="1">
      <c r="A727" s="55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3.5" customHeight="1">
      <c r="A728" s="55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3.5" customHeight="1">
      <c r="A729" s="55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3.5" customHeight="1">
      <c r="A730" s="55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3.5" customHeight="1">
      <c r="A731" s="55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3.5" customHeight="1">
      <c r="A732" s="55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3.5" customHeight="1">
      <c r="A733" s="55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3.5" customHeight="1">
      <c r="A734" s="55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3.5" customHeight="1">
      <c r="A735" s="55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3.5" customHeight="1">
      <c r="A736" s="55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3.5" customHeight="1">
      <c r="A737" s="55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3.5" customHeight="1">
      <c r="A738" s="55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3.5" customHeight="1">
      <c r="A739" s="55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3.5" customHeight="1">
      <c r="A740" s="55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3.5" customHeight="1">
      <c r="A741" s="55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3.5" customHeight="1">
      <c r="A742" s="55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3.5" customHeight="1">
      <c r="A743" s="55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3.5" customHeight="1">
      <c r="A744" s="55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3.5" customHeight="1">
      <c r="A745" s="55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3.5" customHeight="1">
      <c r="A746" s="55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3.5" customHeight="1">
      <c r="A747" s="55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3.5" customHeight="1">
      <c r="A748" s="55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3.5" customHeight="1">
      <c r="A749" s="55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3.5" customHeight="1">
      <c r="A750" s="55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3.5" customHeight="1">
      <c r="A751" s="55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3.5" customHeight="1">
      <c r="A752" s="55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3.5" customHeight="1">
      <c r="A753" s="55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3.5" customHeight="1">
      <c r="A754" s="55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3.5" customHeight="1">
      <c r="A755" s="55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3.5" customHeight="1">
      <c r="A756" s="55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3.5" customHeight="1">
      <c r="A757" s="55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3.5" customHeight="1">
      <c r="A758" s="55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3.5" customHeight="1">
      <c r="A759" s="55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3.5" customHeight="1">
      <c r="A760" s="55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3.5" customHeight="1">
      <c r="A761" s="55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3.5" customHeight="1">
      <c r="A762" s="55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3.5" customHeight="1">
      <c r="A763" s="55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3.5" customHeight="1">
      <c r="A764" s="55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3.5" customHeight="1">
      <c r="A765" s="55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3.5" customHeight="1">
      <c r="A766" s="55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3.5" customHeight="1">
      <c r="A767" s="55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3.5" customHeight="1">
      <c r="A768" s="55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3.5" customHeight="1">
      <c r="A769" s="55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3.5" customHeight="1">
      <c r="A770" s="55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3.5" customHeight="1">
      <c r="A771" s="55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3.5" customHeight="1">
      <c r="A772" s="55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3.5" customHeight="1">
      <c r="A773" s="55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3.5" customHeight="1">
      <c r="A774" s="55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3.5" customHeight="1">
      <c r="A775" s="55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3.5" customHeight="1">
      <c r="A776" s="55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3.5" customHeight="1">
      <c r="A777" s="55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3.5" customHeight="1">
      <c r="A778" s="55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3.5" customHeight="1">
      <c r="A779" s="55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3.5" customHeight="1">
      <c r="A780" s="55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3.5" customHeight="1">
      <c r="A781" s="55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3.5" customHeight="1">
      <c r="A782" s="55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3.5" customHeight="1">
      <c r="A783" s="55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3.5" customHeight="1">
      <c r="A784" s="55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3.5" customHeight="1">
      <c r="A785" s="55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3.5" customHeight="1">
      <c r="A786" s="55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3.5" customHeight="1">
      <c r="A787" s="55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3.5" customHeight="1">
      <c r="A788" s="55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3.5" customHeight="1">
      <c r="A789" s="55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3.5" customHeight="1">
      <c r="A790" s="55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3.5" customHeight="1">
      <c r="A791" s="55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3.5" customHeight="1">
      <c r="A792" s="55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3.5" customHeight="1">
      <c r="A793" s="55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3.5" customHeight="1">
      <c r="A794" s="55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3.5" customHeight="1">
      <c r="A795" s="55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3.5" customHeight="1">
      <c r="A796" s="55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3.5" customHeight="1">
      <c r="A797" s="55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3.5" customHeight="1">
      <c r="A798" s="55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3.5" customHeight="1">
      <c r="A799" s="55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3.5" customHeight="1">
      <c r="A800" s="55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3.5" customHeight="1">
      <c r="A801" s="55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3.5" customHeight="1">
      <c r="A802" s="55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3.5" customHeight="1">
      <c r="A803" s="55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3.5" customHeight="1">
      <c r="A804" s="55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3.5" customHeight="1">
      <c r="A805" s="55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3.5" customHeight="1">
      <c r="A806" s="55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3.5" customHeight="1">
      <c r="A807" s="55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3.5" customHeight="1">
      <c r="A808" s="55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3.5" customHeight="1">
      <c r="A809" s="55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3.5" customHeight="1">
      <c r="A810" s="55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3.5" customHeight="1">
      <c r="A811" s="55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3.5" customHeight="1">
      <c r="A812" s="55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3.5" customHeight="1">
      <c r="A813" s="55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3.5" customHeight="1">
      <c r="A814" s="55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3.5" customHeight="1">
      <c r="A815" s="55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3.5" customHeight="1">
      <c r="A816" s="55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3.5" customHeight="1">
      <c r="A817" s="55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3.5" customHeight="1">
      <c r="A818" s="55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3.5" customHeight="1">
      <c r="A819" s="55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3.5" customHeight="1">
      <c r="A820" s="55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3.5" customHeight="1">
      <c r="A821" s="55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3.5" customHeight="1">
      <c r="A822" s="55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3.5" customHeight="1">
      <c r="A823" s="55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3.5" customHeight="1">
      <c r="A824" s="55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3.5" customHeight="1">
      <c r="A825" s="55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3.5" customHeight="1">
      <c r="A826" s="55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3.5" customHeight="1">
      <c r="A827" s="55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3.5" customHeight="1">
      <c r="A828" s="55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3.5" customHeight="1">
      <c r="A829" s="55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3.5" customHeight="1">
      <c r="A830" s="55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3.5" customHeight="1">
      <c r="A831" s="55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3.5" customHeight="1">
      <c r="A832" s="55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3.5" customHeight="1">
      <c r="A833" s="55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3.5" customHeight="1">
      <c r="A834" s="55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3.5" customHeight="1">
      <c r="A835" s="55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3.5" customHeight="1">
      <c r="A836" s="55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3.5" customHeight="1">
      <c r="A837" s="55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3.5" customHeight="1">
      <c r="A838" s="55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3.5" customHeight="1">
      <c r="A839" s="55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3.5" customHeight="1">
      <c r="A840" s="55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3.5" customHeight="1">
      <c r="A841" s="55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3.5" customHeight="1">
      <c r="A842" s="55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3.5" customHeight="1">
      <c r="A843" s="55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3.5" customHeight="1">
      <c r="A844" s="55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3.5" customHeight="1">
      <c r="A845" s="55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3.5" customHeight="1">
      <c r="A846" s="55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3.5" customHeight="1">
      <c r="A847" s="55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3.5" customHeight="1">
      <c r="A848" s="55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3.5" customHeight="1">
      <c r="A849" s="55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3.5" customHeight="1">
      <c r="A850" s="55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3.5" customHeight="1">
      <c r="A851" s="55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3.5" customHeight="1">
      <c r="A852" s="55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3.5" customHeight="1">
      <c r="A853" s="55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3.5" customHeight="1">
      <c r="A854" s="55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3.5" customHeight="1">
      <c r="A855" s="55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3.5" customHeight="1">
      <c r="A856" s="55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3.5" customHeight="1">
      <c r="A857" s="55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3.5" customHeight="1">
      <c r="A858" s="55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3.5" customHeight="1">
      <c r="A859" s="55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3.5" customHeight="1">
      <c r="A860" s="55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3.5" customHeight="1">
      <c r="A861" s="55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3.5" customHeight="1">
      <c r="A862" s="55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3.5" customHeight="1">
      <c r="A863" s="55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3.5" customHeight="1">
      <c r="A864" s="55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3.5" customHeight="1">
      <c r="A865" s="55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3.5" customHeight="1">
      <c r="A866" s="55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3.5" customHeight="1">
      <c r="A867" s="55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3.5" customHeight="1">
      <c r="A868" s="55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3.5" customHeight="1">
      <c r="A869" s="55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3.5" customHeight="1">
      <c r="A870" s="55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3.5" customHeight="1">
      <c r="A871" s="55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3.5" customHeight="1">
      <c r="A872" s="55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3.5" customHeight="1">
      <c r="A873" s="55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3.5" customHeight="1">
      <c r="A874" s="55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3.5" customHeight="1">
      <c r="A875" s="55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3.5" customHeight="1">
      <c r="A876" s="55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3.5" customHeight="1">
      <c r="A877" s="55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3.5" customHeight="1">
      <c r="A878" s="55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3.5" customHeight="1">
      <c r="A879" s="55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3.5" customHeight="1">
      <c r="A880" s="55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3.5" customHeight="1">
      <c r="A881" s="55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3.5" customHeight="1">
      <c r="A882" s="55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3.5" customHeight="1">
      <c r="A883" s="55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3.5" customHeight="1">
      <c r="A884" s="55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3.5" customHeight="1">
      <c r="A885" s="55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3.5" customHeight="1">
      <c r="A886" s="55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3.5" customHeight="1">
      <c r="A887" s="55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3.5" customHeight="1">
      <c r="A888" s="55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3.5" customHeight="1">
      <c r="A889" s="55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3.5" customHeight="1">
      <c r="A890" s="55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3.5" customHeight="1">
      <c r="A891" s="55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3.5" customHeight="1">
      <c r="A892" s="55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3.5" customHeight="1">
      <c r="A893" s="55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3.5" customHeight="1">
      <c r="A894" s="55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3.5" customHeight="1">
      <c r="A895" s="55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3.5" customHeight="1">
      <c r="A896" s="55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3.5" customHeight="1">
      <c r="A897" s="55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3.5" customHeight="1">
      <c r="A898" s="55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3.5" customHeight="1">
      <c r="A899" s="55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3.5" customHeight="1">
      <c r="A900" s="55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3.5" customHeight="1">
      <c r="A901" s="55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3.5" customHeight="1">
      <c r="A902" s="55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3.5" customHeight="1">
      <c r="A903" s="55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3.5" customHeight="1">
      <c r="A904" s="55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3.5" customHeight="1">
      <c r="A905" s="55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3.5" customHeight="1">
      <c r="A906" s="55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3.5" customHeight="1">
      <c r="A907" s="55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3.5" customHeight="1">
      <c r="A908" s="55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3.5" customHeight="1">
      <c r="A909" s="55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3.5" customHeight="1">
      <c r="A910" s="55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3.5" customHeight="1">
      <c r="A911" s="55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3.5" customHeight="1">
      <c r="A912" s="55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3.5" customHeight="1">
      <c r="A913" s="55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3.5" customHeight="1">
      <c r="A914" s="55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3.5" customHeight="1">
      <c r="A915" s="55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3.5" customHeight="1">
      <c r="A916" s="55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3.5" customHeight="1">
      <c r="A917" s="55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3.5" customHeight="1">
      <c r="A918" s="55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3.5" customHeight="1">
      <c r="A919" s="55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3.5" customHeight="1">
      <c r="A920" s="55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3.5" customHeight="1">
      <c r="A921" s="55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3.5" customHeight="1">
      <c r="A922" s="55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3.5" customHeight="1">
      <c r="A923" s="55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3.5" customHeight="1">
      <c r="A924" s="55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3.5" customHeight="1">
      <c r="A925" s="55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3.5" customHeight="1">
      <c r="A926" s="55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3.5" customHeight="1">
      <c r="A927" s="55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3.5" customHeight="1">
      <c r="A928" s="55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3.5" customHeight="1">
      <c r="A929" s="55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3.5" customHeight="1">
      <c r="A930" s="55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3.5" customHeight="1">
      <c r="A931" s="55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3.5" customHeight="1">
      <c r="A932" s="55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3.5" customHeight="1">
      <c r="A933" s="55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3.5" customHeight="1">
      <c r="A934" s="55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3.5" customHeight="1">
      <c r="A935" s="55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3.5" customHeight="1">
      <c r="A936" s="55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3.5" customHeight="1">
      <c r="A937" s="55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3.5" customHeight="1">
      <c r="A938" s="55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3.5" customHeight="1">
      <c r="A939" s="55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3.5" customHeight="1">
      <c r="A940" s="55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3.5" customHeight="1">
      <c r="A941" s="55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3.5" customHeight="1">
      <c r="A942" s="55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3.5" customHeight="1">
      <c r="A943" s="55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3.5" customHeight="1">
      <c r="A944" s="55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3.5" customHeight="1">
      <c r="A945" s="55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3.5" customHeight="1">
      <c r="A946" s="55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3.5" customHeight="1">
      <c r="A947" s="55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3.5" customHeight="1">
      <c r="A948" s="55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3.5" customHeight="1">
      <c r="A949" s="55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3.5" customHeight="1">
      <c r="A950" s="55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3.5" customHeight="1">
      <c r="A951" s="55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3.5" customHeight="1">
      <c r="A952" s="55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3.5" customHeight="1">
      <c r="A953" s="55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3.5" customHeight="1">
      <c r="A954" s="55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3.5" customHeight="1">
      <c r="A955" s="55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3.5" customHeight="1">
      <c r="A956" s="55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3.5" customHeight="1">
      <c r="A957" s="55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3.5" customHeight="1">
      <c r="A958" s="55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3.5" customHeight="1">
      <c r="A959" s="55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3.5" customHeight="1">
      <c r="A960" s="55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3.5" customHeight="1">
      <c r="A961" s="55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3.5" customHeight="1">
      <c r="A962" s="55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3.5" customHeight="1">
      <c r="A963" s="55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3.5" customHeight="1">
      <c r="A964" s="55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3.5" customHeight="1">
      <c r="A965" s="55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3.5" customHeight="1">
      <c r="A966" s="55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3.5" customHeight="1">
      <c r="A967" s="55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3.5" customHeight="1">
      <c r="A968" s="55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3.5" customHeight="1">
      <c r="A969" s="55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3.5" customHeight="1">
      <c r="A970" s="55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3.5" customHeight="1">
      <c r="A971" s="55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3.5" customHeight="1">
      <c r="A972" s="55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3.5" customHeight="1">
      <c r="A973" s="55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3.5" customHeight="1">
      <c r="A974" s="55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3.5" customHeight="1">
      <c r="A975" s="55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3.5" customHeight="1">
      <c r="A976" s="55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3.5" customHeight="1">
      <c r="A977" s="55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3.5" customHeight="1">
      <c r="A978" s="55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3.5" customHeight="1">
      <c r="A979" s="55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3.5" customHeight="1">
      <c r="A980" s="55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3.5" customHeight="1">
      <c r="A981" s="55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3.5" customHeight="1">
      <c r="A982" s="55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3.5" customHeight="1">
      <c r="A983" s="55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3.5" customHeight="1">
      <c r="A984" s="55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3.5" customHeight="1">
      <c r="A985" s="55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3.5" customHeight="1">
      <c r="A986" s="55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3.5" customHeight="1">
      <c r="A987" s="55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3.5" customHeight="1">
      <c r="A988" s="55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3.5" customHeight="1">
      <c r="A989" s="55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3.5" customHeight="1">
      <c r="A990" s="55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3.5" customHeight="1">
      <c r="A991" s="55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3.5" customHeight="1">
      <c r="A992" s="55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3.5" customHeight="1">
      <c r="A993" s="55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3.5" customHeight="1">
      <c r="A994" s="55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3.5" customHeight="1">
      <c r="A995" s="55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3.5" customHeight="1">
      <c r="A996" s="55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3.5" customHeight="1">
      <c r="A997" s="55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3.5" customHeight="1">
      <c r="A998" s="55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3.5" customHeight="1">
      <c r="A999" s="55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3.5" customHeight="1">
      <c r="A1000" s="55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mergeCells count="8">
    <mergeCell ref="E25:F25"/>
    <mergeCell ref="A29:B29"/>
    <mergeCell ref="A34:B34"/>
    <mergeCell ref="A7:B7"/>
    <mergeCell ref="E7:F7"/>
    <mergeCell ref="E9:F9"/>
    <mergeCell ref="A13:B13"/>
    <mergeCell ref="A21:B2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4140625" defaultRowHeight="15" customHeight="1"/>
  <cols>
    <col min="1" max="1" width="33.6640625" customWidth="1"/>
    <col min="2" max="2" width="15.6640625" customWidth="1"/>
    <col min="3" max="3" width="6.6640625" customWidth="1"/>
    <col min="4" max="4" width="8.88671875" customWidth="1"/>
    <col min="5" max="5" width="29.6640625" customWidth="1"/>
    <col min="6" max="6" width="13.6640625" customWidth="1"/>
    <col min="7" max="7" width="6.6640625" customWidth="1"/>
    <col min="8" max="8" width="5" customWidth="1"/>
    <col min="9" max="9" width="45.109375" customWidth="1"/>
    <col min="10" max="10" width="17.88671875" customWidth="1"/>
    <col min="11" max="11" width="18" customWidth="1"/>
    <col min="12" max="12" width="8.88671875" customWidth="1"/>
    <col min="13" max="13" width="26.33203125" customWidth="1"/>
    <col min="14" max="14" width="13.6640625" customWidth="1"/>
    <col min="15" max="26" width="8.88671875" customWidth="1"/>
  </cols>
  <sheetData>
    <row r="1" spans="1:26" ht="13.5" customHeight="1">
      <c r="A1" s="57"/>
      <c r="B1" s="2"/>
      <c r="C1" s="2"/>
      <c r="D1" s="58" t="s">
        <v>60</v>
      </c>
      <c r="E1" s="5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2" t="s">
        <v>1</v>
      </c>
      <c r="B3" s="4"/>
      <c r="C3" s="4"/>
      <c r="D3" s="5"/>
      <c r="E3" s="4"/>
      <c r="F3" s="4"/>
      <c r="G3" s="4"/>
      <c r="H3" s="3"/>
      <c r="I3" s="3"/>
      <c r="J3" s="4"/>
      <c r="K3" s="4"/>
      <c r="L3" s="6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2" t="s">
        <v>2</v>
      </c>
      <c r="B4" s="4"/>
      <c r="C4" s="4"/>
      <c r="D4" s="5"/>
      <c r="E4" s="4"/>
      <c r="F4" s="4"/>
      <c r="G4" s="4"/>
      <c r="H4" s="3"/>
      <c r="I4" s="3"/>
      <c r="J4" s="4"/>
      <c r="K4" s="4"/>
      <c r="L4" s="6"/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>
      <c r="A5" s="58" t="s">
        <v>61</v>
      </c>
      <c r="B5" s="4"/>
      <c r="C5" s="4"/>
      <c r="D5" s="5"/>
      <c r="E5" s="4"/>
      <c r="F5" s="4"/>
      <c r="G5" s="4"/>
      <c r="H5" s="3"/>
      <c r="I5" s="3"/>
      <c r="J5" s="4"/>
      <c r="K5" s="4"/>
      <c r="L5" s="6"/>
      <c r="M5" s="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5" customHeight="1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1" customHeight="1">
      <c r="A7" s="141" t="s">
        <v>4</v>
      </c>
      <c r="B7" s="142"/>
      <c r="C7" s="7"/>
      <c r="D7" s="7"/>
      <c r="E7" s="151" t="s">
        <v>5</v>
      </c>
      <c r="F7" s="15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>
      <c r="A8" s="8" t="s">
        <v>6</v>
      </c>
      <c r="B8" s="36"/>
      <c r="C8" s="7"/>
      <c r="D8" s="7"/>
      <c r="E8" s="60" t="s">
        <v>7</v>
      </c>
      <c r="F8" s="61"/>
      <c r="G8" s="7"/>
      <c r="H8" s="7"/>
      <c r="I8" s="62" t="s">
        <v>62</v>
      </c>
      <c r="J8" s="63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5" customHeight="1">
      <c r="A9" s="8" t="s">
        <v>8</v>
      </c>
      <c r="B9" s="9">
        <f>(0.01*B8)</f>
        <v>0</v>
      </c>
      <c r="C9" s="13"/>
      <c r="D9" s="7"/>
      <c r="E9" s="153" t="s">
        <v>9</v>
      </c>
      <c r="F9" s="154"/>
      <c r="G9" s="7"/>
      <c r="H9" s="7"/>
      <c r="I9" s="17" t="s">
        <v>10</v>
      </c>
      <c r="J9" s="23">
        <f>(F30-B40)</f>
        <v>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8" t="s">
        <v>11</v>
      </c>
      <c r="B10" s="9">
        <f>0.03*(F22*12)</f>
        <v>0</v>
      </c>
      <c r="C10" s="7"/>
      <c r="D10" s="7"/>
      <c r="E10" s="60" t="s">
        <v>12</v>
      </c>
      <c r="F10" s="64"/>
      <c r="G10" s="7"/>
      <c r="H10" s="7"/>
      <c r="I10" s="17" t="s">
        <v>13</v>
      </c>
      <c r="J10" s="18" t="e">
        <f>(J9/B8)</f>
        <v>#DIV/0!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19" t="s">
        <v>14</v>
      </c>
      <c r="B11" s="9">
        <f>SUM(B9:B10)</f>
        <v>0</v>
      </c>
      <c r="C11" s="7"/>
      <c r="D11" s="7"/>
      <c r="E11" s="60" t="s">
        <v>15</v>
      </c>
      <c r="F11" s="64"/>
      <c r="G11" s="7"/>
      <c r="H11" s="7"/>
      <c r="I11" s="20" t="s">
        <v>16</v>
      </c>
      <c r="J11" s="21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8"/>
      <c r="B12" s="22"/>
      <c r="C12" s="7"/>
      <c r="D12" s="7"/>
      <c r="E12" s="60" t="s">
        <v>17</v>
      </c>
      <c r="F12" s="64"/>
      <c r="G12" s="7"/>
      <c r="H12" s="7"/>
      <c r="I12" s="17" t="s">
        <v>18</v>
      </c>
      <c r="J12" s="23">
        <f>J9-J11</f>
        <v>0</v>
      </c>
      <c r="K12" s="7"/>
      <c r="L12" s="7"/>
      <c r="M12" s="2"/>
      <c r="N12" s="24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147" t="s">
        <v>19</v>
      </c>
      <c r="B13" s="148"/>
      <c r="C13" s="7"/>
      <c r="D13" s="7"/>
      <c r="E13" s="60" t="s">
        <v>20</v>
      </c>
      <c r="F13" s="65"/>
      <c r="G13" s="7"/>
      <c r="H13" s="7"/>
      <c r="I13" s="25" t="s">
        <v>21</v>
      </c>
      <c r="J13" s="26" t="e">
        <f>(J12/(0.25*B8))</f>
        <v>#DIV/0!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.5" customHeight="1">
      <c r="A14" s="8" t="s">
        <v>22</v>
      </c>
      <c r="B14" s="9"/>
      <c r="C14" s="7"/>
      <c r="D14" s="7"/>
      <c r="E14" s="60" t="s">
        <v>23</v>
      </c>
      <c r="F14" s="65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3.5" customHeight="1">
      <c r="A15" s="8" t="s">
        <v>24</v>
      </c>
      <c r="B15" s="9"/>
      <c r="C15" s="7"/>
      <c r="D15" s="7"/>
      <c r="E15" s="60" t="s">
        <v>25</v>
      </c>
      <c r="F15" s="64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8" t="s">
        <v>26</v>
      </c>
      <c r="B16" s="9"/>
      <c r="C16" s="7"/>
      <c r="D16" s="7"/>
      <c r="E16" s="60" t="s">
        <v>27</v>
      </c>
      <c r="F16" s="64"/>
      <c r="G16" s="7"/>
      <c r="H16" s="7"/>
      <c r="I16" s="2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28" t="s">
        <v>28</v>
      </c>
      <c r="B17" s="29"/>
      <c r="C17" s="7"/>
      <c r="D17" s="7"/>
      <c r="E17" s="60" t="s">
        <v>29</v>
      </c>
      <c r="F17" s="64"/>
      <c r="G17" s="7"/>
      <c r="H17" s="7"/>
      <c r="I17" s="30" t="s">
        <v>30</v>
      </c>
      <c r="J17" s="31" t="s">
        <v>31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8" t="s">
        <v>32</v>
      </c>
      <c r="B18" s="29"/>
      <c r="C18" s="7"/>
      <c r="D18" s="7"/>
      <c r="E18" s="60" t="s">
        <v>33</v>
      </c>
      <c r="F18" s="64"/>
      <c r="G18" s="7"/>
      <c r="H18" s="7"/>
      <c r="I18" s="32" t="s">
        <v>34</v>
      </c>
      <c r="J18" s="33" t="s">
        <v>31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19" t="s">
        <v>14</v>
      </c>
      <c r="B19" s="29">
        <f>SUM(B14:B18)</f>
        <v>0</v>
      </c>
      <c r="C19" s="7"/>
      <c r="D19" s="7"/>
      <c r="E19" s="60" t="s">
        <v>35</v>
      </c>
      <c r="F19" s="64"/>
      <c r="G19" s="7"/>
      <c r="H19" s="7"/>
      <c r="I19" s="2"/>
      <c r="J19" s="2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>
      <c r="A20" s="8"/>
      <c r="B20" s="22"/>
      <c r="C20" s="7"/>
      <c r="D20" s="7"/>
      <c r="E20" s="60" t="s">
        <v>36</v>
      </c>
      <c r="F20" s="64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5" customHeight="1">
      <c r="A21" s="147" t="s">
        <v>37</v>
      </c>
      <c r="B21" s="148"/>
      <c r="C21" s="7"/>
      <c r="D21" s="7"/>
      <c r="E21" s="60" t="s">
        <v>38</v>
      </c>
      <c r="F21" s="64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8" t="s">
        <v>39</v>
      </c>
      <c r="B22" s="34">
        <v>0.25</v>
      </c>
      <c r="C22" s="7"/>
      <c r="D22" s="7"/>
      <c r="E22" s="66" t="s">
        <v>40</v>
      </c>
      <c r="F22" s="64">
        <f>SUM(F10:F21)</f>
        <v>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8" t="s">
        <v>41</v>
      </c>
      <c r="B23" s="36" t="s">
        <v>31</v>
      </c>
      <c r="C23" s="13"/>
      <c r="D23" s="7"/>
      <c r="E23" s="66" t="s">
        <v>42</v>
      </c>
      <c r="F23" s="64">
        <f>F22*12</f>
        <v>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8" t="s">
        <v>43</v>
      </c>
      <c r="B24" s="34">
        <v>0.06</v>
      </c>
      <c r="C24" s="13"/>
      <c r="D24" s="7"/>
      <c r="E24" s="67"/>
      <c r="F24" s="6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8" t="s">
        <v>44</v>
      </c>
      <c r="B25" s="22">
        <v>30</v>
      </c>
      <c r="C25" s="7"/>
      <c r="D25" s="7"/>
      <c r="E25" s="153" t="s">
        <v>45</v>
      </c>
      <c r="F25" s="15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8" t="s">
        <v>46</v>
      </c>
      <c r="B26" s="39" t="s">
        <v>31</v>
      </c>
      <c r="C26" s="40"/>
      <c r="D26" s="7"/>
      <c r="E26" s="60" t="s">
        <v>47</v>
      </c>
      <c r="F26" s="69" t="s">
        <v>31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19" t="s">
        <v>14</v>
      </c>
      <c r="B27" s="42"/>
      <c r="C27" s="7"/>
      <c r="D27" s="7"/>
      <c r="E27" s="60" t="s">
        <v>48</v>
      </c>
      <c r="F27" s="69" t="s">
        <v>31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8"/>
      <c r="B28" s="43"/>
      <c r="C28" s="7"/>
      <c r="D28" s="7"/>
      <c r="E28" s="60" t="s">
        <v>49</v>
      </c>
      <c r="F28" s="69" t="s">
        <v>31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>
      <c r="A29" s="147" t="s">
        <v>50</v>
      </c>
      <c r="B29" s="148"/>
      <c r="C29" s="7"/>
      <c r="D29" s="7"/>
      <c r="E29" s="60"/>
      <c r="F29" s="65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>
      <c r="A30" s="8" t="s">
        <v>51</v>
      </c>
      <c r="B30" s="46" t="s">
        <v>31</v>
      </c>
      <c r="C30" s="40"/>
      <c r="D30" s="7"/>
      <c r="E30" s="70" t="s">
        <v>53</v>
      </c>
      <c r="F30" s="71">
        <f>SUM(F26:F28,F23)</f>
        <v>0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>
      <c r="A31" s="8" t="s">
        <v>54</v>
      </c>
      <c r="B31" s="49" t="s">
        <v>31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>
      <c r="A32" s="19" t="s">
        <v>14</v>
      </c>
      <c r="B32" s="34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8"/>
      <c r="B33" s="2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147" t="s">
        <v>55</v>
      </c>
      <c r="B34" s="14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8" t="s">
        <v>56</v>
      </c>
      <c r="B35" s="49" t="s">
        <v>31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>
      <c r="A36" s="8" t="s">
        <v>57</v>
      </c>
      <c r="B36" s="9" t="s">
        <v>31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8" t="s">
        <v>58</v>
      </c>
      <c r="B37" s="9" t="s">
        <v>31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8" t="s">
        <v>14</v>
      </c>
      <c r="B38" s="9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51"/>
      <c r="B39" s="52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.8">
      <c r="A40" s="53" t="s">
        <v>59</v>
      </c>
      <c r="B40" s="54">
        <f>B11+B19</f>
        <v>0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55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3.5" customHeight="1">
      <c r="A44" s="55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3.5" customHeight="1">
      <c r="A45" s="5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13.5" customHeight="1">
      <c r="A46" s="55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3.5" customHeight="1">
      <c r="A47" s="55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3.5" customHeight="1">
      <c r="A48" s="5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3.5" customHeight="1">
      <c r="A49" s="55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13.5" customHeight="1">
      <c r="A50" s="55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3.5" customHeight="1">
      <c r="A51" s="55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3.5" customHeight="1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3.5" customHeight="1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3.5" customHeight="1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3.5" customHeight="1">
      <c r="A55" s="55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3.5" customHeight="1">
      <c r="A56" s="55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3.5" customHeight="1">
      <c r="A57" s="55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3.5" customHeight="1">
      <c r="A58" s="55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3.5" customHeight="1">
      <c r="A59" s="55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3.5" customHeight="1">
      <c r="A60" s="55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3.5" customHeight="1">
      <c r="A61" s="55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3.5" customHeight="1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3.5" customHeight="1">
      <c r="A63" s="55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3.5" customHeight="1">
      <c r="A64" s="55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3.5" customHeight="1">
      <c r="A65" s="55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3.5" customHeight="1">
      <c r="A66" s="55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3.5" customHeight="1">
      <c r="A67" s="55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3.5" customHeight="1">
      <c r="A68" s="5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3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3.5" customHeight="1">
      <c r="A70" s="55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3.5" customHeight="1">
      <c r="A71" s="55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3.5" customHeight="1">
      <c r="A72" s="55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3.5" customHeight="1">
      <c r="A73" s="55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3.5" customHeight="1">
      <c r="A74" s="55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3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3.5" customHeight="1">
      <c r="A76" s="55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3.5" customHeight="1">
      <c r="A77" s="55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3.5" customHeight="1">
      <c r="A78" s="55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3.5" customHeight="1">
      <c r="A79" s="55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3.5" customHeight="1">
      <c r="A80" s="55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3.5" customHeight="1">
      <c r="A81" s="55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3.5" customHeight="1">
      <c r="A82" s="55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3.5" customHeight="1">
      <c r="A83" s="55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3.5" customHeight="1">
      <c r="A84" s="55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3.5" customHeight="1">
      <c r="A85" s="55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3.5" customHeight="1">
      <c r="A86" s="55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3.5" customHeight="1">
      <c r="A87" s="55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3.5" customHeight="1">
      <c r="A88" s="55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3.5" customHeight="1">
      <c r="A89" s="55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3.5" customHeight="1">
      <c r="A90" s="55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3.5" customHeight="1">
      <c r="A91" s="55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3.5" customHeight="1">
      <c r="A92" s="55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3.5" customHeight="1">
      <c r="A93" s="55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3.5" customHeight="1">
      <c r="A94" s="55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3.5" customHeight="1">
      <c r="A95" s="55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3.5" customHeight="1">
      <c r="A96" s="55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3.5" customHeight="1">
      <c r="A97" s="55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3.5" customHeight="1">
      <c r="A98" s="55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3.5" customHeight="1">
      <c r="A99" s="55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3.5" customHeight="1">
      <c r="A100" s="55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3.5" customHeight="1">
      <c r="A101" s="55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3.5" customHeight="1">
      <c r="A102" s="55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3.5" customHeight="1">
      <c r="A103" s="55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3.5" customHeight="1">
      <c r="A104" s="55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3.5" customHeight="1">
      <c r="A105" s="55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3.5" customHeight="1">
      <c r="A106" s="55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3.5" customHeight="1">
      <c r="A107" s="55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3.5" customHeight="1">
      <c r="A108" s="55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3.5" customHeight="1">
      <c r="A109" s="55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3.5" customHeight="1">
      <c r="A110" s="55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3.5" customHeight="1">
      <c r="A111" s="55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3.5" customHeight="1">
      <c r="A112" s="55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3.5" customHeight="1">
      <c r="A113" s="55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3.5" customHeight="1">
      <c r="A114" s="55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3.5" customHeight="1">
      <c r="A115" s="55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3.5" customHeight="1">
      <c r="A116" s="55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3.5" customHeight="1">
      <c r="A117" s="55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3.5" customHeight="1">
      <c r="A118" s="55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3.5" customHeight="1">
      <c r="A119" s="55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3.5" customHeight="1">
      <c r="A120" s="55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3.5" customHeight="1">
      <c r="A121" s="55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3.5" customHeight="1">
      <c r="A122" s="55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3.5" customHeight="1">
      <c r="A123" s="55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3.5" customHeight="1">
      <c r="A124" s="55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3.5" customHeight="1">
      <c r="A125" s="55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3.5" customHeight="1">
      <c r="A126" s="55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3.5" customHeight="1">
      <c r="A127" s="55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3.5" customHeight="1">
      <c r="A128" s="55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3.5" customHeight="1">
      <c r="A129" s="55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3.5" customHeight="1">
      <c r="A130" s="55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3.5" customHeight="1">
      <c r="A131" s="55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3.5" customHeight="1">
      <c r="A132" s="55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3.5" customHeight="1">
      <c r="A133" s="55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3.5" customHeight="1">
      <c r="A134" s="55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3.5" customHeight="1">
      <c r="A135" s="55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3.5" customHeight="1">
      <c r="A136" s="55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3.5" customHeight="1">
      <c r="A137" s="55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3.5" customHeight="1">
      <c r="A138" s="55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3.5" customHeight="1">
      <c r="A139" s="55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3.5" customHeight="1">
      <c r="A140" s="55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3.5" customHeight="1">
      <c r="A141" s="55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3.5" customHeight="1">
      <c r="A142" s="55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3.5" customHeight="1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3.5" customHeight="1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3.5" customHeight="1">
      <c r="A145" s="55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3.5" customHeight="1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3.5" customHeight="1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3.5" customHeight="1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3.5" customHeight="1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3.5" customHeight="1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3.5" customHeight="1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3.5" customHeight="1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3.5" customHeight="1">
      <c r="A153" s="55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3.5" customHeight="1">
      <c r="A154" s="55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3.5" customHeight="1">
      <c r="A155" s="55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3.5" customHeight="1">
      <c r="A156" s="55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3.5" customHeight="1">
      <c r="A157" s="55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3.5" customHeight="1">
      <c r="A158" s="55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3.5" customHeight="1">
      <c r="A159" s="55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3.5" customHeight="1">
      <c r="A160" s="55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3.5" customHeight="1">
      <c r="A161" s="55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3.5" customHeight="1">
      <c r="A162" s="55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3.5" customHeight="1">
      <c r="A163" s="55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3.5" customHeight="1">
      <c r="A164" s="55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3.5" customHeight="1">
      <c r="A165" s="55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3.5" customHeight="1">
      <c r="A166" s="55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3.5" customHeight="1">
      <c r="A167" s="55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3.5" customHeight="1">
      <c r="A168" s="55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3.5" customHeight="1">
      <c r="A169" s="55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3.5" customHeight="1">
      <c r="A170" s="55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3.5" customHeight="1">
      <c r="A171" s="55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3.5" customHeight="1">
      <c r="A172" s="55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3.5" customHeight="1">
      <c r="A173" s="55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3.5" customHeight="1">
      <c r="A174" s="55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3.5" customHeight="1">
      <c r="A175" s="55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3.5" customHeight="1">
      <c r="A176" s="55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3.5" customHeight="1">
      <c r="A177" s="55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3.5" customHeight="1">
      <c r="A178" s="55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3.5" customHeight="1">
      <c r="A179" s="55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3.5" customHeight="1">
      <c r="A180" s="55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3.5" customHeight="1">
      <c r="A181" s="55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3.5" customHeight="1">
      <c r="A182" s="55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3.5" customHeight="1">
      <c r="A183" s="55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3.5" customHeight="1">
      <c r="A184" s="55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3.5" customHeight="1">
      <c r="A185" s="55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3.5" customHeight="1">
      <c r="A186" s="55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3.5" customHeight="1">
      <c r="A187" s="55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3.5" customHeight="1">
      <c r="A188" s="55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3.5" customHeight="1">
      <c r="A189" s="55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3.5" customHeight="1">
      <c r="A190" s="55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3.5" customHeight="1">
      <c r="A191" s="55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3.5" customHeight="1">
      <c r="A192" s="55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3.5" customHeight="1">
      <c r="A193" s="55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3.5" customHeight="1">
      <c r="A194" s="55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3.5" customHeight="1">
      <c r="A195" s="55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3.5" customHeight="1">
      <c r="A196" s="55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3.5" customHeight="1">
      <c r="A197" s="55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3.5" customHeight="1">
      <c r="A198" s="55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3.5" customHeight="1">
      <c r="A199" s="55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3.5" customHeight="1">
      <c r="A200" s="55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3.5" customHeight="1">
      <c r="A201" s="55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3.5" customHeight="1">
      <c r="A202" s="55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3.5" customHeight="1">
      <c r="A203" s="55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3.5" customHeight="1">
      <c r="A204" s="55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3.5" customHeight="1">
      <c r="A205" s="55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3.5" customHeight="1">
      <c r="A206" s="55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3.5" customHeight="1">
      <c r="A207" s="55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3.5" customHeight="1">
      <c r="A208" s="55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3.5" customHeight="1">
      <c r="A209" s="55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3.5" customHeight="1">
      <c r="A210" s="55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3.5" customHeight="1">
      <c r="A211" s="55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3.5" customHeight="1">
      <c r="A212" s="55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3.5" customHeight="1">
      <c r="A213" s="55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3.5" customHeight="1">
      <c r="A214" s="55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3.5" customHeight="1">
      <c r="A215" s="55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3.5" customHeight="1">
      <c r="A216" s="55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3.5" customHeight="1">
      <c r="A217" s="55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3.5" customHeight="1">
      <c r="A218" s="55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3.5" customHeight="1">
      <c r="A219" s="55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3.5" customHeight="1">
      <c r="A220" s="55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3.5" customHeight="1">
      <c r="A221" s="55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3.5" customHeight="1">
      <c r="A222" s="55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3.5" customHeight="1">
      <c r="A223" s="55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3.5" customHeight="1">
      <c r="A224" s="55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3.5" customHeight="1">
      <c r="A225" s="55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3.5" customHeight="1">
      <c r="A226" s="55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3.5" customHeight="1">
      <c r="A227" s="55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3.5" customHeight="1">
      <c r="A228" s="55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3.5" customHeight="1">
      <c r="A229" s="55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3.5" customHeight="1">
      <c r="A230" s="55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3.5" customHeight="1">
      <c r="A231" s="55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3.5" customHeight="1">
      <c r="A232" s="55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3.5" customHeight="1">
      <c r="A233" s="55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3.5" customHeight="1">
      <c r="A234" s="55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3.5" customHeight="1">
      <c r="A235" s="55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3.5" customHeight="1">
      <c r="A236" s="55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3.5" customHeight="1">
      <c r="A237" s="55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3.5" customHeight="1">
      <c r="A238" s="55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3.5" customHeight="1">
      <c r="A239" s="55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3.5" customHeight="1">
      <c r="A240" s="55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3.5" customHeight="1">
      <c r="A241" s="55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3.5" customHeight="1">
      <c r="A242" s="55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3.5" customHeight="1">
      <c r="A243" s="55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3.5" customHeight="1">
      <c r="A244" s="55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3.5" customHeight="1">
      <c r="A245" s="55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3.5" customHeight="1">
      <c r="A246" s="55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3.5" customHeight="1">
      <c r="A247" s="55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3.5" customHeight="1">
      <c r="A248" s="55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3.5" customHeight="1">
      <c r="A249" s="55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3.5" customHeight="1">
      <c r="A250" s="55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3.5" customHeight="1">
      <c r="A251" s="55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3.5" customHeight="1">
      <c r="A252" s="55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3.5" customHeight="1">
      <c r="A253" s="55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3.5" customHeight="1">
      <c r="A254" s="55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3.5" customHeight="1">
      <c r="A255" s="55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3.5" customHeight="1">
      <c r="A256" s="55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3.5" customHeight="1">
      <c r="A257" s="55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3.5" customHeight="1">
      <c r="A258" s="55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3.5" customHeight="1">
      <c r="A259" s="55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3.5" customHeight="1">
      <c r="A260" s="55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3.5" customHeight="1">
      <c r="A261" s="55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3.5" customHeight="1">
      <c r="A262" s="55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3.5" customHeight="1">
      <c r="A263" s="55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3.5" customHeight="1">
      <c r="A264" s="55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3.5" customHeight="1">
      <c r="A265" s="55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3.5" customHeight="1">
      <c r="A266" s="55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3.5" customHeight="1">
      <c r="A267" s="55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3.5" customHeight="1">
      <c r="A268" s="55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3.5" customHeight="1">
      <c r="A269" s="55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3.5" customHeight="1">
      <c r="A270" s="55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3.5" customHeight="1">
      <c r="A271" s="55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3.5" customHeight="1">
      <c r="A272" s="55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3.5" customHeight="1">
      <c r="A273" s="55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3.5" customHeight="1">
      <c r="A274" s="55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3.5" customHeight="1">
      <c r="A275" s="55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3.5" customHeight="1">
      <c r="A276" s="55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3.5" customHeight="1">
      <c r="A277" s="55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3.5" customHeight="1">
      <c r="A278" s="55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3.5" customHeight="1">
      <c r="A279" s="55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3.5" customHeight="1">
      <c r="A280" s="55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3.5" customHeight="1">
      <c r="A281" s="55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3.5" customHeight="1">
      <c r="A282" s="55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3.5" customHeight="1">
      <c r="A283" s="55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3.5" customHeight="1">
      <c r="A284" s="55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3.5" customHeight="1">
      <c r="A285" s="55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3.5" customHeight="1">
      <c r="A286" s="55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3.5" customHeight="1">
      <c r="A287" s="55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3.5" customHeight="1">
      <c r="A288" s="55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3.5" customHeight="1">
      <c r="A289" s="55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3.5" customHeight="1">
      <c r="A290" s="55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3.5" customHeight="1">
      <c r="A291" s="55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3.5" customHeight="1">
      <c r="A292" s="55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3.5" customHeight="1">
      <c r="A293" s="55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3.5" customHeight="1">
      <c r="A294" s="55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3.5" customHeight="1">
      <c r="A295" s="55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3.5" customHeight="1">
      <c r="A296" s="55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3.5" customHeight="1">
      <c r="A297" s="55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3.5" customHeight="1">
      <c r="A298" s="55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3.5" customHeight="1">
      <c r="A299" s="55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3.5" customHeight="1">
      <c r="A300" s="55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3.5" customHeight="1">
      <c r="A301" s="55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3.5" customHeight="1">
      <c r="A302" s="55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3.5" customHeight="1">
      <c r="A303" s="55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3.5" customHeight="1">
      <c r="A304" s="55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3.5" customHeight="1">
      <c r="A305" s="55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3.5" customHeight="1">
      <c r="A306" s="55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3.5" customHeight="1">
      <c r="A307" s="55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3.5" customHeight="1">
      <c r="A308" s="55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3.5" customHeight="1">
      <c r="A309" s="55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3.5" customHeight="1">
      <c r="A310" s="55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3.5" customHeight="1">
      <c r="A311" s="55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3.5" customHeight="1">
      <c r="A312" s="55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3.5" customHeight="1">
      <c r="A313" s="55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3.5" customHeight="1">
      <c r="A314" s="55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3.5" customHeight="1">
      <c r="A315" s="55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3.5" customHeight="1">
      <c r="A316" s="55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3.5" customHeight="1">
      <c r="A317" s="55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3.5" customHeight="1">
      <c r="A318" s="55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3.5" customHeight="1">
      <c r="A319" s="55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3.5" customHeight="1">
      <c r="A320" s="55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3.5" customHeight="1">
      <c r="A321" s="55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3.5" customHeight="1">
      <c r="A322" s="55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3.5" customHeight="1">
      <c r="A323" s="55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3.5" customHeight="1">
      <c r="A324" s="55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3.5" customHeight="1">
      <c r="A325" s="55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3.5" customHeight="1">
      <c r="A326" s="55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3.5" customHeight="1">
      <c r="A327" s="55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3.5" customHeight="1">
      <c r="A328" s="55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3.5" customHeight="1">
      <c r="A329" s="55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3.5" customHeight="1">
      <c r="A330" s="55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3.5" customHeight="1">
      <c r="A331" s="55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3.5" customHeight="1">
      <c r="A332" s="55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3.5" customHeight="1">
      <c r="A333" s="55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3.5" customHeight="1">
      <c r="A334" s="55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3.5" customHeight="1">
      <c r="A335" s="55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3.5" customHeight="1">
      <c r="A336" s="55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3.5" customHeight="1">
      <c r="A337" s="55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3.5" customHeight="1">
      <c r="A338" s="55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3.5" customHeight="1">
      <c r="A339" s="55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3.5" customHeight="1">
      <c r="A340" s="55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3.5" customHeight="1">
      <c r="A341" s="55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3.5" customHeight="1">
      <c r="A342" s="55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3.5" customHeight="1">
      <c r="A343" s="55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3.5" customHeight="1">
      <c r="A344" s="55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3.5" customHeight="1">
      <c r="A345" s="55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3.5" customHeight="1">
      <c r="A346" s="55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3.5" customHeight="1">
      <c r="A347" s="55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3.5" customHeight="1">
      <c r="A348" s="55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3.5" customHeight="1">
      <c r="A349" s="55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3.5" customHeight="1">
      <c r="A350" s="55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3.5" customHeight="1">
      <c r="A351" s="55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3.5" customHeight="1">
      <c r="A352" s="55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3.5" customHeight="1">
      <c r="A353" s="55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3.5" customHeight="1">
      <c r="A354" s="55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3.5" customHeight="1">
      <c r="A355" s="55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3.5" customHeight="1">
      <c r="A356" s="55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3.5" customHeight="1">
      <c r="A357" s="55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3.5" customHeight="1">
      <c r="A358" s="55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3.5" customHeight="1">
      <c r="A359" s="55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3.5" customHeight="1">
      <c r="A360" s="55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3.5" customHeight="1">
      <c r="A361" s="55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3.5" customHeight="1">
      <c r="A362" s="55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3.5" customHeight="1">
      <c r="A363" s="55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3.5" customHeight="1">
      <c r="A364" s="55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3.5" customHeight="1">
      <c r="A365" s="55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3.5" customHeight="1">
      <c r="A366" s="55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3.5" customHeight="1">
      <c r="A367" s="55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3.5" customHeight="1">
      <c r="A368" s="55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3.5" customHeight="1">
      <c r="A369" s="55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3.5" customHeight="1">
      <c r="A370" s="55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3.5" customHeight="1">
      <c r="A371" s="55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3.5" customHeight="1">
      <c r="A372" s="55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3.5" customHeight="1">
      <c r="A373" s="55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3.5" customHeight="1">
      <c r="A374" s="55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3.5" customHeight="1">
      <c r="A375" s="55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3.5" customHeight="1">
      <c r="A376" s="55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3.5" customHeight="1">
      <c r="A377" s="55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3.5" customHeight="1">
      <c r="A378" s="55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3.5" customHeight="1">
      <c r="A379" s="55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3.5" customHeight="1">
      <c r="A380" s="55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3.5" customHeight="1">
      <c r="A381" s="55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3.5" customHeight="1">
      <c r="A382" s="55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3.5" customHeight="1">
      <c r="A383" s="55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3.5" customHeight="1">
      <c r="A384" s="55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3.5" customHeight="1">
      <c r="A385" s="55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3.5" customHeight="1">
      <c r="A386" s="55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3.5" customHeight="1">
      <c r="A387" s="55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3.5" customHeight="1">
      <c r="A388" s="55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3.5" customHeight="1">
      <c r="A389" s="55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3.5" customHeight="1">
      <c r="A390" s="55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3.5" customHeight="1">
      <c r="A391" s="55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3.5" customHeight="1">
      <c r="A392" s="55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3.5" customHeight="1">
      <c r="A393" s="55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3.5" customHeight="1">
      <c r="A394" s="55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3.5" customHeight="1">
      <c r="A395" s="55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3.5" customHeight="1">
      <c r="A396" s="55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3.5" customHeight="1">
      <c r="A397" s="55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3.5" customHeight="1">
      <c r="A398" s="55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3.5" customHeight="1">
      <c r="A399" s="55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3.5" customHeight="1">
      <c r="A400" s="55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3.5" customHeight="1">
      <c r="A401" s="55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3.5" customHeight="1">
      <c r="A402" s="55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3.5" customHeight="1">
      <c r="A403" s="55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3.5" customHeight="1">
      <c r="A404" s="55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3.5" customHeight="1">
      <c r="A405" s="55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3.5" customHeight="1">
      <c r="A406" s="55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3.5" customHeight="1">
      <c r="A407" s="55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3.5" customHeight="1">
      <c r="A408" s="55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3.5" customHeight="1">
      <c r="A409" s="55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3.5" customHeight="1">
      <c r="A410" s="55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3.5" customHeight="1">
      <c r="A411" s="55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3.5" customHeight="1">
      <c r="A412" s="55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3.5" customHeight="1">
      <c r="A413" s="55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3.5" customHeight="1">
      <c r="A414" s="55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3.5" customHeight="1">
      <c r="A415" s="55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3.5" customHeight="1">
      <c r="A416" s="55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3.5" customHeight="1">
      <c r="A417" s="55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3.5" customHeight="1">
      <c r="A418" s="55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3.5" customHeight="1">
      <c r="A419" s="55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3.5" customHeight="1">
      <c r="A420" s="55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3.5" customHeight="1">
      <c r="A421" s="55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3.5" customHeight="1">
      <c r="A422" s="55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3.5" customHeight="1">
      <c r="A423" s="55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3.5" customHeight="1">
      <c r="A424" s="55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3.5" customHeight="1">
      <c r="A425" s="55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3.5" customHeight="1">
      <c r="A426" s="55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3.5" customHeight="1">
      <c r="A427" s="55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3.5" customHeight="1">
      <c r="A428" s="55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3.5" customHeight="1">
      <c r="A429" s="55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3.5" customHeight="1">
      <c r="A430" s="55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3.5" customHeight="1">
      <c r="A431" s="55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3.5" customHeight="1">
      <c r="A432" s="55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3.5" customHeight="1">
      <c r="A433" s="55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3.5" customHeight="1">
      <c r="A434" s="55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3.5" customHeight="1">
      <c r="A435" s="55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3.5" customHeight="1">
      <c r="A436" s="55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3.5" customHeight="1">
      <c r="A437" s="55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3.5" customHeight="1">
      <c r="A438" s="55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3.5" customHeight="1">
      <c r="A439" s="55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3.5" customHeight="1">
      <c r="A440" s="55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3.5" customHeight="1">
      <c r="A441" s="55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3.5" customHeight="1">
      <c r="A442" s="55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3.5" customHeight="1">
      <c r="A443" s="55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3.5" customHeight="1">
      <c r="A444" s="55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3.5" customHeight="1">
      <c r="A445" s="55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3.5" customHeight="1">
      <c r="A446" s="55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3.5" customHeight="1">
      <c r="A447" s="55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3.5" customHeight="1">
      <c r="A448" s="55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3.5" customHeight="1">
      <c r="A449" s="55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3.5" customHeight="1">
      <c r="A450" s="55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3.5" customHeight="1">
      <c r="A451" s="55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3.5" customHeight="1">
      <c r="A452" s="55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3.5" customHeight="1">
      <c r="A453" s="55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3.5" customHeight="1">
      <c r="A454" s="55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3.5" customHeight="1">
      <c r="A455" s="55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3.5" customHeight="1">
      <c r="A456" s="55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3.5" customHeight="1">
      <c r="A457" s="55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3.5" customHeight="1">
      <c r="A458" s="55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3.5" customHeight="1">
      <c r="A459" s="55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3.5" customHeight="1">
      <c r="A460" s="55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3.5" customHeight="1">
      <c r="A461" s="55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3.5" customHeight="1">
      <c r="A462" s="55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3.5" customHeight="1">
      <c r="A463" s="55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3.5" customHeight="1">
      <c r="A464" s="55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3.5" customHeight="1">
      <c r="A465" s="55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3.5" customHeight="1">
      <c r="A466" s="55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3.5" customHeight="1">
      <c r="A467" s="55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3.5" customHeight="1">
      <c r="A468" s="55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3.5" customHeight="1">
      <c r="A469" s="55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3.5" customHeight="1">
      <c r="A470" s="55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3.5" customHeight="1">
      <c r="A471" s="55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3.5" customHeight="1">
      <c r="A472" s="55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3.5" customHeight="1">
      <c r="A473" s="55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3.5" customHeight="1">
      <c r="A474" s="55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3.5" customHeight="1">
      <c r="A475" s="55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3.5" customHeight="1">
      <c r="A476" s="55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3.5" customHeight="1">
      <c r="A477" s="55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3.5" customHeight="1">
      <c r="A478" s="55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3.5" customHeight="1">
      <c r="A479" s="55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3.5" customHeight="1">
      <c r="A480" s="55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3.5" customHeight="1">
      <c r="A481" s="55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3.5" customHeight="1">
      <c r="A482" s="55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3.5" customHeight="1">
      <c r="A483" s="55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3.5" customHeight="1">
      <c r="A484" s="55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3.5" customHeight="1">
      <c r="A485" s="55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3.5" customHeight="1">
      <c r="A486" s="55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3.5" customHeight="1">
      <c r="A487" s="55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3.5" customHeight="1">
      <c r="A488" s="55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3.5" customHeight="1">
      <c r="A489" s="55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3.5" customHeight="1">
      <c r="A490" s="55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3.5" customHeight="1">
      <c r="A491" s="55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3.5" customHeight="1">
      <c r="A492" s="55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3.5" customHeight="1">
      <c r="A493" s="55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3.5" customHeight="1">
      <c r="A494" s="55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3.5" customHeight="1">
      <c r="A495" s="55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3.5" customHeight="1">
      <c r="A496" s="55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3.5" customHeight="1">
      <c r="A497" s="55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3.5" customHeight="1">
      <c r="A498" s="55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3.5" customHeight="1">
      <c r="A499" s="55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3.5" customHeight="1">
      <c r="A500" s="55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3.5" customHeight="1">
      <c r="A501" s="55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3.5" customHeight="1">
      <c r="A502" s="55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3.5" customHeight="1">
      <c r="A503" s="55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3.5" customHeight="1">
      <c r="A504" s="55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3.5" customHeight="1">
      <c r="A505" s="55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3.5" customHeight="1">
      <c r="A506" s="55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3.5" customHeight="1">
      <c r="A507" s="55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3.5" customHeight="1">
      <c r="A508" s="55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3.5" customHeight="1">
      <c r="A509" s="55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3.5" customHeight="1">
      <c r="A510" s="55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3.5" customHeight="1">
      <c r="A511" s="55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3.5" customHeight="1">
      <c r="A512" s="55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3.5" customHeight="1">
      <c r="A513" s="55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3.5" customHeight="1">
      <c r="A514" s="55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3.5" customHeight="1">
      <c r="A515" s="55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3.5" customHeight="1">
      <c r="A516" s="55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3.5" customHeight="1">
      <c r="A517" s="55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3.5" customHeight="1">
      <c r="A518" s="55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3.5" customHeight="1">
      <c r="A519" s="55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3.5" customHeight="1">
      <c r="A520" s="55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3.5" customHeight="1">
      <c r="A521" s="55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3.5" customHeight="1">
      <c r="A522" s="55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3.5" customHeight="1">
      <c r="A523" s="55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3.5" customHeight="1">
      <c r="A524" s="55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3.5" customHeight="1">
      <c r="A525" s="55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3.5" customHeight="1">
      <c r="A526" s="55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3.5" customHeight="1">
      <c r="A527" s="55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3.5" customHeight="1">
      <c r="A528" s="55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3.5" customHeight="1">
      <c r="A529" s="55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3.5" customHeight="1">
      <c r="A530" s="55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3.5" customHeight="1">
      <c r="A531" s="55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3.5" customHeight="1">
      <c r="A532" s="55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3.5" customHeight="1">
      <c r="A533" s="55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3.5" customHeight="1">
      <c r="A534" s="55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3.5" customHeight="1">
      <c r="A535" s="55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3.5" customHeight="1">
      <c r="A536" s="55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3.5" customHeight="1">
      <c r="A537" s="55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3.5" customHeight="1">
      <c r="A538" s="55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3.5" customHeight="1">
      <c r="A539" s="55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3.5" customHeight="1">
      <c r="A540" s="55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3.5" customHeight="1">
      <c r="A541" s="55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3.5" customHeight="1">
      <c r="A542" s="55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3.5" customHeight="1">
      <c r="A543" s="55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3.5" customHeight="1">
      <c r="A544" s="55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3.5" customHeight="1">
      <c r="A545" s="55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3.5" customHeight="1">
      <c r="A546" s="55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3.5" customHeight="1">
      <c r="A547" s="55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3.5" customHeight="1">
      <c r="A548" s="55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3.5" customHeight="1">
      <c r="A549" s="55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3.5" customHeight="1">
      <c r="A550" s="55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3.5" customHeight="1">
      <c r="A551" s="55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3.5" customHeight="1">
      <c r="A552" s="55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3.5" customHeight="1">
      <c r="A553" s="55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3.5" customHeight="1">
      <c r="A554" s="55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3.5" customHeight="1">
      <c r="A555" s="55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3.5" customHeight="1">
      <c r="A556" s="55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3.5" customHeight="1">
      <c r="A557" s="55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3.5" customHeight="1">
      <c r="A558" s="55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3.5" customHeight="1">
      <c r="A559" s="55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3.5" customHeight="1">
      <c r="A560" s="55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3.5" customHeight="1">
      <c r="A561" s="55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3.5" customHeight="1">
      <c r="A562" s="55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3.5" customHeight="1">
      <c r="A563" s="55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3.5" customHeight="1">
      <c r="A564" s="55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3.5" customHeight="1">
      <c r="A565" s="55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3.5" customHeight="1">
      <c r="A566" s="55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3.5" customHeight="1">
      <c r="A567" s="55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3.5" customHeight="1">
      <c r="A568" s="55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3.5" customHeight="1">
      <c r="A569" s="55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3.5" customHeight="1">
      <c r="A570" s="55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3.5" customHeight="1">
      <c r="A571" s="55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3.5" customHeight="1">
      <c r="A572" s="55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3.5" customHeight="1">
      <c r="A573" s="55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3.5" customHeight="1">
      <c r="A574" s="55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3.5" customHeight="1">
      <c r="A575" s="55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3.5" customHeight="1">
      <c r="A576" s="55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3.5" customHeight="1">
      <c r="A577" s="55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3.5" customHeight="1">
      <c r="A578" s="55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3.5" customHeight="1">
      <c r="A579" s="55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3.5" customHeight="1">
      <c r="A580" s="55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3.5" customHeight="1">
      <c r="A581" s="55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3.5" customHeight="1">
      <c r="A582" s="55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3.5" customHeight="1">
      <c r="A583" s="55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3.5" customHeight="1">
      <c r="A584" s="55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3.5" customHeight="1">
      <c r="A585" s="55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3.5" customHeight="1">
      <c r="A586" s="55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3.5" customHeight="1">
      <c r="A587" s="55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3.5" customHeight="1">
      <c r="A588" s="55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3.5" customHeight="1">
      <c r="A589" s="55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3.5" customHeight="1">
      <c r="A590" s="55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3.5" customHeight="1">
      <c r="A591" s="55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3.5" customHeight="1">
      <c r="A592" s="55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3.5" customHeight="1">
      <c r="A593" s="55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3.5" customHeight="1">
      <c r="A594" s="55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3.5" customHeight="1">
      <c r="A595" s="55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3.5" customHeight="1">
      <c r="A596" s="55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3.5" customHeight="1">
      <c r="A597" s="55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3.5" customHeight="1">
      <c r="A598" s="55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3.5" customHeight="1">
      <c r="A599" s="55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3.5" customHeight="1">
      <c r="A600" s="55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3.5" customHeight="1">
      <c r="A601" s="55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3.5" customHeight="1">
      <c r="A602" s="55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3.5" customHeight="1">
      <c r="A603" s="55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3.5" customHeight="1">
      <c r="A604" s="55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3.5" customHeight="1">
      <c r="A605" s="55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3.5" customHeight="1">
      <c r="A606" s="55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3.5" customHeight="1">
      <c r="A607" s="55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3.5" customHeight="1">
      <c r="A608" s="55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3.5" customHeight="1">
      <c r="A609" s="55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3.5" customHeight="1">
      <c r="A610" s="55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3.5" customHeight="1">
      <c r="A611" s="55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3.5" customHeight="1">
      <c r="A612" s="55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3.5" customHeight="1">
      <c r="A613" s="55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3.5" customHeight="1">
      <c r="A614" s="55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3.5" customHeight="1">
      <c r="A615" s="55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3.5" customHeight="1">
      <c r="A616" s="55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3.5" customHeight="1">
      <c r="A617" s="55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3.5" customHeight="1">
      <c r="A618" s="55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3.5" customHeight="1">
      <c r="A619" s="55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3.5" customHeight="1">
      <c r="A620" s="55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3.5" customHeight="1">
      <c r="A621" s="55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3.5" customHeight="1">
      <c r="A622" s="55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3.5" customHeight="1">
      <c r="A623" s="55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3.5" customHeight="1">
      <c r="A624" s="55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3.5" customHeight="1">
      <c r="A625" s="55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3.5" customHeight="1">
      <c r="A626" s="55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3.5" customHeight="1">
      <c r="A627" s="55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3.5" customHeight="1">
      <c r="A628" s="55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3.5" customHeight="1">
      <c r="A629" s="55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3.5" customHeight="1">
      <c r="A630" s="55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3.5" customHeight="1">
      <c r="A631" s="55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3.5" customHeight="1">
      <c r="A632" s="55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3.5" customHeight="1">
      <c r="A633" s="55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3.5" customHeight="1">
      <c r="A634" s="55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3.5" customHeight="1">
      <c r="A635" s="55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3.5" customHeight="1">
      <c r="A636" s="55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3.5" customHeight="1">
      <c r="A637" s="55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3.5" customHeight="1">
      <c r="A638" s="55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3.5" customHeight="1">
      <c r="A639" s="55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3.5" customHeight="1">
      <c r="A640" s="55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3.5" customHeight="1">
      <c r="A641" s="55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3.5" customHeight="1">
      <c r="A642" s="55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3.5" customHeight="1">
      <c r="A643" s="55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3.5" customHeight="1">
      <c r="A644" s="55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3.5" customHeight="1">
      <c r="A645" s="55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3.5" customHeight="1">
      <c r="A646" s="55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3.5" customHeight="1">
      <c r="A647" s="55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3.5" customHeight="1">
      <c r="A648" s="55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3.5" customHeight="1">
      <c r="A649" s="55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3.5" customHeight="1">
      <c r="A650" s="55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3.5" customHeight="1">
      <c r="A651" s="55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3.5" customHeight="1">
      <c r="A652" s="55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3.5" customHeight="1">
      <c r="A653" s="55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3.5" customHeight="1">
      <c r="A654" s="55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3.5" customHeight="1">
      <c r="A655" s="55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3.5" customHeight="1">
      <c r="A656" s="55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3.5" customHeight="1">
      <c r="A657" s="55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3.5" customHeight="1">
      <c r="A658" s="55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3.5" customHeight="1">
      <c r="A659" s="55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3.5" customHeight="1">
      <c r="A660" s="55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3.5" customHeight="1">
      <c r="A661" s="55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3.5" customHeight="1">
      <c r="A662" s="55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3.5" customHeight="1">
      <c r="A663" s="55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3.5" customHeight="1">
      <c r="A664" s="55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3.5" customHeight="1">
      <c r="A665" s="55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3.5" customHeight="1">
      <c r="A666" s="55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3.5" customHeight="1">
      <c r="A667" s="55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3.5" customHeight="1">
      <c r="A668" s="55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3.5" customHeight="1">
      <c r="A669" s="55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3.5" customHeight="1">
      <c r="A670" s="55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3.5" customHeight="1">
      <c r="A671" s="55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3.5" customHeight="1">
      <c r="A672" s="55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3.5" customHeight="1">
      <c r="A673" s="55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3.5" customHeight="1">
      <c r="A674" s="55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3.5" customHeight="1">
      <c r="A675" s="55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3.5" customHeight="1">
      <c r="A676" s="55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3.5" customHeight="1">
      <c r="A677" s="55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3.5" customHeight="1">
      <c r="A678" s="55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3.5" customHeight="1">
      <c r="A679" s="55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3.5" customHeight="1">
      <c r="A680" s="55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3.5" customHeight="1">
      <c r="A681" s="55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3.5" customHeight="1">
      <c r="A682" s="55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3.5" customHeight="1">
      <c r="A683" s="55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3.5" customHeight="1">
      <c r="A684" s="55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3.5" customHeight="1">
      <c r="A685" s="55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3.5" customHeight="1">
      <c r="A686" s="55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3.5" customHeight="1">
      <c r="A687" s="55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3.5" customHeight="1">
      <c r="A688" s="55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3.5" customHeight="1">
      <c r="A689" s="55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3.5" customHeight="1">
      <c r="A690" s="55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3.5" customHeight="1">
      <c r="A691" s="55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3.5" customHeight="1">
      <c r="A692" s="55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3.5" customHeight="1">
      <c r="A693" s="55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3.5" customHeight="1">
      <c r="A694" s="55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3.5" customHeight="1">
      <c r="A695" s="55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3.5" customHeight="1">
      <c r="A696" s="55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3.5" customHeight="1">
      <c r="A697" s="55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3.5" customHeight="1">
      <c r="A698" s="55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3.5" customHeight="1">
      <c r="A699" s="55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3.5" customHeight="1">
      <c r="A700" s="55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3.5" customHeight="1">
      <c r="A701" s="55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3.5" customHeight="1">
      <c r="A702" s="55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3.5" customHeight="1">
      <c r="A703" s="55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3.5" customHeight="1">
      <c r="A704" s="55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3.5" customHeight="1">
      <c r="A705" s="55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3.5" customHeight="1">
      <c r="A706" s="55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3.5" customHeight="1">
      <c r="A707" s="55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3.5" customHeight="1">
      <c r="A708" s="55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3.5" customHeight="1">
      <c r="A709" s="55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3.5" customHeight="1">
      <c r="A710" s="55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3.5" customHeight="1">
      <c r="A711" s="55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3.5" customHeight="1">
      <c r="A712" s="55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3.5" customHeight="1">
      <c r="A713" s="55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3.5" customHeight="1">
      <c r="A714" s="55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3.5" customHeight="1">
      <c r="A715" s="55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3.5" customHeight="1">
      <c r="A716" s="55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3.5" customHeight="1">
      <c r="A717" s="55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3.5" customHeight="1">
      <c r="A718" s="55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3.5" customHeight="1">
      <c r="A719" s="55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3.5" customHeight="1">
      <c r="A720" s="55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3.5" customHeight="1">
      <c r="A721" s="55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3.5" customHeight="1">
      <c r="A722" s="55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3.5" customHeight="1">
      <c r="A723" s="55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3.5" customHeight="1">
      <c r="A724" s="55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3.5" customHeight="1">
      <c r="A725" s="55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3.5" customHeight="1">
      <c r="A726" s="55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3.5" customHeight="1">
      <c r="A727" s="55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3.5" customHeight="1">
      <c r="A728" s="55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3.5" customHeight="1">
      <c r="A729" s="55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3.5" customHeight="1">
      <c r="A730" s="55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3.5" customHeight="1">
      <c r="A731" s="55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3.5" customHeight="1">
      <c r="A732" s="55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3.5" customHeight="1">
      <c r="A733" s="55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3.5" customHeight="1">
      <c r="A734" s="55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3.5" customHeight="1">
      <c r="A735" s="55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3.5" customHeight="1">
      <c r="A736" s="55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3.5" customHeight="1">
      <c r="A737" s="55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3.5" customHeight="1">
      <c r="A738" s="55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3.5" customHeight="1">
      <c r="A739" s="55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3.5" customHeight="1">
      <c r="A740" s="55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3.5" customHeight="1">
      <c r="A741" s="55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3.5" customHeight="1">
      <c r="A742" s="55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3.5" customHeight="1">
      <c r="A743" s="55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3.5" customHeight="1">
      <c r="A744" s="55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3.5" customHeight="1">
      <c r="A745" s="55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3.5" customHeight="1">
      <c r="A746" s="55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3.5" customHeight="1">
      <c r="A747" s="55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3.5" customHeight="1">
      <c r="A748" s="55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3.5" customHeight="1">
      <c r="A749" s="55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3.5" customHeight="1">
      <c r="A750" s="55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3.5" customHeight="1">
      <c r="A751" s="55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3.5" customHeight="1">
      <c r="A752" s="55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3.5" customHeight="1">
      <c r="A753" s="55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3.5" customHeight="1">
      <c r="A754" s="55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3.5" customHeight="1">
      <c r="A755" s="55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3.5" customHeight="1">
      <c r="A756" s="55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3.5" customHeight="1">
      <c r="A757" s="55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3.5" customHeight="1">
      <c r="A758" s="55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3.5" customHeight="1">
      <c r="A759" s="55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3.5" customHeight="1">
      <c r="A760" s="55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3.5" customHeight="1">
      <c r="A761" s="55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3.5" customHeight="1">
      <c r="A762" s="55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3.5" customHeight="1">
      <c r="A763" s="55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3.5" customHeight="1">
      <c r="A764" s="55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3.5" customHeight="1">
      <c r="A765" s="55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3.5" customHeight="1">
      <c r="A766" s="55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3.5" customHeight="1">
      <c r="A767" s="55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3.5" customHeight="1">
      <c r="A768" s="55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3.5" customHeight="1">
      <c r="A769" s="55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3.5" customHeight="1">
      <c r="A770" s="55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3.5" customHeight="1">
      <c r="A771" s="55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3.5" customHeight="1">
      <c r="A772" s="55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3.5" customHeight="1">
      <c r="A773" s="55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3.5" customHeight="1">
      <c r="A774" s="55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3.5" customHeight="1">
      <c r="A775" s="55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3.5" customHeight="1">
      <c r="A776" s="55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3.5" customHeight="1">
      <c r="A777" s="55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3.5" customHeight="1">
      <c r="A778" s="55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3.5" customHeight="1">
      <c r="A779" s="55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3.5" customHeight="1">
      <c r="A780" s="55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3.5" customHeight="1">
      <c r="A781" s="55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3.5" customHeight="1">
      <c r="A782" s="55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3.5" customHeight="1">
      <c r="A783" s="55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3.5" customHeight="1">
      <c r="A784" s="55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3.5" customHeight="1">
      <c r="A785" s="55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3.5" customHeight="1">
      <c r="A786" s="55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3.5" customHeight="1">
      <c r="A787" s="55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3.5" customHeight="1">
      <c r="A788" s="55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3.5" customHeight="1">
      <c r="A789" s="55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3.5" customHeight="1">
      <c r="A790" s="55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3.5" customHeight="1">
      <c r="A791" s="55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3.5" customHeight="1">
      <c r="A792" s="55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3.5" customHeight="1">
      <c r="A793" s="55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3.5" customHeight="1">
      <c r="A794" s="55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3.5" customHeight="1">
      <c r="A795" s="55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3.5" customHeight="1">
      <c r="A796" s="55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3.5" customHeight="1">
      <c r="A797" s="55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3.5" customHeight="1">
      <c r="A798" s="55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3.5" customHeight="1">
      <c r="A799" s="55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3.5" customHeight="1">
      <c r="A800" s="55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3.5" customHeight="1">
      <c r="A801" s="55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3.5" customHeight="1">
      <c r="A802" s="55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3.5" customHeight="1">
      <c r="A803" s="55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3.5" customHeight="1">
      <c r="A804" s="55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3.5" customHeight="1">
      <c r="A805" s="55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3.5" customHeight="1">
      <c r="A806" s="55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3.5" customHeight="1">
      <c r="A807" s="55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3.5" customHeight="1">
      <c r="A808" s="55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3.5" customHeight="1">
      <c r="A809" s="55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3.5" customHeight="1">
      <c r="A810" s="55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3.5" customHeight="1">
      <c r="A811" s="55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3.5" customHeight="1">
      <c r="A812" s="55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3.5" customHeight="1">
      <c r="A813" s="55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3.5" customHeight="1">
      <c r="A814" s="55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3.5" customHeight="1">
      <c r="A815" s="55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3.5" customHeight="1">
      <c r="A816" s="55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3.5" customHeight="1">
      <c r="A817" s="55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3.5" customHeight="1">
      <c r="A818" s="55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3.5" customHeight="1">
      <c r="A819" s="55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3.5" customHeight="1">
      <c r="A820" s="55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3.5" customHeight="1">
      <c r="A821" s="55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3.5" customHeight="1">
      <c r="A822" s="55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3.5" customHeight="1">
      <c r="A823" s="55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3.5" customHeight="1">
      <c r="A824" s="55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3.5" customHeight="1">
      <c r="A825" s="55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3.5" customHeight="1">
      <c r="A826" s="55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3.5" customHeight="1">
      <c r="A827" s="55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3.5" customHeight="1">
      <c r="A828" s="55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3.5" customHeight="1">
      <c r="A829" s="55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3.5" customHeight="1">
      <c r="A830" s="55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3.5" customHeight="1">
      <c r="A831" s="55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3.5" customHeight="1">
      <c r="A832" s="55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3.5" customHeight="1">
      <c r="A833" s="55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3.5" customHeight="1">
      <c r="A834" s="55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3.5" customHeight="1">
      <c r="A835" s="55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3.5" customHeight="1">
      <c r="A836" s="55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3.5" customHeight="1">
      <c r="A837" s="55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3.5" customHeight="1">
      <c r="A838" s="55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3.5" customHeight="1">
      <c r="A839" s="55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3.5" customHeight="1">
      <c r="A840" s="55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3.5" customHeight="1">
      <c r="A841" s="55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3.5" customHeight="1">
      <c r="A842" s="55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3.5" customHeight="1">
      <c r="A843" s="55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3.5" customHeight="1">
      <c r="A844" s="55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3.5" customHeight="1">
      <c r="A845" s="55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3.5" customHeight="1">
      <c r="A846" s="55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3.5" customHeight="1">
      <c r="A847" s="55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3.5" customHeight="1">
      <c r="A848" s="55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3.5" customHeight="1">
      <c r="A849" s="55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3.5" customHeight="1">
      <c r="A850" s="55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3.5" customHeight="1">
      <c r="A851" s="55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3.5" customHeight="1">
      <c r="A852" s="55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3.5" customHeight="1">
      <c r="A853" s="55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3.5" customHeight="1">
      <c r="A854" s="55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3.5" customHeight="1">
      <c r="A855" s="55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3.5" customHeight="1">
      <c r="A856" s="55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3.5" customHeight="1">
      <c r="A857" s="55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3.5" customHeight="1">
      <c r="A858" s="55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3.5" customHeight="1">
      <c r="A859" s="55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3.5" customHeight="1">
      <c r="A860" s="55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3.5" customHeight="1">
      <c r="A861" s="55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3.5" customHeight="1">
      <c r="A862" s="55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3.5" customHeight="1">
      <c r="A863" s="55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3.5" customHeight="1">
      <c r="A864" s="55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3.5" customHeight="1">
      <c r="A865" s="55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3.5" customHeight="1">
      <c r="A866" s="55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3.5" customHeight="1">
      <c r="A867" s="55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3.5" customHeight="1">
      <c r="A868" s="55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3.5" customHeight="1">
      <c r="A869" s="55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3.5" customHeight="1">
      <c r="A870" s="55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3.5" customHeight="1">
      <c r="A871" s="55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3.5" customHeight="1">
      <c r="A872" s="55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3.5" customHeight="1">
      <c r="A873" s="55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3.5" customHeight="1">
      <c r="A874" s="55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3.5" customHeight="1">
      <c r="A875" s="55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3.5" customHeight="1">
      <c r="A876" s="55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3.5" customHeight="1">
      <c r="A877" s="55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3.5" customHeight="1">
      <c r="A878" s="55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3.5" customHeight="1">
      <c r="A879" s="55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3.5" customHeight="1">
      <c r="A880" s="55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3.5" customHeight="1">
      <c r="A881" s="55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3.5" customHeight="1">
      <c r="A882" s="55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3.5" customHeight="1">
      <c r="A883" s="55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3.5" customHeight="1">
      <c r="A884" s="55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3.5" customHeight="1">
      <c r="A885" s="55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3.5" customHeight="1">
      <c r="A886" s="55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3.5" customHeight="1">
      <c r="A887" s="55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3.5" customHeight="1">
      <c r="A888" s="55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3.5" customHeight="1">
      <c r="A889" s="55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3.5" customHeight="1">
      <c r="A890" s="55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3.5" customHeight="1">
      <c r="A891" s="55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3.5" customHeight="1">
      <c r="A892" s="55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3.5" customHeight="1">
      <c r="A893" s="55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3.5" customHeight="1">
      <c r="A894" s="55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3.5" customHeight="1">
      <c r="A895" s="55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3.5" customHeight="1">
      <c r="A896" s="55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3.5" customHeight="1">
      <c r="A897" s="55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3.5" customHeight="1">
      <c r="A898" s="55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3.5" customHeight="1">
      <c r="A899" s="55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3.5" customHeight="1">
      <c r="A900" s="55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3.5" customHeight="1">
      <c r="A901" s="55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3.5" customHeight="1">
      <c r="A902" s="55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3.5" customHeight="1">
      <c r="A903" s="55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3.5" customHeight="1">
      <c r="A904" s="55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3.5" customHeight="1">
      <c r="A905" s="55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3.5" customHeight="1">
      <c r="A906" s="55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3.5" customHeight="1">
      <c r="A907" s="55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3.5" customHeight="1">
      <c r="A908" s="55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3.5" customHeight="1">
      <c r="A909" s="55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3.5" customHeight="1">
      <c r="A910" s="55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3.5" customHeight="1">
      <c r="A911" s="55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3.5" customHeight="1">
      <c r="A912" s="55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3.5" customHeight="1">
      <c r="A913" s="55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3.5" customHeight="1">
      <c r="A914" s="55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3.5" customHeight="1">
      <c r="A915" s="55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3.5" customHeight="1">
      <c r="A916" s="55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3.5" customHeight="1">
      <c r="A917" s="55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3.5" customHeight="1">
      <c r="A918" s="55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3.5" customHeight="1">
      <c r="A919" s="55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3.5" customHeight="1">
      <c r="A920" s="55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3.5" customHeight="1">
      <c r="A921" s="55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3.5" customHeight="1">
      <c r="A922" s="55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3.5" customHeight="1">
      <c r="A923" s="55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3.5" customHeight="1">
      <c r="A924" s="55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3.5" customHeight="1">
      <c r="A925" s="55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3.5" customHeight="1">
      <c r="A926" s="55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3.5" customHeight="1">
      <c r="A927" s="55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3.5" customHeight="1">
      <c r="A928" s="55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3.5" customHeight="1">
      <c r="A929" s="55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3.5" customHeight="1">
      <c r="A930" s="55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3.5" customHeight="1">
      <c r="A931" s="55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3.5" customHeight="1">
      <c r="A932" s="55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3.5" customHeight="1">
      <c r="A933" s="55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3.5" customHeight="1">
      <c r="A934" s="55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3.5" customHeight="1">
      <c r="A935" s="55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3.5" customHeight="1">
      <c r="A936" s="55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3.5" customHeight="1">
      <c r="A937" s="55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3.5" customHeight="1">
      <c r="A938" s="55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3.5" customHeight="1">
      <c r="A939" s="55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3.5" customHeight="1">
      <c r="A940" s="55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3.5" customHeight="1">
      <c r="A941" s="55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3.5" customHeight="1">
      <c r="A942" s="55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3.5" customHeight="1">
      <c r="A943" s="55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3.5" customHeight="1">
      <c r="A944" s="55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3.5" customHeight="1">
      <c r="A945" s="55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3.5" customHeight="1">
      <c r="A946" s="55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3.5" customHeight="1">
      <c r="A947" s="55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3.5" customHeight="1">
      <c r="A948" s="55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3.5" customHeight="1">
      <c r="A949" s="55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3.5" customHeight="1">
      <c r="A950" s="55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3.5" customHeight="1">
      <c r="A951" s="55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3.5" customHeight="1">
      <c r="A952" s="55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3.5" customHeight="1">
      <c r="A953" s="55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3.5" customHeight="1">
      <c r="A954" s="55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3.5" customHeight="1">
      <c r="A955" s="55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3.5" customHeight="1">
      <c r="A956" s="55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3.5" customHeight="1">
      <c r="A957" s="55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3.5" customHeight="1">
      <c r="A958" s="55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3.5" customHeight="1">
      <c r="A959" s="55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3.5" customHeight="1">
      <c r="A960" s="55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3.5" customHeight="1">
      <c r="A961" s="55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3.5" customHeight="1">
      <c r="A962" s="55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3.5" customHeight="1">
      <c r="A963" s="55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3.5" customHeight="1">
      <c r="A964" s="55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3.5" customHeight="1">
      <c r="A965" s="55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3.5" customHeight="1">
      <c r="A966" s="55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3.5" customHeight="1">
      <c r="A967" s="55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3.5" customHeight="1">
      <c r="A968" s="55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3.5" customHeight="1">
      <c r="A969" s="55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3.5" customHeight="1">
      <c r="A970" s="55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3.5" customHeight="1">
      <c r="A971" s="55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3.5" customHeight="1">
      <c r="A972" s="55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3.5" customHeight="1">
      <c r="A973" s="55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3.5" customHeight="1">
      <c r="A974" s="55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3.5" customHeight="1">
      <c r="A975" s="55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3.5" customHeight="1">
      <c r="A976" s="55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3.5" customHeight="1">
      <c r="A977" s="55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3.5" customHeight="1">
      <c r="A978" s="55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3.5" customHeight="1">
      <c r="A979" s="55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3.5" customHeight="1">
      <c r="A980" s="55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3.5" customHeight="1">
      <c r="A981" s="55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3.5" customHeight="1">
      <c r="A982" s="55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3.5" customHeight="1">
      <c r="A983" s="55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3.5" customHeight="1">
      <c r="A984" s="55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3.5" customHeight="1">
      <c r="A985" s="55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3.5" customHeight="1">
      <c r="A986" s="55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3.5" customHeight="1">
      <c r="A987" s="55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3.5" customHeight="1">
      <c r="A988" s="55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3.5" customHeight="1">
      <c r="A989" s="55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3.5" customHeight="1">
      <c r="A990" s="55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3.5" customHeight="1">
      <c r="A991" s="55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3.5" customHeight="1">
      <c r="A992" s="55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3.5" customHeight="1">
      <c r="A993" s="55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3.5" customHeight="1">
      <c r="A994" s="55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3.5" customHeight="1">
      <c r="A995" s="55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3.5" customHeight="1">
      <c r="A996" s="55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3.5" customHeight="1">
      <c r="A997" s="55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3.5" customHeight="1">
      <c r="A998" s="55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3.5" customHeight="1">
      <c r="A999" s="55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3.5" customHeight="1">
      <c r="A1000" s="55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mergeCells count="8">
    <mergeCell ref="E25:F25"/>
    <mergeCell ref="A29:B29"/>
    <mergeCell ref="A34:B34"/>
    <mergeCell ref="A7:B7"/>
    <mergeCell ref="E7:F7"/>
    <mergeCell ref="E9:F9"/>
    <mergeCell ref="A13:B13"/>
    <mergeCell ref="A21:B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4140625" defaultRowHeight="15" customHeight="1"/>
  <cols>
    <col min="1" max="1" width="38.5546875" customWidth="1"/>
    <col min="3" max="3" width="5.5546875" customWidth="1"/>
    <col min="4" max="4" width="7.109375" customWidth="1"/>
    <col min="5" max="5" width="40.109375" customWidth="1"/>
    <col min="6" max="6" width="18.5546875" customWidth="1"/>
    <col min="7" max="7" width="8.44140625" customWidth="1"/>
    <col min="8" max="8" width="5.33203125" customWidth="1"/>
    <col min="9" max="9" width="44.44140625" customWidth="1"/>
    <col min="10" max="10" width="19.109375" customWidth="1"/>
  </cols>
  <sheetData>
    <row r="1" spans="1:26">
      <c r="A1" s="72"/>
      <c r="B1" s="73"/>
      <c r="C1" s="74"/>
      <c r="D1" s="75" t="s">
        <v>60</v>
      </c>
      <c r="E1" s="76"/>
      <c r="F1" s="77"/>
      <c r="G1" s="77"/>
      <c r="H1" s="77"/>
      <c r="I1" s="78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spans="1:26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1"/>
      <c r="M2" s="81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>
      <c r="A3" s="79" t="s">
        <v>1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1"/>
      <c r="M3" s="81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>
      <c r="A4" s="82" t="s">
        <v>63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83"/>
      <c r="M4" s="8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spans="1:26">
      <c r="A5" s="84"/>
      <c r="B5" s="73"/>
      <c r="C5" s="73"/>
      <c r="D5" s="73"/>
      <c r="E5" s="73"/>
      <c r="F5" s="73"/>
      <c r="G5" s="73"/>
      <c r="H5" s="73"/>
      <c r="I5" s="73"/>
      <c r="J5" s="73"/>
      <c r="K5" s="73"/>
      <c r="L5" s="83"/>
      <c r="M5" s="8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spans="1:26">
      <c r="A6" s="85"/>
      <c r="B6" s="85"/>
      <c r="C6" s="73"/>
      <c r="D6" s="73"/>
      <c r="E6" s="86"/>
      <c r="F6" s="86"/>
      <c r="G6" s="73"/>
      <c r="H6" s="73"/>
      <c r="I6" s="87"/>
      <c r="J6" s="87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spans="1:26">
      <c r="A7" s="155" t="s">
        <v>4</v>
      </c>
      <c r="B7" s="156"/>
      <c r="C7" s="73"/>
      <c r="D7" s="88"/>
      <c r="E7" s="157" t="s">
        <v>5</v>
      </c>
      <c r="F7" s="158"/>
      <c r="G7" s="73"/>
      <c r="H7" s="89"/>
      <c r="I7" s="90" t="s">
        <v>64</v>
      </c>
      <c r="J7" s="91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spans="1:26">
      <c r="A8" s="92" t="s">
        <v>6</v>
      </c>
      <c r="B8" s="93"/>
      <c r="C8" s="73"/>
      <c r="D8" s="88"/>
      <c r="E8" s="94" t="s">
        <v>7</v>
      </c>
      <c r="F8" s="95"/>
      <c r="G8" s="73"/>
      <c r="H8" s="89"/>
      <c r="I8" s="96" t="s">
        <v>62</v>
      </c>
      <c r="J8" s="89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6">
      <c r="A9" s="92" t="s">
        <v>65</v>
      </c>
      <c r="B9" s="97">
        <f>(0.01*B8)</f>
        <v>0</v>
      </c>
      <c r="C9" s="98"/>
      <c r="D9" s="88"/>
      <c r="E9" s="159" t="s">
        <v>9</v>
      </c>
      <c r="F9" s="160"/>
      <c r="G9" s="73"/>
      <c r="H9" s="99"/>
      <c r="I9" s="100" t="s">
        <v>10</v>
      </c>
      <c r="J9" s="101">
        <f>(F30-B40)</f>
        <v>0</v>
      </c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spans="1:26">
      <c r="A10" s="92" t="s">
        <v>66</v>
      </c>
      <c r="B10" s="97">
        <f>(0.003*B8)</f>
        <v>0</v>
      </c>
      <c r="C10" s="73"/>
      <c r="D10" s="88"/>
      <c r="E10" s="102" t="s">
        <v>67</v>
      </c>
      <c r="F10" s="103"/>
      <c r="G10" s="73"/>
      <c r="H10" s="99"/>
      <c r="I10" s="100" t="s">
        <v>13</v>
      </c>
      <c r="J10" s="104" t="e">
        <f>(J9/B8)</f>
        <v>#DIV/0!</v>
      </c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spans="1:26">
      <c r="A11" s="105" t="s">
        <v>14</v>
      </c>
      <c r="B11" s="97">
        <f>SUM(B9:B10)</f>
        <v>0</v>
      </c>
      <c r="C11" s="73"/>
      <c r="D11" s="88"/>
      <c r="E11" s="102" t="s">
        <v>68</v>
      </c>
      <c r="F11" s="103"/>
      <c r="G11" s="73"/>
      <c r="H11" s="99"/>
      <c r="I11" s="106" t="s">
        <v>16</v>
      </c>
      <c r="J11" s="107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spans="1:26">
      <c r="A12" s="108"/>
      <c r="B12" s="109"/>
      <c r="C12" s="73"/>
      <c r="D12" s="88"/>
      <c r="E12" s="110" t="s">
        <v>17</v>
      </c>
      <c r="F12" s="103"/>
      <c r="G12" s="73"/>
      <c r="H12" s="99"/>
      <c r="I12" s="100" t="s">
        <v>18</v>
      </c>
      <c r="J12" s="101">
        <f>J9-J11</f>
        <v>0</v>
      </c>
      <c r="K12" s="73"/>
      <c r="L12" s="73"/>
      <c r="M12" s="73"/>
      <c r="N12" s="111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spans="1:26">
      <c r="A13" s="161" t="s">
        <v>19</v>
      </c>
      <c r="B13" s="162"/>
      <c r="C13" s="73"/>
      <c r="D13" s="88"/>
      <c r="E13" s="110" t="s">
        <v>20</v>
      </c>
      <c r="F13" s="88"/>
      <c r="G13" s="73"/>
      <c r="H13" s="99"/>
      <c r="I13" s="112" t="s">
        <v>21</v>
      </c>
      <c r="J13" s="113" t="e">
        <f>(J12/(0.25*B8))</f>
        <v>#DIV/0!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spans="1:26">
      <c r="A14" s="92" t="s">
        <v>22</v>
      </c>
      <c r="B14" s="93"/>
      <c r="C14" s="73"/>
      <c r="D14" s="88"/>
      <c r="E14" s="110" t="s">
        <v>23</v>
      </c>
      <c r="F14" s="88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>
      <c r="A15" s="92" t="s">
        <v>24</v>
      </c>
      <c r="B15" s="93"/>
      <c r="C15" s="73"/>
      <c r="D15" s="88"/>
      <c r="E15" s="110" t="s">
        <v>25</v>
      </c>
      <c r="F15" s="10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spans="1:26">
      <c r="A16" s="92" t="s">
        <v>26</v>
      </c>
      <c r="B16" s="93"/>
      <c r="C16" s="73"/>
      <c r="D16" s="88"/>
      <c r="E16" s="110" t="s">
        <v>27</v>
      </c>
      <c r="F16" s="103"/>
      <c r="G16" s="73"/>
      <c r="H16" s="73"/>
      <c r="I16" s="114"/>
      <c r="J16" s="114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spans="1:26">
      <c r="A17" s="92" t="s">
        <v>28</v>
      </c>
      <c r="B17" s="115"/>
      <c r="C17" s="73"/>
      <c r="D17" s="88"/>
      <c r="E17" s="110" t="s">
        <v>29</v>
      </c>
      <c r="F17" s="103"/>
      <c r="G17" s="73"/>
      <c r="H17" s="116"/>
      <c r="I17" s="117" t="s">
        <v>30</v>
      </c>
      <c r="J17" s="118">
        <f>(J11*30)+B27</f>
        <v>0</v>
      </c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spans="1:26">
      <c r="A18" s="92" t="s">
        <v>32</v>
      </c>
      <c r="B18" s="115"/>
      <c r="C18" s="73"/>
      <c r="D18" s="88"/>
      <c r="E18" s="110" t="s">
        <v>33</v>
      </c>
      <c r="F18" s="103"/>
      <c r="G18" s="73"/>
      <c r="H18" s="116"/>
      <c r="I18" s="119" t="s">
        <v>34</v>
      </c>
      <c r="J18" s="120">
        <f>SUM(B27, (B22*B8))</f>
        <v>0</v>
      </c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spans="1:26">
      <c r="A19" s="105" t="s">
        <v>14</v>
      </c>
      <c r="B19" s="121">
        <f>SUM(B14:B18)</f>
        <v>0</v>
      </c>
      <c r="C19" s="73"/>
      <c r="D19" s="88"/>
      <c r="E19" s="110" t="s">
        <v>35</v>
      </c>
      <c r="F19" s="103"/>
      <c r="G19" s="73"/>
      <c r="H19" s="73"/>
      <c r="I19" s="122" t="s">
        <v>69</v>
      </c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spans="1:26">
      <c r="A20" s="108"/>
      <c r="B20" s="109"/>
      <c r="C20" s="73"/>
      <c r="D20" s="88"/>
      <c r="E20" s="110" t="s">
        <v>36</v>
      </c>
      <c r="F20" s="10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spans="1:26">
      <c r="A21" s="161" t="s">
        <v>37</v>
      </c>
      <c r="B21" s="162"/>
      <c r="C21" s="73"/>
      <c r="D21" s="88"/>
      <c r="E21" s="110" t="s">
        <v>38</v>
      </c>
      <c r="F21" s="10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spans="1:26">
      <c r="A22" s="92" t="s">
        <v>39</v>
      </c>
      <c r="B22" s="123">
        <v>0.25</v>
      </c>
      <c r="C22" s="73"/>
      <c r="D22" s="88"/>
      <c r="E22" s="110" t="s">
        <v>40</v>
      </c>
      <c r="F22" s="124">
        <f>SUM(F10:F21)</f>
        <v>0</v>
      </c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spans="1:26">
      <c r="A23" s="92" t="s">
        <v>70</v>
      </c>
      <c r="B23" s="97">
        <f>IF(B22&lt;20%, 0.0043*B8*(B25-22), 0)</f>
        <v>0</v>
      </c>
      <c r="C23" s="98"/>
      <c r="D23" s="88"/>
      <c r="E23" s="110" t="s">
        <v>42</v>
      </c>
      <c r="F23" s="124">
        <f>F22*12</f>
        <v>0</v>
      </c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spans="1:26">
      <c r="A24" s="92" t="s">
        <v>43</v>
      </c>
      <c r="B24" s="125">
        <v>6.4600000000000005E-2</v>
      </c>
      <c r="C24" s="98"/>
      <c r="D24" s="88"/>
      <c r="E24" s="126"/>
      <c r="F24" s="95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spans="1:26">
      <c r="A25" s="92" t="s">
        <v>44</v>
      </c>
      <c r="B25" s="127">
        <v>30</v>
      </c>
      <c r="C25" s="73"/>
      <c r="D25" s="88"/>
      <c r="E25" s="159" t="s">
        <v>45</v>
      </c>
      <c r="F25" s="160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spans="1:26">
      <c r="A26" s="92" t="s">
        <v>46</v>
      </c>
      <c r="B26" s="128">
        <f>(0.04*B8)</f>
        <v>0</v>
      </c>
      <c r="C26" s="83"/>
      <c r="D26" s="88"/>
      <c r="E26" s="110" t="s">
        <v>47</v>
      </c>
      <c r="F26" s="129" t="s">
        <v>31</v>
      </c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spans="1:26">
      <c r="A27" s="105" t="s">
        <v>14</v>
      </c>
      <c r="B27" s="128">
        <f>SUM(B23,B26)</f>
        <v>0</v>
      </c>
      <c r="C27" s="73"/>
      <c r="D27" s="88"/>
      <c r="E27" s="110" t="s">
        <v>48</v>
      </c>
      <c r="F27" s="129" t="s">
        <v>31</v>
      </c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spans="1:26">
      <c r="A28" s="108"/>
      <c r="B28" s="109"/>
      <c r="C28" s="73"/>
      <c r="D28" s="88"/>
      <c r="E28" s="110" t="s">
        <v>49</v>
      </c>
      <c r="F28" s="129" t="s">
        <v>31</v>
      </c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spans="1:26">
      <c r="A29" s="161" t="s">
        <v>50</v>
      </c>
      <c r="B29" s="162"/>
      <c r="C29" s="73"/>
      <c r="D29" s="88"/>
      <c r="E29" s="130"/>
      <c r="F29" s="131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spans="1:26">
      <c r="A30" s="92" t="s">
        <v>51</v>
      </c>
      <c r="B30" s="132" t="s">
        <v>31</v>
      </c>
      <c r="C30" s="83"/>
      <c r="D30" s="88"/>
      <c r="E30" s="133" t="s">
        <v>53</v>
      </c>
      <c r="F30" s="134">
        <f>SUM(F26:F28,F23)</f>
        <v>0</v>
      </c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spans="1:26">
      <c r="A31" s="92" t="s">
        <v>54</v>
      </c>
      <c r="B31" s="132" t="s">
        <v>31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spans="1:26">
      <c r="A32" s="105" t="s">
        <v>14</v>
      </c>
      <c r="B32" s="135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spans="1:26">
      <c r="A33" s="108"/>
      <c r="B33" s="109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spans="1:26">
      <c r="A34" s="161" t="s">
        <v>55</v>
      </c>
      <c r="B34" s="162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spans="1:26">
      <c r="A35" s="92" t="s">
        <v>56</v>
      </c>
      <c r="B35" s="132" t="s">
        <v>31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spans="1:26">
      <c r="A36" s="92" t="s">
        <v>57</v>
      </c>
      <c r="B36" s="136" t="s">
        <v>31</v>
      </c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spans="1:26">
      <c r="A37" s="92" t="s">
        <v>58</v>
      </c>
      <c r="B37" s="136" t="s">
        <v>31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spans="1:26">
      <c r="A38" s="92" t="s">
        <v>14</v>
      </c>
      <c r="B38" s="136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spans="1:26">
      <c r="A39" s="137"/>
      <c r="B39" s="138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spans="1:26">
      <c r="A40" s="139" t="s">
        <v>59</v>
      </c>
      <c r="B40" s="140">
        <f>B11+B19</f>
        <v>0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spans="1:26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spans="1:26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spans="1:26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spans="1:26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spans="1:26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spans="1:26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spans="1:26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spans="1:26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spans="1:26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spans="1:26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spans="1:26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spans="1:26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spans="1:26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spans="1:26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spans="1:26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spans="1:26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spans="1:26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spans="1:26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spans="1:26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spans="1:26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spans="1:26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spans="1:26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spans="1:26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spans="1:26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spans="1:26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spans="1:26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spans="1:26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spans="1:26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spans="1:26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spans="1:26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spans="1:26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spans="1:26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spans="1:26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spans="1:26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spans="1:26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spans="1:26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spans="1:26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spans="1:26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spans="1:26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spans="1:26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spans="1:26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spans="1:26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spans="1:26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spans="1:26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spans="1:26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spans="1:26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spans="1:26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spans="1:26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spans="1:26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spans="1:26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spans="1:26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spans="1:26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spans="1:26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spans="1:26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spans="1:26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spans="1:2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spans="1:26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spans="1:26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spans="1:26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spans="1:26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spans="1:26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spans="1:26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spans="1:26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spans="1:26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spans="1:26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spans="1:26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spans="1:26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spans="1:26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spans="1:26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spans="1:26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spans="1:26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spans="1:26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spans="1:26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spans="1:26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spans="1:26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spans="1:26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spans="1:26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spans="1:26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spans="1:26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spans="1:26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spans="1:26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spans="1:26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spans="1:26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spans="1:26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spans="1:26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spans="1:26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spans="1:26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spans="1:26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spans="1:26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spans="1:26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spans="1:26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spans="1:26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spans="1:26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spans="1:26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spans="1:26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spans="1:26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spans="1:26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spans="1:26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spans="1:26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spans="1:26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spans="1:26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spans="1:26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spans="1:26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spans="1:26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spans="1:26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spans="1:26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spans="1:26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spans="1:26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spans="1:26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spans="1:26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spans="1:26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spans="1:26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spans="1:26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spans="1:26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spans="1:26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spans="1:26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spans="1:26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spans="1:26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spans="1:26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spans="1:26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spans="1:26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spans="1:26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spans="1:26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spans="1:26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spans="1:26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spans="1:26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spans="1:26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spans="1:26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spans="1:26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spans="1:26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spans="1:26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spans="1:26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spans="1:26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spans="1:26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spans="1:26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spans="1:26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spans="1:26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spans="1:26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spans="1:26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spans="1:26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spans="1:26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spans="1:26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spans="1:26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spans="1:26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spans="1:26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spans="1:26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spans="1:26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spans="1:26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spans="1:26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spans="1:26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spans="1:26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spans="1:26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spans="1:26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spans="1:26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spans="1:26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spans="1:26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spans="1:26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spans="1:26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spans="1:26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spans="1:26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spans="1:26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spans="1:26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spans="1:26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spans="1:26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spans="1:26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spans="1:2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spans="1:26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spans="1:26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spans="1:26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spans="1:26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spans="1:26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spans="1:26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spans="1:26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spans="1:26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spans="1:26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spans="1:2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spans="1:26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spans="1:26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spans="1:26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spans="1:26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spans="1:26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spans="1:26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spans="1:26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spans="1:26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spans="1:26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spans="1: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spans="1:26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spans="1:26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spans="1:26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spans="1:26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spans="1:26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spans="1:26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spans="1:26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spans="1:26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spans="1:26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spans="1:2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spans="1:26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spans="1:26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spans="1:26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spans="1:26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spans="1:26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spans="1:26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spans="1:26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spans="1:26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 spans="1:26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 spans="1:2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spans="1:26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spans="1:26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spans="1:26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 spans="1:26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 spans="1:26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 spans="1:26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 spans="1:26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 spans="1:26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 spans="1:26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 spans="1:2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 spans="1:26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 spans="1:26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 spans="1:26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 spans="1:26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 spans="1:26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 spans="1:26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 spans="1:26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 spans="1:26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 spans="1:26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 spans="1:2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 spans="1:26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 spans="1:26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 spans="1:26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 spans="1:26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 spans="1:26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 spans="1:26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 spans="1:26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 spans="1:26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 spans="1:26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 spans="1:2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 spans="1:26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 spans="1:26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 spans="1:26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 spans="1:26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 spans="1:26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spans="1:26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spans="1:26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spans="1:26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spans="1:26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spans="1:2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spans="1:26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spans="1:26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spans="1:26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spans="1:26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spans="1:26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spans="1:26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spans="1:26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spans="1:26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spans="1:26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spans="1:2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spans="1:26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spans="1:26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spans="1:26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spans="1:26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spans="1:26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spans="1:26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spans="1:26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spans="1:26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spans="1:26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spans="1:2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spans="1:26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spans="1:26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spans="1:26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spans="1:26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spans="1:26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spans="1:26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spans="1:26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spans="1:26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spans="1:26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spans="1:2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spans="1:26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spans="1:26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spans="1:26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spans="1:26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spans="1:26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spans="1:26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spans="1:26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spans="1:26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spans="1:26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spans="1: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spans="1:26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spans="1:26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spans="1:26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spans="1:26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spans="1:26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spans="1:26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spans="1:26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spans="1:26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spans="1:26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spans="1:2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spans="1:26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spans="1:26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spans="1:26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spans="1:26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spans="1:26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spans="1:26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spans="1:26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spans="1:26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spans="1:26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spans="1:2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spans="1:26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spans="1:26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spans="1:26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spans="1:26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spans="1:26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spans="1:26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spans="1:26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spans="1:26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spans="1:26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spans="1:2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spans="1:26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spans="1:26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spans="1:26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spans="1:26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spans="1:26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spans="1:26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spans="1:26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spans="1:26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spans="1:26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spans="1:2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spans="1:26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spans="1:26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spans="1:26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spans="1:26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spans="1:26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spans="1:26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spans="1:26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spans="1:26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spans="1:26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spans="1:2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spans="1:26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spans="1:26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spans="1:26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spans="1:26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spans="1:26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spans="1:26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spans="1:26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spans="1:26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spans="1:26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spans="1:2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spans="1:26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spans="1:26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spans="1:26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spans="1:26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spans="1:26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spans="1:26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spans="1:26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spans="1:26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spans="1:26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spans="1:2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spans="1:26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spans="1:26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spans="1:26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spans="1:26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spans="1:26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spans="1:26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spans="1:26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spans="1:26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spans="1:26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spans="1:2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spans="1:26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spans="1:26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spans="1:26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spans="1:26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spans="1:26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spans="1:26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spans="1:26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spans="1:26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spans="1:26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spans="1:2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spans="1:26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spans="1:26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spans="1:26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spans="1:26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spans="1:26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spans="1:26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spans="1:26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spans="1:26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spans="1:26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spans="1: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spans="1:26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spans="1:26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spans="1:26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spans="1:26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spans="1:26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spans="1:26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spans="1:26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spans="1:26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spans="1:26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spans="1:2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spans="1:26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spans="1:26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spans="1:26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spans="1:26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spans="1:26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spans="1:26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spans="1:26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spans="1:26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spans="1:26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spans="1:2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spans="1:26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spans="1:26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spans="1:26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spans="1:26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spans="1:26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spans="1:26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spans="1:26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spans="1:26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spans="1:26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spans="1:2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spans="1:26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spans="1:26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spans="1:26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spans="1:26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spans="1:26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spans="1:26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spans="1:26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spans="1:26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spans="1:26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spans="1:2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spans="1:26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spans="1:26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spans="1:26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spans="1:26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spans="1:26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spans="1:26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spans="1:26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spans="1:26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spans="1:26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spans="1:2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spans="1:26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spans="1:26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spans="1:26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spans="1:26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spans="1:26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spans="1:26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spans="1:26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spans="1:26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spans="1:26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spans="1:2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spans="1:26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spans="1:26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spans="1:26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spans="1:26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spans="1:26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spans="1:26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spans="1:26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spans="1:26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spans="1:26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spans="1:2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spans="1:26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spans="1:26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spans="1:26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spans="1:26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spans="1:26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spans="1:26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spans="1:26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spans="1:26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spans="1:26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spans="1:2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spans="1:26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spans="1:26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spans="1:26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spans="1:26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spans="1:26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spans="1:26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spans="1:26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spans="1:26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spans="1:26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spans="1:2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spans="1:26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spans="1:26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spans="1:26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spans="1:26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spans="1:26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spans="1:26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spans="1:26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spans="1:26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spans="1:26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spans="1: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spans="1:26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spans="1:26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spans="1:26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spans="1:26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spans="1:26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spans="1:26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spans="1:26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spans="1:26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spans="1:26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spans="1:2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spans="1:26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spans="1:26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spans="1:26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spans="1:26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spans="1:26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spans="1:26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spans="1:26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spans="1:26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spans="1:26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spans="1:2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spans="1:26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spans="1:26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spans="1:26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spans="1:26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spans="1:26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spans="1:26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spans="1:26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spans="1:26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spans="1:26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spans="1:2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spans="1:26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spans="1:26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spans="1:26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spans="1:26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spans="1:26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spans="1:26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spans="1:26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spans="1:26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spans="1:26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spans="1:2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spans="1:26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spans="1:26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spans="1:26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spans="1:26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spans="1:26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spans="1:26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spans="1:26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spans="1:26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spans="1:26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spans="1:2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spans="1:26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spans="1:26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spans="1:26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spans="1:26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spans="1:26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spans="1:26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spans="1:26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spans="1:26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spans="1:26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spans="1:2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spans="1:26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spans="1:26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spans="1:26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spans="1:26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spans="1:26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spans="1:26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spans="1:26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spans="1:26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spans="1:26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spans="1:2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spans="1:26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spans="1:26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spans="1:26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spans="1:26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spans="1:26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spans="1:26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spans="1:26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spans="1:26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spans="1:26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spans="1:2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spans="1:26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spans="1:26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spans="1:26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spans="1:26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spans="1:26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spans="1:26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spans="1:26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spans="1:26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spans="1:26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spans="1:2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spans="1:26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spans="1:26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spans="1:26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spans="1:26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spans="1:26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spans="1:26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spans="1:26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spans="1:26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spans="1:26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spans="1: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spans="1:26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spans="1:26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spans="1:26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spans="1:26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spans="1:26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spans="1:26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spans="1:26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spans="1:26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spans="1:26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spans="1:2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spans="1:26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spans="1:26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spans="1:26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spans="1:26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spans="1:26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spans="1:26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spans="1:26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spans="1:26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spans="1:26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spans="1:2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spans="1:26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spans="1:26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spans="1:26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spans="1:26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spans="1:26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spans="1:26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spans="1:26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spans="1:26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spans="1:26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spans="1:2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spans="1:26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spans="1:26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spans="1:26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spans="1:26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spans="1:26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spans="1:26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spans="1:26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spans="1:26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spans="1:26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spans="1:2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spans="1:26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spans="1:26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spans="1:26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spans="1:26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spans="1:26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spans="1:26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spans="1:26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spans="1:26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spans="1:26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spans="1:2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spans="1:26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spans="1:26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spans="1:26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spans="1:26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spans="1:26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spans="1:26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spans="1:26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spans="1:26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spans="1:26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spans="1:2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spans="1:26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spans="1:26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spans="1:26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spans="1:26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spans="1:26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spans="1:26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spans="1:26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spans="1:26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spans="1:26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spans="1:2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spans="1:26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spans="1:26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spans="1:26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spans="1:26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spans="1:26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spans="1:26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spans="1:26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spans="1:26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spans="1:26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spans="1:2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spans="1:26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spans="1:26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spans="1:26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spans="1:26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spans="1:26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spans="1:26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spans="1:26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spans="1:26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spans="1:26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spans="1:2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spans="1:26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spans="1:26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spans="1:26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spans="1:26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spans="1:26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spans="1:26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spans="1:26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spans="1:26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spans="1:26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spans="1: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spans="1:26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spans="1:26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spans="1:26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spans="1:26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spans="1:26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spans="1:26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spans="1:26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spans="1:26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spans="1:26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spans="1:2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spans="1:26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spans="1:26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spans="1:26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spans="1:26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spans="1:26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spans="1:26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spans="1:26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spans="1:26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spans="1:26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spans="1:2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spans="1:26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spans="1:26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spans="1:26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spans="1:26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spans="1:26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spans="1:26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spans="1:26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spans="1:26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spans="1:26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spans="1:2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spans="1:26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spans="1:26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spans="1:26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spans="1:26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spans="1:26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spans="1:26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spans="1:26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spans="1:26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spans="1:26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spans="1:2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spans="1:26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spans="1:26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spans="1:26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spans="1:26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spans="1:26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spans="1:26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spans="1:26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spans="1:26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spans="1:26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spans="1:2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spans="1:26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spans="1:26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spans="1:26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spans="1:26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spans="1:26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spans="1:26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spans="1:26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spans="1:26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spans="1:26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spans="1:2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spans="1:26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spans="1:26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spans="1:26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spans="1:26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spans="1:26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spans="1:26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spans="1:26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spans="1:26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spans="1:26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spans="1:2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spans="1:26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spans="1:26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spans="1:26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spans="1:26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spans="1:26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spans="1:26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spans="1:26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spans="1:26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spans="1:26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spans="1:2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spans="1:26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spans="1:26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spans="1:26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spans="1:26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spans="1:26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spans="1:26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spans="1:26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spans="1:26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spans="1:26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spans="1:2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spans="1:26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spans="1:26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spans="1:26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spans="1:26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spans="1:26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spans="1:26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spans="1:26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spans="1:26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spans="1:26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spans="1: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spans="1:26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spans="1:26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spans="1:26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spans="1:26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spans="1:26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spans="1:26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spans="1:26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spans="1:26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spans="1:26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spans="1:2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spans="1:26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spans="1:26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spans="1:26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spans="1:26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spans="1:26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spans="1:26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spans="1:26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spans="1:26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spans="1:26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spans="1:2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spans="1:26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spans="1:26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spans="1:26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spans="1:26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spans="1:26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spans="1:26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spans="1:26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spans="1:26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spans="1:26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spans="1:2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spans="1:26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spans="1:26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spans="1:26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spans="1:26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spans="1:26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spans="1:26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spans="1:26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spans="1:26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spans="1:26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spans="1:2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spans="1:26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spans="1:26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spans="1:26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spans="1:26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spans="1:26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spans="1:26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spans="1:26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spans="1:26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spans="1:26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spans="1:2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spans="1:26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spans="1:26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spans="1:26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spans="1:26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spans="1:26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spans="1:26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spans="1:26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spans="1:26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spans="1:26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spans="1:2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spans="1:26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spans="1:26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spans="1:26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spans="1:26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spans="1:26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spans="1:26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spans="1:26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spans="1:26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spans="1:26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spans="1:2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spans="1:26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spans="1:26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spans="1:26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spans="1:26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spans="1:26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spans="1:26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spans="1:26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spans="1:26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spans="1:26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spans="1:2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spans="1:26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spans="1:26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spans="1:26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spans="1:26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spans="1:26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spans="1:26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spans="1:26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spans="1:26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spans="1:26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spans="1:2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spans="1:26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spans="1:26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spans="1:26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spans="1:26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spans="1:26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spans="1:26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spans="1:26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spans="1:26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spans="1:26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spans="1: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spans="1:26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spans="1:26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spans="1:26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spans="1:26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spans="1:26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spans="1:26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spans="1:26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spans="1:26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spans="1:26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spans="1:2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spans="1:26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spans="1:26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spans="1:26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spans="1:26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spans="1:26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spans="1:26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spans="1:26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spans="1:26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spans="1:26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spans="1:2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spans="1:26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spans="1:26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spans="1:26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spans="1:26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spans="1:26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spans="1:26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spans="1:26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spans="1:26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spans="1:26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spans="1:2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spans="1:26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spans="1:26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spans="1:26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spans="1:26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spans="1:26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spans="1:26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spans="1:26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spans="1:26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spans="1:26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spans="1:2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spans="1:26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spans="1:26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spans="1:26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spans="1:26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spans="1:26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spans="1:26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spans="1:26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spans="1:26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spans="1:26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spans="1:2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spans="1:26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spans="1:26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spans="1:26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spans="1:26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spans="1:26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spans="1:26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spans="1:26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spans="1:26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spans="1:26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spans="1:2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spans="1:26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spans="1:26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spans="1:26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spans="1:26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spans="1:26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spans="1:26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spans="1:26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spans="1:26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spans="1:26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spans="1:26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spans="1:26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spans="1:26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spans="1:26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spans="1:26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8">
    <mergeCell ref="E25:F25"/>
    <mergeCell ref="A29:B29"/>
    <mergeCell ref="A34:B34"/>
    <mergeCell ref="A7:B7"/>
    <mergeCell ref="E7:F7"/>
    <mergeCell ref="E9:F9"/>
    <mergeCell ref="A13:B13"/>
    <mergeCell ref="A21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New Sheet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</dc:creator>
  <cp:lastModifiedBy>Elijah</cp:lastModifiedBy>
  <dcterms:created xsi:type="dcterms:W3CDTF">2023-01-17T13:09:45Z</dcterms:created>
  <dcterms:modified xsi:type="dcterms:W3CDTF">2023-04-28T16:43:56Z</dcterms:modified>
</cp:coreProperties>
</file>