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-640 G1\Documents\"/>
    </mc:Choice>
  </mc:AlternateContent>
  <bookViews>
    <workbookView xWindow="0" yWindow="0" windowWidth="20490" windowHeight="7755" activeTab="4"/>
  </bookViews>
  <sheets>
    <sheet name="Students" sheetId="1" r:id="rId1"/>
    <sheet name="Sheet 2" sheetId="3" r:id="rId2"/>
    <sheet name="Sales" sheetId="4" r:id="rId3"/>
    <sheet name="Bulanyi" sheetId="5" r:id="rId4"/>
    <sheet name="RESULT SHEET" sheetId="6" r:id="rId5"/>
    <sheet name="NJERU" sheetId="7" r:id="rId6"/>
    <sheet name="s.4 mark sheet" sheetId="8" r:id="rId7"/>
    <sheet name="Sheet3" sheetId="9" r:id="rId8"/>
  </sheets>
  <definedNames>
    <definedName name="A">'RESULT SHEET'!$XBE$16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2" i="6"/>
  <c r="I5" i="5"/>
  <c r="I6" i="5"/>
  <c r="I7" i="5"/>
  <c r="I8" i="5"/>
  <c r="I9" i="5"/>
  <c r="I10" i="5"/>
  <c r="I11" i="5"/>
  <c r="I12" i="5"/>
  <c r="I13" i="5"/>
  <c r="I14" i="5"/>
  <c r="I15" i="5"/>
  <c r="I4" i="5"/>
  <c r="E14" i="8" l="1"/>
  <c r="F14" i="8"/>
  <c r="G14" i="8"/>
  <c r="H14" i="8"/>
  <c r="I14" i="8"/>
  <c r="D14" i="8"/>
  <c r="H13" i="8"/>
  <c r="I13" i="8"/>
  <c r="E13" i="8"/>
  <c r="F13" i="8"/>
  <c r="G13" i="8"/>
  <c r="D13" i="8"/>
  <c r="I6" i="8"/>
  <c r="I7" i="8"/>
  <c r="I8" i="8"/>
  <c r="I9" i="8"/>
  <c r="I10" i="8"/>
  <c r="I5" i="8"/>
  <c r="H6" i="8"/>
  <c r="H7" i="8"/>
  <c r="H8" i="8"/>
  <c r="H9" i="8"/>
  <c r="H10" i="8"/>
  <c r="H5" i="8"/>
  <c r="C14" i="6" l="1"/>
  <c r="D14" i="6"/>
  <c r="E14" i="6"/>
  <c r="F14" i="6"/>
  <c r="G14" i="6"/>
  <c r="C13" i="6"/>
  <c r="D13" i="6"/>
  <c r="E13" i="6"/>
  <c r="F13" i="6"/>
  <c r="G13" i="6"/>
  <c r="B14" i="6"/>
  <c r="B13" i="6"/>
  <c r="I3" i="6"/>
  <c r="I4" i="6"/>
  <c r="I5" i="6"/>
  <c r="I6" i="6"/>
  <c r="I7" i="6"/>
  <c r="I8" i="6"/>
  <c r="I9" i="6"/>
  <c r="I10" i="6"/>
  <c r="I11" i="6"/>
  <c r="I2" i="6"/>
  <c r="H3" i="6"/>
  <c r="H4" i="6"/>
  <c r="H5" i="6"/>
  <c r="H6" i="6"/>
  <c r="H7" i="6"/>
  <c r="H8" i="6"/>
  <c r="H9" i="6"/>
  <c r="H10" i="6"/>
  <c r="H11" i="6"/>
  <c r="H2" i="6"/>
  <c r="D18" i="5"/>
  <c r="E18" i="5"/>
  <c r="F18" i="5"/>
  <c r="C18" i="5"/>
  <c r="H9" i="5"/>
  <c r="H4" i="5"/>
  <c r="H14" i="5"/>
  <c r="H7" i="5"/>
  <c r="H11" i="5"/>
  <c r="H15" i="5"/>
  <c r="H8" i="5"/>
  <c r="H6" i="5"/>
  <c r="H5" i="5"/>
  <c r="H12" i="5"/>
  <c r="H13" i="5"/>
  <c r="H10" i="5"/>
  <c r="G9" i="5"/>
  <c r="G4" i="5"/>
  <c r="G14" i="5"/>
  <c r="G7" i="5"/>
  <c r="G11" i="5"/>
  <c r="G15" i="5"/>
  <c r="G8" i="5"/>
  <c r="G6" i="5"/>
  <c r="G5" i="5"/>
  <c r="G12" i="5"/>
  <c r="G13" i="5"/>
  <c r="G10" i="5"/>
  <c r="G3" i="4"/>
  <c r="G4" i="4"/>
  <c r="G5" i="4"/>
  <c r="G2" i="4"/>
  <c r="F3" i="4"/>
  <c r="F4" i="4"/>
  <c r="F5" i="4"/>
  <c r="F2" i="4"/>
  <c r="G10" i="3"/>
  <c r="F10" i="3"/>
  <c r="G7" i="3"/>
  <c r="F7" i="3"/>
  <c r="G3" i="3"/>
  <c r="F3" i="3"/>
  <c r="G9" i="3"/>
  <c r="F9" i="3"/>
  <c r="G8" i="3"/>
  <c r="F8" i="3"/>
  <c r="G5" i="3"/>
  <c r="F5" i="3"/>
  <c r="G4" i="3"/>
  <c r="F4" i="3"/>
  <c r="G2" i="3"/>
  <c r="F2" i="3"/>
  <c r="G6" i="3"/>
  <c r="F6" i="3"/>
  <c r="G11" i="3"/>
  <c r="F11" i="3"/>
  <c r="G12" i="3"/>
  <c r="F12" i="3"/>
  <c r="F3" i="1"/>
  <c r="F4" i="1"/>
  <c r="F5" i="1"/>
  <c r="F6" i="1"/>
  <c r="F7" i="1"/>
  <c r="F8" i="1"/>
  <c r="F9" i="1"/>
  <c r="F10" i="1"/>
  <c r="F11" i="1"/>
  <c r="F12" i="1"/>
  <c r="F2" i="1"/>
  <c r="G3" i="1"/>
  <c r="G4" i="1"/>
  <c r="G5" i="1"/>
  <c r="G6" i="1"/>
  <c r="G7" i="1"/>
  <c r="G8" i="1"/>
  <c r="G9" i="1"/>
  <c r="G10" i="1"/>
  <c r="G11" i="1"/>
  <c r="G12" i="1"/>
  <c r="G2" i="1"/>
  <c r="E17" i="5"/>
  <c r="F17" i="5"/>
  <c r="D17" i="5"/>
  <c r="C17" i="5"/>
</calcChain>
</file>

<file path=xl/sharedStrings.xml><?xml version="1.0" encoding="utf-8"?>
<sst xmlns="http://schemas.openxmlformats.org/spreadsheetml/2006/main" count="167" uniqueCount="127">
  <si>
    <t>Students</t>
  </si>
  <si>
    <t>Physics</t>
  </si>
  <si>
    <t>Chemistry</t>
  </si>
  <si>
    <t>Math</t>
  </si>
  <si>
    <t>Comp St.</t>
  </si>
  <si>
    <t>Yasin</t>
  </si>
  <si>
    <t>Sophia</t>
  </si>
  <si>
    <t>Ahmed</t>
  </si>
  <si>
    <t>Baker</t>
  </si>
  <si>
    <t>Dan</t>
  </si>
  <si>
    <t>Peter</t>
  </si>
  <si>
    <t>Rose</t>
  </si>
  <si>
    <t>Andy</t>
  </si>
  <si>
    <t>Musa</t>
  </si>
  <si>
    <t>Sam</t>
  </si>
  <si>
    <t>Joy</t>
  </si>
  <si>
    <t>Average</t>
  </si>
  <si>
    <t>Total</t>
  </si>
  <si>
    <t>Months</t>
  </si>
  <si>
    <t>May</t>
  </si>
  <si>
    <t>June</t>
  </si>
  <si>
    <t>July</t>
  </si>
  <si>
    <t>August</t>
  </si>
  <si>
    <t>Cakes</t>
  </si>
  <si>
    <t>Chocolate</t>
  </si>
  <si>
    <t>Biscuits</t>
  </si>
  <si>
    <t>Sweet</t>
  </si>
  <si>
    <t>Personal No.</t>
  </si>
  <si>
    <t>Name</t>
  </si>
  <si>
    <t>Biology</t>
  </si>
  <si>
    <t>Mathematics</t>
  </si>
  <si>
    <t>Rank</t>
  </si>
  <si>
    <t>Kyajjakuzimba</t>
  </si>
  <si>
    <t>Nambuusi</t>
  </si>
  <si>
    <t>Walusimbi</t>
  </si>
  <si>
    <t>Nyangoma</t>
  </si>
  <si>
    <t>Kiwalabye</t>
  </si>
  <si>
    <t>Jjuuko</t>
  </si>
  <si>
    <t>Niwamanya</t>
  </si>
  <si>
    <t>Rutalihamwe</t>
  </si>
  <si>
    <t>Ssempangi</t>
  </si>
  <si>
    <t>Kisekka</t>
  </si>
  <si>
    <t>Katende</t>
  </si>
  <si>
    <t>Kagimu</t>
  </si>
  <si>
    <t>Max</t>
  </si>
  <si>
    <t>Min</t>
  </si>
  <si>
    <t>NAME</t>
  </si>
  <si>
    <t>ENG</t>
  </si>
  <si>
    <t>MATH</t>
  </si>
  <si>
    <t>PHY</t>
  </si>
  <si>
    <t>CHEM</t>
  </si>
  <si>
    <t>BIO</t>
  </si>
  <si>
    <t>ICT</t>
  </si>
  <si>
    <t>TOT</t>
  </si>
  <si>
    <t>AVE</t>
  </si>
  <si>
    <t>Brian</t>
  </si>
  <si>
    <t>Susan</t>
  </si>
  <si>
    <t>Micheal</t>
  </si>
  <si>
    <t>Ben</t>
  </si>
  <si>
    <t>Lydia</t>
  </si>
  <si>
    <t>Ann</t>
  </si>
  <si>
    <t>Mary</t>
  </si>
  <si>
    <t>Sharon</t>
  </si>
  <si>
    <t>Joseph</t>
  </si>
  <si>
    <t>Highest</t>
  </si>
  <si>
    <t>Lowest</t>
  </si>
  <si>
    <t>GRADE</t>
  </si>
  <si>
    <t xml:space="preserve">                                                             BULANYI  MUSLIM SECONDARY SCHOOL</t>
  </si>
  <si>
    <t xml:space="preserve">                                  MARK SHEET FOR CLASS A</t>
  </si>
  <si>
    <t>INDEX No.</t>
  </si>
  <si>
    <t>MTC</t>
  </si>
  <si>
    <t>SST</t>
  </si>
  <si>
    <t>SCI</t>
  </si>
  <si>
    <t>TOTAL</t>
  </si>
  <si>
    <t>POS</t>
  </si>
  <si>
    <t>COMMENT</t>
  </si>
  <si>
    <t>U56/01</t>
  </si>
  <si>
    <t>U56/02</t>
  </si>
  <si>
    <t>U56/03</t>
  </si>
  <si>
    <t>U56/04</t>
  </si>
  <si>
    <t>U56/05</t>
  </si>
  <si>
    <t>U56/06</t>
  </si>
  <si>
    <t>U56/07</t>
  </si>
  <si>
    <t>U56/08</t>
  </si>
  <si>
    <t>U56/09</t>
  </si>
  <si>
    <t>U56/010</t>
  </si>
  <si>
    <t>TOTAL MARKS</t>
  </si>
  <si>
    <t>Mudde Mike</t>
  </si>
  <si>
    <t>Ohoko John</t>
  </si>
  <si>
    <t>Namire Flavia</t>
  </si>
  <si>
    <t>Majingo Fred</t>
  </si>
  <si>
    <t>Tusabe Fahad</t>
  </si>
  <si>
    <t>Lulenzi Joseph</t>
  </si>
  <si>
    <t>Apio Oliver</t>
  </si>
  <si>
    <t>Kisakaye Mercy</t>
  </si>
  <si>
    <t>Tawoda Isa</t>
  </si>
  <si>
    <t>Gumire Deo</t>
  </si>
  <si>
    <t>S/N</t>
  </si>
  <si>
    <t>SEX</t>
  </si>
  <si>
    <t>HIST</t>
  </si>
  <si>
    <t>CRE</t>
  </si>
  <si>
    <t>GEO</t>
  </si>
  <si>
    <t>COMP</t>
  </si>
  <si>
    <t>F</t>
  </si>
  <si>
    <t>M</t>
  </si>
  <si>
    <t>Highest Score</t>
  </si>
  <si>
    <t>Lowest Score</t>
  </si>
  <si>
    <t>PASS/FAIL</t>
  </si>
  <si>
    <t>MUGO SECONDARY SCHOOL SENIOR SIX SCIENCE CLASS, 2013</t>
  </si>
  <si>
    <t>SUBJECTS</t>
  </si>
  <si>
    <t>FIRST NAME</t>
  </si>
  <si>
    <t>LAST NAME</t>
  </si>
  <si>
    <t>BIOLOGY</t>
  </si>
  <si>
    <t>CHEMISTRY</t>
  </si>
  <si>
    <t>PHYSICS</t>
  </si>
  <si>
    <t>AVERAGE</t>
  </si>
  <si>
    <t>A</t>
  </si>
  <si>
    <t>B</t>
  </si>
  <si>
    <t>C</t>
  </si>
  <si>
    <t>D</t>
  </si>
  <si>
    <t>&gt;=90</t>
  </si>
  <si>
    <t>&gt;=80</t>
  </si>
  <si>
    <t>&gt;=70</t>
  </si>
  <si>
    <t>&gt;=60</t>
  </si>
  <si>
    <t>&gt;=50</t>
  </si>
  <si>
    <t>E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</si>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</sst>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4" borderId="0" xfId="0" applyFill="1"/>
    <xf numFmtId="0" fontId="0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6" borderId="0" xfId="0" applyFont="1" applyFill="1" applyAlignment="1">
      <alignment vertical="center"/>
    </xf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7" borderId="0" xfId="0" applyFont="1" applyFill="1" applyAlignment="1">
      <alignment horizontal="center" vertical="center"/>
    </xf>
    <xf numFmtId="0" fontId="0" fillId="5" borderId="0" xfId="0" applyFill="1"/>
    <xf numFmtId="0" fontId="1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/>
    </xf>
    <xf numFmtId="0" fontId="1" fillId="8" borderId="1" xfId="0" applyFont="1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Sales!$D$1</c:f>
              <c:strCache>
                <c:ptCount val="1"/>
                <c:pt idx="0">
                  <c:v>Chocolate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Sales!$A$2:$A$5</c:f>
              <c:strCache>
                <c:ptCount val="4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</c:strCache>
            </c:strRef>
          </c:cat>
          <c:val>
            <c:numRef>
              <c:f>Sales!$D$2:$D$5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510</c:v>
                </c:pt>
                <c:pt idx="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Bulanyi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Bulanyi!$G$3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Bulanyi!$B$4:$B$15</c:f>
              <c:strCache>
                <c:ptCount val="12"/>
                <c:pt idx="0">
                  <c:v>Walusimbi</c:v>
                </c:pt>
                <c:pt idx="1">
                  <c:v>Ssempangi</c:v>
                </c:pt>
                <c:pt idx="2">
                  <c:v>Rutalihamwe</c:v>
                </c:pt>
                <c:pt idx="3">
                  <c:v>Nyangoma</c:v>
                </c:pt>
                <c:pt idx="4">
                  <c:v>Niwamanya</c:v>
                </c:pt>
                <c:pt idx="5">
                  <c:v>Nambuusi</c:v>
                </c:pt>
                <c:pt idx="6">
                  <c:v>Kyajjakuzimba</c:v>
                </c:pt>
                <c:pt idx="7">
                  <c:v>Kiwalabye</c:v>
                </c:pt>
                <c:pt idx="8">
                  <c:v>Kisekka</c:v>
                </c:pt>
                <c:pt idx="9">
                  <c:v>Katende</c:v>
                </c:pt>
                <c:pt idx="10">
                  <c:v>Kagimu</c:v>
                </c:pt>
                <c:pt idx="11">
                  <c:v>Jjuuko</c:v>
                </c:pt>
              </c:strCache>
            </c:strRef>
          </c:cat>
          <c:val>
            <c:numRef>
              <c:f>Bulanyi!$G$4:$G$15</c:f>
              <c:numCache>
                <c:formatCode>General</c:formatCode>
                <c:ptCount val="12"/>
                <c:pt idx="0">
                  <c:v>315</c:v>
                </c:pt>
                <c:pt idx="1">
                  <c:v>276</c:v>
                </c:pt>
                <c:pt idx="2">
                  <c:v>235</c:v>
                </c:pt>
                <c:pt idx="3">
                  <c:v>183</c:v>
                </c:pt>
                <c:pt idx="4">
                  <c:v>230</c:v>
                </c:pt>
                <c:pt idx="5">
                  <c:v>304</c:v>
                </c:pt>
                <c:pt idx="6">
                  <c:v>244</c:v>
                </c:pt>
                <c:pt idx="7">
                  <c:v>265</c:v>
                </c:pt>
                <c:pt idx="8">
                  <c:v>210</c:v>
                </c:pt>
                <c:pt idx="9">
                  <c:v>236</c:v>
                </c:pt>
                <c:pt idx="10">
                  <c:v>293</c:v>
                </c:pt>
                <c:pt idx="11">
                  <c:v>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308607248"/>
        <c:axId val="308606072"/>
        <c:axId val="0"/>
      </c:bar3DChart>
      <c:catAx>
        <c:axId val="30860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6072"/>
        <c:crosses val="autoZero"/>
        <c:auto val="1"/>
        <c:lblAlgn val="ctr"/>
        <c:lblOffset val="100"/>
        <c:noMultiLvlLbl val="0"/>
      </c:catAx>
      <c:valAx>
        <c:axId val="308606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'RESULT SHEET'!$I$1</c:f>
              <c:strCache>
                <c:ptCount val="1"/>
                <c:pt idx="0">
                  <c:v>AVE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'RESULT SHEET'!$A$2:$A$11</c:f>
              <c:strCache>
                <c:ptCount val="10"/>
                <c:pt idx="0">
                  <c:v>Brian</c:v>
                </c:pt>
                <c:pt idx="1">
                  <c:v>Rose</c:v>
                </c:pt>
                <c:pt idx="2">
                  <c:v>Susan</c:v>
                </c:pt>
                <c:pt idx="3">
                  <c:v>Micheal</c:v>
                </c:pt>
                <c:pt idx="4">
                  <c:v>Ben</c:v>
                </c:pt>
                <c:pt idx="5">
                  <c:v>Lydia</c:v>
                </c:pt>
                <c:pt idx="6">
                  <c:v>Ann</c:v>
                </c:pt>
                <c:pt idx="7">
                  <c:v>Mary</c:v>
                </c:pt>
                <c:pt idx="8">
                  <c:v>Sharon</c:v>
                </c:pt>
                <c:pt idx="9">
                  <c:v>Joseph</c:v>
                </c:pt>
              </c:strCache>
            </c:strRef>
          </c:cat>
          <c:val>
            <c:numRef>
              <c:f>'RESULT SHEET'!$I$2:$I$11</c:f>
              <c:numCache>
                <c:formatCode>General</c:formatCode>
                <c:ptCount val="10"/>
                <c:pt idx="0">
                  <c:v>83.5</c:v>
                </c:pt>
                <c:pt idx="1">
                  <c:v>65.333333333333329</c:v>
                </c:pt>
                <c:pt idx="2">
                  <c:v>77.5</c:v>
                </c:pt>
                <c:pt idx="3">
                  <c:v>64.833333333333329</c:v>
                </c:pt>
                <c:pt idx="4">
                  <c:v>78.5</c:v>
                </c:pt>
                <c:pt idx="5">
                  <c:v>77</c:v>
                </c:pt>
                <c:pt idx="6">
                  <c:v>63.666666666666664</c:v>
                </c:pt>
                <c:pt idx="7">
                  <c:v>81.833333333333329</c:v>
                </c:pt>
                <c:pt idx="8">
                  <c:v>83.166666666666671</c:v>
                </c:pt>
                <c:pt idx="9">
                  <c:v>69.666666666666671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0</xdr:row>
      <xdr:rowOff>0</xdr:rowOff>
    </xdr:from>
    <xdr:to>
      <xdr:col>15</xdr:col>
      <xdr:colOff>523875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</xdr:row>
      <xdr:rowOff>33337</xdr:rowOff>
    </xdr:from>
    <xdr:to>
      <xdr:col>16</xdr:col>
      <xdr:colOff>457200</xdr:colOff>
      <xdr:row>18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61912</xdr:rowOff>
    </xdr:from>
    <xdr:to>
      <xdr:col>17</xdr:col>
      <xdr:colOff>495300</xdr:colOff>
      <xdr:row>14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4" sqref="H4"/>
    </sheetView>
  </sheetViews>
  <sheetFormatPr defaultRowHeight="15" x14ac:dyDescent="0.25"/>
  <cols>
    <col min="3" max="3" width="9.710937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17</v>
      </c>
      <c r="G1" s="9" t="s">
        <v>16</v>
      </c>
    </row>
    <row r="2" spans="1:7" x14ac:dyDescent="0.25">
      <c r="A2" s="3" t="s">
        <v>5</v>
      </c>
      <c r="B2" s="4">
        <v>52</v>
      </c>
      <c r="C2" s="4">
        <v>86</v>
      </c>
      <c r="D2" s="4">
        <v>46</v>
      </c>
      <c r="E2" s="4">
        <v>65</v>
      </c>
      <c r="F2" s="4">
        <f t="shared" ref="F2:F12" si="0">E2+B2+C2+D2</f>
        <v>249</v>
      </c>
      <c r="G2" s="3">
        <f t="shared" ref="G2:G12" si="1">(B2+C2+D2+E2)/4</f>
        <v>62.25</v>
      </c>
    </row>
    <row r="3" spans="1:7" x14ac:dyDescent="0.25">
      <c r="A3" s="3" t="s">
        <v>6</v>
      </c>
      <c r="B3" s="4">
        <v>41</v>
      </c>
      <c r="C3" s="4">
        <v>65</v>
      </c>
      <c r="D3" s="4">
        <v>50</v>
      </c>
      <c r="E3" s="4">
        <v>70</v>
      </c>
      <c r="F3" s="4">
        <f t="shared" si="0"/>
        <v>226</v>
      </c>
      <c r="G3" s="3">
        <f t="shared" si="1"/>
        <v>56.5</v>
      </c>
    </row>
    <row r="4" spans="1:7" x14ac:dyDescent="0.25">
      <c r="A4" s="3" t="s">
        <v>15</v>
      </c>
      <c r="B4" s="4">
        <v>45</v>
      </c>
      <c r="C4" s="4">
        <v>92</v>
      </c>
      <c r="D4" s="4">
        <v>67</v>
      </c>
      <c r="E4" s="4">
        <v>51</v>
      </c>
      <c r="F4" s="4">
        <f t="shared" si="0"/>
        <v>255</v>
      </c>
      <c r="G4" s="3">
        <f t="shared" si="1"/>
        <v>63.75</v>
      </c>
    </row>
    <row r="5" spans="1:7" x14ac:dyDescent="0.25">
      <c r="A5" s="3" t="s">
        <v>7</v>
      </c>
      <c r="B5" s="4">
        <v>22</v>
      </c>
      <c r="C5" s="4">
        <v>60</v>
      </c>
      <c r="D5" s="4">
        <v>36</v>
      </c>
      <c r="E5" s="4">
        <v>45</v>
      </c>
      <c r="F5" s="4">
        <f t="shared" si="0"/>
        <v>163</v>
      </c>
      <c r="G5" s="3">
        <f t="shared" si="1"/>
        <v>40.75</v>
      </c>
    </row>
    <row r="6" spans="1:7" x14ac:dyDescent="0.25">
      <c r="A6" s="3" t="s">
        <v>8</v>
      </c>
      <c r="B6" s="4">
        <v>42</v>
      </c>
      <c r="C6" s="4">
        <v>66</v>
      </c>
      <c r="D6" s="4">
        <v>51</v>
      </c>
      <c r="E6" s="4">
        <v>55</v>
      </c>
      <c r="F6" s="4">
        <f t="shared" si="0"/>
        <v>214</v>
      </c>
      <c r="G6" s="3">
        <f t="shared" si="1"/>
        <v>53.5</v>
      </c>
    </row>
    <row r="7" spans="1:7" x14ac:dyDescent="0.25">
      <c r="A7" s="3" t="s">
        <v>9</v>
      </c>
      <c r="B7" s="4">
        <v>53</v>
      </c>
      <c r="C7" s="4">
        <v>44</v>
      </c>
      <c r="D7" s="4">
        <v>50</v>
      </c>
      <c r="E7" s="4">
        <v>32</v>
      </c>
      <c r="F7" s="4">
        <f t="shared" si="0"/>
        <v>179</v>
      </c>
      <c r="G7" s="3">
        <f t="shared" si="1"/>
        <v>44.75</v>
      </c>
    </row>
    <row r="8" spans="1:7" x14ac:dyDescent="0.25">
      <c r="A8" s="3" t="s">
        <v>10</v>
      </c>
      <c r="B8" s="4">
        <v>62</v>
      </c>
      <c r="C8" s="4">
        <v>69</v>
      </c>
      <c r="D8" s="4">
        <v>52</v>
      </c>
      <c r="E8" s="4">
        <v>59</v>
      </c>
      <c r="F8" s="4">
        <f t="shared" si="0"/>
        <v>242</v>
      </c>
      <c r="G8" s="3">
        <f t="shared" si="1"/>
        <v>60.5</v>
      </c>
    </row>
    <row r="9" spans="1:7" x14ac:dyDescent="0.25">
      <c r="A9" s="3" t="s">
        <v>11</v>
      </c>
      <c r="B9" s="4">
        <v>15</v>
      </c>
      <c r="C9" s="4">
        <v>25</v>
      </c>
      <c r="D9" s="4">
        <v>32</v>
      </c>
      <c r="E9" s="4">
        <v>10</v>
      </c>
      <c r="F9" s="4">
        <f t="shared" si="0"/>
        <v>82</v>
      </c>
      <c r="G9" s="3">
        <f t="shared" si="1"/>
        <v>20.5</v>
      </c>
    </row>
    <row r="10" spans="1:7" x14ac:dyDescent="0.25">
      <c r="A10" s="3" t="s">
        <v>12</v>
      </c>
      <c r="B10" s="4">
        <v>80</v>
      </c>
      <c r="C10" s="4">
        <v>70</v>
      </c>
      <c r="D10" s="4">
        <v>60</v>
      </c>
      <c r="E10" s="4">
        <v>50</v>
      </c>
      <c r="F10" s="4">
        <f t="shared" si="0"/>
        <v>260</v>
      </c>
      <c r="G10" s="3">
        <f t="shared" si="1"/>
        <v>65</v>
      </c>
    </row>
    <row r="11" spans="1:7" x14ac:dyDescent="0.25">
      <c r="A11" s="3" t="s">
        <v>13</v>
      </c>
      <c r="B11" s="4">
        <v>45</v>
      </c>
      <c r="C11" s="4">
        <v>53</v>
      </c>
      <c r="D11" s="4">
        <v>66</v>
      </c>
      <c r="E11" s="4">
        <v>52</v>
      </c>
      <c r="F11" s="4">
        <f t="shared" si="0"/>
        <v>216</v>
      </c>
      <c r="G11" s="3">
        <f t="shared" si="1"/>
        <v>54</v>
      </c>
    </row>
    <row r="12" spans="1:7" x14ac:dyDescent="0.25">
      <c r="A12" s="3" t="s">
        <v>14</v>
      </c>
      <c r="B12" s="4">
        <v>23</v>
      </c>
      <c r="C12" s="4">
        <v>34</v>
      </c>
      <c r="D12" s="4">
        <v>45</v>
      </c>
      <c r="E12" s="4">
        <v>56</v>
      </c>
      <c r="F12" s="4">
        <f t="shared" si="0"/>
        <v>158</v>
      </c>
      <c r="G12" s="3">
        <f t="shared" si="1"/>
        <v>39.5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8" sqref="J8"/>
    </sheetView>
  </sheetViews>
  <sheetFormatPr defaultRowHeight="15" x14ac:dyDescent="0.25"/>
  <cols>
    <col min="3" max="3" width="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5" t="s">
        <v>16</v>
      </c>
    </row>
    <row r="2" spans="1:7" x14ac:dyDescent="0.25">
      <c r="A2" s="3" t="s">
        <v>7</v>
      </c>
      <c r="B2" s="4">
        <v>22</v>
      </c>
      <c r="C2" s="4">
        <v>60</v>
      </c>
      <c r="D2" s="4">
        <v>36</v>
      </c>
      <c r="E2" s="4">
        <v>45</v>
      </c>
      <c r="F2" s="4">
        <f t="shared" ref="F2:F12" si="0">E2+B2+C2+D2</f>
        <v>163</v>
      </c>
      <c r="G2" s="3">
        <f t="shared" ref="G2:G12" si="1">(B2+C2+D2+E2)/4</f>
        <v>40.75</v>
      </c>
    </row>
    <row r="3" spans="1:7" x14ac:dyDescent="0.25">
      <c r="A3" s="3" t="s">
        <v>12</v>
      </c>
      <c r="B3" s="4">
        <v>80</v>
      </c>
      <c r="C3" s="4">
        <v>70</v>
      </c>
      <c r="D3" s="4">
        <v>60</v>
      </c>
      <c r="E3" s="4">
        <v>50</v>
      </c>
      <c r="F3" s="4">
        <f t="shared" si="0"/>
        <v>260</v>
      </c>
      <c r="G3" s="3">
        <f t="shared" si="1"/>
        <v>65</v>
      </c>
    </row>
    <row r="4" spans="1:7" x14ac:dyDescent="0.25">
      <c r="A4" s="3" t="s">
        <v>8</v>
      </c>
      <c r="B4" s="4">
        <v>42</v>
      </c>
      <c r="C4" s="4">
        <v>66</v>
      </c>
      <c r="D4" s="4">
        <v>51</v>
      </c>
      <c r="E4" s="4">
        <v>55</v>
      </c>
      <c r="F4" s="4">
        <f t="shared" si="0"/>
        <v>214</v>
      </c>
      <c r="G4" s="3">
        <f t="shared" si="1"/>
        <v>53.5</v>
      </c>
    </row>
    <row r="5" spans="1:7" x14ac:dyDescent="0.25">
      <c r="A5" s="3" t="s">
        <v>9</v>
      </c>
      <c r="B5" s="4">
        <v>53</v>
      </c>
      <c r="C5" s="4">
        <v>44</v>
      </c>
      <c r="D5" s="4">
        <v>50</v>
      </c>
      <c r="E5" s="4">
        <v>32</v>
      </c>
      <c r="F5" s="4">
        <f t="shared" si="0"/>
        <v>179</v>
      </c>
      <c r="G5" s="3">
        <f t="shared" si="1"/>
        <v>44.75</v>
      </c>
    </row>
    <row r="6" spans="1:7" x14ac:dyDescent="0.25">
      <c r="A6" s="3" t="s">
        <v>15</v>
      </c>
      <c r="B6" s="4">
        <v>45</v>
      </c>
      <c r="C6" s="4">
        <v>92</v>
      </c>
      <c r="D6" s="4">
        <v>67</v>
      </c>
      <c r="E6" s="4">
        <v>51</v>
      </c>
      <c r="F6" s="4">
        <f t="shared" si="0"/>
        <v>255</v>
      </c>
      <c r="G6" s="3">
        <f t="shared" si="1"/>
        <v>63.75</v>
      </c>
    </row>
    <row r="7" spans="1:7" x14ac:dyDescent="0.25">
      <c r="A7" s="3" t="s">
        <v>13</v>
      </c>
      <c r="B7" s="4">
        <v>45</v>
      </c>
      <c r="C7" s="4">
        <v>53</v>
      </c>
      <c r="D7" s="4">
        <v>66</v>
      </c>
      <c r="E7" s="4">
        <v>52</v>
      </c>
      <c r="F7" s="4">
        <f t="shared" si="0"/>
        <v>216</v>
      </c>
      <c r="G7" s="3">
        <f t="shared" si="1"/>
        <v>54</v>
      </c>
    </row>
    <row r="8" spans="1:7" x14ac:dyDescent="0.25">
      <c r="A8" s="3" t="s">
        <v>10</v>
      </c>
      <c r="B8" s="4">
        <v>62</v>
      </c>
      <c r="C8" s="4">
        <v>69</v>
      </c>
      <c r="D8" s="4">
        <v>52</v>
      </c>
      <c r="E8" s="4">
        <v>59</v>
      </c>
      <c r="F8" s="4">
        <f t="shared" si="0"/>
        <v>242</v>
      </c>
      <c r="G8" s="3">
        <f t="shared" si="1"/>
        <v>60.5</v>
      </c>
    </row>
    <row r="9" spans="1:7" x14ac:dyDescent="0.25">
      <c r="A9" s="3" t="s">
        <v>11</v>
      </c>
      <c r="B9" s="4">
        <v>15</v>
      </c>
      <c r="C9" s="4">
        <v>25</v>
      </c>
      <c r="D9" s="4">
        <v>32</v>
      </c>
      <c r="E9" s="4">
        <v>10</v>
      </c>
      <c r="F9" s="4">
        <f t="shared" si="0"/>
        <v>82</v>
      </c>
      <c r="G9" s="3">
        <f t="shared" si="1"/>
        <v>20.5</v>
      </c>
    </row>
    <row r="10" spans="1:7" x14ac:dyDescent="0.25">
      <c r="A10" s="3" t="s">
        <v>14</v>
      </c>
      <c r="B10" s="4">
        <v>23</v>
      </c>
      <c r="C10" s="4">
        <v>34</v>
      </c>
      <c r="D10" s="4">
        <v>45</v>
      </c>
      <c r="E10" s="4">
        <v>56</v>
      </c>
      <c r="F10" s="4">
        <f t="shared" si="0"/>
        <v>158</v>
      </c>
      <c r="G10" s="3">
        <f t="shared" si="1"/>
        <v>39.5</v>
      </c>
    </row>
    <row r="11" spans="1:7" x14ac:dyDescent="0.25">
      <c r="A11" s="3" t="s">
        <v>6</v>
      </c>
      <c r="B11" s="4">
        <v>41</v>
      </c>
      <c r="C11" s="4">
        <v>65</v>
      </c>
      <c r="D11" s="4">
        <v>50</v>
      </c>
      <c r="E11" s="4">
        <v>70</v>
      </c>
      <c r="F11" s="4">
        <f t="shared" si="0"/>
        <v>226</v>
      </c>
      <c r="G11" s="3">
        <f t="shared" si="1"/>
        <v>56.5</v>
      </c>
    </row>
    <row r="12" spans="1:7" x14ac:dyDescent="0.25">
      <c r="A12" s="3" t="s">
        <v>5</v>
      </c>
      <c r="B12" s="4">
        <v>52</v>
      </c>
      <c r="C12" s="4">
        <v>86</v>
      </c>
      <c r="D12" s="4">
        <v>46</v>
      </c>
      <c r="E12" s="4">
        <v>65</v>
      </c>
      <c r="F12" s="4">
        <f t="shared" si="0"/>
        <v>249</v>
      </c>
      <c r="G12" s="3">
        <f t="shared" si="1"/>
        <v>62.25</v>
      </c>
    </row>
  </sheetData>
  <sortState ref="A2:G12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workbookViewId="0">
      <selection activeCell="F8" sqref="F8"/>
    </sheetView>
  </sheetViews>
  <sheetFormatPr defaultRowHeight="15" x14ac:dyDescent="0.25"/>
  <sheetData>
    <row r="1" spans="1:7" x14ac:dyDescent="0.25">
      <c r="A1" s="32" t="s">
        <v>18</v>
      </c>
      <c r="B1" s="32" t="s">
        <v>23</v>
      </c>
      <c r="C1" s="32" t="s">
        <v>25</v>
      </c>
      <c r="D1" s="32" t="s">
        <v>24</v>
      </c>
      <c r="E1" s="32" t="s">
        <v>26</v>
      </c>
      <c r="F1" s="32" t="s">
        <v>17</v>
      </c>
      <c r="G1" s="32" t="s">
        <v>16</v>
      </c>
    </row>
    <row r="2" spans="1:7" x14ac:dyDescent="0.25">
      <c r="A2" s="2" t="s">
        <v>19</v>
      </c>
      <c r="B2" s="3">
        <v>50</v>
      </c>
      <c r="C2" s="3">
        <v>2500</v>
      </c>
      <c r="D2" s="3">
        <v>250</v>
      </c>
      <c r="E2" s="3">
        <v>4500</v>
      </c>
      <c r="F2" s="3">
        <f>B2+C2+D2+E2</f>
        <v>7300</v>
      </c>
      <c r="G2" s="3">
        <f>F2/4</f>
        <v>1825</v>
      </c>
    </row>
    <row r="3" spans="1:7" x14ac:dyDescent="0.25">
      <c r="A3" s="2" t="s">
        <v>20</v>
      </c>
      <c r="B3" s="3">
        <v>78</v>
      </c>
      <c r="C3" s="3">
        <v>2300</v>
      </c>
      <c r="D3" s="3">
        <v>250</v>
      </c>
      <c r="E3" s="3">
        <v>2500</v>
      </c>
      <c r="F3" s="3">
        <f t="shared" ref="F3:F5" si="0">B3+C3+D3+E3</f>
        <v>5128</v>
      </c>
      <c r="G3" s="3">
        <f t="shared" ref="G3:G5" si="1">F3/4</f>
        <v>1282</v>
      </c>
    </row>
    <row r="4" spans="1:7" x14ac:dyDescent="0.25">
      <c r="A4" s="2" t="s">
        <v>21</v>
      </c>
      <c r="B4" s="3">
        <v>76</v>
      </c>
      <c r="C4" s="3">
        <v>2600</v>
      </c>
      <c r="D4" s="3">
        <v>510</v>
      </c>
      <c r="E4" s="3">
        <v>3000</v>
      </c>
      <c r="F4" s="3">
        <f t="shared" si="0"/>
        <v>6186</v>
      </c>
      <c r="G4" s="3">
        <f t="shared" si="1"/>
        <v>1546.5</v>
      </c>
    </row>
    <row r="5" spans="1:7" x14ac:dyDescent="0.25">
      <c r="A5" s="2" t="s">
        <v>22</v>
      </c>
      <c r="B5" s="3">
        <v>60</v>
      </c>
      <c r="C5" s="3">
        <v>2000</v>
      </c>
      <c r="D5" s="3">
        <v>500</v>
      </c>
      <c r="E5" s="3">
        <v>2800</v>
      </c>
      <c r="F5" s="3">
        <f t="shared" si="0"/>
        <v>5360</v>
      </c>
      <c r="G5" s="3">
        <f t="shared" si="1"/>
        <v>1340</v>
      </c>
    </row>
    <row r="6" spans="1:7" x14ac:dyDescent="0.25">
      <c r="A6" s="1"/>
    </row>
  </sheetData>
  <pageMargins left="0.7" right="0.7" top="0.75" bottom="0.75" header="0.3" footer="0.3"/>
  <pageSetup scale="8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3" sqref="L3"/>
    </sheetView>
  </sheetViews>
  <sheetFormatPr defaultRowHeight="15" x14ac:dyDescent="0.25"/>
  <cols>
    <col min="1" max="1" width="11.28515625" customWidth="1"/>
    <col min="2" max="2" width="12" customWidth="1"/>
    <col min="4" max="4" width="13" customWidth="1"/>
    <col min="6" max="6" width="12.85546875" customWidth="1"/>
    <col min="8" max="8" width="10.7109375" customWidth="1"/>
  </cols>
  <sheetData>
    <row r="1" spans="1:9" ht="45" customHeight="1" x14ac:dyDescent="0.25">
      <c r="A1" s="11"/>
      <c r="B1" s="12" t="s">
        <v>67</v>
      </c>
      <c r="C1" s="12"/>
      <c r="D1" s="12"/>
      <c r="E1" s="13"/>
      <c r="F1" s="14"/>
      <c r="G1" s="28"/>
      <c r="H1" s="28"/>
      <c r="I1" s="28"/>
    </row>
    <row r="2" spans="1:9" x14ac:dyDescent="0.25">
      <c r="A2" s="10"/>
      <c r="B2" s="10" t="s">
        <v>68</v>
      </c>
      <c r="C2" s="16"/>
      <c r="D2" s="15"/>
      <c r="E2" s="15"/>
      <c r="F2" s="10"/>
      <c r="G2" s="10"/>
      <c r="H2" s="10"/>
      <c r="I2" s="10"/>
    </row>
    <row r="3" spans="1:9" s="1" customFormat="1" ht="30" x14ac:dyDescent="0.25">
      <c r="A3" s="6" t="s">
        <v>27</v>
      </c>
      <c r="B3" s="7" t="s">
        <v>28</v>
      </c>
      <c r="C3" s="7" t="s">
        <v>1</v>
      </c>
      <c r="D3" s="7" t="s">
        <v>2</v>
      </c>
      <c r="E3" s="7" t="s">
        <v>29</v>
      </c>
      <c r="F3" s="7" t="s">
        <v>30</v>
      </c>
      <c r="G3" s="7" t="s">
        <v>17</v>
      </c>
      <c r="H3" s="7" t="s">
        <v>16</v>
      </c>
      <c r="I3" s="7" t="s">
        <v>31</v>
      </c>
    </row>
    <row r="4" spans="1:9" ht="30" x14ac:dyDescent="0.25">
      <c r="A4" s="4">
        <v>1003</v>
      </c>
      <c r="B4" s="3" t="s">
        <v>34</v>
      </c>
      <c r="C4" s="4">
        <v>45</v>
      </c>
      <c r="D4" s="4">
        <v>96</v>
      </c>
      <c r="E4" s="4">
        <v>76</v>
      </c>
      <c r="F4" s="4">
        <v>98</v>
      </c>
      <c r="G4" s="3">
        <f t="shared" ref="G4:G15" si="0">SUM(C4:F4)</f>
        <v>315</v>
      </c>
      <c r="H4" s="3">
        <f t="shared" ref="H4:H15" si="1">AVERAGE(C4:F4)</f>
        <v>78.75</v>
      </c>
      <c r="I4" s="3">
        <f>RANK(H4,$H$4:$H$15,0)</f>
        <v>1</v>
      </c>
    </row>
    <row r="5" spans="1:9" x14ac:dyDescent="0.25">
      <c r="A5" s="4">
        <v>1010</v>
      </c>
      <c r="B5" s="3" t="s">
        <v>40</v>
      </c>
      <c r="C5" s="4">
        <v>88</v>
      </c>
      <c r="D5" s="4">
        <v>64</v>
      </c>
      <c r="E5" s="4">
        <v>45</v>
      </c>
      <c r="F5" s="4">
        <v>79</v>
      </c>
      <c r="G5" s="3">
        <f t="shared" si="0"/>
        <v>276</v>
      </c>
      <c r="H5" s="3">
        <f t="shared" si="1"/>
        <v>69</v>
      </c>
      <c r="I5" s="3">
        <f t="shared" ref="I5:I15" si="2">RANK(H5,$H$4:$H$15,0)</f>
        <v>4</v>
      </c>
    </row>
    <row r="6" spans="1:9" x14ac:dyDescent="0.25">
      <c r="A6" s="4">
        <v>1009</v>
      </c>
      <c r="B6" s="3" t="s">
        <v>39</v>
      </c>
      <c r="C6" s="4">
        <v>48</v>
      </c>
      <c r="D6" s="4">
        <v>54</v>
      </c>
      <c r="E6" s="4">
        <v>75</v>
      </c>
      <c r="F6" s="4">
        <v>58</v>
      </c>
      <c r="G6" s="3">
        <f t="shared" si="0"/>
        <v>235</v>
      </c>
      <c r="H6" s="3">
        <f t="shared" si="1"/>
        <v>58.75</v>
      </c>
      <c r="I6" s="3">
        <f t="shared" si="2"/>
        <v>8</v>
      </c>
    </row>
    <row r="7" spans="1:9" x14ac:dyDescent="0.25">
      <c r="A7" s="4">
        <v>1005</v>
      </c>
      <c r="B7" s="3" t="s">
        <v>35</v>
      </c>
      <c r="C7" s="4">
        <v>23</v>
      </c>
      <c r="D7" s="4">
        <v>59</v>
      </c>
      <c r="E7" s="4">
        <v>65</v>
      </c>
      <c r="F7" s="4">
        <v>36</v>
      </c>
      <c r="G7" s="3">
        <f t="shared" si="0"/>
        <v>183</v>
      </c>
      <c r="H7" s="3">
        <f t="shared" si="1"/>
        <v>45.75</v>
      </c>
      <c r="I7" s="3">
        <f t="shared" si="2"/>
        <v>12</v>
      </c>
    </row>
    <row r="8" spans="1:9" x14ac:dyDescent="0.25">
      <c r="A8" s="4">
        <v>1008</v>
      </c>
      <c r="B8" s="3" t="s">
        <v>38</v>
      </c>
      <c r="C8" s="4">
        <v>55</v>
      </c>
      <c r="D8" s="4">
        <v>65</v>
      </c>
      <c r="E8" s="4">
        <v>65</v>
      </c>
      <c r="F8" s="4">
        <v>45</v>
      </c>
      <c r="G8" s="3">
        <f t="shared" si="0"/>
        <v>230</v>
      </c>
      <c r="H8" s="3">
        <f t="shared" si="1"/>
        <v>57.5</v>
      </c>
      <c r="I8" s="3">
        <f t="shared" si="2"/>
        <v>9</v>
      </c>
    </row>
    <row r="9" spans="1:9" x14ac:dyDescent="0.25">
      <c r="A9" s="4">
        <v>1002</v>
      </c>
      <c r="B9" s="3" t="s">
        <v>33</v>
      </c>
      <c r="C9" s="4">
        <v>53</v>
      </c>
      <c r="D9" s="4">
        <v>85</v>
      </c>
      <c r="E9" s="4">
        <v>88</v>
      </c>
      <c r="F9" s="4">
        <v>78</v>
      </c>
      <c r="G9" s="3">
        <f t="shared" si="0"/>
        <v>304</v>
      </c>
      <c r="H9" s="3">
        <f t="shared" si="1"/>
        <v>76</v>
      </c>
      <c r="I9" s="3">
        <f t="shared" si="2"/>
        <v>2</v>
      </c>
    </row>
    <row r="10" spans="1:9" ht="30" x14ac:dyDescent="0.25">
      <c r="A10" s="4">
        <v>1001</v>
      </c>
      <c r="B10" s="8" t="s">
        <v>32</v>
      </c>
      <c r="C10" s="4">
        <v>65</v>
      </c>
      <c r="D10" s="4">
        <v>78</v>
      </c>
      <c r="E10" s="4">
        <v>56</v>
      </c>
      <c r="F10" s="4">
        <v>45</v>
      </c>
      <c r="G10" s="3">
        <f t="shared" si="0"/>
        <v>244</v>
      </c>
      <c r="H10" s="3">
        <f t="shared" si="1"/>
        <v>61</v>
      </c>
      <c r="I10" s="3">
        <f t="shared" si="2"/>
        <v>6</v>
      </c>
    </row>
    <row r="11" spans="1:9" x14ac:dyDescent="0.25">
      <c r="A11" s="4">
        <v>1006</v>
      </c>
      <c r="B11" s="3" t="s">
        <v>36</v>
      </c>
      <c r="C11" s="4">
        <v>78</v>
      </c>
      <c r="D11" s="4">
        <v>68</v>
      </c>
      <c r="E11" s="4">
        <v>67</v>
      </c>
      <c r="F11" s="4">
        <v>52</v>
      </c>
      <c r="G11" s="3">
        <f t="shared" si="0"/>
        <v>265</v>
      </c>
      <c r="H11" s="3">
        <f t="shared" si="1"/>
        <v>66.25</v>
      </c>
      <c r="I11" s="3">
        <f t="shared" si="2"/>
        <v>5</v>
      </c>
    </row>
    <row r="12" spans="1:9" x14ac:dyDescent="0.25">
      <c r="A12" s="4">
        <v>1011</v>
      </c>
      <c r="B12" s="3" t="s">
        <v>41</v>
      </c>
      <c r="C12" s="4">
        <v>46</v>
      </c>
      <c r="D12" s="4">
        <v>58</v>
      </c>
      <c r="E12" s="4">
        <v>61</v>
      </c>
      <c r="F12" s="4">
        <v>45</v>
      </c>
      <c r="G12" s="3">
        <f t="shared" si="0"/>
        <v>210</v>
      </c>
      <c r="H12" s="3">
        <f t="shared" si="1"/>
        <v>52.5</v>
      </c>
      <c r="I12" s="3">
        <f t="shared" si="2"/>
        <v>11</v>
      </c>
    </row>
    <row r="13" spans="1:9" x14ac:dyDescent="0.25">
      <c r="A13" s="4">
        <v>1012</v>
      </c>
      <c r="B13" s="3" t="s">
        <v>42</v>
      </c>
      <c r="C13" s="4">
        <v>54</v>
      </c>
      <c r="D13" s="4">
        <v>74</v>
      </c>
      <c r="E13" s="4">
        <v>52</v>
      </c>
      <c r="F13" s="4">
        <v>56</v>
      </c>
      <c r="G13" s="3">
        <f t="shared" si="0"/>
        <v>236</v>
      </c>
      <c r="H13" s="3">
        <f t="shared" si="1"/>
        <v>59</v>
      </c>
      <c r="I13" s="3">
        <f t="shared" si="2"/>
        <v>7</v>
      </c>
    </row>
    <row r="14" spans="1:9" x14ac:dyDescent="0.25">
      <c r="A14" s="4">
        <v>1004</v>
      </c>
      <c r="B14" s="3" t="s">
        <v>43</v>
      </c>
      <c r="C14" s="4">
        <v>78</v>
      </c>
      <c r="D14" s="4">
        <v>76</v>
      </c>
      <c r="E14" s="4">
        <v>74</v>
      </c>
      <c r="F14" s="4">
        <v>65</v>
      </c>
      <c r="G14" s="3">
        <f t="shared" si="0"/>
        <v>293</v>
      </c>
      <c r="H14" s="3">
        <f t="shared" si="1"/>
        <v>73.25</v>
      </c>
      <c r="I14" s="3">
        <f t="shared" si="2"/>
        <v>3</v>
      </c>
    </row>
    <row r="15" spans="1:9" x14ac:dyDescent="0.25">
      <c r="A15" s="4">
        <v>1007</v>
      </c>
      <c r="B15" s="3" t="s">
        <v>37</v>
      </c>
      <c r="C15" s="4">
        <v>65</v>
      </c>
      <c r="D15" s="4">
        <v>53</v>
      </c>
      <c r="E15" s="4">
        <v>63</v>
      </c>
      <c r="F15" s="4">
        <v>32</v>
      </c>
      <c r="G15" s="3">
        <f t="shared" si="0"/>
        <v>213</v>
      </c>
      <c r="H15" s="3">
        <f t="shared" si="1"/>
        <v>53.25</v>
      </c>
      <c r="I15" s="3">
        <f t="shared" si="2"/>
        <v>10</v>
      </c>
    </row>
    <row r="16" spans="1:9" x14ac:dyDescent="0.25">
      <c r="A16" s="3"/>
      <c r="B16" s="3"/>
      <c r="G16" s="3"/>
      <c r="H16" s="3"/>
      <c r="I16" s="3"/>
    </row>
    <row r="17" spans="1:9" x14ac:dyDescent="0.25">
      <c r="A17" s="3"/>
      <c r="B17" s="3" t="s">
        <v>44</v>
      </c>
      <c r="C17" s="4">
        <f ca="1">MAX(C4:C18)</f>
        <v>88</v>
      </c>
      <c r="D17" s="4">
        <f ca="1">MAX(D4:D18)</f>
        <v>96</v>
      </c>
      <c r="E17" s="4">
        <f ca="1">MAX(E4:E18)</f>
        <v>88</v>
      </c>
      <c r="F17" s="4">
        <f ca="1">MAX(F4:F18)</f>
        <v>98</v>
      </c>
      <c r="G17" s="3"/>
      <c r="H17" s="3"/>
      <c r="I17" s="3"/>
    </row>
    <row r="18" spans="1:9" x14ac:dyDescent="0.25">
      <c r="A18" s="3"/>
      <c r="B18" s="3" t="s">
        <v>45</v>
      </c>
      <c r="C18" s="4">
        <f>MIN(C4:C15)</f>
        <v>23</v>
      </c>
      <c r="D18" s="4">
        <f>MIN(D4:D15)</f>
        <v>53</v>
      </c>
      <c r="E18" s="4">
        <f>MIN(E4:E15)</f>
        <v>45</v>
      </c>
      <c r="F18" s="4">
        <f>MIN(F4:F15)</f>
        <v>32</v>
      </c>
      <c r="G18" s="3"/>
      <c r="H18" s="3"/>
      <c r="I18" s="3"/>
    </row>
  </sheetData>
  <sortState ref="A2:I13">
    <sortCondition descending="1" ref="B2:B13"/>
  </sortState>
  <conditionalFormatting sqref="L8">
    <cfRule type="cellIs" dxfId="1" priority="2" operator="greaterThan">
      <formula>60</formula>
    </cfRule>
  </conditionalFormatting>
  <conditionalFormatting sqref="H4:H15">
    <cfRule type="cellIs" dxfId="0" priority="1" operator="greaterThan">
      <formula>60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Layout" zoomScaleNormal="100" workbookViewId="0">
      <selection activeCell="J13" sqref="J13"/>
    </sheetView>
  </sheetViews>
  <sheetFormatPr defaultRowHeight="15" x14ac:dyDescent="0.25"/>
  <cols>
    <col min="10" max="10" width="16.28515625" customWidth="1"/>
  </cols>
  <sheetData>
    <row r="1" spans="1:10" x14ac:dyDescent="0.25">
      <c r="A1" s="39" t="s">
        <v>46</v>
      </c>
      <c r="B1" s="39" t="s">
        <v>47</v>
      </c>
      <c r="C1" s="39" t="s">
        <v>48</v>
      </c>
      <c r="D1" s="39" t="s">
        <v>49</v>
      </c>
      <c r="E1" s="39" t="s">
        <v>50</v>
      </c>
      <c r="F1" s="39" t="s">
        <v>51</v>
      </c>
      <c r="G1" s="39" t="s">
        <v>52</v>
      </c>
      <c r="H1" s="39" t="s">
        <v>53</v>
      </c>
      <c r="I1" s="39" t="s">
        <v>54</v>
      </c>
      <c r="J1" s="40" t="s">
        <v>66</v>
      </c>
    </row>
    <row r="2" spans="1:10" x14ac:dyDescent="0.25">
      <c r="A2" s="3" t="s">
        <v>55</v>
      </c>
      <c r="B2" s="4">
        <v>70</v>
      </c>
      <c r="C2" s="4">
        <v>80</v>
      </c>
      <c r="D2" s="4">
        <v>95</v>
      </c>
      <c r="E2" s="4">
        <v>78</v>
      </c>
      <c r="F2" s="4">
        <v>88</v>
      </c>
      <c r="G2" s="4">
        <v>90</v>
      </c>
      <c r="H2" s="4">
        <f>SUM(B2:G2)</f>
        <v>501</v>
      </c>
      <c r="I2" s="4">
        <f>AVERAGE(B2:G2)</f>
        <v>83.5</v>
      </c>
      <c r="J2" s="4" t="str">
        <f>IF(I2&gt;=90,$L$17,IF(I2&gt;=80,$L$18,IF(I2&gt;=70,$L$19,IF(I2&gt;=60,$L$20,IF(I2&gt;=50,$L$21,$L$22)))))</f>
        <v>B</v>
      </c>
    </row>
    <row r="3" spans="1:10" x14ac:dyDescent="0.25">
      <c r="A3" s="3" t="s">
        <v>11</v>
      </c>
      <c r="B3" s="4">
        <v>78</v>
      </c>
      <c r="C3" s="4">
        <v>48</v>
      </c>
      <c r="D3" s="4">
        <v>60</v>
      </c>
      <c r="E3" s="4">
        <v>67</v>
      </c>
      <c r="F3" s="4">
        <v>60</v>
      </c>
      <c r="G3" s="4">
        <v>79</v>
      </c>
      <c r="H3" s="4">
        <f t="shared" ref="H3:H11" si="0">SUM(B3:G3)</f>
        <v>392</v>
      </c>
      <c r="I3" s="4">
        <f t="shared" ref="I3:I11" si="1">AVERAGE(B3:G3)</f>
        <v>65.333333333333329</v>
      </c>
      <c r="J3" s="4" t="str">
        <f t="shared" ref="J3:J11" si="2">IF(I3&gt;=90,$L$17,IF(I3&gt;=80,$L$18,IF(I3&gt;=70,$L$19,IF(I3&gt;=60,$L$20,IF(I3&gt;=50,$L$21,$L$22)))))</f>
        <v>D</v>
      </c>
    </row>
    <row r="4" spans="1:10" x14ac:dyDescent="0.25">
      <c r="A4" s="3" t="s">
        <v>56</v>
      </c>
      <c r="B4" s="4">
        <v>80</v>
      </c>
      <c r="C4" s="4">
        <v>75</v>
      </c>
      <c r="D4" s="4">
        <v>70</v>
      </c>
      <c r="E4" s="4">
        <v>65</v>
      </c>
      <c r="F4" s="4">
        <v>90</v>
      </c>
      <c r="G4" s="4">
        <v>85</v>
      </c>
      <c r="H4" s="4">
        <f t="shared" si="0"/>
        <v>465</v>
      </c>
      <c r="I4" s="4">
        <f t="shared" si="1"/>
        <v>77.5</v>
      </c>
      <c r="J4" s="4" t="str">
        <f t="shared" si="2"/>
        <v>C</v>
      </c>
    </row>
    <row r="5" spans="1:10" x14ac:dyDescent="0.25">
      <c r="A5" s="3" t="s">
        <v>57</v>
      </c>
      <c r="B5" s="4">
        <v>60</v>
      </c>
      <c r="C5" s="4">
        <v>45</v>
      </c>
      <c r="D5" s="4">
        <v>65</v>
      </c>
      <c r="E5" s="4">
        <v>76</v>
      </c>
      <c r="F5" s="4">
        <v>75</v>
      </c>
      <c r="G5" s="4">
        <v>68</v>
      </c>
      <c r="H5" s="4">
        <f t="shared" si="0"/>
        <v>389</v>
      </c>
      <c r="I5" s="4">
        <f t="shared" si="1"/>
        <v>64.833333333333329</v>
      </c>
      <c r="J5" s="4" t="str">
        <f t="shared" si="2"/>
        <v>D</v>
      </c>
    </row>
    <row r="6" spans="1:10" x14ac:dyDescent="0.25">
      <c r="A6" s="3" t="s">
        <v>58</v>
      </c>
      <c r="B6" s="4">
        <v>70</v>
      </c>
      <c r="C6" s="4">
        <v>89</v>
      </c>
      <c r="D6" s="4">
        <v>69</v>
      </c>
      <c r="E6" s="4">
        <v>88</v>
      </c>
      <c r="F6" s="4">
        <v>67</v>
      </c>
      <c r="G6" s="4">
        <v>88</v>
      </c>
      <c r="H6" s="4">
        <f t="shared" si="0"/>
        <v>471</v>
      </c>
      <c r="I6" s="4">
        <f t="shared" si="1"/>
        <v>78.5</v>
      </c>
      <c r="J6" s="4" t="str">
        <f t="shared" si="2"/>
        <v>C</v>
      </c>
    </row>
    <row r="7" spans="1:10" x14ac:dyDescent="0.25">
      <c r="A7" s="3" t="s">
        <v>59</v>
      </c>
      <c r="B7" s="4">
        <v>75</v>
      </c>
      <c r="C7" s="4">
        <v>75</v>
      </c>
      <c r="D7" s="4">
        <v>85</v>
      </c>
      <c r="E7" s="4">
        <v>69</v>
      </c>
      <c r="F7" s="4">
        <v>78</v>
      </c>
      <c r="G7" s="4">
        <v>80</v>
      </c>
      <c r="H7" s="4">
        <f t="shared" si="0"/>
        <v>462</v>
      </c>
      <c r="I7" s="4">
        <f t="shared" si="1"/>
        <v>77</v>
      </c>
      <c r="J7" s="4" t="str">
        <f t="shared" si="2"/>
        <v>C</v>
      </c>
    </row>
    <row r="8" spans="1:10" x14ac:dyDescent="0.25">
      <c r="A8" s="3" t="s">
        <v>60</v>
      </c>
      <c r="B8" s="4">
        <v>80</v>
      </c>
      <c r="C8" s="4">
        <v>88</v>
      </c>
      <c r="D8" s="4">
        <v>20</v>
      </c>
      <c r="E8" s="4">
        <v>60</v>
      </c>
      <c r="F8" s="4">
        <v>55</v>
      </c>
      <c r="G8" s="4">
        <v>79</v>
      </c>
      <c r="H8" s="4">
        <f t="shared" si="0"/>
        <v>382</v>
      </c>
      <c r="I8" s="4">
        <f t="shared" si="1"/>
        <v>63.666666666666664</v>
      </c>
      <c r="J8" s="4" t="str">
        <f t="shared" si="2"/>
        <v>D</v>
      </c>
    </row>
    <row r="9" spans="1:10" x14ac:dyDescent="0.25">
      <c r="A9" s="3" t="s">
        <v>61</v>
      </c>
      <c r="B9" s="4">
        <v>85</v>
      </c>
      <c r="C9" s="4">
        <v>78</v>
      </c>
      <c r="D9" s="4">
        <v>78</v>
      </c>
      <c r="E9" s="4">
        <v>75</v>
      </c>
      <c r="F9" s="4">
        <v>90</v>
      </c>
      <c r="G9" s="4">
        <v>85</v>
      </c>
      <c r="H9" s="4">
        <f t="shared" si="0"/>
        <v>491</v>
      </c>
      <c r="I9" s="4">
        <f t="shared" si="1"/>
        <v>81.833333333333329</v>
      </c>
      <c r="J9" s="4" t="str">
        <f t="shared" si="2"/>
        <v>B</v>
      </c>
    </row>
    <row r="10" spans="1:10" x14ac:dyDescent="0.25">
      <c r="A10" s="3" t="s">
        <v>62</v>
      </c>
      <c r="B10" s="4">
        <v>85</v>
      </c>
      <c r="C10" s="4">
        <v>90</v>
      </c>
      <c r="D10" s="4">
        <v>79</v>
      </c>
      <c r="E10" s="4">
        <v>80</v>
      </c>
      <c r="F10" s="4">
        <v>78</v>
      </c>
      <c r="G10" s="4">
        <v>87</v>
      </c>
      <c r="H10" s="4">
        <f t="shared" si="0"/>
        <v>499</v>
      </c>
      <c r="I10" s="4">
        <f t="shared" si="1"/>
        <v>83.166666666666671</v>
      </c>
      <c r="J10" s="4" t="str">
        <f t="shared" si="2"/>
        <v>B</v>
      </c>
    </row>
    <row r="11" spans="1:10" x14ac:dyDescent="0.25">
      <c r="A11" s="3" t="s">
        <v>63</v>
      </c>
      <c r="B11" s="4">
        <v>79</v>
      </c>
      <c r="C11" s="4">
        <v>84</v>
      </c>
      <c r="D11" s="4">
        <v>75</v>
      </c>
      <c r="E11" s="4">
        <v>60</v>
      </c>
      <c r="F11" s="4">
        <v>55</v>
      </c>
      <c r="G11" s="4">
        <v>65</v>
      </c>
      <c r="H11" s="4">
        <f t="shared" si="0"/>
        <v>418</v>
      </c>
      <c r="I11" s="4">
        <f t="shared" si="1"/>
        <v>69.666666666666671</v>
      </c>
      <c r="J11" s="4" t="str">
        <f t="shared" si="2"/>
        <v>D</v>
      </c>
    </row>
    <row r="13" spans="1:10" x14ac:dyDescent="0.25">
      <c r="A13" t="s">
        <v>64</v>
      </c>
      <c r="B13">
        <f>MAX(B2:B11)</f>
        <v>85</v>
      </c>
      <c r="C13">
        <f t="shared" ref="C13:G13" si="3">MAX(C2:C11)</f>
        <v>90</v>
      </c>
      <c r="D13">
        <f t="shared" si="3"/>
        <v>95</v>
      </c>
      <c r="E13">
        <f t="shared" si="3"/>
        <v>88</v>
      </c>
      <c r="F13">
        <f t="shared" si="3"/>
        <v>90</v>
      </c>
      <c r="G13">
        <f t="shared" si="3"/>
        <v>90</v>
      </c>
    </row>
    <row r="14" spans="1:10" x14ac:dyDescent="0.25">
      <c r="A14" t="s">
        <v>65</v>
      </c>
      <c r="B14">
        <f t="shared" ref="B14:G14" si="4">MIN(B2:B11)</f>
        <v>60</v>
      </c>
      <c r="C14">
        <f t="shared" si="4"/>
        <v>45</v>
      </c>
      <c r="D14">
        <f t="shared" si="4"/>
        <v>20</v>
      </c>
      <c r="E14">
        <f t="shared" si="4"/>
        <v>60</v>
      </c>
      <c r="F14">
        <f t="shared" si="4"/>
        <v>55</v>
      </c>
      <c r="G14">
        <f t="shared" si="4"/>
        <v>65</v>
      </c>
    </row>
    <row r="17" spans="12:13" x14ac:dyDescent="0.25">
      <c r="L17" s="34" t="s">
        <v>116</v>
      </c>
      <c r="M17" s="34" t="s">
        <v>120</v>
      </c>
    </row>
    <row r="18" spans="12:13" x14ac:dyDescent="0.25">
      <c r="L18" s="35" t="s">
        <v>117</v>
      </c>
      <c r="M18" s="35" t="s">
        <v>121</v>
      </c>
    </row>
    <row r="19" spans="12:13" x14ac:dyDescent="0.25">
      <c r="L19" s="38" t="s">
        <v>118</v>
      </c>
      <c r="M19" s="38" t="s">
        <v>122</v>
      </c>
    </row>
    <row r="20" spans="12:13" x14ac:dyDescent="0.25">
      <c r="L20" s="37" t="s">
        <v>119</v>
      </c>
      <c r="M20" s="37" t="s">
        <v>123</v>
      </c>
    </row>
    <row r="21" spans="12:13" x14ac:dyDescent="0.25">
      <c r="L21" s="33" t="s">
        <v>125</v>
      </c>
      <c r="M21" s="33" t="s">
        <v>124</v>
      </c>
    </row>
    <row r="22" spans="12:13" x14ac:dyDescent="0.25">
      <c r="L22" s="36" t="s">
        <v>103</v>
      </c>
      <c r="M22" s="36" t="s">
        <v>126</v>
      </c>
    </row>
  </sheetData>
  <pageMargins left="0.7" right="0.7" top="0.75" bottom="0.75" header="0.3" footer="0.3"/>
  <pageSetup orientation="portrait" r:id="rId1"/>
  <headerFooter>
    <oddHeader>&amp;CTAYLOR PRECIOUS
07011186445</oddHeader>
    <oddFooter>&amp;L1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5" sqref="I15"/>
    </sheetView>
  </sheetViews>
  <sheetFormatPr defaultRowHeight="15" x14ac:dyDescent="0.25"/>
  <cols>
    <col min="1" max="1" width="8.5703125" customWidth="1"/>
    <col min="2" max="2" width="19.5703125" customWidth="1"/>
    <col min="10" max="10" width="10.5703125" customWidth="1"/>
  </cols>
  <sheetData>
    <row r="1" spans="1:10" s="18" customFormat="1" ht="30" customHeight="1" x14ac:dyDescent="0.25">
      <c r="A1" s="29" t="s">
        <v>69</v>
      </c>
      <c r="B1" s="30" t="s">
        <v>46</v>
      </c>
      <c r="C1" s="30" t="s">
        <v>70</v>
      </c>
      <c r="D1" s="30" t="s">
        <v>47</v>
      </c>
      <c r="E1" s="30" t="s">
        <v>71</v>
      </c>
      <c r="F1" s="30" t="s">
        <v>72</v>
      </c>
      <c r="G1" s="30" t="s">
        <v>73</v>
      </c>
      <c r="H1" s="30" t="s">
        <v>54</v>
      </c>
      <c r="I1" s="30" t="s">
        <v>74</v>
      </c>
      <c r="J1" s="30" t="s">
        <v>75</v>
      </c>
    </row>
    <row r="2" spans="1:10" x14ac:dyDescent="0.25">
      <c r="A2" s="3" t="s">
        <v>76</v>
      </c>
      <c r="B2" s="3" t="s">
        <v>87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77</v>
      </c>
      <c r="B3" s="3" t="s">
        <v>88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78</v>
      </c>
      <c r="B4" s="3" t="s">
        <v>89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79</v>
      </c>
      <c r="B5" s="3" t="s">
        <v>90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80</v>
      </c>
      <c r="B6" s="3" t="s">
        <v>91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3" t="s">
        <v>81</v>
      </c>
      <c r="B7" s="3" t="s">
        <v>92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82</v>
      </c>
      <c r="B8" s="3" t="s">
        <v>93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83</v>
      </c>
      <c r="B9" s="3" t="s">
        <v>94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84</v>
      </c>
      <c r="B10" s="3" t="s">
        <v>95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85</v>
      </c>
      <c r="B11" s="3" t="s">
        <v>96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86</v>
      </c>
      <c r="B12" s="3"/>
      <c r="C12" s="3"/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4"/>
  <sheetViews>
    <sheetView workbookViewId="0">
      <selection activeCell="N10" sqref="N10"/>
    </sheetView>
  </sheetViews>
  <sheetFormatPr defaultRowHeight="15" x14ac:dyDescent="0.25"/>
  <cols>
    <col min="10" max="10" width="10.5703125" customWidth="1"/>
  </cols>
  <sheetData>
    <row r="4" spans="1:11" x14ac:dyDescent="0.25">
      <c r="A4" s="31" t="s">
        <v>97</v>
      </c>
      <c r="B4" s="31" t="s">
        <v>46</v>
      </c>
      <c r="C4" s="31" t="s">
        <v>98</v>
      </c>
      <c r="D4" s="31" t="s">
        <v>99</v>
      </c>
      <c r="E4" s="31" t="s">
        <v>100</v>
      </c>
      <c r="F4" s="31" t="s">
        <v>101</v>
      </c>
      <c r="G4" s="31" t="s">
        <v>102</v>
      </c>
      <c r="H4" s="31" t="s">
        <v>53</v>
      </c>
      <c r="I4" s="31" t="s">
        <v>54</v>
      </c>
      <c r="J4" s="31" t="s">
        <v>107</v>
      </c>
      <c r="K4" s="31" t="s">
        <v>66</v>
      </c>
    </row>
    <row r="5" spans="1:11" x14ac:dyDescent="0.25">
      <c r="A5" s="4">
        <v>1</v>
      </c>
      <c r="B5" s="3"/>
      <c r="C5" s="3" t="s">
        <v>103</v>
      </c>
      <c r="D5" s="3">
        <v>90</v>
      </c>
      <c r="E5" s="3">
        <v>54</v>
      </c>
      <c r="F5" s="3">
        <v>78</v>
      </c>
      <c r="G5" s="3">
        <v>50</v>
      </c>
      <c r="H5" s="3">
        <f>SUM(D5:G5)</f>
        <v>272</v>
      </c>
      <c r="I5" s="3">
        <f>AVERAGE(D5,E5,F5,G5)</f>
        <v>68</v>
      </c>
      <c r="J5" s="3"/>
      <c r="K5" s="3"/>
    </row>
    <row r="6" spans="1:11" x14ac:dyDescent="0.25">
      <c r="A6" s="4">
        <v>2</v>
      </c>
      <c r="B6" s="3"/>
      <c r="C6" s="3" t="s">
        <v>104</v>
      </c>
      <c r="D6" s="3">
        <v>79</v>
      </c>
      <c r="E6" s="3">
        <v>53</v>
      </c>
      <c r="F6" s="3">
        <v>70</v>
      </c>
      <c r="G6" s="3">
        <v>89</v>
      </c>
      <c r="H6" s="3">
        <f t="shared" ref="H6:H10" si="0">SUM(D6:G6)</f>
        <v>291</v>
      </c>
      <c r="I6" s="3">
        <f t="shared" ref="I6:I10" si="1">AVERAGE(D6,E6,F6,G6)</f>
        <v>72.75</v>
      </c>
      <c r="J6" s="3"/>
      <c r="K6" s="3"/>
    </row>
    <row r="7" spans="1:11" x14ac:dyDescent="0.25">
      <c r="A7" s="4">
        <v>3</v>
      </c>
      <c r="B7" s="3"/>
      <c r="C7" s="3" t="s">
        <v>103</v>
      </c>
      <c r="D7" s="3">
        <v>87</v>
      </c>
      <c r="E7" s="3">
        <v>65</v>
      </c>
      <c r="F7" s="3">
        <v>69</v>
      </c>
      <c r="G7" s="3">
        <v>65</v>
      </c>
      <c r="H7" s="3">
        <f t="shared" si="0"/>
        <v>286</v>
      </c>
      <c r="I7" s="3">
        <f t="shared" si="1"/>
        <v>71.5</v>
      </c>
      <c r="J7" s="3"/>
      <c r="K7" s="3"/>
    </row>
    <row r="8" spans="1:11" x14ac:dyDescent="0.25">
      <c r="A8" s="4">
        <v>4</v>
      </c>
      <c r="B8" s="3"/>
      <c r="C8" s="3" t="s">
        <v>103</v>
      </c>
      <c r="D8" s="3">
        <v>76</v>
      </c>
      <c r="E8" s="3">
        <v>57</v>
      </c>
      <c r="F8" s="3">
        <v>82</v>
      </c>
      <c r="G8" s="3">
        <v>45</v>
      </c>
      <c r="H8" s="3">
        <f t="shared" si="0"/>
        <v>260</v>
      </c>
      <c r="I8" s="3">
        <f t="shared" si="1"/>
        <v>65</v>
      </c>
      <c r="J8" s="3"/>
      <c r="K8" s="3"/>
    </row>
    <row r="9" spans="1:11" x14ac:dyDescent="0.25">
      <c r="A9" s="4">
        <v>5</v>
      </c>
      <c r="B9" s="3"/>
      <c r="C9" s="3" t="s">
        <v>103</v>
      </c>
      <c r="D9" s="3">
        <v>45</v>
      </c>
      <c r="E9" s="3">
        <v>66</v>
      </c>
      <c r="F9" s="3">
        <v>55</v>
      </c>
      <c r="G9" s="3">
        <v>76</v>
      </c>
      <c r="H9" s="3">
        <f t="shared" si="0"/>
        <v>242</v>
      </c>
      <c r="I9" s="3">
        <f t="shared" si="1"/>
        <v>60.5</v>
      </c>
      <c r="J9" s="3"/>
      <c r="K9" s="3"/>
    </row>
    <row r="10" spans="1:11" x14ac:dyDescent="0.25">
      <c r="A10" s="4">
        <v>6</v>
      </c>
      <c r="B10" s="3"/>
      <c r="C10" s="3" t="s">
        <v>104</v>
      </c>
      <c r="D10" s="3">
        <v>76</v>
      </c>
      <c r="E10" s="3">
        <v>44</v>
      </c>
      <c r="F10" s="3">
        <v>76</v>
      </c>
      <c r="G10" s="3">
        <v>87</v>
      </c>
      <c r="H10" s="3">
        <f t="shared" si="0"/>
        <v>283</v>
      </c>
      <c r="I10" s="3">
        <f t="shared" si="1"/>
        <v>70.75</v>
      </c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 t="s">
        <v>105</v>
      </c>
      <c r="C13" s="3"/>
      <c r="D13" s="3">
        <f>MAX(D5:D10)</f>
        <v>90</v>
      </c>
      <c r="E13" s="3">
        <f t="shared" ref="E13:I13" si="2">MAX(E5:E10)</f>
        <v>66</v>
      </c>
      <c r="F13" s="3">
        <f t="shared" si="2"/>
        <v>82</v>
      </c>
      <c r="G13" s="3">
        <f t="shared" si="2"/>
        <v>89</v>
      </c>
      <c r="H13" s="3">
        <f>MAX(H5:H10)</f>
        <v>291</v>
      </c>
      <c r="I13" s="3">
        <f t="shared" si="2"/>
        <v>72.75</v>
      </c>
      <c r="J13" s="3"/>
      <c r="K13" s="3"/>
    </row>
    <row r="14" spans="1:11" x14ac:dyDescent="0.25">
      <c r="A14" s="3"/>
      <c r="B14" s="3" t="s">
        <v>106</v>
      </c>
      <c r="C14" s="3"/>
      <c r="D14" s="3">
        <f>MIN(D5:D10)</f>
        <v>45</v>
      </c>
      <c r="E14" s="3">
        <f t="shared" ref="E14:I14" si="3">MIN(E5:E10)</f>
        <v>44</v>
      </c>
      <c r="F14" s="3">
        <f t="shared" si="3"/>
        <v>55</v>
      </c>
      <c r="G14" s="3">
        <f t="shared" si="3"/>
        <v>45</v>
      </c>
      <c r="H14" s="3">
        <f t="shared" si="3"/>
        <v>242</v>
      </c>
      <c r="I14" s="3">
        <f t="shared" si="3"/>
        <v>60.5</v>
      </c>
      <c r="J14" s="3"/>
      <c r="K14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3" sqref="L3"/>
    </sheetView>
  </sheetViews>
  <sheetFormatPr defaultRowHeight="15" x14ac:dyDescent="0.25"/>
  <cols>
    <col min="4" max="4" width="9.42578125" customWidth="1"/>
    <col min="8" max="8" width="9.5703125" customWidth="1"/>
  </cols>
  <sheetData>
    <row r="1" spans="1:10" ht="35.25" customHeight="1" x14ac:dyDescent="0.3">
      <c r="A1" s="22" t="s">
        <v>108</v>
      </c>
      <c r="B1" s="23"/>
      <c r="C1" s="23"/>
      <c r="D1" s="23"/>
      <c r="E1" s="23"/>
      <c r="F1" s="23"/>
      <c r="G1" s="23"/>
      <c r="H1" s="24"/>
      <c r="I1" s="24"/>
    </row>
    <row r="2" spans="1:10" ht="18.75" x14ac:dyDescent="0.3">
      <c r="A2" s="25"/>
      <c r="B2" s="25"/>
      <c r="C2" s="26"/>
      <c r="D2" s="27" t="s">
        <v>109</v>
      </c>
      <c r="E2" s="25"/>
      <c r="F2" s="25"/>
      <c r="G2" s="25"/>
      <c r="H2" s="26"/>
      <c r="I2" s="26"/>
      <c r="J2" s="20"/>
    </row>
    <row r="3" spans="1:10" s="19" customFormat="1" ht="29.25" customHeight="1" x14ac:dyDescent="0.25">
      <c r="A3" s="17" t="s">
        <v>110</v>
      </c>
      <c r="B3" s="17" t="s">
        <v>111</v>
      </c>
      <c r="C3" s="17" t="s">
        <v>112</v>
      </c>
      <c r="D3" s="17" t="s">
        <v>113</v>
      </c>
      <c r="E3" s="17" t="s">
        <v>48</v>
      </c>
      <c r="F3" s="17" t="s">
        <v>114</v>
      </c>
      <c r="G3" s="17" t="s">
        <v>52</v>
      </c>
      <c r="H3" s="17" t="s">
        <v>115</v>
      </c>
      <c r="I3" s="17" t="s">
        <v>66</v>
      </c>
      <c r="J3" s="21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20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20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20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20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20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20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20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20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20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20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20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20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Students</vt:lpstr>
      <vt:lpstr>Sheet 2</vt:lpstr>
      <vt:lpstr>Sales</vt:lpstr>
      <vt:lpstr>Bulanyi</vt:lpstr>
      <vt:lpstr>RESULT SHEET</vt:lpstr>
      <vt:lpstr>NJERU</vt:lpstr>
      <vt:lpstr>s.4 mark sheet</vt:lpstr>
      <vt:lpstr>Sheet3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PROBOOK-640 G1</dc:creator>
  <cp:lastModifiedBy>PROBOOK-640 G1</cp:lastModifiedBy>
  <cp:lastPrinted>2024-12-06T12:01:46Z</cp:lastPrinted>
  <dcterms:created xsi:type="dcterms:W3CDTF">2024-11-21T11:56:39Z</dcterms:created>
  <dcterms:modified xsi:type="dcterms:W3CDTF">2024-12-06T12:25:36Z</dcterms:modified>
</cp:coreProperties>
</file>